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45" yWindow="1125" windowWidth="16995" windowHeight="10605" tabRatio="797" firstSheet="2" activeTab="10"/>
  </bookViews>
  <sheets>
    <sheet name="Description" sheetId="1" r:id="rId1"/>
    <sheet name="Capacity Curve" sheetId="11" r:id="rId2"/>
    <sheet name="Inflow" sheetId="7" r:id="rId3"/>
    <sheet name="Evaporation" sheetId="6" r:id="rId4"/>
    <sheet name="Supplemental Flows" sheetId="8" r:id="rId5"/>
    <sheet name="Monthly Stage" sheetId="9" r:id="rId6"/>
    <sheet name="regression" sheetId="13" r:id="rId7"/>
    <sheet name="Inflow Regression" sheetId="14" r:id="rId8"/>
    <sheet name="NetEvap Regression" sheetId="15" r:id="rId9"/>
    <sheet name="Yearly Stage 1000 year" sheetId="16" r:id="rId10"/>
    <sheet name="results" sheetId="17" r:id="rId11"/>
  </sheets>
  <calcPr calcId="125725"/>
</workbook>
</file>

<file path=xl/calcChain.xml><?xml version="1.0" encoding="utf-8"?>
<calcChain xmlns="http://schemas.openxmlformats.org/spreadsheetml/2006/main"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3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44"/>
  <c r="C3" i="6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2"/>
  <c r="B3" i="7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2"/>
  <c r="D1004" i="13"/>
  <c r="D1005"/>
  <c r="D1006"/>
  <c r="D1007"/>
  <c r="D1008"/>
  <c r="D1009"/>
  <c r="D1003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C1004"/>
  <c r="C1005"/>
  <c r="C1006"/>
  <c r="C1007"/>
  <c r="C1008"/>
  <c r="C1009"/>
  <c r="C1003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B1014"/>
  <c r="B1013"/>
  <c r="B1012"/>
  <c r="B1011"/>
  <c r="C6" i="1"/>
  <c r="D4" i="9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3"/>
  <c r="A1008"/>
  <c r="F1008" s="1"/>
  <c r="A1009"/>
  <c r="F1009" s="1"/>
  <c r="A1010"/>
  <c r="F1010" s="1"/>
  <c r="A1004"/>
  <c r="F1004" s="1"/>
  <c r="A1005"/>
  <c r="F1005" s="1"/>
  <c r="A1006"/>
  <c r="F1006" s="1"/>
  <c r="A1007"/>
  <c r="F1007" s="1"/>
  <c r="A523"/>
  <c r="A524"/>
  <c r="A525"/>
  <c r="A526"/>
  <c r="A527"/>
  <c r="A528"/>
  <c r="A529"/>
  <c r="B529" s="1"/>
  <c r="A530"/>
  <c r="A531"/>
  <c r="B531" s="1"/>
  <c r="A532"/>
  <c r="A533"/>
  <c r="B533" s="1"/>
  <c r="A534"/>
  <c r="A535"/>
  <c r="B535" s="1"/>
  <c r="A536"/>
  <c r="A537"/>
  <c r="B537" s="1"/>
  <c r="A538"/>
  <c r="A539"/>
  <c r="B539" s="1"/>
  <c r="A540"/>
  <c r="A541"/>
  <c r="B541" s="1"/>
  <c r="A542"/>
  <c r="A543"/>
  <c r="B543" s="1"/>
  <c r="A544"/>
  <c r="A545"/>
  <c r="B545" s="1"/>
  <c r="A546"/>
  <c r="A547"/>
  <c r="B547" s="1"/>
  <c r="A548"/>
  <c r="A549"/>
  <c r="B549" s="1"/>
  <c r="A550"/>
  <c r="A551"/>
  <c r="B551" s="1"/>
  <c r="A552"/>
  <c r="A553"/>
  <c r="B553" s="1"/>
  <c r="A554"/>
  <c r="A555"/>
  <c r="B555" s="1"/>
  <c r="A556"/>
  <c r="A557"/>
  <c r="B557" s="1"/>
  <c r="A558"/>
  <c r="A559"/>
  <c r="B559" s="1"/>
  <c r="A560"/>
  <c r="A561"/>
  <c r="B561" s="1"/>
  <c r="A562"/>
  <c r="A563"/>
  <c r="B563" s="1"/>
  <c r="A564"/>
  <c r="A565"/>
  <c r="B565" s="1"/>
  <c r="A566"/>
  <c r="A567"/>
  <c r="B567" s="1"/>
  <c r="A568"/>
  <c r="A569"/>
  <c r="B569" s="1"/>
  <c r="A570"/>
  <c r="A571"/>
  <c r="B571" s="1"/>
  <c r="A572"/>
  <c r="A573"/>
  <c r="B573" s="1"/>
  <c r="A574"/>
  <c r="A575"/>
  <c r="B575" s="1"/>
  <c r="A576"/>
  <c r="A577"/>
  <c r="B577" s="1"/>
  <c r="A578"/>
  <c r="A579"/>
  <c r="B579" s="1"/>
  <c r="A580"/>
  <c r="A581"/>
  <c r="B581" s="1"/>
  <c r="A582"/>
  <c r="A583"/>
  <c r="B583" s="1"/>
  <c r="A584"/>
  <c r="A585"/>
  <c r="B585" s="1"/>
  <c r="A586"/>
  <c r="A587"/>
  <c r="A588"/>
  <c r="A589"/>
  <c r="B589" s="1"/>
  <c r="A590"/>
  <c r="A591"/>
  <c r="B591" s="1"/>
  <c r="A592"/>
  <c r="A593"/>
  <c r="B593" s="1"/>
  <c r="A594"/>
  <c r="A595"/>
  <c r="B595" s="1"/>
  <c r="A596"/>
  <c r="A597"/>
  <c r="B597" s="1"/>
  <c r="A598"/>
  <c r="A599"/>
  <c r="B599" s="1"/>
  <c r="A600"/>
  <c r="A601"/>
  <c r="B601" s="1"/>
  <c r="A602"/>
  <c r="A603"/>
  <c r="B603" s="1"/>
  <c r="A604"/>
  <c r="A605"/>
  <c r="B605" s="1"/>
  <c r="A606"/>
  <c r="A607"/>
  <c r="B607" s="1"/>
  <c r="A608"/>
  <c r="A609"/>
  <c r="B609" s="1"/>
  <c r="A610"/>
  <c r="A611"/>
  <c r="B611" s="1"/>
  <c r="A612"/>
  <c r="A613"/>
  <c r="B613" s="1"/>
  <c r="A614"/>
  <c r="A615"/>
  <c r="B615" s="1"/>
  <c r="A616"/>
  <c r="A617"/>
  <c r="B617" s="1"/>
  <c r="A618"/>
  <c r="A619"/>
  <c r="B619" s="1"/>
  <c r="A620"/>
  <c r="A621"/>
  <c r="B621" s="1"/>
  <c r="A622"/>
  <c r="A623"/>
  <c r="B623" s="1"/>
  <c r="A624"/>
  <c r="A625"/>
  <c r="B625" s="1"/>
  <c r="A626"/>
  <c r="A627"/>
  <c r="B627" s="1"/>
  <c r="A628"/>
  <c r="A629"/>
  <c r="B629" s="1"/>
  <c r="A630"/>
  <c r="A631"/>
  <c r="B631" s="1"/>
  <c r="A632"/>
  <c r="A633"/>
  <c r="B633" s="1"/>
  <c r="A634"/>
  <c r="A635"/>
  <c r="B635" s="1"/>
  <c r="A636"/>
  <c r="A637"/>
  <c r="B637" s="1"/>
  <c r="A638"/>
  <c r="A639"/>
  <c r="B639" s="1"/>
  <c r="A640"/>
  <c r="A641"/>
  <c r="B641" s="1"/>
  <c r="A642"/>
  <c r="A643"/>
  <c r="B643" s="1"/>
  <c r="A644"/>
  <c r="A645"/>
  <c r="B645" s="1"/>
  <c r="A646"/>
  <c r="A647"/>
  <c r="B647" s="1"/>
  <c r="A648"/>
  <c r="A649"/>
  <c r="B649" s="1"/>
  <c r="A650"/>
  <c r="A651"/>
  <c r="B651" s="1"/>
  <c r="A652"/>
  <c r="A653"/>
  <c r="B653" s="1"/>
  <c r="A654"/>
  <c r="A655"/>
  <c r="B655" s="1"/>
  <c r="A656"/>
  <c r="A657"/>
  <c r="B657" s="1"/>
  <c r="A658"/>
  <c r="A659"/>
  <c r="B659" s="1"/>
  <c r="A660"/>
  <c r="A661"/>
  <c r="B661" s="1"/>
  <c r="A662"/>
  <c r="A663"/>
  <c r="B663" s="1"/>
  <c r="A664"/>
  <c r="A665"/>
  <c r="B665" s="1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F962" s="1"/>
  <c r="A963"/>
  <c r="A964"/>
  <c r="F964" s="1"/>
  <c r="A965"/>
  <c r="A966"/>
  <c r="F966" s="1"/>
  <c r="A967"/>
  <c r="A968"/>
  <c r="F968" s="1"/>
  <c r="A969"/>
  <c r="A970"/>
  <c r="F970" s="1"/>
  <c r="A971"/>
  <c r="A972"/>
  <c r="F972" s="1"/>
  <c r="A973"/>
  <c r="A974"/>
  <c r="F974" s="1"/>
  <c r="A975"/>
  <c r="A976"/>
  <c r="F976" s="1"/>
  <c r="A977"/>
  <c r="A978"/>
  <c r="F978" s="1"/>
  <c r="A979"/>
  <c r="A980"/>
  <c r="F980" s="1"/>
  <c r="A981"/>
  <c r="A982"/>
  <c r="F982" s="1"/>
  <c r="A983"/>
  <c r="A984"/>
  <c r="F984" s="1"/>
  <c r="A985"/>
  <c r="A986"/>
  <c r="F986" s="1"/>
  <c r="A987"/>
  <c r="A988"/>
  <c r="F988" s="1"/>
  <c r="A989"/>
  <c r="A990"/>
  <c r="F990" s="1"/>
  <c r="A991"/>
  <c r="A992"/>
  <c r="F992" s="1"/>
  <c r="A993"/>
  <c r="A994"/>
  <c r="F994" s="1"/>
  <c r="A995"/>
  <c r="A996"/>
  <c r="F996" s="1"/>
  <c r="A997"/>
  <c r="A998"/>
  <c r="F998" s="1"/>
  <c r="A999"/>
  <c r="A1000"/>
  <c r="F1000" s="1"/>
  <c r="A1001"/>
  <c r="A1002"/>
  <c r="F1002" s="1"/>
  <c r="A1003"/>
  <c r="A519"/>
  <c r="B519" s="1"/>
  <c r="A520"/>
  <c r="A521"/>
  <c r="B521" s="1"/>
  <c r="A522"/>
  <c r="A4"/>
  <c r="F4" s="1"/>
  <c r="A5"/>
  <c r="A6"/>
  <c r="F6" s="1"/>
  <c r="A7"/>
  <c r="B7" s="1"/>
  <c r="A8"/>
  <c r="F8" s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C289" s="1"/>
  <c r="A290"/>
  <c r="A291"/>
  <c r="A292"/>
  <c r="A293"/>
  <c r="A294"/>
  <c r="A295"/>
  <c r="A296"/>
  <c r="A297"/>
  <c r="C297" s="1"/>
  <c r="A298"/>
  <c r="A299"/>
  <c r="A300"/>
  <c r="A301"/>
  <c r="A302"/>
  <c r="A303"/>
  <c r="A304"/>
  <c r="A305"/>
  <c r="C305" s="1"/>
  <c r="A306"/>
  <c r="A307"/>
  <c r="A308"/>
  <c r="A309"/>
  <c r="A310"/>
  <c r="A311"/>
  <c r="A312"/>
  <c r="A313"/>
  <c r="C313" s="1"/>
  <c r="A314"/>
  <c r="A315"/>
  <c r="A316"/>
  <c r="A317"/>
  <c r="A318"/>
  <c r="A319"/>
  <c r="A320"/>
  <c r="A321"/>
  <c r="C321" s="1"/>
  <c r="A322"/>
  <c r="A323"/>
  <c r="A324"/>
  <c r="A325"/>
  <c r="A326"/>
  <c r="A327"/>
  <c r="A328"/>
  <c r="A329"/>
  <c r="C329" s="1"/>
  <c r="A330"/>
  <c r="A331"/>
  <c r="A332"/>
  <c r="A333"/>
  <c r="A334"/>
  <c r="A335"/>
  <c r="A336"/>
  <c r="A337"/>
  <c r="C337" s="1"/>
  <c r="A338"/>
  <c r="A339"/>
  <c r="A340"/>
  <c r="A341"/>
  <c r="A342"/>
  <c r="A343"/>
  <c r="A344"/>
  <c r="A345"/>
  <c r="C345" s="1"/>
  <c r="A346"/>
  <c r="A347"/>
  <c r="B347" s="1"/>
  <c r="A348"/>
  <c r="A349"/>
  <c r="B349" s="1"/>
  <c r="A350"/>
  <c r="A351"/>
  <c r="B351" s="1"/>
  <c r="A352"/>
  <c r="A353"/>
  <c r="B353" s="1"/>
  <c r="A354"/>
  <c r="A355"/>
  <c r="B355" s="1"/>
  <c r="A356"/>
  <c r="A357"/>
  <c r="B357" s="1"/>
  <c r="A358"/>
  <c r="A359"/>
  <c r="B359" s="1"/>
  <c r="A360"/>
  <c r="A361"/>
  <c r="B361" s="1"/>
  <c r="A362"/>
  <c r="A363"/>
  <c r="B363" s="1"/>
  <c r="A364"/>
  <c r="A365"/>
  <c r="B365" s="1"/>
  <c r="A366"/>
  <c r="A367"/>
  <c r="B367" s="1"/>
  <c r="A368"/>
  <c r="A369"/>
  <c r="B369" s="1"/>
  <c r="A370"/>
  <c r="A371"/>
  <c r="B371" s="1"/>
  <c r="A372"/>
  <c r="A373"/>
  <c r="B373" s="1"/>
  <c r="A374"/>
  <c r="A375"/>
  <c r="B375" s="1"/>
  <c r="A376"/>
  <c r="A377"/>
  <c r="B377" s="1"/>
  <c r="A378"/>
  <c r="A379"/>
  <c r="B379" s="1"/>
  <c r="A380"/>
  <c r="A381"/>
  <c r="B381" s="1"/>
  <c r="A382"/>
  <c r="A383"/>
  <c r="B383" s="1"/>
  <c r="A384"/>
  <c r="A385"/>
  <c r="B385" s="1"/>
  <c r="A386"/>
  <c r="A387"/>
  <c r="B387" s="1"/>
  <c r="A388"/>
  <c r="A389"/>
  <c r="B389" s="1"/>
  <c r="A390"/>
  <c r="A391"/>
  <c r="B391" s="1"/>
  <c r="A392"/>
  <c r="A393"/>
  <c r="B393" s="1"/>
  <c r="A394"/>
  <c r="A395"/>
  <c r="B395" s="1"/>
  <c r="A396"/>
  <c r="A397"/>
  <c r="B397" s="1"/>
  <c r="A398"/>
  <c r="A399"/>
  <c r="B399" s="1"/>
  <c r="A400"/>
  <c r="A401"/>
  <c r="B401" s="1"/>
  <c r="A402"/>
  <c r="A403"/>
  <c r="B403" s="1"/>
  <c r="A404"/>
  <c r="A405"/>
  <c r="B405" s="1"/>
  <c r="A406"/>
  <c r="A407"/>
  <c r="B407" s="1"/>
  <c r="A408"/>
  <c r="A409"/>
  <c r="B409" s="1"/>
  <c r="A410"/>
  <c r="A411"/>
  <c r="B411" s="1"/>
  <c r="A412"/>
  <c r="A413"/>
  <c r="B413" s="1"/>
  <c r="A414"/>
  <c r="A415"/>
  <c r="B415" s="1"/>
  <c r="A416"/>
  <c r="A417"/>
  <c r="B417" s="1"/>
  <c r="A418"/>
  <c r="A419"/>
  <c r="B419" s="1"/>
  <c r="A420"/>
  <c r="A421"/>
  <c r="B421" s="1"/>
  <c r="A422"/>
  <c r="A423"/>
  <c r="B423" s="1"/>
  <c r="A424"/>
  <c r="A425"/>
  <c r="B425" s="1"/>
  <c r="A426"/>
  <c r="A427"/>
  <c r="B427" s="1"/>
  <c r="A428"/>
  <c r="A429"/>
  <c r="B429" s="1"/>
  <c r="A430"/>
  <c r="A431"/>
  <c r="B431" s="1"/>
  <c r="A432"/>
  <c r="A433"/>
  <c r="B433" s="1"/>
  <c r="A434"/>
  <c r="A435"/>
  <c r="B435" s="1"/>
  <c r="A436"/>
  <c r="A437"/>
  <c r="B437" s="1"/>
  <c r="A438"/>
  <c r="A439"/>
  <c r="B439" s="1"/>
  <c r="A440"/>
  <c r="A441"/>
  <c r="B441" s="1"/>
  <c r="A442"/>
  <c r="A443"/>
  <c r="B443" s="1"/>
  <c r="A444"/>
  <c r="A445"/>
  <c r="B445" s="1"/>
  <c r="A446"/>
  <c r="A447"/>
  <c r="B447" s="1"/>
  <c r="A448"/>
  <c r="A449"/>
  <c r="B449" s="1"/>
  <c r="A450"/>
  <c r="A451"/>
  <c r="B451" s="1"/>
  <c r="A452"/>
  <c r="A453"/>
  <c r="B453" s="1"/>
  <c r="A454"/>
  <c r="A455"/>
  <c r="B455" s="1"/>
  <c r="A456"/>
  <c r="A457"/>
  <c r="B457" s="1"/>
  <c r="A458"/>
  <c r="A459"/>
  <c r="B459" s="1"/>
  <c r="A460"/>
  <c r="A461"/>
  <c r="B461" s="1"/>
  <c r="A462"/>
  <c r="A463"/>
  <c r="B463" s="1"/>
  <c r="A464"/>
  <c r="A465"/>
  <c r="B465" s="1"/>
  <c r="A466"/>
  <c r="A467"/>
  <c r="B467" s="1"/>
  <c r="A468"/>
  <c r="A469"/>
  <c r="B469" s="1"/>
  <c r="A470"/>
  <c r="A471"/>
  <c r="B471" s="1"/>
  <c r="A472"/>
  <c r="A473"/>
  <c r="B473" s="1"/>
  <c r="A474"/>
  <c r="A475"/>
  <c r="B475" s="1"/>
  <c r="A476"/>
  <c r="A477"/>
  <c r="B477" s="1"/>
  <c r="A478"/>
  <c r="A479"/>
  <c r="B479" s="1"/>
  <c r="A480"/>
  <c r="A481"/>
  <c r="B481" s="1"/>
  <c r="A482"/>
  <c r="A483"/>
  <c r="B483" s="1"/>
  <c r="A484"/>
  <c r="A485"/>
  <c r="B485" s="1"/>
  <c r="A486"/>
  <c r="A487"/>
  <c r="B487" s="1"/>
  <c r="A488"/>
  <c r="A489"/>
  <c r="B489" s="1"/>
  <c r="A490"/>
  <c r="A491"/>
  <c r="B491" s="1"/>
  <c r="A492"/>
  <c r="A493"/>
  <c r="B493" s="1"/>
  <c r="A494"/>
  <c r="A495"/>
  <c r="B495" s="1"/>
  <c r="A496"/>
  <c r="A497"/>
  <c r="B497" s="1"/>
  <c r="A498"/>
  <c r="A499"/>
  <c r="B499" s="1"/>
  <c r="A500"/>
  <c r="A501"/>
  <c r="B501" s="1"/>
  <c r="A502"/>
  <c r="A503"/>
  <c r="B503" s="1"/>
  <c r="A504"/>
  <c r="A505"/>
  <c r="B505" s="1"/>
  <c r="A506"/>
  <c r="A507"/>
  <c r="B507" s="1"/>
  <c r="A508"/>
  <c r="A509"/>
  <c r="B509" s="1"/>
  <c r="A510"/>
  <c r="A511"/>
  <c r="B511" s="1"/>
  <c r="A512"/>
  <c r="A513"/>
  <c r="B513" s="1"/>
  <c r="A514"/>
  <c r="A515"/>
  <c r="B515" s="1"/>
  <c r="A516"/>
  <c r="A517"/>
  <c r="B517" s="1"/>
  <c r="A518"/>
  <c r="A3"/>
  <c r="F3" s="1"/>
  <c r="G177" i="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171"/>
  <c r="G172"/>
  <c r="G173"/>
  <c r="G174"/>
  <c r="G175"/>
  <c r="G176"/>
  <c r="G170"/>
  <c r="A2" i="8"/>
  <c r="C667" i="9" s="1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C2" i="1"/>
  <c r="C1"/>
  <c r="A686" i="8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C373" i="9"/>
  <c r="C365"/>
  <c r="C357"/>
  <c r="C349"/>
  <c r="C341"/>
  <c r="C333"/>
  <c r="C325"/>
  <c r="C317"/>
  <c r="C309"/>
  <c r="C301"/>
  <c r="C293"/>
  <c r="C285"/>
  <c r="B5"/>
  <c r="B9"/>
  <c r="C512"/>
  <c r="C510"/>
  <c r="C508"/>
  <c r="C506"/>
  <c r="C504"/>
  <c r="C502"/>
  <c r="C500"/>
  <c r="C498"/>
  <c r="C496"/>
  <c r="C494"/>
  <c r="C492"/>
  <c r="C490"/>
  <c r="C488"/>
  <c r="C486"/>
  <c r="C484"/>
  <c r="C482"/>
  <c r="C480"/>
  <c r="C478"/>
  <c r="C476"/>
  <c r="C474"/>
  <c r="C472"/>
  <c r="C470"/>
  <c r="C468"/>
  <c r="C466"/>
  <c r="C464"/>
  <c r="C462"/>
  <c r="C460"/>
  <c r="C458"/>
  <c r="C456"/>
  <c r="C454"/>
  <c r="C452"/>
  <c r="C450"/>
  <c r="C448"/>
  <c r="C446"/>
  <c r="C444"/>
  <c r="C442"/>
  <c r="C440"/>
  <c r="C438"/>
  <c r="C436"/>
  <c r="C434"/>
  <c r="C432"/>
  <c r="C430"/>
  <c r="C428"/>
  <c r="C426"/>
  <c r="C424"/>
  <c r="C422"/>
  <c r="C420"/>
  <c r="C418"/>
  <c r="C416"/>
  <c r="C414"/>
  <c r="C412"/>
  <c r="C410"/>
  <c r="C408"/>
  <c r="C406"/>
  <c r="C404"/>
  <c r="C402"/>
  <c r="C400"/>
  <c r="C398"/>
  <c r="C396"/>
  <c r="C394"/>
  <c r="C392"/>
  <c r="C390"/>
  <c r="C388"/>
  <c r="C386"/>
  <c r="C384"/>
  <c r="C382"/>
  <c r="C380"/>
  <c r="C378"/>
  <c r="C376"/>
  <c r="C374"/>
  <c r="C372"/>
  <c r="C370"/>
  <c r="C368"/>
  <c r="C366"/>
  <c r="C364"/>
  <c r="C362"/>
  <c r="C360"/>
  <c r="C358"/>
  <c r="C356"/>
  <c r="C354"/>
  <c r="C352"/>
  <c r="C350"/>
  <c r="C348"/>
  <c r="C346"/>
  <c r="C344"/>
  <c r="C342"/>
  <c r="C340"/>
  <c r="C338"/>
  <c r="C336"/>
  <c r="C334"/>
  <c r="C332"/>
  <c r="C330"/>
  <c r="C328"/>
  <c r="C326"/>
  <c r="C324"/>
  <c r="C322"/>
  <c r="C320"/>
  <c r="C318"/>
  <c r="C316"/>
  <c r="C314"/>
  <c r="C312"/>
  <c r="C310"/>
  <c r="C308"/>
  <c r="C306"/>
  <c r="C304"/>
  <c r="C302"/>
  <c r="C300"/>
  <c r="C298"/>
  <c r="C296"/>
  <c r="C294"/>
  <c r="C292"/>
  <c r="C290"/>
  <c r="C288"/>
  <c r="C286"/>
  <c r="C284"/>
  <c r="C282"/>
  <c r="C280"/>
  <c r="C278"/>
  <c r="C276"/>
  <c r="C274"/>
  <c r="C272"/>
  <c r="C270"/>
  <c r="C268"/>
  <c r="C266"/>
  <c r="C264"/>
  <c r="C262"/>
  <c r="C260"/>
  <c r="C258"/>
  <c r="C256"/>
  <c r="C254"/>
  <c r="C252"/>
  <c r="C250"/>
  <c r="C248"/>
  <c r="C246"/>
  <c r="C244"/>
  <c r="C242"/>
  <c r="C240"/>
  <c r="C238"/>
  <c r="C236"/>
  <c r="C234"/>
  <c r="C232"/>
  <c r="C230"/>
  <c r="C228"/>
  <c r="C226"/>
  <c r="C224"/>
  <c r="C222"/>
  <c r="C220"/>
  <c r="C218"/>
  <c r="C216"/>
  <c r="C214"/>
  <c r="C212"/>
  <c r="C210"/>
  <c r="C208"/>
  <c r="C206"/>
  <c r="C204"/>
  <c r="C202"/>
  <c r="C200"/>
  <c r="C198"/>
  <c r="C196"/>
  <c r="C194"/>
  <c r="C192"/>
  <c r="C190"/>
  <c r="C188"/>
  <c r="C186"/>
  <c r="C184"/>
  <c r="C182"/>
  <c r="C180"/>
  <c r="C178"/>
  <c r="C176"/>
  <c r="C174"/>
  <c r="C172"/>
  <c r="C170"/>
  <c r="C168"/>
  <c r="C166"/>
  <c r="C164"/>
  <c r="C162"/>
  <c r="C160"/>
  <c r="C158"/>
  <c r="C156"/>
  <c r="C154"/>
  <c r="C152"/>
  <c r="C150"/>
  <c r="C148"/>
  <c r="C146"/>
  <c r="C144"/>
  <c r="C142"/>
  <c r="C140"/>
  <c r="C138"/>
  <c r="C136"/>
  <c r="C134"/>
  <c r="C132"/>
  <c r="C130"/>
  <c r="C128"/>
  <c r="C126"/>
  <c r="C124"/>
  <c r="C122"/>
  <c r="C120"/>
  <c r="C118"/>
  <c r="C116"/>
  <c r="C114"/>
  <c r="C112"/>
  <c r="C110"/>
  <c r="C108"/>
  <c r="C106"/>
  <c r="C104"/>
  <c r="C102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C12"/>
  <c r="C10"/>
  <c r="C8"/>
  <c r="C6"/>
  <c r="C4"/>
  <c r="B3"/>
  <c r="C518"/>
  <c r="C516"/>
  <c r="C514"/>
  <c r="C283"/>
  <c r="C281"/>
  <c r="C279"/>
  <c r="C277"/>
  <c r="C275"/>
  <c r="C273"/>
  <c r="C271"/>
  <c r="C269"/>
  <c r="C267"/>
  <c r="C265"/>
  <c r="C263"/>
  <c r="C261"/>
  <c r="C259"/>
  <c r="C257"/>
  <c r="C255"/>
  <c r="C253"/>
  <c r="C251"/>
  <c r="C249"/>
  <c r="C247"/>
  <c r="C245"/>
  <c r="C243"/>
  <c r="C241"/>
  <c r="C239"/>
  <c r="C237"/>
  <c r="C235"/>
  <c r="C233"/>
  <c r="C231"/>
  <c r="C229"/>
  <c r="C227"/>
  <c r="C225"/>
  <c r="C223"/>
  <c r="C221"/>
  <c r="C219"/>
  <c r="C217"/>
  <c r="C215"/>
  <c r="C213"/>
  <c r="C211"/>
  <c r="C209"/>
  <c r="C207"/>
  <c r="C205"/>
  <c r="C203"/>
  <c r="C201"/>
  <c r="C199"/>
  <c r="C197"/>
  <c r="C195"/>
  <c r="C193"/>
  <c r="C191"/>
  <c r="C189"/>
  <c r="C187"/>
  <c r="C185"/>
  <c r="C183"/>
  <c r="C181"/>
  <c r="C179"/>
  <c r="C177"/>
  <c r="C175"/>
  <c r="C173"/>
  <c r="C171"/>
  <c r="C169"/>
  <c r="C167"/>
  <c r="C165"/>
  <c r="C163"/>
  <c r="C161"/>
  <c r="C159"/>
  <c r="C157"/>
  <c r="C155"/>
  <c r="C153"/>
  <c r="C151"/>
  <c r="C149"/>
  <c r="C147"/>
  <c r="C145"/>
  <c r="C143"/>
  <c r="C141"/>
  <c r="C139"/>
  <c r="C137"/>
  <c r="C135"/>
  <c r="C133"/>
  <c r="C131"/>
  <c r="C129"/>
  <c r="C127"/>
  <c r="C125"/>
  <c r="C123"/>
  <c r="C121"/>
  <c r="C119"/>
  <c r="C117"/>
  <c r="C115"/>
  <c r="C113"/>
  <c r="C111"/>
  <c r="C109"/>
  <c r="C107"/>
  <c r="C105"/>
  <c r="C103"/>
  <c r="C101"/>
  <c r="C99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B8"/>
  <c r="C7"/>
  <c r="B6"/>
  <c r="C5"/>
  <c r="B4"/>
  <c r="F518" l="1"/>
  <c r="B518"/>
  <c r="F516"/>
  <c r="B516"/>
  <c r="F514"/>
  <c r="B514"/>
  <c r="F512"/>
  <c r="B512"/>
  <c r="F510"/>
  <c r="B510"/>
  <c r="F508"/>
  <c r="B508"/>
  <c r="F506"/>
  <c r="B506"/>
  <c r="F504"/>
  <c r="B504"/>
  <c r="F502"/>
  <c r="B502"/>
  <c r="F500"/>
  <c r="B500"/>
  <c r="F498"/>
  <c r="B498"/>
  <c r="F496"/>
  <c r="B496"/>
  <c r="F494"/>
  <c r="B494"/>
  <c r="F492"/>
  <c r="B492"/>
  <c r="F490"/>
  <c r="B490"/>
  <c r="F488"/>
  <c r="B488"/>
  <c r="F486"/>
  <c r="B486"/>
  <c r="F484"/>
  <c r="B484"/>
  <c r="F482"/>
  <c r="B482"/>
  <c r="F480"/>
  <c r="B480"/>
  <c r="F478"/>
  <c r="B478"/>
  <c r="F476"/>
  <c r="B476"/>
  <c r="F474"/>
  <c r="B474"/>
  <c r="F472"/>
  <c r="B472"/>
  <c r="F470"/>
  <c r="B470"/>
  <c r="F468"/>
  <c r="B468"/>
  <c r="F466"/>
  <c r="B466"/>
  <c r="F464"/>
  <c r="B464"/>
  <c r="F462"/>
  <c r="B462"/>
  <c r="F460"/>
  <c r="B460"/>
  <c r="F458"/>
  <c r="B458"/>
  <c r="F456"/>
  <c r="B456"/>
  <c r="F454"/>
  <c r="B454"/>
  <c r="F452"/>
  <c r="B452"/>
  <c r="F450"/>
  <c r="B450"/>
  <c r="F448"/>
  <c r="B448"/>
  <c r="F446"/>
  <c r="B446"/>
  <c r="F444"/>
  <c r="B444"/>
  <c r="F442"/>
  <c r="B442"/>
  <c r="F440"/>
  <c r="B440"/>
  <c r="F438"/>
  <c r="B438"/>
  <c r="F436"/>
  <c r="B436"/>
  <c r="F434"/>
  <c r="B434"/>
  <c r="F432"/>
  <c r="B432"/>
  <c r="F430"/>
  <c r="B430"/>
  <c r="F428"/>
  <c r="B428"/>
  <c r="F426"/>
  <c r="B426"/>
  <c r="F424"/>
  <c r="B424"/>
  <c r="F422"/>
  <c r="B422"/>
  <c r="F420"/>
  <c r="B420"/>
  <c r="F418"/>
  <c r="B418"/>
  <c r="F416"/>
  <c r="B416"/>
  <c r="F414"/>
  <c r="B414"/>
  <c r="F412"/>
  <c r="B412"/>
  <c r="F410"/>
  <c r="B410"/>
  <c r="F408"/>
  <c r="B408"/>
  <c r="F406"/>
  <c r="B406"/>
  <c r="F404"/>
  <c r="B404"/>
  <c r="F402"/>
  <c r="B402"/>
  <c r="F400"/>
  <c r="B400"/>
  <c r="F398"/>
  <c r="B398"/>
  <c r="F396"/>
  <c r="B396"/>
  <c r="F394"/>
  <c r="B394"/>
  <c r="F392"/>
  <c r="B392"/>
  <c r="F390"/>
  <c r="B390"/>
  <c r="F388"/>
  <c r="B388"/>
  <c r="F386"/>
  <c r="B386"/>
  <c r="F384"/>
  <c r="B384"/>
  <c r="F382"/>
  <c r="B382"/>
  <c r="F380"/>
  <c r="B380"/>
  <c r="F378"/>
  <c r="B378"/>
  <c r="F376"/>
  <c r="B376"/>
  <c r="F374"/>
  <c r="B374"/>
  <c r="F372"/>
  <c r="B372"/>
  <c r="F370"/>
  <c r="B370"/>
  <c r="F368"/>
  <c r="B368"/>
  <c r="F366"/>
  <c r="B366"/>
  <c r="F364"/>
  <c r="B364"/>
  <c r="F362"/>
  <c r="B362"/>
  <c r="F360"/>
  <c r="B360"/>
  <c r="F358"/>
  <c r="B358"/>
  <c r="F356"/>
  <c r="B356"/>
  <c r="F354"/>
  <c r="B354"/>
  <c r="F352"/>
  <c r="B352"/>
  <c r="F350"/>
  <c r="B350"/>
  <c r="F348"/>
  <c r="B348"/>
  <c r="F346"/>
  <c r="B346"/>
  <c r="F344"/>
  <c r="B344"/>
  <c r="F342"/>
  <c r="B342"/>
  <c r="F340"/>
  <c r="B340"/>
  <c r="F338"/>
  <c r="B338"/>
  <c r="F336"/>
  <c r="B336"/>
  <c r="F334"/>
  <c r="B334"/>
  <c r="F332"/>
  <c r="B332"/>
  <c r="F330"/>
  <c r="B330"/>
  <c r="F328"/>
  <c r="B328"/>
  <c r="F326"/>
  <c r="B326"/>
  <c r="F324"/>
  <c r="B324"/>
  <c r="F322"/>
  <c r="B322"/>
  <c r="F320"/>
  <c r="B320"/>
  <c r="F318"/>
  <c r="B318"/>
  <c r="F316"/>
  <c r="B316"/>
  <c r="F314"/>
  <c r="B314"/>
  <c r="F312"/>
  <c r="B312"/>
  <c r="F310"/>
  <c r="B310"/>
  <c r="F308"/>
  <c r="B308"/>
  <c r="F306"/>
  <c r="B306"/>
  <c r="F304"/>
  <c r="B304"/>
  <c r="F302"/>
  <c r="B302"/>
  <c r="F300"/>
  <c r="B300"/>
  <c r="F298"/>
  <c r="B298"/>
  <c r="F296"/>
  <c r="B296"/>
  <c r="F294"/>
  <c r="B294"/>
  <c r="F292"/>
  <c r="B292"/>
  <c r="F290"/>
  <c r="B290"/>
  <c r="F288"/>
  <c r="B288"/>
  <c r="F286"/>
  <c r="B286"/>
  <c r="F284"/>
  <c r="B284"/>
  <c r="F282"/>
  <c r="B282"/>
  <c r="F280"/>
  <c r="B280"/>
  <c r="F278"/>
  <c r="B278"/>
  <c r="F276"/>
  <c r="B276"/>
  <c r="F274"/>
  <c r="B274"/>
  <c r="F272"/>
  <c r="B272"/>
  <c r="F270"/>
  <c r="B270"/>
  <c r="F268"/>
  <c r="B268"/>
  <c r="F266"/>
  <c r="B266"/>
  <c r="F264"/>
  <c r="B264"/>
  <c r="F262"/>
  <c r="B262"/>
  <c r="F260"/>
  <c r="B260"/>
  <c r="F258"/>
  <c r="B258"/>
  <c r="F256"/>
  <c r="B256"/>
  <c r="F254"/>
  <c r="B254"/>
  <c r="F252"/>
  <c r="B252"/>
  <c r="F250"/>
  <c r="B250"/>
  <c r="F248"/>
  <c r="B248"/>
  <c r="F246"/>
  <c r="B246"/>
  <c r="F244"/>
  <c r="B244"/>
  <c r="F242"/>
  <c r="B242"/>
  <c r="F240"/>
  <c r="B240"/>
  <c r="F238"/>
  <c r="B238"/>
  <c r="F236"/>
  <c r="B236"/>
  <c r="F234"/>
  <c r="B234"/>
  <c r="F232"/>
  <c r="B232"/>
  <c r="F230"/>
  <c r="B230"/>
  <c r="F228"/>
  <c r="B228"/>
  <c r="F226"/>
  <c r="B226"/>
  <c r="F224"/>
  <c r="B224"/>
  <c r="F222"/>
  <c r="B222"/>
  <c r="F220"/>
  <c r="B220"/>
  <c r="F218"/>
  <c r="B218"/>
  <c r="F216"/>
  <c r="B216"/>
  <c r="F214"/>
  <c r="B214"/>
  <c r="F212"/>
  <c r="B212"/>
  <c r="F210"/>
  <c r="B210"/>
  <c r="F208"/>
  <c r="B208"/>
  <c r="F206"/>
  <c r="B206"/>
  <c r="F204"/>
  <c r="B204"/>
  <c r="F202"/>
  <c r="B202"/>
  <c r="F200"/>
  <c r="B200"/>
  <c r="F198"/>
  <c r="B198"/>
  <c r="F196"/>
  <c r="B196"/>
  <c r="F194"/>
  <c r="B194"/>
  <c r="F192"/>
  <c r="B192"/>
  <c r="F190"/>
  <c r="B190"/>
  <c r="F188"/>
  <c r="B188"/>
  <c r="F186"/>
  <c r="B186"/>
  <c r="F184"/>
  <c r="B184"/>
  <c r="F182"/>
  <c r="B182"/>
  <c r="F180"/>
  <c r="B180"/>
  <c r="F178"/>
  <c r="B178"/>
  <c r="F176"/>
  <c r="B176"/>
  <c r="F174"/>
  <c r="B174"/>
  <c r="F172"/>
  <c r="B172"/>
  <c r="F170"/>
  <c r="B170"/>
  <c r="F168"/>
  <c r="B168"/>
  <c r="F166"/>
  <c r="B166"/>
  <c r="F164"/>
  <c r="B164"/>
  <c r="F162"/>
  <c r="B162"/>
  <c r="F160"/>
  <c r="B160"/>
  <c r="F158"/>
  <c r="B158"/>
  <c r="F156"/>
  <c r="B156"/>
  <c r="F154"/>
  <c r="B154"/>
  <c r="F152"/>
  <c r="B152"/>
  <c r="F150"/>
  <c r="B150"/>
  <c r="F148"/>
  <c r="B148"/>
  <c r="F146"/>
  <c r="B146"/>
  <c r="F144"/>
  <c r="B144"/>
  <c r="F142"/>
  <c r="B142"/>
  <c r="F140"/>
  <c r="B140"/>
  <c r="F138"/>
  <c r="B138"/>
  <c r="F136"/>
  <c r="B136"/>
  <c r="F134"/>
  <c r="B134"/>
  <c r="F132"/>
  <c r="B132"/>
  <c r="F130"/>
  <c r="B130"/>
  <c r="F128"/>
  <c r="B128"/>
  <c r="F126"/>
  <c r="B126"/>
  <c r="F124"/>
  <c r="B124"/>
  <c r="F122"/>
  <c r="B122"/>
  <c r="F120"/>
  <c r="B120"/>
  <c r="F118"/>
  <c r="B118"/>
  <c r="F116"/>
  <c r="B116"/>
  <c r="F114"/>
  <c r="B114"/>
  <c r="F112"/>
  <c r="B112"/>
  <c r="F110"/>
  <c r="B110"/>
  <c r="F108"/>
  <c r="B108"/>
  <c r="F106"/>
  <c r="B106"/>
  <c r="F104"/>
  <c r="B104"/>
  <c r="F102"/>
  <c r="B102"/>
  <c r="F100"/>
  <c r="B100"/>
  <c r="F98"/>
  <c r="B98"/>
  <c r="F96"/>
  <c r="B96"/>
  <c r="F94"/>
  <c r="B94"/>
  <c r="F92"/>
  <c r="B92"/>
  <c r="F90"/>
  <c r="B90"/>
  <c r="F88"/>
  <c r="B88"/>
  <c r="F86"/>
  <c r="B86"/>
  <c r="F84"/>
  <c r="B84"/>
  <c r="C3"/>
  <c r="C353"/>
  <c r="C361"/>
  <c r="C369"/>
  <c r="C375"/>
  <c r="F522"/>
  <c r="B522"/>
  <c r="F520"/>
  <c r="B520"/>
  <c r="F1003"/>
  <c r="B1003"/>
  <c r="F1001"/>
  <c r="B1001"/>
  <c r="F999"/>
  <c r="B999"/>
  <c r="F997"/>
  <c r="B997"/>
  <c r="F995"/>
  <c r="B995"/>
  <c r="F993"/>
  <c r="B993"/>
  <c r="F991"/>
  <c r="B991"/>
  <c r="F989"/>
  <c r="B989"/>
  <c r="F987"/>
  <c r="B987"/>
  <c r="F985"/>
  <c r="B985"/>
  <c r="F983"/>
  <c r="B983"/>
  <c r="F981"/>
  <c r="B981"/>
  <c r="F979"/>
  <c r="B979"/>
  <c r="F977"/>
  <c r="B977"/>
  <c r="F975"/>
  <c r="B975"/>
  <c r="F973"/>
  <c r="B973"/>
  <c r="F971"/>
  <c r="B971"/>
  <c r="F969"/>
  <c r="B969"/>
  <c r="F967"/>
  <c r="B967"/>
  <c r="F965"/>
  <c r="B965"/>
  <c r="F963"/>
  <c r="B963"/>
  <c r="F961"/>
  <c r="B961"/>
  <c r="F959"/>
  <c r="B959"/>
  <c r="F957"/>
  <c r="B957"/>
  <c r="F955"/>
  <c r="B955"/>
  <c r="F953"/>
  <c r="B953"/>
  <c r="F951"/>
  <c r="B951"/>
  <c r="F949"/>
  <c r="B949"/>
  <c r="F947"/>
  <c r="B947"/>
  <c r="F945"/>
  <c r="B945"/>
  <c r="F943"/>
  <c r="B943"/>
  <c r="F941"/>
  <c r="B941"/>
  <c r="F939"/>
  <c r="B939"/>
  <c r="F937"/>
  <c r="B937"/>
  <c r="F935"/>
  <c r="B935"/>
  <c r="F933"/>
  <c r="B933"/>
  <c r="F931"/>
  <c r="B931"/>
  <c r="F929"/>
  <c r="B929"/>
  <c r="F927"/>
  <c r="B927"/>
  <c r="F925"/>
  <c r="B925"/>
  <c r="F923"/>
  <c r="B923"/>
  <c r="F921"/>
  <c r="B921"/>
  <c r="F919"/>
  <c r="B919"/>
  <c r="F917"/>
  <c r="B917"/>
  <c r="F915"/>
  <c r="B915"/>
  <c r="F913"/>
  <c r="B913"/>
  <c r="F911"/>
  <c r="B911"/>
  <c r="F909"/>
  <c r="B909"/>
  <c r="F907"/>
  <c r="B907"/>
  <c r="F905"/>
  <c r="B905"/>
  <c r="F903"/>
  <c r="B903"/>
  <c r="F901"/>
  <c r="B901"/>
  <c r="F899"/>
  <c r="B899"/>
  <c r="F897"/>
  <c r="B897"/>
  <c r="F895"/>
  <c r="B895"/>
  <c r="F893"/>
  <c r="B893"/>
  <c r="F891"/>
  <c r="B891"/>
  <c r="F889"/>
  <c r="B889"/>
  <c r="F887"/>
  <c r="B887"/>
  <c r="F885"/>
  <c r="B885"/>
  <c r="F883"/>
  <c r="B883"/>
  <c r="F881"/>
  <c r="B881"/>
  <c r="F879"/>
  <c r="B879"/>
  <c r="F877"/>
  <c r="B877"/>
  <c r="F875"/>
  <c r="B875"/>
  <c r="F873"/>
  <c r="B873"/>
  <c r="F871"/>
  <c r="B871"/>
  <c r="F869"/>
  <c r="B869"/>
  <c r="F867"/>
  <c r="B867"/>
  <c r="F865"/>
  <c r="B865"/>
  <c r="F863"/>
  <c r="B863"/>
  <c r="F861"/>
  <c r="B861"/>
  <c r="F859"/>
  <c r="B859"/>
  <c r="F857"/>
  <c r="B857"/>
  <c r="F855"/>
  <c r="B855"/>
  <c r="F853"/>
  <c r="B853"/>
  <c r="F851"/>
  <c r="B851"/>
  <c r="F849"/>
  <c r="B849"/>
  <c r="F847"/>
  <c r="B847"/>
  <c r="F845"/>
  <c r="B845"/>
  <c r="F843"/>
  <c r="B843"/>
  <c r="F841"/>
  <c r="B841"/>
  <c r="F839"/>
  <c r="B839"/>
  <c r="F837"/>
  <c r="B837"/>
  <c r="F835"/>
  <c r="B835"/>
  <c r="F833"/>
  <c r="B833"/>
  <c r="F831"/>
  <c r="B831"/>
  <c r="F829"/>
  <c r="B829"/>
  <c r="F827"/>
  <c r="B827"/>
  <c r="F825"/>
  <c r="B825"/>
  <c r="F823"/>
  <c r="B823"/>
  <c r="F821"/>
  <c r="B821"/>
  <c r="F819"/>
  <c r="B819"/>
  <c r="F817"/>
  <c r="B817"/>
  <c r="F815"/>
  <c r="B815"/>
  <c r="F813"/>
  <c r="B813"/>
  <c r="F811"/>
  <c r="B811"/>
  <c r="F809"/>
  <c r="B809"/>
  <c r="F807"/>
  <c r="B807"/>
  <c r="F805"/>
  <c r="B805"/>
  <c r="F803"/>
  <c r="B803"/>
  <c r="F801"/>
  <c r="B801"/>
  <c r="F799"/>
  <c r="B799"/>
  <c r="F797"/>
  <c r="B797"/>
  <c r="F795"/>
  <c r="B795"/>
  <c r="F793"/>
  <c r="B793"/>
  <c r="F791"/>
  <c r="B791"/>
  <c r="F789"/>
  <c r="B789"/>
  <c r="F787"/>
  <c r="B787"/>
  <c r="F785"/>
  <c r="B785"/>
  <c r="F783"/>
  <c r="B783"/>
  <c r="F781"/>
  <c r="B781"/>
  <c r="F779"/>
  <c r="B779"/>
  <c r="F777"/>
  <c r="B777"/>
  <c r="F775"/>
  <c r="B775"/>
  <c r="F773"/>
  <c r="B773"/>
  <c r="F771"/>
  <c r="B771"/>
  <c r="F769"/>
  <c r="B769"/>
  <c r="F767"/>
  <c r="B767"/>
  <c r="F765"/>
  <c r="B765"/>
  <c r="F763"/>
  <c r="B763"/>
  <c r="F761"/>
  <c r="B761"/>
  <c r="F759"/>
  <c r="B759"/>
  <c r="F757"/>
  <c r="B757"/>
  <c r="F755"/>
  <c r="B755"/>
  <c r="F753"/>
  <c r="B753"/>
  <c r="F751"/>
  <c r="B751"/>
  <c r="F749"/>
  <c r="B749"/>
  <c r="F747"/>
  <c r="B747"/>
  <c r="F745"/>
  <c r="B745"/>
  <c r="F743"/>
  <c r="B743"/>
  <c r="F741"/>
  <c r="B741"/>
  <c r="F739"/>
  <c r="B739"/>
  <c r="F737"/>
  <c r="B737"/>
  <c r="F735"/>
  <c r="B735"/>
  <c r="F733"/>
  <c r="B733"/>
  <c r="F731"/>
  <c r="B731"/>
  <c r="F729"/>
  <c r="B729"/>
  <c r="F727"/>
  <c r="B727"/>
  <c r="F725"/>
  <c r="B725"/>
  <c r="F723"/>
  <c r="B723"/>
  <c r="F721"/>
  <c r="B721"/>
  <c r="F719"/>
  <c r="B719"/>
  <c r="F717"/>
  <c r="B717"/>
  <c r="F715"/>
  <c r="B715"/>
  <c r="F713"/>
  <c r="B713"/>
  <c r="F711"/>
  <c r="B711"/>
  <c r="F709"/>
  <c r="B709"/>
  <c r="F707"/>
  <c r="B707"/>
  <c r="F705"/>
  <c r="B705"/>
  <c r="F703"/>
  <c r="B703"/>
  <c r="F701"/>
  <c r="B701"/>
  <c r="F699"/>
  <c r="B699"/>
  <c r="F697"/>
  <c r="B697"/>
  <c r="F695"/>
  <c r="B695"/>
  <c r="F693"/>
  <c r="B693"/>
  <c r="F691"/>
  <c r="B691"/>
  <c r="F689"/>
  <c r="B689"/>
  <c r="F687"/>
  <c r="B687"/>
  <c r="F685"/>
  <c r="B685"/>
  <c r="F683"/>
  <c r="B683"/>
  <c r="F681"/>
  <c r="B681"/>
  <c r="F679"/>
  <c r="B679"/>
  <c r="F677"/>
  <c r="B677"/>
  <c r="F675"/>
  <c r="B675"/>
  <c r="F673"/>
  <c r="B673"/>
  <c r="F671"/>
  <c r="B671"/>
  <c r="F669"/>
  <c r="B669"/>
  <c r="F667"/>
  <c r="B667"/>
  <c r="F82"/>
  <c r="B82"/>
  <c r="F80"/>
  <c r="B80"/>
  <c r="F78"/>
  <c r="B78"/>
  <c r="F76"/>
  <c r="B76"/>
  <c r="F74"/>
  <c r="B74"/>
  <c r="F72"/>
  <c r="B72"/>
  <c r="F70"/>
  <c r="B70"/>
  <c r="F68"/>
  <c r="B68"/>
  <c r="F66"/>
  <c r="B66"/>
  <c r="F64"/>
  <c r="B64"/>
  <c r="F62"/>
  <c r="B62"/>
  <c r="F60"/>
  <c r="B60"/>
  <c r="F58"/>
  <c r="B58"/>
  <c r="F56"/>
  <c r="B56"/>
  <c r="F54"/>
  <c r="B54"/>
  <c r="F52"/>
  <c r="B52"/>
  <c r="F50"/>
  <c r="B50"/>
  <c r="F48"/>
  <c r="B48"/>
  <c r="F46"/>
  <c r="B46"/>
  <c r="F44"/>
  <c r="B44"/>
  <c r="F42"/>
  <c r="B42"/>
  <c r="F40"/>
  <c r="B40"/>
  <c r="F38"/>
  <c r="B38"/>
  <c r="F36"/>
  <c r="B36"/>
  <c r="F34"/>
  <c r="B34"/>
  <c r="F32"/>
  <c r="B32"/>
  <c r="F30"/>
  <c r="B30"/>
  <c r="F28"/>
  <c r="B28"/>
  <c r="F26"/>
  <c r="B26"/>
  <c r="F24"/>
  <c r="B24"/>
  <c r="F22"/>
  <c r="B22"/>
  <c r="F20"/>
  <c r="B20"/>
  <c r="F18"/>
  <c r="B18"/>
  <c r="F16"/>
  <c r="B16"/>
  <c r="F14"/>
  <c r="B14"/>
  <c r="F12"/>
  <c r="B12"/>
  <c r="F10"/>
  <c r="B10"/>
  <c r="F960"/>
  <c r="B960"/>
  <c r="F958"/>
  <c r="B958"/>
  <c r="F956"/>
  <c r="B956"/>
  <c r="F954"/>
  <c r="B954"/>
  <c r="F952"/>
  <c r="B952"/>
  <c r="F950"/>
  <c r="B950"/>
  <c r="F948"/>
  <c r="B948"/>
  <c r="F946"/>
  <c r="B946"/>
  <c r="F944"/>
  <c r="B944"/>
  <c r="F942"/>
  <c r="B942"/>
  <c r="F940"/>
  <c r="B940"/>
  <c r="F938"/>
  <c r="B938"/>
  <c r="F936"/>
  <c r="B936"/>
  <c r="F934"/>
  <c r="B934"/>
  <c r="F932"/>
  <c r="B932"/>
  <c r="F930"/>
  <c r="B930"/>
  <c r="F928"/>
  <c r="B928"/>
  <c r="F926"/>
  <c r="B926"/>
  <c r="F924"/>
  <c r="B924"/>
  <c r="F922"/>
  <c r="B922"/>
  <c r="F920"/>
  <c r="B920"/>
  <c r="F918"/>
  <c r="B918"/>
  <c r="F916"/>
  <c r="B916"/>
  <c r="F914"/>
  <c r="B914"/>
  <c r="F912"/>
  <c r="B912"/>
  <c r="F910"/>
  <c r="B910"/>
  <c r="F908"/>
  <c r="B908"/>
  <c r="F906"/>
  <c r="B906"/>
  <c r="F904"/>
  <c r="B904"/>
  <c r="F902"/>
  <c r="B902"/>
  <c r="F900"/>
  <c r="B900"/>
  <c r="F898"/>
  <c r="B898"/>
  <c r="F896"/>
  <c r="B896"/>
  <c r="F894"/>
  <c r="B894"/>
  <c r="F892"/>
  <c r="B892"/>
  <c r="F890"/>
  <c r="B890"/>
  <c r="F888"/>
  <c r="B888"/>
  <c r="F886"/>
  <c r="B886"/>
  <c r="F884"/>
  <c r="B884"/>
  <c r="F882"/>
  <c r="B882"/>
  <c r="F880"/>
  <c r="B880"/>
  <c r="F878"/>
  <c r="B878"/>
  <c r="F876"/>
  <c r="B876"/>
  <c r="F874"/>
  <c r="B874"/>
  <c r="F872"/>
  <c r="B872"/>
  <c r="F870"/>
  <c r="B870"/>
  <c r="F868"/>
  <c r="B868"/>
  <c r="F866"/>
  <c r="B866"/>
  <c r="F864"/>
  <c r="B864"/>
  <c r="F862"/>
  <c r="B862"/>
  <c r="F860"/>
  <c r="B860"/>
  <c r="F858"/>
  <c r="B858"/>
  <c r="F856"/>
  <c r="B856"/>
  <c r="F854"/>
  <c r="B854"/>
  <c r="F852"/>
  <c r="B852"/>
  <c r="F850"/>
  <c r="B850"/>
  <c r="F848"/>
  <c r="B848"/>
  <c r="F846"/>
  <c r="B846"/>
  <c r="F844"/>
  <c r="B844"/>
  <c r="F842"/>
  <c r="B842"/>
  <c r="F840"/>
  <c r="B840"/>
  <c r="F838"/>
  <c r="B838"/>
  <c r="F836"/>
  <c r="B836"/>
  <c r="F834"/>
  <c r="B834"/>
  <c r="F832"/>
  <c r="B832"/>
  <c r="F830"/>
  <c r="B830"/>
  <c r="F828"/>
  <c r="B828"/>
  <c r="F826"/>
  <c r="B826"/>
  <c r="F824"/>
  <c r="B824"/>
  <c r="F822"/>
  <c r="B822"/>
  <c r="F820"/>
  <c r="B820"/>
  <c r="F818"/>
  <c r="B818"/>
  <c r="F816"/>
  <c r="B816"/>
  <c r="F814"/>
  <c r="B814"/>
  <c r="F812"/>
  <c r="B812"/>
  <c r="F810"/>
  <c r="B810"/>
  <c r="F808"/>
  <c r="B808"/>
  <c r="F806"/>
  <c r="B806"/>
  <c r="F804"/>
  <c r="B804"/>
  <c r="F802"/>
  <c r="B802"/>
  <c r="F800"/>
  <c r="B800"/>
  <c r="F798"/>
  <c r="B798"/>
  <c r="F796"/>
  <c r="B796"/>
  <c r="F794"/>
  <c r="B794"/>
  <c r="F792"/>
  <c r="B792"/>
  <c r="F790"/>
  <c r="B790"/>
  <c r="F788"/>
  <c r="B788"/>
  <c r="F786"/>
  <c r="B786"/>
  <c r="F784"/>
  <c r="B784"/>
  <c r="F782"/>
  <c r="B782"/>
  <c r="F780"/>
  <c r="B780"/>
  <c r="F778"/>
  <c r="B778"/>
  <c r="F776"/>
  <c r="B776"/>
  <c r="F774"/>
  <c r="B774"/>
  <c r="F772"/>
  <c r="B772"/>
  <c r="F770"/>
  <c r="B770"/>
  <c r="F768"/>
  <c r="B768"/>
  <c r="F766"/>
  <c r="B766"/>
  <c r="F764"/>
  <c r="B764"/>
  <c r="F762"/>
  <c r="B762"/>
  <c r="F760"/>
  <c r="B760"/>
  <c r="F758"/>
  <c r="B758"/>
  <c r="F756"/>
  <c r="B756"/>
  <c r="F754"/>
  <c r="B754"/>
  <c r="F752"/>
  <c r="B752"/>
  <c r="F750"/>
  <c r="B750"/>
  <c r="F748"/>
  <c r="B748"/>
  <c r="F746"/>
  <c r="B746"/>
  <c r="F744"/>
  <c r="B744"/>
  <c r="F742"/>
  <c r="B742"/>
  <c r="F740"/>
  <c r="B740"/>
  <c r="F738"/>
  <c r="B738"/>
  <c r="F736"/>
  <c r="B736"/>
  <c r="F734"/>
  <c r="B734"/>
  <c r="F732"/>
  <c r="B732"/>
  <c r="F730"/>
  <c r="B730"/>
  <c r="F728"/>
  <c r="B728"/>
  <c r="F726"/>
  <c r="B726"/>
  <c r="F724"/>
  <c r="B724"/>
  <c r="F722"/>
  <c r="B722"/>
  <c r="F720"/>
  <c r="B720"/>
  <c r="F718"/>
  <c r="B718"/>
  <c r="F716"/>
  <c r="B716"/>
  <c r="F714"/>
  <c r="B714"/>
  <c r="F712"/>
  <c r="B712"/>
  <c r="F710"/>
  <c r="B710"/>
  <c r="F708"/>
  <c r="B708"/>
  <c r="F706"/>
  <c r="B706"/>
  <c r="F704"/>
  <c r="B704"/>
  <c r="F702"/>
  <c r="B702"/>
  <c r="F700"/>
  <c r="B700"/>
  <c r="F698"/>
  <c r="B698"/>
  <c r="F696"/>
  <c r="B696"/>
  <c r="F694"/>
  <c r="B694"/>
  <c r="F692"/>
  <c r="B692"/>
  <c r="F690"/>
  <c r="B690"/>
  <c r="F688"/>
  <c r="B688"/>
  <c r="F686"/>
  <c r="B686"/>
  <c r="F684"/>
  <c r="B684"/>
  <c r="F682"/>
  <c r="B682"/>
  <c r="F680"/>
  <c r="B680"/>
  <c r="F678"/>
  <c r="B678"/>
  <c r="F676"/>
  <c r="B676"/>
  <c r="F674"/>
  <c r="B674"/>
  <c r="F672"/>
  <c r="B672"/>
  <c r="F670"/>
  <c r="B670"/>
  <c r="F668"/>
  <c r="B668"/>
  <c r="F666"/>
  <c r="B666"/>
  <c r="F664"/>
  <c r="B664"/>
  <c r="F662"/>
  <c r="B662"/>
  <c r="F660"/>
  <c r="B660"/>
  <c r="F658"/>
  <c r="B658"/>
  <c r="F656"/>
  <c r="B656"/>
  <c r="F654"/>
  <c r="B654"/>
  <c r="F652"/>
  <c r="B652"/>
  <c r="F650"/>
  <c r="B650"/>
  <c r="F648"/>
  <c r="B648"/>
  <c r="F646"/>
  <c r="B646"/>
  <c r="F644"/>
  <c r="B644"/>
  <c r="F642"/>
  <c r="B642"/>
  <c r="F640"/>
  <c r="B640"/>
  <c r="F638"/>
  <c r="B638"/>
  <c r="F636"/>
  <c r="B636"/>
  <c r="F634"/>
  <c r="B634"/>
  <c r="F632"/>
  <c r="B632"/>
  <c r="F630"/>
  <c r="B630"/>
  <c r="F628"/>
  <c r="B628"/>
  <c r="F626"/>
  <c r="B626"/>
  <c r="F624"/>
  <c r="B624"/>
  <c r="F622"/>
  <c r="B622"/>
  <c r="F620"/>
  <c r="B620"/>
  <c r="F618"/>
  <c r="B618"/>
  <c r="F616"/>
  <c r="B616"/>
  <c r="F614"/>
  <c r="B614"/>
  <c r="F612"/>
  <c r="B612"/>
  <c r="F610"/>
  <c r="B610"/>
  <c r="F608"/>
  <c r="B608"/>
  <c r="F606"/>
  <c r="B606"/>
  <c r="F604"/>
  <c r="B604"/>
  <c r="F602"/>
  <c r="B602"/>
  <c r="F600"/>
  <c r="B600"/>
  <c r="F598"/>
  <c r="B598"/>
  <c r="F596"/>
  <c r="B596"/>
  <c r="F594"/>
  <c r="B594"/>
  <c r="F592"/>
  <c r="B592"/>
  <c r="F590"/>
  <c r="B590"/>
  <c r="F588"/>
  <c r="B588"/>
  <c r="F586"/>
  <c r="B586"/>
  <c r="F584"/>
  <c r="B584"/>
  <c r="F582"/>
  <c r="B582"/>
  <c r="F580"/>
  <c r="B580"/>
  <c r="F578"/>
  <c r="B578"/>
  <c r="F576"/>
  <c r="B576"/>
  <c r="F574"/>
  <c r="B574"/>
  <c r="F572"/>
  <c r="B572"/>
  <c r="F570"/>
  <c r="B570"/>
  <c r="F568"/>
  <c r="B568"/>
  <c r="F566"/>
  <c r="B566"/>
  <c r="F564"/>
  <c r="B564"/>
  <c r="F562"/>
  <c r="B562"/>
  <c r="F560"/>
  <c r="B560"/>
  <c r="F558"/>
  <c r="B558"/>
  <c r="F556"/>
  <c r="B556"/>
  <c r="F554"/>
  <c r="B554"/>
  <c r="F552"/>
  <c r="B552"/>
  <c r="F550"/>
  <c r="B550"/>
  <c r="F548"/>
  <c r="B548"/>
  <c r="F546"/>
  <c r="B546"/>
  <c r="F544"/>
  <c r="B544"/>
  <c r="F542"/>
  <c r="B542"/>
  <c r="F540"/>
  <c r="B540"/>
  <c r="F538"/>
  <c r="B538"/>
  <c r="F536"/>
  <c r="B536"/>
  <c r="F534"/>
  <c r="B534"/>
  <c r="F532"/>
  <c r="B532"/>
  <c r="F530"/>
  <c r="B530"/>
  <c r="F528"/>
  <c r="B528"/>
  <c r="C526"/>
  <c r="F526"/>
  <c r="B526"/>
  <c r="C524"/>
  <c r="F524"/>
  <c r="B524"/>
  <c r="B962"/>
  <c r="B1009"/>
  <c r="B1007"/>
  <c r="B1005"/>
  <c r="C587"/>
  <c r="B587"/>
  <c r="C527"/>
  <c r="B527"/>
  <c r="C525"/>
  <c r="B525"/>
  <c r="C523"/>
  <c r="B523"/>
  <c r="B1010"/>
  <c r="B1008"/>
  <c r="B1006"/>
  <c r="B1004"/>
  <c r="B1002"/>
  <c r="B1000"/>
  <c r="B998"/>
  <c r="B996"/>
  <c r="B994"/>
  <c r="B992"/>
  <c r="B990"/>
  <c r="B988"/>
  <c r="B986"/>
  <c r="B984"/>
  <c r="B982"/>
  <c r="B980"/>
  <c r="B978"/>
  <c r="B976"/>
  <c r="B974"/>
  <c r="B972"/>
  <c r="B970"/>
  <c r="B968"/>
  <c r="B966"/>
  <c r="B964"/>
  <c r="B345"/>
  <c r="B343"/>
  <c r="B341"/>
  <c r="B339"/>
  <c r="B337"/>
  <c r="B335"/>
  <c r="B333"/>
  <c r="B331"/>
  <c r="B329"/>
  <c r="B327"/>
  <c r="B325"/>
  <c r="B323"/>
  <c r="B321"/>
  <c r="B319"/>
  <c r="B317"/>
  <c r="B315"/>
  <c r="B313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F665"/>
  <c r="F663"/>
  <c r="F661"/>
  <c r="F659"/>
  <c r="F657"/>
  <c r="F655"/>
  <c r="F653"/>
  <c r="F651"/>
  <c r="F649"/>
  <c r="F647"/>
  <c r="F645"/>
  <c r="F643"/>
  <c r="F641"/>
  <c r="F639"/>
  <c r="F637"/>
  <c r="F635"/>
  <c r="F633"/>
  <c r="F631"/>
  <c r="F629"/>
  <c r="F627"/>
  <c r="F625"/>
  <c r="F623"/>
  <c r="F621"/>
  <c r="F619"/>
  <c r="F617"/>
  <c r="F615"/>
  <c r="F613"/>
  <c r="F611"/>
  <c r="F609"/>
  <c r="F607"/>
  <c r="F605"/>
  <c r="F603"/>
  <c r="F601"/>
  <c r="F599"/>
  <c r="F597"/>
  <c r="F595"/>
  <c r="F593"/>
  <c r="F591"/>
  <c r="F589"/>
  <c r="F587"/>
  <c r="F585"/>
  <c r="F583"/>
  <c r="F581"/>
  <c r="F579"/>
  <c r="F577"/>
  <c r="F575"/>
  <c r="F573"/>
  <c r="F571"/>
  <c r="F569"/>
  <c r="F567"/>
  <c r="F565"/>
  <c r="F563"/>
  <c r="F561"/>
  <c r="F559"/>
  <c r="F557"/>
  <c r="F555"/>
  <c r="F553"/>
  <c r="F551"/>
  <c r="F549"/>
  <c r="F547"/>
  <c r="F545"/>
  <c r="F543"/>
  <c r="F541"/>
  <c r="F539"/>
  <c r="F537"/>
  <c r="F535"/>
  <c r="F533"/>
  <c r="F531"/>
  <c r="F529"/>
  <c r="F527"/>
  <c r="F525"/>
  <c r="F523"/>
  <c r="F521"/>
  <c r="F519"/>
  <c r="F517"/>
  <c r="F515"/>
  <c r="F513"/>
  <c r="F511"/>
  <c r="F509"/>
  <c r="F507"/>
  <c r="F505"/>
  <c r="F503"/>
  <c r="F501"/>
  <c r="F499"/>
  <c r="F497"/>
  <c r="F495"/>
  <c r="F493"/>
  <c r="F491"/>
  <c r="F489"/>
  <c r="F487"/>
  <c r="F485"/>
  <c r="F483"/>
  <c r="F481"/>
  <c r="F479"/>
  <c r="F477"/>
  <c r="F475"/>
  <c r="F473"/>
  <c r="F471"/>
  <c r="F469"/>
  <c r="F467"/>
  <c r="F465"/>
  <c r="F463"/>
  <c r="F461"/>
  <c r="F459"/>
  <c r="F457"/>
  <c r="F455"/>
  <c r="F453"/>
  <c r="F451"/>
  <c r="F449"/>
  <c r="F447"/>
  <c r="F445"/>
  <c r="F443"/>
  <c r="F441"/>
  <c r="F439"/>
  <c r="F437"/>
  <c r="F435"/>
  <c r="F433"/>
  <c r="F431"/>
  <c r="F429"/>
  <c r="F427"/>
  <c r="F425"/>
  <c r="F423"/>
  <c r="F421"/>
  <c r="F419"/>
  <c r="F417"/>
  <c r="F415"/>
  <c r="F413"/>
  <c r="F411"/>
  <c r="F409"/>
  <c r="F407"/>
  <c r="F405"/>
  <c r="F403"/>
  <c r="F401"/>
  <c r="F399"/>
  <c r="F397"/>
  <c r="F395"/>
  <c r="F393"/>
  <c r="F391"/>
  <c r="F389"/>
  <c r="F387"/>
  <c r="F385"/>
  <c r="F383"/>
  <c r="F381"/>
  <c r="F379"/>
  <c r="F377"/>
  <c r="F375"/>
  <c r="F373"/>
  <c r="F371"/>
  <c r="F369"/>
  <c r="F367"/>
  <c r="F365"/>
  <c r="F363"/>
  <c r="F361"/>
  <c r="F359"/>
  <c r="F357"/>
  <c r="F355"/>
  <c r="F353"/>
  <c r="F351"/>
  <c r="F349"/>
  <c r="F347"/>
  <c r="F345"/>
  <c r="F343"/>
  <c r="F341"/>
  <c r="F339"/>
  <c r="F337"/>
  <c r="F335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F297"/>
  <c r="F295"/>
  <c r="F293"/>
  <c r="F291"/>
  <c r="F289"/>
  <c r="F287"/>
  <c r="F285"/>
  <c r="F283"/>
  <c r="F281"/>
  <c r="F279"/>
  <c r="F277"/>
  <c r="F275"/>
  <c r="F273"/>
  <c r="F271"/>
  <c r="F269"/>
  <c r="F267"/>
  <c r="F265"/>
  <c r="F263"/>
  <c r="F261"/>
  <c r="F259"/>
  <c r="F257"/>
  <c r="F255"/>
  <c r="F253"/>
  <c r="F251"/>
  <c r="F249"/>
  <c r="F247"/>
  <c r="F245"/>
  <c r="F243"/>
  <c r="F241"/>
  <c r="F239"/>
  <c r="F237"/>
  <c r="F235"/>
  <c r="F233"/>
  <c r="F231"/>
  <c r="F229"/>
  <c r="F227"/>
  <c r="F225"/>
  <c r="F223"/>
  <c r="F221"/>
  <c r="F219"/>
  <c r="F217"/>
  <c r="F215"/>
  <c r="F213"/>
  <c r="F211"/>
  <c r="F209"/>
  <c r="F207"/>
  <c r="F205"/>
  <c r="F203"/>
  <c r="F201"/>
  <c r="F199"/>
  <c r="F197"/>
  <c r="F195"/>
  <c r="F193"/>
  <c r="F191"/>
  <c r="F189"/>
  <c r="F187"/>
  <c r="F185"/>
  <c r="F183"/>
  <c r="F181"/>
  <c r="F179"/>
  <c r="F177"/>
  <c r="F175"/>
  <c r="F173"/>
  <c r="F171"/>
  <c r="F169"/>
  <c r="F167"/>
  <c r="F165"/>
  <c r="F163"/>
  <c r="F161"/>
  <c r="F159"/>
  <c r="F157"/>
  <c r="F155"/>
  <c r="F153"/>
  <c r="F15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C782"/>
  <c r="C780"/>
  <c r="C778"/>
  <c r="C776"/>
  <c r="C774"/>
  <c r="C772"/>
  <c r="C770"/>
  <c r="C768"/>
  <c r="C766"/>
  <c r="C764"/>
  <c r="C762"/>
  <c r="C760"/>
  <c r="C758"/>
  <c r="C756"/>
  <c r="C754"/>
  <c r="C752"/>
  <c r="C750"/>
  <c r="C748"/>
  <c r="C746"/>
  <c r="C744"/>
  <c r="C742"/>
  <c r="C740"/>
  <c r="C738"/>
  <c r="C736"/>
  <c r="C734"/>
  <c r="C732"/>
  <c r="C730"/>
  <c r="C728"/>
  <c r="C726"/>
  <c r="C724"/>
  <c r="C722"/>
  <c r="C720"/>
  <c r="C718"/>
  <c r="C716"/>
  <c r="C714"/>
  <c r="C712"/>
  <c r="C710"/>
  <c r="C708"/>
  <c r="C706"/>
  <c r="C704"/>
  <c r="C702"/>
  <c r="C700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522"/>
  <c r="C521"/>
  <c r="C520"/>
  <c r="C519"/>
  <c r="C781"/>
  <c r="C779"/>
  <c r="C777"/>
  <c r="C775"/>
  <c r="C773"/>
  <c r="C771"/>
  <c r="C769"/>
  <c r="C767"/>
  <c r="C765"/>
  <c r="C763"/>
  <c r="C761"/>
  <c r="C759"/>
  <c r="C757"/>
  <c r="C755"/>
  <c r="C753"/>
  <c r="C751"/>
  <c r="C749"/>
  <c r="C747"/>
  <c r="C745"/>
  <c r="C743"/>
  <c r="C741"/>
  <c r="C739"/>
  <c r="C737"/>
  <c r="C735"/>
  <c r="C733"/>
  <c r="C731"/>
  <c r="C729"/>
  <c r="C727"/>
  <c r="C725"/>
  <c r="C723"/>
  <c r="C721"/>
  <c r="C719"/>
  <c r="C717"/>
  <c r="C715"/>
  <c r="C713"/>
  <c r="C711"/>
  <c r="C709"/>
  <c r="C707"/>
  <c r="C705"/>
  <c r="C703"/>
  <c r="C701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15"/>
  <c r="C517"/>
  <c r="C513"/>
  <c r="C511"/>
  <c r="C509"/>
  <c r="C507"/>
  <c r="C505"/>
  <c r="C503"/>
  <c r="C501"/>
  <c r="C499"/>
  <c r="C497"/>
  <c r="C495"/>
  <c r="C493"/>
  <c r="C491"/>
  <c r="C489"/>
  <c r="C487"/>
  <c r="C485"/>
  <c r="C483"/>
  <c r="C481"/>
  <c r="C479"/>
  <c r="C477"/>
  <c r="C475"/>
  <c r="C473"/>
  <c r="C471"/>
  <c r="C469"/>
  <c r="C467"/>
  <c r="C465"/>
  <c r="C463"/>
  <c r="C461"/>
  <c r="C459"/>
  <c r="C457"/>
  <c r="C455"/>
  <c r="C453"/>
  <c r="C451"/>
  <c r="C449"/>
  <c r="C447"/>
  <c r="C445"/>
  <c r="C443"/>
  <c r="C441"/>
  <c r="C439"/>
  <c r="C437"/>
  <c r="C435"/>
  <c r="C433"/>
  <c r="C431"/>
  <c r="C429"/>
  <c r="C427"/>
  <c r="C425"/>
  <c r="C423"/>
  <c r="C421"/>
  <c r="C419"/>
  <c r="C417"/>
  <c r="C415"/>
  <c r="C413"/>
  <c r="C411"/>
  <c r="C409"/>
  <c r="C407"/>
  <c r="C405"/>
  <c r="C403"/>
  <c r="C401"/>
  <c r="C399"/>
  <c r="C397"/>
  <c r="C395"/>
  <c r="C393"/>
  <c r="C391"/>
  <c r="C389"/>
  <c r="C387"/>
  <c r="C385"/>
  <c r="C383"/>
  <c r="C381"/>
  <c r="C379"/>
  <c r="C377"/>
  <c r="G3" l="1"/>
  <c r="H3" s="1"/>
  <c r="J3" s="1"/>
  <c r="E4" l="1"/>
  <c r="G4" l="1"/>
  <c r="H4" s="1"/>
  <c r="J4" l="1"/>
  <c r="E5" l="1"/>
  <c r="G5" s="1"/>
  <c r="H5" s="1"/>
  <c r="J5" l="1"/>
  <c r="E6" l="1"/>
  <c r="G6" s="1"/>
  <c r="H6" s="1"/>
  <c r="J6" l="1"/>
  <c r="E7" l="1"/>
  <c r="G7" s="1"/>
  <c r="H7" s="1"/>
  <c r="J7" l="1"/>
  <c r="E8" s="1"/>
  <c r="G8" s="1"/>
  <c r="H8" s="1"/>
  <c r="J8" l="1"/>
  <c r="E9" l="1"/>
  <c r="G9" s="1"/>
  <c r="H9" s="1"/>
  <c r="J9" l="1"/>
  <c r="E10" l="1"/>
  <c r="G10" s="1"/>
  <c r="H10" s="1"/>
  <c r="J10" s="1"/>
  <c r="E11" l="1"/>
  <c r="G11" s="1"/>
  <c r="H11" s="1"/>
  <c r="J11" l="1"/>
  <c r="E12" l="1"/>
  <c r="G12" s="1"/>
  <c r="H12" s="1"/>
  <c r="J12" l="1"/>
  <c r="E13" l="1"/>
  <c r="G13" s="1"/>
  <c r="H13" s="1"/>
  <c r="J13" s="1"/>
  <c r="E14" l="1"/>
  <c r="G14" s="1"/>
  <c r="H14" s="1"/>
  <c r="J14" l="1"/>
  <c r="E15" l="1"/>
  <c r="G15" s="1"/>
  <c r="H15" s="1"/>
  <c r="J15" l="1"/>
  <c r="E16" l="1"/>
  <c r="G16" s="1"/>
  <c r="H16" s="1"/>
  <c r="J16" l="1"/>
  <c r="E17" l="1"/>
  <c r="G17" s="1"/>
  <c r="H17" s="1"/>
  <c r="J17" l="1"/>
  <c r="E18" l="1"/>
  <c r="G18" s="1"/>
  <c r="H18" s="1"/>
  <c r="J18" l="1"/>
  <c r="E19" l="1"/>
  <c r="G19" s="1"/>
  <c r="H19" s="1"/>
  <c r="J19" l="1"/>
  <c r="E20" l="1"/>
  <c r="G20" s="1"/>
  <c r="H20" s="1"/>
  <c r="J20" l="1"/>
  <c r="E21" l="1"/>
  <c r="G21" s="1"/>
  <c r="H21" s="1"/>
  <c r="J21" l="1"/>
  <c r="E22" l="1"/>
  <c r="G22" s="1"/>
  <c r="H22" s="1"/>
  <c r="J22" l="1"/>
  <c r="E23" l="1"/>
  <c r="G23" s="1"/>
  <c r="H23" s="1"/>
  <c r="J23" l="1"/>
  <c r="E24" l="1"/>
  <c r="G24" s="1"/>
  <c r="H24" s="1"/>
  <c r="J24" l="1"/>
  <c r="E25" l="1"/>
  <c r="G25" s="1"/>
  <c r="H25" s="1"/>
  <c r="J25" l="1"/>
  <c r="E26" l="1"/>
  <c r="G26" s="1"/>
  <c r="H26" s="1"/>
  <c r="J26" l="1"/>
  <c r="E27" l="1"/>
  <c r="G27" s="1"/>
  <c r="H27" s="1"/>
  <c r="J27" l="1"/>
  <c r="E28" l="1"/>
  <c r="G28" s="1"/>
  <c r="H28" s="1"/>
  <c r="J28" l="1"/>
  <c r="E29" l="1"/>
  <c r="G29" s="1"/>
  <c r="H29" s="1"/>
  <c r="J29" l="1"/>
  <c r="E30" l="1"/>
  <c r="G30" s="1"/>
  <c r="H30" s="1"/>
  <c r="J30" l="1"/>
  <c r="E31" l="1"/>
  <c r="G31" s="1"/>
  <c r="H31" s="1"/>
  <c r="J31" l="1"/>
  <c r="E32" l="1"/>
  <c r="G32" s="1"/>
  <c r="H32" s="1"/>
  <c r="J32" l="1"/>
  <c r="E33" l="1"/>
  <c r="G33" s="1"/>
  <c r="H33" s="1"/>
  <c r="J33" l="1"/>
  <c r="E34" l="1"/>
  <c r="G34" s="1"/>
  <c r="H34" s="1"/>
  <c r="J34" l="1"/>
  <c r="E35" l="1"/>
  <c r="G35" s="1"/>
  <c r="H35" s="1"/>
  <c r="J35" l="1"/>
  <c r="E36" l="1"/>
  <c r="G36" s="1"/>
  <c r="H36" s="1"/>
  <c r="J36" l="1"/>
  <c r="E37" l="1"/>
  <c r="G37" s="1"/>
  <c r="H37" s="1"/>
  <c r="J37" l="1"/>
  <c r="E38" l="1"/>
  <c r="G38" s="1"/>
  <c r="H38" s="1"/>
  <c r="J38" l="1"/>
  <c r="E39" l="1"/>
  <c r="G39" s="1"/>
  <c r="H39" s="1"/>
  <c r="J39" l="1"/>
  <c r="E40" l="1"/>
  <c r="G40" s="1"/>
  <c r="H40" s="1"/>
  <c r="J40" l="1"/>
  <c r="E41" l="1"/>
  <c r="G41" s="1"/>
  <c r="H41" s="1"/>
  <c r="J41" l="1"/>
  <c r="E42" l="1"/>
  <c r="G42" s="1"/>
  <c r="H42" s="1"/>
  <c r="J42" l="1"/>
  <c r="E43" l="1"/>
  <c r="G43" s="1"/>
  <c r="H43" s="1"/>
  <c r="J43" l="1"/>
  <c r="E44" l="1"/>
  <c r="G44" s="1"/>
  <c r="H44" s="1"/>
  <c r="J44" l="1"/>
  <c r="E45" l="1"/>
  <c r="G45" s="1"/>
  <c r="H45" s="1"/>
  <c r="J45" l="1"/>
  <c r="E46" l="1"/>
  <c r="G46" s="1"/>
  <c r="H46" s="1"/>
  <c r="J46" l="1"/>
  <c r="E47" l="1"/>
  <c r="G47" s="1"/>
  <c r="H47" s="1"/>
  <c r="J47" l="1"/>
  <c r="E48" s="1"/>
  <c r="G48" s="1"/>
  <c r="H48" s="1"/>
  <c r="J48" l="1"/>
  <c r="E49" l="1"/>
  <c r="G49" s="1"/>
  <c r="H49" s="1"/>
  <c r="J49" l="1"/>
  <c r="E50" l="1"/>
  <c r="G50" s="1"/>
  <c r="H50" s="1"/>
  <c r="J50" l="1"/>
  <c r="E51" l="1"/>
  <c r="G51" s="1"/>
  <c r="H51" s="1"/>
  <c r="J51" s="1"/>
  <c r="E52" l="1"/>
  <c r="G52" s="1"/>
  <c r="H52" s="1"/>
  <c r="J52" l="1"/>
  <c r="E53" l="1"/>
  <c r="G53" s="1"/>
  <c r="H53" s="1"/>
  <c r="J53" l="1"/>
  <c r="E54" l="1"/>
  <c r="G54" s="1"/>
  <c r="H54" s="1"/>
  <c r="J54" l="1"/>
  <c r="E55" l="1"/>
  <c r="G55" s="1"/>
  <c r="H55" s="1"/>
  <c r="J55" l="1"/>
  <c r="E56" l="1"/>
  <c r="G56" s="1"/>
  <c r="H56" s="1"/>
  <c r="J56" l="1"/>
  <c r="E57" l="1"/>
  <c r="G57" s="1"/>
  <c r="H57" s="1"/>
  <c r="J57" l="1"/>
  <c r="E58" l="1"/>
  <c r="G58" s="1"/>
  <c r="H58" s="1"/>
  <c r="J58" l="1"/>
  <c r="E59" l="1"/>
  <c r="G59" s="1"/>
  <c r="H59" s="1"/>
  <c r="J59" l="1"/>
  <c r="E60" l="1"/>
  <c r="G60" s="1"/>
  <c r="H60" s="1"/>
  <c r="J60" l="1"/>
  <c r="E61"/>
  <c r="G61" s="1"/>
  <c r="H61" s="1"/>
  <c r="J61" l="1"/>
  <c r="E62" l="1"/>
  <c r="G62" s="1"/>
  <c r="H62" s="1"/>
  <c r="J62" l="1"/>
  <c r="E63" l="1"/>
  <c r="G63" s="1"/>
  <c r="H63" s="1"/>
  <c r="J63" l="1"/>
  <c r="E64" l="1"/>
  <c r="G64" s="1"/>
  <c r="H64" s="1"/>
  <c r="J64" l="1"/>
  <c r="E65" l="1"/>
  <c r="G65" s="1"/>
  <c r="H65" s="1"/>
  <c r="J65" l="1"/>
  <c r="E66" l="1"/>
  <c r="G66" s="1"/>
  <c r="H66" s="1"/>
  <c r="J66" l="1"/>
  <c r="E67" l="1"/>
  <c r="G67" s="1"/>
  <c r="H67" s="1"/>
  <c r="J67" l="1"/>
  <c r="E68" l="1"/>
  <c r="G68" s="1"/>
  <c r="H68" s="1"/>
  <c r="J68" l="1"/>
  <c r="E69" l="1"/>
  <c r="G69" s="1"/>
  <c r="H69" s="1"/>
  <c r="J69" l="1"/>
  <c r="E70" l="1"/>
  <c r="G70" s="1"/>
  <c r="H70" s="1"/>
  <c r="J70" l="1"/>
  <c r="E71" l="1"/>
  <c r="G71" s="1"/>
  <c r="H71" s="1"/>
  <c r="J71" l="1"/>
  <c r="E72" l="1"/>
  <c r="G72" s="1"/>
  <c r="H72" l="1"/>
  <c r="J72" s="1"/>
  <c r="E73" l="1"/>
  <c r="G73" s="1"/>
  <c r="H73" l="1"/>
  <c r="J73" s="1"/>
  <c r="E74" l="1"/>
  <c r="G74" s="1"/>
  <c r="H74" s="1"/>
  <c r="J74" l="1"/>
  <c r="E75" l="1"/>
  <c r="G75" s="1"/>
  <c r="H75" s="1"/>
  <c r="J75" l="1"/>
  <c r="E76" l="1"/>
  <c r="G76" s="1"/>
  <c r="H76" s="1"/>
  <c r="J76" s="1"/>
  <c r="E77" l="1"/>
  <c r="G77" s="1"/>
  <c r="H77" s="1"/>
  <c r="J77" s="1"/>
  <c r="E78" l="1"/>
  <c r="G78" s="1"/>
  <c r="H78" s="1"/>
  <c r="J78" l="1"/>
  <c r="E79" l="1"/>
  <c r="G79" s="1"/>
  <c r="H79" s="1"/>
  <c r="J79" l="1"/>
  <c r="E80" l="1"/>
  <c r="G80" s="1"/>
  <c r="H80" s="1"/>
  <c r="J80" l="1"/>
  <c r="E81" l="1"/>
  <c r="G81" s="1"/>
  <c r="H81" s="1"/>
  <c r="J81" l="1"/>
  <c r="E82" l="1"/>
  <c r="G82" s="1"/>
  <c r="H82" s="1"/>
  <c r="J82" l="1"/>
  <c r="E83" l="1"/>
  <c r="G83" s="1"/>
  <c r="H83" s="1"/>
  <c r="J83" l="1"/>
  <c r="E84" l="1"/>
  <c r="G84" s="1"/>
  <c r="H84" s="1"/>
  <c r="J84" l="1"/>
  <c r="E85" l="1"/>
  <c r="G85" s="1"/>
  <c r="H85" s="1"/>
  <c r="J85" l="1"/>
  <c r="E86" l="1"/>
  <c r="G86" s="1"/>
  <c r="H86" s="1"/>
  <c r="J86" l="1"/>
  <c r="E87" l="1"/>
  <c r="G87" s="1"/>
  <c r="H87" s="1"/>
  <c r="J87" l="1"/>
  <c r="E88" l="1"/>
  <c r="G88" s="1"/>
  <c r="H88" s="1"/>
  <c r="J88" l="1"/>
  <c r="E89" l="1"/>
  <c r="G89" s="1"/>
  <c r="H89" s="1"/>
  <c r="J89" l="1"/>
  <c r="E90" s="1"/>
  <c r="G90" s="1"/>
  <c r="H90" l="1"/>
  <c r="J90" s="1"/>
  <c r="E91" s="1"/>
  <c r="G91" s="1"/>
  <c r="H91" s="1"/>
  <c r="J91" l="1"/>
  <c r="E92" l="1"/>
  <c r="G92" s="1"/>
  <c r="H92" s="1"/>
  <c r="J92" l="1"/>
  <c r="E93" l="1"/>
  <c r="G93" s="1"/>
  <c r="H93" s="1"/>
  <c r="J93" l="1"/>
  <c r="E94" l="1"/>
  <c r="G94" s="1"/>
  <c r="H94" s="1"/>
  <c r="J94" l="1"/>
  <c r="E95" s="1"/>
  <c r="G95" s="1"/>
  <c r="H95" s="1"/>
  <c r="J95" l="1"/>
  <c r="E96" l="1"/>
  <c r="G96" s="1"/>
  <c r="H96" s="1"/>
  <c r="J96" s="1"/>
  <c r="E97" l="1"/>
  <c r="G97" s="1"/>
  <c r="H97" s="1"/>
  <c r="J97" l="1"/>
  <c r="E98" l="1"/>
  <c r="G98" s="1"/>
  <c r="H98" s="1"/>
  <c r="J98" s="1"/>
  <c r="E99" l="1"/>
  <c r="G99" s="1"/>
  <c r="H99" s="1"/>
  <c r="J99" l="1"/>
  <c r="E100" l="1"/>
  <c r="G100" s="1"/>
  <c r="H100" s="1"/>
  <c r="J100" s="1"/>
  <c r="E101" l="1"/>
  <c r="G101" s="1"/>
  <c r="H101" s="1"/>
  <c r="J101" l="1"/>
  <c r="E102" l="1"/>
  <c r="G102" s="1"/>
  <c r="H102" s="1"/>
  <c r="J102" l="1"/>
  <c r="E103" l="1"/>
  <c r="G103" s="1"/>
  <c r="H103" s="1"/>
  <c r="J103" l="1"/>
  <c r="E104" l="1"/>
  <c r="G104" s="1"/>
  <c r="H104" s="1"/>
  <c r="J104" l="1"/>
  <c r="E105" l="1"/>
  <c r="G105" s="1"/>
  <c r="H105" s="1"/>
  <c r="J105" l="1"/>
  <c r="E106" l="1"/>
  <c r="G106" s="1"/>
  <c r="H106" s="1"/>
  <c r="J106" l="1"/>
  <c r="E107" l="1"/>
  <c r="G107" s="1"/>
  <c r="H107" s="1"/>
  <c r="J107" l="1"/>
  <c r="E108" l="1"/>
  <c r="G108" s="1"/>
  <c r="H108" s="1"/>
  <c r="J108" l="1"/>
  <c r="E109" l="1"/>
  <c r="G109" s="1"/>
  <c r="H109" s="1"/>
  <c r="J109" l="1"/>
  <c r="E110" l="1"/>
  <c r="G110" s="1"/>
  <c r="H110" s="1"/>
  <c r="J110" l="1"/>
  <c r="E111" l="1"/>
  <c r="G111" s="1"/>
  <c r="H111" s="1"/>
  <c r="J111" l="1"/>
  <c r="E112" l="1"/>
  <c r="G112" s="1"/>
  <c r="H112" s="1"/>
  <c r="J112" l="1"/>
  <c r="E113" l="1"/>
  <c r="G113" s="1"/>
  <c r="H113" s="1"/>
  <c r="J113" l="1"/>
  <c r="E114" l="1"/>
  <c r="G114" s="1"/>
  <c r="H114" s="1"/>
  <c r="J114" l="1"/>
  <c r="E115" l="1"/>
  <c r="G115" s="1"/>
  <c r="H115" s="1"/>
  <c r="J115" l="1"/>
  <c r="E116" l="1"/>
  <c r="G116" s="1"/>
  <c r="H116" s="1"/>
  <c r="J116" l="1"/>
  <c r="E117" l="1"/>
  <c r="G117" s="1"/>
  <c r="H117" s="1"/>
  <c r="J117" l="1"/>
  <c r="E118" l="1"/>
  <c r="G118" s="1"/>
  <c r="H118" s="1"/>
  <c r="J118" l="1"/>
  <c r="E119" l="1"/>
  <c r="G119" s="1"/>
  <c r="H119" s="1"/>
  <c r="J119" l="1"/>
  <c r="E120" l="1"/>
  <c r="G120" s="1"/>
  <c r="H120" s="1"/>
  <c r="J120" l="1"/>
  <c r="E121" l="1"/>
  <c r="G121" s="1"/>
  <c r="H121" s="1"/>
  <c r="J121" l="1"/>
  <c r="E122" l="1"/>
  <c r="G122" s="1"/>
  <c r="H122" s="1"/>
  <c r="J122" l="1"/>
  <c r="E123" l="1"/>
  <c r="G123" s="1"/>
  <c r="H123" s="1"/>
  <c r="J123" l="1"/>
  <c r="E124" l="1"/>
  <c r="G124" s="1"/>
  <c r="H124" s="1"/>
  <c r="J124" l="1"/>
  <c r="E125" l="1"/>
  <c r="G125" s="1"/>
  <c r="H125" s="1"/>
  <c r="J125" l="1"/>
  <c r="E126" l="1"/>
  <c r="G126" s="1"/>
  <c r="H126" s="1"/>
  <c r="J126" l="1"/>
  <c r="E127" l="1"/>
  <c r="G127" s="1"/>
  <c r="H127" s="1"/>
  <c r="J127" l="1"/>
  <c r="E128" l="1"/>
  <c r="G128" s="1"/>
  <c r="H128" s="1"/>
  <c r="J128" l="1"/>
  <c r="E129" l="1"/>
  <c r="G129" s="1"/>
  <c r="H129" s="1"/>
  <c r="J129" l="1"/>
  <c r="E130" l="1"/>
  <c r="G130" s="1"/>
  <c r="H130" s="1"/>
  <c r="J130" l="1"/>
  <c r="E131" l="1"/>
  <c r="G131" s="1"/>
  <c r="H131" s="1"/>
  <c r="J131" l="1"/>
  <c r="E132" l="1"/>
  <c r="G132" s="1"/>
  <c r="H132" s="1"/>
  <c r="J132" l="1"/>
  <c r="E133" l="1"/>
  <c r="G133" s="1"/>
  <c r="H133" s="1"/>
  <c r="J133" l="1"/>
  <c r="E134" l="1"/>
  <c r="G134" s="1"/>
  <c r="H134" s="1"/>
  <c r="J134" l="1"/>
  <c r="E135" l="1"/>
  <c r="G135" s="1"/>
  <c r="H135" s="1"/>
  <c r="J135" l="1"/>
  <c r="E136" l="1"/>
  <c r="G136" s="1"/>
  <c r="H136" s="1"/>
  <c r="J136" l="1"/>
  <c r="E137" l="1"/>
  <c r="G137" s="1"/>
  <c r="H137" s="1"/>
  <c r="J137" s="1"/>
  <c r="E138" l="1"/>
  <c r="G138" s="1"/>
  <c r="H138" s="1"/>
  <c r="J138" l="1"/>
  <c r="E139" l="1"/>
  <c r="G139" s="1"/>
  <c r="H139" s="1"/>
  <c r="J139" l="1"/>
  <c r="E140" s="1"/>
  <c r="G140" s="1"/>
  <c r="H140" s="1"/>
  <c r="J140" s="1"/>
  <c r="E141" l="1"/>
  <c r="G141" s="1"/>
  <c r="H141" s="1"/>
  <c r="J141" l="1"/>
  <c r="E142" l="1"/>
  <c r="G142" s="1"/>
  <c r="H142" s="1"/>
  <c r="J142" l="1"/>
  <c r="E143" l="1"/>
  <c r="G143" s="1"/>
  <c r="H143" s="1"/>
  <c r="J143" l="1"/>
  <c r="E144" l="1"/>
  <c r="G144" s="1"/>
  <c r="H144" s="1"/>
  <c r="J144" s="1"/>
  <c r="E145" l="1"/>
  <c r="G145" s="1"/>
  <c r="H145" s="1"/>
  <c r="J145" l="1"/>
  <c r="E146" l="1"/>
  <c r="G146" s="1"/>
  <c r="H146" s="1"/>
  <c r="J146" l="1"/>
  <c r="E147" l="1"/>
  <c r="G147" s="1"/>
  <c r="H147" s="1"/>
  <c r="J147" l="1"/>
  <c r="E148" l="1"/>
  <c r="G148" s="1"/>
  <c r="H148" s="1"/>
  <c r="J148" l="1"/>
  <c r="E149" l="1"/>
  <c r="G149" s="1"/>
  <c r="H149" s="1"/>
  <c r="J149" l="1"/>
  <c r="E150" l="1"/>
  <c r="G150" s="1"/>
  <c r="H150" s="1"/>
  <c r="J150" l="1"/>
  <c r="E151" l="1"/>
  <c r="G151" s="1"/>
  <c r="H151" s="1"/>
  <c r="J151" l="1"/>
  <c r="E152" l="1"/>
  <c r="G152" s="1"/>
  <c r="H152" s="1"/>
  <c r="J152" l="1"/>
  <c r="E153" l="1"/>
  <c r="G153" s="1"/>
  <c r="H153" s="1"/>
  <c r="J153" l="1"/>
  <c r="E154" l="1"/>
  <c r="G154" s="1"/>
  <c r="H154" s="1"/>
  <c r="J154" l="1"/>
  <c r="E155" l="1"/>
  <c r="G155" s="1"/>
  <c r="H155" s="1"/>
  <c r="J155" l="1"/>
  <c r="E156" l="1"/>
  <c r="G156" s="1"/>
  <c r="H156" s="1"/>
  <c r="J156" l="1"/>
  <c r="E157" l="1"/>
  <c r="G157" s="1"/>
  <c r="H157" s="1"/>
  <c r="J157" l="1"/>
  <c r="E158" l="1"/>
  <c r="G158" s="1"/>
  <c r="H158" s="1"/>
  <c r="J158" l="1"/>
  <c r="E159" l="1"/>
  <c r="G159" s="1"/>
  <c r="H159" s="1"/>
  <c r="J159" l="1"/>
  <c r="E160" l="1"/>
  <c r="G160" s="1"/>
  <c r="H160" s="1"/>
  <c r="J160" l="1"/>
  <c r="E161" l="1"/>
  <c r="G161" s="1"/>
  <c r="H161" s="1"/>
  <c r="J161" l="1"/>
  <c r="E162" l="1"/>
  <c r="G162" s="1"/>
  <c r="H162" s="1"/>
  <c r="J162" l="1"/>
  <c r="E163" l="1"/>
  <c r="G163" s="1"/>
  <c r="H163" s="1"/>
  <c r="J163" l="1"/>
  <c r="E164" l="1"/>
  <c r="G164" s="1"/>
  <c r="H164" s="1"/>
  <c r="J164" l="1"/>
  <c r="E165" l="1"/>
  <c r="G165" s="1"/>
  <c r="H165" s="1"/>
  <c r="J165" l="1"/>
  <c r="E166" l="1"/>
  <c r="G166" s="1"/>
  <c r="H166" s="1"/>
  <c r="J166" l="1"/>
  <c r="E167" l="1"/>
  <c r="G167" s="1"/>
  <c r="H167" s="1"/>
  <c r="J167" l="1"/>
  <c r="E168" l="1"/>
  <c r="G168" s="1"/>
  <c r="H168" s="1"/>
  <c r="J168" l="1"/>
  <c r="E169" l="1"/>
  <c r="G169" s="1"/>
  <c r="H169" s="1"/>
  <c r="J169" l="1"/>
  <c r="E170" l="1"/>
  <c r="G170" s="1"/>
  <c r="H170" s="1"/>
  <c r="J170" l="1"/>
  <c r="E171" l="1"/>
  <c r="G171" s="1"/>
  <c r="H171" s="1"/>
  <c r="J171" l="1"/>
  <c r="E172" l="1"/>
  <c r="G172" s="1"/>
  <c r="H172" s="1"/>
  <c r="J172" l="1"/>
  <c r="E173" l="1"/>
  <c r="G173" s="1"/>
  <c r="H173" s="1"/>
  <c r="J173" l="1"/>
  <c r="E174" l="1"/>
  <c r="G174" s="1"/>
  <c r="H174" s="1"/>
  <c r="J174" l="1"/>
  <c r="E175" l="1"/>
  <c r="G175" s="1"/>
  <c r="H175" s="1"/>
  <c r="J175" l="1"/>
  <c r="E176" l="1"/>
  <c r="G176" s="1"/>
  <c r="H176" s="1"/>
  <c r="J176" l="1"/>
  <c r="E177" l="1"/>
  <c r="G177" s="1"/>
  <c r="H177" s="1"/>
  <c r="J177" l="1"/>
  <c r="E178" l="1"/>
  <c r="G178" s="1"/>
  <c r="H178" s="1"/>
  <c r="J178" l="1"/>
  <c r="E179" l="1"/>
  <c r="G179" s="1"/>
  <c r="H179" s="1"/>
  <c r="J179" l="1"/>
  <c r="E180" l="1"/>
  <c r="G180" s="1"/>
  <c r="H180" s="1"/>
  <c r="J180" l="1"/>
  <c r="E181" l="1"/>
  <c r="G181" s="1"/>
  <c r="H181" s="1"/>
  <c r="J181" l="1"/>
  <c r="E182" l="1"/>
  <c r="G182" s="1"/>
  <c r="H182" s="1"/>
  <c r="J182" l="1"/>
  <c r="E183" l="1"/>
  <c r="G183" s="1"/>
  <c r="H183" s="1"/>
  <c r="J183" l="1"/>
  <c r="E184" l="1"/>
  <c r="G184" s="1"/>
  <c r="H184" s="1"/>
  <c r="J184" l="1"/>
  <c r="E185" l="1"/>
  <c r="G185" s="1"/>
  <c r="H185" s="1"/>
  <c r="J185" l="1"/>
  <c r="E186" l="1"/>
  <c r="G186" s="1"/>
  <c r="H186" s="1"/>
  <c r="J186" l="1"/>
  <c r="E187" l="1"/>
  <c r="G187" s="1"/>
  <c r="H187" s="1"/>
  <c r="J187" l="1"/>
  <c r="E188" l="1"/>
  <c r="G188" s="1"/>
  <c r="H188" s="1"/>
  <c r="J188" l="1"/>
  <c r="E189" l="1"/>
  <c r="G189" s="1"/>
  <c r="H189" s="1"/>
  <c r="J189" l="1"/>
  <c r="E190" l="1"/>
  <c r="G190" s="1"/>
  <c r="H190" s="1"/>
  <c r="J190" l="1"/>
  <c r="E191" l="1"/>
  <c r="G191" s="1"/>
  <c r="H191" s="1"/>
  <c r="J191" l="1"/>
  <c r="E192" l="1"/>
  <c r="G192" s="1"/>
  <c r="H192" s="1"/>
  <c r="J192" l="1"/>
  <c r="E193" l="1"/>
  <c r="G193" s="1"/>
  <c r="H193" s="1"/>
  <c r="J193" l="1"/>
  <c r="E194" l="1"/>
  <c r="G194" s="1"/>
  <c r="H194" s="1"/>
  <c r="J194" l="1"/>
  <c r="E195" l="1"/>
  <c r="G195" s="1"/>
  <c r="H195" s="1"/>
  <c r="J195" l="1"/>
  <c r="E196" l="1"/>
  <c r="G196" s="1"/>
  <c r="H196" s="1"/>
  <c r="J196" l="1"/>
  <c r="E197" l="1"/>
  <c r="G197" s="1"/>
  <c r="H197" s="1"/>
  <c r="J197" s="1"/>
  <c r="E198" l="1"/>
  <c r="G198" s="1"/>
  <c r="H198" s="1"/>
  <c r="J198" s="1"/>
  <c r="E199" l="1"/>
  <c r="G199" s="1"/>
  <c r="H199" s="1"/>
  <c r="J199" l="1"/>
  <c r="E200" l="1"/>
  <c r="G200" s="1"/>
  <c r="H200" s="1"/>
  <c r="J200" l="1"/>
  <c r="E201" l="1"/>
  <c r="G201" s="1"/>
  <c r="H201" s="1"/>
  <c r="J201" s="1"/>
  <c r="E202" l="1"/>
  <c r="G202" s="1"/>
  <c r="H202" s="1"/>
  <c r="J202" l="1"/>
  <c r="E203" l="1"/>
  <c r="G203" s="1"/>
  <c r="H203" l="1"/>
  <c r="J203" s="1"/>
  <c r="E204" l="1"/>
  <c r="G204" s="1"/>
  <c r="H204" s="1"/>
  <c r="J204" s="1"/>
  <c r="E205" l="1"/>
  <c r="G205" s="1"/>
  <c r="H205" s="1"/>
  <c r="J205" l="1"/>
  <c r="E206" l="1"/>
  <c r="G206" s="1"/>
  <c r="H206" s="1"/>
  <c r="J206" l="1"/>
  <c r="E207" l="1"/>
  <c r="G207" s="1"/>
  <c r="H207" s="1"/>
  <c r="J207" l="1"/>
  <c r="E208" l="1"/>
  <c r="G208" s="1"/>
  <c r="H208" s="1"/>
  <c r="J208" l="1"/>
  <c r="E209" l="1"/>
  <c r="G209" s="1"/>
  <c r="H209" s="1"/>
  <c r="J209" l="1"/>
  <c r="E210" l="1"/>
  <c r="G210" s="1"/>
  <c r="H210" s="1"/>
  <c r="J210" l="1"/>
  <c r="E211" s="1"/>
  <c r="G211" s="1"/>
  <c r="H211" s="1"/>
  <c r="J211" s="1"/>
  <c r="E212" s="1"/>
  <c r="G212" s="1"/>
  <c r="H212" s="1"/>
  <c r="J212" l="1"/>
  <c r="E213" s="1"/>
  <c r="G213" s="1"/>
  <c r="H213" s="1"/>
  <c r="J213" l="1"/>
  <c r="E214" l="1"/>
  <c r="G214" s="1"/>
  <c r="H214" s="1"/>
  <c r="J214" l="1"/>
  <c r="E215" l="1"/>
  <c r="G215" s="1"/>
  <c r="H215" s="1"/>
  <c r="J215" l="1"/>
  <c r="E216" l="1"/>
  <c r="G216" s="1"/>
  <c r="H216" s="1"/>
  <c r="J216" l="1"/>
  <c r="E217" l="1"/>
  <c r="G217" s="1"/>
  <c r="H217" s="1"/>
  <c r="J217" l="1"/>
  <c r="E218" s="1"/>
  <c r="G218" s="1"/>
  <c r="H218" s="1"/>
  <c r="J218" l="1"/>
  <c r="E219" l="1"/>
  <c r="G219" s="1"/>
  <c r="H219" s="1"/>
  <c r="J219" l="1"/>
  <c r="E220" l="1"/>
  <c r="G220" s="1"/>
  <c r="H220" s="1"/>
  <c r="J220" l="1"/>
  <c r="E221" l="1"/>
  <c r="G221" s="1"/>
  <c r="H221" s="1"/>
  <c r="J221" l="1"/>
  <c r="E222" l="1"/>
  <c r="G222" s="1"/>
  <c r="H222" l="1"/>
  <c r="J222" s="1"/>
  <c r="E223" l="1"/>
  <c r="G223" s="1"/>
  <c r="H223" s="1"/>
  <c r="J223" l="1"/>
  <c r="E224" l="1"/>
  <c r="G224" s="1"/>
  <c r="H224" s="1"/>
  <c r="J224" l="1"/>
  <c r="E225" l="1"/>
  <c r="G225" s="1"/>
  <c r="H225" s="1"/>
  <c r="J225" l="1"/>
  <c r="E226" l="1"/>
  <c r="G226" s="1"/>
  <c r="H226" s="1"/>
  <c r="J226" l="1"/>
  <c r="E227" s="1"/>
  <c r="G227" s="1"/>
  <c r="H227" s="1"/>
  <c r="J227" l="1"/>
  <c r="E228" s="1"/>
  <c r="G228" s="1"/>
  <c r="H228" s="1"/>
  <c r="J228" l="1"/>
  <c r="E229" l="1"/>
  <c r="G229" s="1"/>
  <c r="H229" s="1"/>
  <c r="J229" l="1"/>
  <c r="E230" l="1"/>
  <c r="G230" s="1"/>
  <c r="H230" s="1"/>
  <c r="J230" l="1"/>
  <c r="E231" l="1"/>
  <c r="G231" s="1"/>
  <c r="H231" s="1"/>
  <c r="J231" l="1"/>
  <c r="E232" l="1"/>
  <c r="G232" s="1"/>
  <c r="H232" s="1"/>
  <c r="J232" l="1"/>
  <c r="E233" l="1"/>
  <c r="G233" s="1"/>
  <c r="H233" s="1"/>
  <c r="J233" l="1"/>
  <c r="E234" s="1"/>
  <c r="G234" s="1"/>
  <c r="H234" s="1"/>
  <c r="J234" l="1"/>
  <c r="E235" l="1"/>
  <c r="G235" s="1"/>
  <c r="H235" s="1"/>
  <c r="J235" l="1"/>
  <c r="E236" l="1"/>
  <c r="G236" s="1"/>
  <c r="H236" s="1"/>
  <c r="J236" l="1"/>
  <c r="E237" l="1"/>
  <c r="G237" s="1"/>
  <c r="H237" s="1"/>
  <c r="J237" l="1"/>
  <c r="E238" l="1"/>
  <c r="G238" s="1"/>
  <c r="H238" s="1"/>
  <c r="J238" l="1"/>
  <c r="E239" l="1"/>
  <c r="G239" s="1"/>
  <c r="H239" s="1"/>
  <c r="J239" l="1"/>
  <c r="E240" l="1"/>
  <c r="G240" s="1"/>
  <c r="H240" s="1"/>
  <c r="J240" l="1"/>
  <c r="E241" l="1"/>
  <c r="G241" s="1"/>
  <c r="H241" s="1"/>
  <c r="J241" s="1"/>
  <c r="E242" s="1"/>
  <c r="G242" s="1"/>
  <c r="H242" s="1"/>
  <c r="J242" l="1"/>
  <c r="E243" l="1"/>
  <c r="G243" s="1"/>
  <c r="H243" s="1"/>
  <c r="J243" l="1"/>
  <c r="E244" l="1"/>
  <c r="G244" s="1"/>
  <c r="H244" s="1"/>
  <c r="J244" l="1"/>
  <c r="E245" l="1"/>
  <c r="G245" s="1"/>
  <c r="H245" s="1"/>
  <c r="J245" l="1"/>
  <c r="E246" l="1"/>
  <c r="G246" s="1"/>
  <c r="H246" s="1"/>
  <c r="J246" l="1"/>
  <c r="E247" l="1"/>
  <c r="G247" s="1"/>
  <c r="H247" s="1"/>
  <c r="J247" l="1"/>
  <c r="E248" l="1"/>
  <c r="G248" s="1"/>
  <c r="H248" s="1"/>
  <c r="J248" l="1"/>
  <c r="E249" s="1"/>
  <c r="G249" s="1"/>
  <c r="H249" s="1"/>
  <c r="J249" l="1"/>
  <c r="E250" l="1"/>
  <c r="G250" s="1"/>
  <c r="H250" s="1"/>
  <c r="J250" l="1"/>
  <c r="E251" l="1"/>
  <c r="G251" s="1"/>
  <c r="H251" s="1"/>
  <c r="J251" l="1"/>
  <c r="E252" l="1"/>
  <c r="G252" s="1"/>
  <c r="H252" s="1"/>
  <c r="J252" l="1"/>
  <c r="E253" l="1"/>
  <c r="G253" s="1"/>
  <c r="H253" s="1"/>
  <c r="J253" l="1"/>
  <c r="E254" l="1"/>
  <c r="G254" s="1"/>
  <c r="H254" s="1"/>
  <c r="J254" l="1"/>
  <c r="E255" l="1"/>
  <c r="G255" s="1"/>
  <c r="H255" s="1"/>
  <c r="J255" l="1"/>
  <c r="E256" l="1"/>
  <c r="G256" s="1"/>
  <c r="H256" s="1"/>
  <c r="J256" l="1"/>
  <c r="E257" l="1"/>
  <c r="G257" s="1"/>
  <c r="H257" s="1"/>
  <c r="J257" l="1"/>
  <c r="E258" l="1"/>
  <c r="G258" s="1"/>
  <c r="H258" s="1"/>
  <c r="J258" l="1"/>
  <c r="E259" l="1"/>
  <c r="G259" s="1"/>
  <c r="H259" s="1"/>
  <c r="J259" l="1"/>
  <c r="E260" l="1"/>
  <c r="G260" s="1"/>
  <c r="H260" s="1"/>
  <c r="J260" l="1"/>
  <c r="E261" l="1"/>
  <c r="G261" s="1"/>
  <c r="H261" s="1"/>
  <c r="J261" l="1"/>
  <c r="E262" l="1"/>
  <c r="G262" s="1"/>
  <c r="H262" s="1"/>
  <c r="J262" l="1"/>
  <c r="E263" l="1"/>
  <c r="G263" s="1"/>
  <c r="H263" s="1"/>
  <c r="J263" l="1"/>
  <c r="E264" l="1"/>
  <c r="G264" s="1"/>
  <c r="H264" s="1"/>
  <c r="J264" l="1"/>
  <c r="E265" l="1"/>
  <c r="G265" s="1"/>
  <c r="H265" s="1"/>
  <c r="J265" l="1"/>
  <c r="E266" l="1"/>
  <c r="G266" s="1"/>
  <c r="H266" s="1"/>
  <c r="J266" l="1"/>
  <c r="E267" l="1"/>
  <c r="G267" s="1"/>
  <c r="H267" s="1"/>
  <c r="J267" l="1"/>
  <c r="E268" l="1"/>
  <c r="G268" s="1"/>
  <c r="H268" s="1"/>
  <c r="J268" l="1"/>
  <c r="E269" l="1"/>
  <c r="G269" s="1"/>
  <c r="H269" s="1"/>
  <c r="J269" l="1"/>
  <c r="E270" l="1"/>
  <c r="G270" s="1"/>
  <c r="H270" s="1"/>
  <c r="J270" l="1"/>
  <c r="E271" l="1"/>
  <c r="G271" s="1"/>
  <c r="H271" s="1"/>
  <c r="J271" l="1"/>
  <c r="E272" l="1"/>
  <c r="G272" s="1"/>
  <c r="H272" s="1"/>
  <c r="J272" l="1"/>
  <c r="E273" l="1"/>
  <c r="G273" s="1"/>
  <c r="H273" s="1"/>
  <c r="J273" l="1"/>
  <c r="E274" l="1"/>
  <c r="G274" s="1"/>
  <c r="H274" s="1"/>
  <c r="J274" l="1"/>
  <c r="E275" l="1"/>
  <c r="G275" s="1"/>
  <c r="H275" s="1"/>
  <c r="J275" l="1"/>
  <c r="E276" l="1"/>
  <c r="G276" s="1"/>
  <c r="H276" s="1"/>
  <c r="J276" l="1"/>
  <c r="E277" l="1"/>
  <c r="G277" s="1"/>
  <c r="H277" s="1"/>
  <c r="J277" l="1"/>
  <c r="E278" l="1"/>
  <c r="G278" s="1"/>
  <c r="H278" s="1"/>
  <c r="J278" l="1"/>
  <c r="E279" l="1"/>
  <c r="G279" s="1"/>
  <c r="H279" s="1"/>
  <c r="J279" l="1"/>
  <c r="E280" l="1"/>
  <c r="G280" s="1"/>
  <c r="H280" s="1"/>
  <c r="J280" l="1"/>
  <c r="E281" l="1"/>
  <c r="G281" s="1"/>
  <c r="H281" s="1"/>
  <c r="J281" l="1"/>
  <c r="E282" l="1"/>
  <c r="G282" s="1"/>
  <c r="H282" s="1"/>
  <c r="J282" l="1"/>
  <c r="E283" l="1"/>
  <c r="G283" s="1"/>
  <c r="H283" s="1"/>
  <c r="J283" l="1"/>
  <c r="E284" s="1"/>
  <c r="G284" s="1"/>
  <c r="H284" s="1"/>
  <c r="J284" l="1"/>
  <c r="E285" l="1"/>
  <c r="G285" s="1"/>
  <c r="H285" s="1"/>
  <c r="J285" l="1"/>
  <c r="E286" l="1"/>
  <c r="G286" s="1"/>
  <c r="H286" s="1"/>
  <c r="J286" l="1"/>
  <c r="E287" l="1"/>
  <c r="G287" s="1"/>
  <c r="H287" s="1"/>
  <c r="J287" l="1"/>
  <c r="E288" l="1"/>
  <c r="G288" s="1"/>
  <c r="H288" s="1"/>
  <c r="J288" l="1"/>
  <c r="E289" l="1"/>
  <c r="G289" s="1"/>
  <c r="H289" s="1"/>
  <c r="J289" l="1"/>
  <c r="E290" l="1"/>
  <c r="G290" s="1"/>
  <c r="H290" s="1"/>
  <c r="J290" l="1"/>
  <c r="E291" l="1"/>
  <c r="G291" s="1"/>
  <c r="H291" s="1"/>
  <c r="J291" l="1"/>
  <c r="E292" l="1"/>
  <c r="G292" s="1"/>
  <c r="H292" s="1"/>
  <c r="J292" l="1"/>
  <c r="E293" l="1"/>
  <c r="G293" s="1"/>
  <c r="H293" s="1"/>
  <c r="J293" l="1"/>
  <c r="E294" l="1"/>
  <c r="G294" s="1"/>
  <c r="H294" s="1"/>
  <c r="J294" s="1"/>
  <c r="E295" l="1"/>
  <c r="G295" s="1"/>
  <c r="H295" s="1"/>
  <c r="J295" l="1"/>
  <c r="E296" l="1"/>
  <c r="G296" s="1"/>
  <c r="H296" s="1"/>
  <c r="J296" l="1"/>
  <c r="E297" l="1"/>
  <c r="G297" s="1"/>
  <c r="H297" s="1"/>
  <c r="J297" l="1"/>
  <c r="E298" l="1"/>
  <c r="G298" s="1"/>
  <c r="H298" s="1"/>
  <c r="J298" l="1"/>
  <c r="E299" l="1"/>
  <c r="G299" s="1"/>
  <c r="H299" s="1"/>
  <c r="J299" l="1"/>
  <c r="E300" l="1"/>
  <c r="G300" s="1"/>
  <c r="H300" s="1"/>
  <c r="J300" l="1"/>
  <c r="E301" l="1"/>
  <c r="G301" s="1"/>
  <c r="H301" s="1"/>
  <c r="J301" l="1"/>
  <c r="E302" l="1"/>
  <c r="G302" s="1"/>
  <c r="H302" s="1"/>
  <c r="J302" l="1"/>
  <c r="E303" l="1"/>
  <c r="G303" s="1"/>
  <c r="H303" s="1"/>
  <c r="J303" l="1"/>
  <c r="E304" l="1"/>
  <c r="G304" s="1"/>
  <c r="H304" s="1"/>
  <c r="J304" l="1"/>
  <c r="E305" l="1"/>
  <c r="G305" s="1"/>
  <c r="H305" s="1"/>
  <c r="J305" l="1"/>
  <c r="E306" l="1"/>
  <c r="G306" s="1"/>
  <c r="H306" s="1"/>
  <c r="J306" l="1"/>
  <c r="E307" l="1"/>
  <c r="G307" s="1"/>
  <c r="H307" s="1"/>
  <c r="J307" l="1"/>
  <c r="E308" l="1"/>
  <c r="G308" s="1"/>
  <c r="H308" s="1"/>
  <c r="J308" l="1"/>
  <c r="E309" l="1"/>
  <c r="G309" s="1"/>
  <c r="H309" s="1"/>
  <c r="J309" l="1"/>
  <c r="E310" l="1"/>
  <c r="G310" s="1"/>
  <c r="H310" s="1"/>
  <c r="J310" l="1"/>
  <c r="E311" l="1"/>
  <c r="G311" s="1"/>
  <c r="H311" s="1"/>
  <c r="J311" l="1"/>
  <c r="E312" l="1"/>
  <c r="G312" s="1"/>
  <c r="H312" s="1"/>
  <c r="J312" l="1"/>
  <c r="E313" l="1"/>
  <c r="G313" s="1"/>
  <c r="H313" s="1"/>
  <c r="J313" l="1"/>
  <c r="E314" l="1"/>
  <c r="G314" s="1"/>
  <c r="H314" s="1"/>
  <c r="J314" l="1"/>
  <c r="E315" l="1"/>
  <c r="G315" s="1"/>
  <c r="H315" s="1"/>
  <c r="J315" l="1"/>
  <c r="E316" l="1"/>
  <c r="G316" s="1"/>
  <c r="H316" s="1"/>
  <c r="J316" l="1"/>
  <c r="E317" l="1"/>
  <c r="G317" s="1"/>
  <c r="H317" s="1"/>
  <c r="J317" l="1"/>
  <c r="E318" l="1"/>
  <c r="G318" s="1"/>
  <c r="H318" s="1"/>
  <c r="J318" l="1"/>
  <c r="E319" l="1"/>
  <c r="G319" s="1"/>
  <c r="H319" s="1"/>
  <c r="J319" l="1"/>
  <c r="E320" l="1"/>
  <c r="G320" s="1"/>
  <c r="H320" s="1"/>
  <c r="J320" l="1"/>
  <c r="E321" l="1"/>
  <c r="G321" s="1"/>
  <c r="H321" s="1"/>
  <c r="J321" l="1"/>
  <c r="E322" l="1"/>
  <c r="G322" s="1"/>
  <c r="H322" s="1"/>
  <c r="J322" l="1"/>
  <c r="E323" l="1"/>
  <c r="G323" s="1"/>
  <c r="H323" s="1"/>
  <c r="J323" l="1"/>
  <c r="E324" l="1"/>
  <c r="G324" s="1"/>
  <c r="H324" s="1"/>
  <c r="J324" l="1"/>
  <c r="E325" l="1"/>
  <c r="G325" s="1"/>
  <c r="H325" s="1"/>
  <c r="J325" l="1"/>
  <c r="E326" l="1"/>
  <c r="G326" s="1"/>
  <c r="H326" s="1"/>
  <c r="J326" l="1"/>
  <c r="E327" l="1"/>
  <c r="G327" s="1"/>
  <c r="H327" s="1"/>
  <c r="J327" l="1"/>
  <c r="E328" l="1"/>
  <c r="G328" s="1"/>
  <c r="H328" s="1"/>
  <c r="J328" l="1"/>
  <c r="E329" l="1"/>
  <c r="G329" s="1"/>
  <c r="H329" s="1"/>
  <c r="J329" l="1"/>
  <c r="E330" l="1"/>
  <c r="G330" s="1"/>
  <c r="H330" s="1"/>
  <c r="J330" l="1"/>
  <c r="E331" l="1"/>
  <c r="G331" s="1"/>
  <c r="H331" s="1"/>
  <c r="J331" l="1"/>
  <c r="E332" l="1"/>
  <c r="G332" s="1"/>
  <c r="H332" s="1"/>
  <c r="J332" l="1"/>
  <c r="E333" l="1"/>
  <c r="G333" s="1"/>
  <c r="H333" s="1"/>
  <c r="J333" l="1"/>
  <c r="E334" l="1"/>
  <c r="G334" s="1"/>
  <c r="H334" s="1"/>
  <c r="J334" l="1"/>
  <c r="E335" l="1"/>
  <c r="G335" s="1"/>
  <c r="H335" s="1"/>
  <c r="J335" l="1"/>
  <c r="E336" l="1"/>
  <c r="G336" s="1"/>
  <c r="H336" s="1"/>
  <c r="J336" l="1"/>
  <c r="E337" l="1"/>
  <c r="G337" s="1"/>
  <c r="H337" s="1"/>
  <c r="J337" l="1"/>
  <c r="E338" l="1"/>
  <c r="G338" s="1"/>
  <c r="H338" s="1"/>
  <c r="J338" l="1"/>
  <c r="E339" l="1"/>
  <c r="G339" s="1"/>
  <c r="H339" s="1"/>
  <c r="J339" l="1"/>
  <c r="E340" l="1"/>
  <c r="G340" s="1"/>
  <c r="H340" s="1"/>
  <c r="J340" l="1"/>
  <c r="E341" l="1"/>
  <c r="G341" s="1"/>
  <c r="H341" s="1"/>
  <c r="J341" l="1"/>
  <c r="E342" l="1"/>
  <c r="G342" s="1"/>
  <c r="H342" s="1"/>
  <c r="J342" l="1"/>
  <c r="E343" l="1"/>
  <c r="G343" s="1"/>
  <c r="H343" s="1"/>
  <c r="J343" l="1"/>
  <c r="E344" l="1"/>
  <c r="G344" s="1"/>
  <c r="H344" s="1"/>
  <c r="J344" l="1"/>
  <c r="E345" l="1"/>
  <c r="G345" s="1"/>
  <c r="H345" s="1"/>
  <c r="J345" l="1"/>
  <c r="E346" l="1"/>
  <c r="G346" s="1"/>
  <c r="H346" s="1"/>
  <c r="J346" l="1"/>
  <c r="E347" l="1"/>
  <c r="G347" s="1"/>
  <c r="H347" s="1"/>
  <c r="J347" l="1"/>
  <c r="E348" l="1"/>
  <c r="G348" s="1"/>
  <c r="H348" s="1"/>
  <c r="J348" l="1"/>
  <c r="E349" l="1"/>
  <c r="G349" s="1"/>
  <c r="H349" s="1"/>
  <c r="J349" l="1"/>
  <c r="E350" l="1"/>
  <c r="G350" s="1"/>
  <c r="H350" s="1"/>
  <c r="J350" l="1"/>
  <c r="E351" l="1"/>
  <c r="G351" s="1"/>
  <c r="H351" s="1"/>
  <c r="J351" l="1"/>
  <c r="E352" l="1"/>
  <c r="G352" s="1"/>
  <c r="H352" s="1"/>
  <c r="J352" l="1"/>
  <c r="E353" l="1"/>
  <c r="G353" s="1"/>
  <c r="H353" s="1"/>
  <c r="J353" l="1"/>
  <c r="E354" l="1"/>
  <c r="G354" s="1"/>
  <c r="H354" s="1"/>
  <c r="J354" l="1"/>
  <c r="E355" l="1"/>
  <c r="G355" s="1"/>
  <c r="H355" s="1"/>
  <c r="J355" l="1"/>
  <c r="E356" l="1"/>
  <c r="G356" s="1"/>
  <c r="H356" s="1"/>
  <c r="J356" l="1"/>
  <c r="E357" l="1"/>
  <c r="G357" s="1"/>
  <c r="H357" s="1"/>
  <c r="J357" l="1"/>
  <c r="E358" l="1"/>
  <c r="G358" s="1"/>
  <c r="H358" s="1"/>
  <c r="J358" l="1"/>
  <c r="E359" l="1"/>
  <c r="G359" s="1"/>
  <c r="H359" s="1"/>
  <c r="J359" l="1"/>
  <c r="E360" l="1"/>
  <c r="G360" s="1"/>
  <c r="H360" s="1"/>
  <c r="J360" l="1"/>
  <c r="E361" l="1"/>
  <c r="G361" s="1"/>
  <c r="H361" s="1"/>
  <c r="J361" l="1"/>
  <c r="E362" l="1"/>
  <c r="G362" s="1"/>
  <c r="H362" s="1"/>
  <c r="J362" l="1"/>
  <c r="E363" l="1"/>
  <c r="G363" s="1"/>
  <c r="H363" s="1"/>
  <c r="J363" l="1"/>
  <c r="E364" l="1"/>
  <c r="G364" s="1"/>
  <c r="H364" s="1"/>
  <c r="J364" l="1"/>
  <c r="E365" l="1"/>
  <c r="G365" s="1"/>
  <c r="H365" s="1"/>
  <c r="J365" l="1"/>
  <c r="E366" l="1"/>
  <c r="G366" s="1"/>
  <c r="H366" s="1"/>
  <c r="J366" l="1"/>
  <c r="E367" l="1"/>
  <c r="G367" s="1"/>
  <c r="H367" s="1"/>
  <c r="J367" l="1"/>
  <c r="E368" l="1"/>
  <c r="G368" s="1"/>
  <c r="H368" s="1"/>
  <c r="J368" l="1"/>
  <c r="E369" s="1"/>
  <c r="G369" s="1"/>
  <c r="H369" s="1"/>
  <c r="J369" l="1"/>
  <c r="E370" l="1"/>
  <c r="G370" s="1"/>
  <c r="H370" s="1"/>
  <c r="J370" l="1"/>
  <c r="E371" l="1"/>
  <c r="G371" s="1"/>
  <c r="H371" s="1"/>
  <c r="J371" l="1"/>
  <c r="E372" l="1"/>
  <c r="G372" s="1"/>
  <c r="H372" s="1"/>
  <c r="J372" l="1"/>
  <c r="E373" s="1"/>
  <c r="G373" s="1"/>
  <c r="H373" l="1"/>
  <c r="J373" s="1"/>
  <c r="E374" l="1"/>
  <c r="G374" s="1"/>
  <c r="H374" s="1"/>
  <c r="J374" l="1"/>
  <c r="E375" l="1"/>
  <c r="G375" s="1"/>
  <c r="H375" s="1"/>
  <c r="J375" l="1"/>
  <c r="E376" l="1"/>
  <c r="G376" s="1"/>
  <c r="H376" s="1"/>
  <c r="J376" l="1"/>
  <c r="E377" l="1"/>
  <c r="G377" s="1"/>
  <c r="H377" s="1"/>
  <c r="J377" l="1"/>
  <c r="E378" l="1"/>
  <c r="G378" s="1"/>
  <c r="H378" s="1"/>
  <c r="J378" l="1"/>
  <c r="E379" l="1"/>
  <c r="G379" s="1"/>
  <c r="H379" s="1"/>
  <c r="J379" l="1"/>
  <c r="E380" l="1"/>
  <c r="G380" s="1"/>
  <c r="H380" s="1"/>
  <c r="J380" l="1"/>
  <c r="E381" l="1"/>
  <c r="G381" s="1"/>
  <c r="H381" s="1"/>
  <c r="J381" l="1"/>
  <c r="E382" l="1"/>
  <c r="G382" s="1"/>
  <c r="H382" s="1"/>
  <c r="J382" l="1"/>
  <c r="E383" l="1"/>
  <c r="G383" s="1"/>
  <c r="H383" s="1"/>
  <c r="J383" l="1"/>
  <c r="E384" l="1"/>
  <c r="G384" s="1"/>
  <c r="H384" s="1"/>
  <c r="J384" l="1"/>
  <c r="E385" l="1"/>
  <c r="G385" s="1"/>
  <c r="H385" s="1"/>
  <c r="J385" l="1"/>
  <c r="E386" l="1"/>
  <c r="G386" s="1"/>
  <c r="H386" s="1"/>
  <c r="J386" l="1"/>
  <c r="E387" l="1"/>
  <c r="G387" s="1"/>
  <c r="H387" s="1"/>
  <c r="J387" l="1"/>
  <c r="E388" l="1"/>
  <c r="G388" s="1"/>
  <c r="H388" s="1"/>
  <c r="J388" l="1"/>
  <c r="E389" l="1"/>
  <c r="G389" s="1"/>
  <c r="H389" s="1"/>
  <c r="J389" l="1"/>
  <c r="E390" l="1"/>
  <c r="G390" s="1"/>
  <c r="H390" s="1"/>
  <c r="J390" l="1"/>
  <c r="E391" l="1"/>
  <c r="G391" s="1"/>
  <c r="H391" s="1"/>
  <c r="J391" s="1"/>
  <c r="E392" l="1"/>
  <c r="G392" s="1"/>
  <c r="H392" s="1"/>
  <c r="J392" l="1"/>
  <c r="E393" l="1"/>
  <c r="G393" s="1"/>
  <c r="H393" s="1"/>
  <c r="J393" l="1"/>
  <c r="E394" l="1"/>
  <c r="G394" s="1"/>
  <c r="H394" s="1"/>
  <c r="J394" l="1"/>
  <c r="E395" l="1"/>
  <c r="G395" s="1"/>
  <c r="H395" s="1"/>
  <c r="J395" l="1"/>
  <c r="E396" l="1"/>
  <c r="G396" s="1"/>
  <c r="H396" s="1"/>
  <c r="J396" l="1"/>
  <c r="E397" l="1"/>
  <c r="G397" s="1"/>
  <c r="H397" s="1"/>
  <c r="J397" l="1"/>
  <c r="E398" l="1"/>
  <c r="G398" s="1"/>
  <c r="H398" s="1"/>
  <c r="J398" l="1"/>
  <c r="E399" l="1"/>
  <c r="G399" s="1"/>
  <c r="H399" s="1"/>
  <c r="J399" l="1"/>
  <c r="E400" l="1"/>
  <c r="G400" s="1"/>
  <c r="H400" s="1"/>
  <c r="J400" l="1"/>
  <c r="E401" l="1"/>
  <c r="G401" s="1"/>
  <c r="H401" s="1"/>
  <c r="J401" l="1"/>
  <c r="E402" l="1"/>
  <c r="G402" s="1"/>
  <c r="H402" s="1"/>
  <c r="J402" s="1"/>
  <c r="E403" l="1"/>
  <c r="G403" s="1"/>
  <c r="H403" s="1"/>
  <c r="J403" s="1"/>
  <c r="E404" l="1"/>
  <c r="G404" s="1"/>
  <c r="H404" s="1"/>
  <c r="J404" l="1"/>
  <c r="E405" l="1"/>
  <c r="G405" s="1"/>
  <c r="H405" s="1"/>
  <c r="J405" l="1"/>
  <c r="E406" l="1"/>
  <c r="G406" s="1"/>
  <c r="H406" s="1"/>
  <c r="J406" l="1"/>
  <c r="E407" l="1"/>
  <c r="G407" s="1"/>
  <c r="H407" s="1"/>
  <c r="J407" l="1"/>
  <c r="E408" l="1"/>
  <c r="G408" s="1"/>
  <c r="H408" s="1"/>
  <c r="J408" l="1"/>
  <c r="E409" l="1"/>
  <c r="G409" s="1"/>
  <c r="H409" s="1"/>
  <c r="J409" l="1"/>
  <c r="E410" s="1"/>
  <c r="G410" s="1"/>
  <c r="H410" s="1"/>
  <c r="J410" l="1"/>
  <c r="E411" l="1"/>
  <c r="G411" s="1"/>
  <c r="H411" s="1"/>
  <c r="J411" l="1"/>
  <c r="E412" l="1"/>
  <c r="G412" s="1"/>
  <c r="H412" s="1"/>
  <c r="J412" l="1"/>
  <c r="E413" l="1"/>
  <c r="G413" s="1"/>
  <c r="H413" s="1"/>
  <c r="J413" l="1"/>
  <c r="E414" l="1"/>
  <c r="G414" s="1"/>
  <c r="H414" l="1"/>
  <c r="J414" s="1"/>
  <c r="E415" l="1"/>
  <c r="G415" s="1"/>
  <c r="H415" s="1"/>
  <c r="J415" l="1"/>
  <c r="E416" s="1"/>
  <c r="G416" s="1"/>
  <c r="H416" l="1"/>
  <c r="J416" s="1"/>
  <c r="E417" l="1"/>
  <c r="G417" s="1"/>
  <c r="H417" s="1"/>
  <c r="J417" l="1"/>
  <c r="E418" l="1"/>
  <c r="G418" s="1"/>
  <c r="H418" s="1"/>
  <c r="J418" l="1"/>
  <c r="E419" l="1"/>
  <c r="G419" s="1"/>
  <c r="H419" s="1"/>
  <c r="J419" l="1"/>
  <c r="E420" l="1"/>
  <c r="G420" s="1"/>
  <c r="H420" s="1"/>
  <c r="J420" l="1"/>
  <c r="E421" l="1"/>
  <c r="G421" s="1"/>
  <c r="H421" s="1"/>
  <c r="J421" l="1"/>
  <c r="E422" s="1"/>
  <c r="G422" s="1"/>
  <c r="H422" s="1"/>
  <c r="J422" l="1"/>
  <c r="E423" s="1"/>
  <c r="G423" s="1"/>
  <c r="H423" s="1"/>
  <c r="J423" l="1"/>
  <c r="E424" s="1"/>
  <c r="G424" s="1"/>
  <c r="H424" s="1"/>
  <c r="J424" l="1"/>
  <c r="E425" l="1"/>
  <c r="G425" s="1"/>
  <c r="H425" s="1"/>
  <c r="J425" l="1"/>
  <c r="E426" l="1"/>
  <c r="G426" s="1"/>
  <c r="H426" s="1"/>
  <c r="J426" l="1"/>
  <c r="E427" l="1"/>
  <c r="G427" s="1"/>
  <c r="H427" s="1"/>
  <c r="J427" l="1"/>
  <c r="E428" l="1"/>
  <c r="G428" s="1"/>
  <c r="H428" s="1"/>
  <c r="J428" l="1"/>
  <c r="E429" l="1"/>
  <c r="G429" s="1"/>
  <c r="H429" s="1"/>
  <c r="J429" l="1"/>
  <c r="E430" l="1"/>
  <c r="G430" s="1"/>
  <c r="H430" s="1"/>
  <c r="J430" l="1"/>
  <c r="E431" s="1"/>
  <c r="G431" s="1"/>
  <c r="H431" s="1"/>
  <c r="J431" l="1"/>
  <c r="E432" s="1"/>
  <c r="G432" s="1"/>
  <c r="H432" s="1"/>
  <c r="J432" l="1"/>
  <c r="E433" l="1"/>
  <c r="G433" s="1"/>
  <c r="H433" s="1"/>
  <c r="J433" l="1"/>
  <c r="E434" l="1"/>
  <c r="G434" s="1"/>
  <c r="H434" s="1"/>
  <c r="J434" l="1"/>
  <c r="E435" l="1"/>
  <c r="G435" s="1"/>
  <c r="H435" s="1"/>
  <c r="J435" l="1"/>
  <c r="E436" l="1"/>
  <c r="G436" s="1"/>
  <c r="H436" s="1"/>
  <c r="J436" l="1"/>
  <c r="E437" l="1"/>
  <c r="G437" s="1"/>
  <c r="H437" s="1"/>
  <c r="J437" l="1"/>
  <c r="E438" l="1"/>
  <c r="G438" s="1"/>
  <c r="H438" s="1"/>
  <c r="J438" l="1"/>
  <c r="E439" l="1"/>
  <c r="G439" s="1"/>
  <c r="H439" s="1"/>
  <c r="J439" l="1"/>
  <c r="E440" l="1"/>
  <c r="G440" s="1"/>
  <c r="H440" s="1"/>
  <c r="J440" l="1"/>
  <c r="E441" l="1"/>
  <c r="G441" s="1"/>
  <c r="H441" s="1"/>
  <c r="J441" l="1"/>
  <c r="E442" l="1"/>
  <c r="G442" s="1"/>
  <c r="H442" s="1"/>
  <c r="J442" l="1"/>
  <c r="E443" l="1"/>
  <c r="G443" s="1"/>
  <c r="H443" s="1"/>
  <c r="J443" l="1"/>
  <c r="E444" l="1"/>
  <c r="G444" s="1"/>
  <c r="H444" s="1"/>
  <c r="J444" l="1"/>
  <c r="E445" l="1"/>
  <c r="G445" s="1"/>
  <c r="H445" s="1"/>
  <c r="J445" l="1"/>
  <c r="E446" l="1"/>
  <c r="G446" s="1"/>
  <c r="H446" s="1"/>
  <c r="J446" l="1"/>
  <c r="E447" l="1"/>
  <c r="G447" s="1"/>
  <c r="H447" s="1"/>
  <c r="J447" l="1"/>
  <c r="E448" l="1"/>
  <c r="G448" s="1"/>
  <c r="H448" s="1"/>
  <c r="J448" l="1"/>
  <c r="E449" l="1"/>
  <c r="G449" s="1"/>
  <c r="H449" s="1"/>
  <c r="J449" l="1"/>
  <c r="E450" l="1"/>
  <c r="G450" s="1"/>
  <c r="H450" s="1"/>
  <c r="J450" l="1"/>
  <c r="E451" l="1"/>
  <c r="G451" s="1"/>
  <c r="H451" s="1"/>
  <c r="J451" l="1"/>
  <c r="E452" l="1"/>
  <c r="G452" s="1"/>
  <c r="H452" s="1"/>
  <c r="J452" l="1"/>
  <c r="E453" l="1"/>
  <c r="G453" s="1"/>
  <c r="H453" s="1"/>
  <c r="J453" l="1"/>
  <c r="E454" l="1"/>
  <c r="G454" s="1"/>
  <c r="H454" s="1"/>
  <c r="J454" l="1"/>
  <c r="E455" l="1"/>
  <c r="G455" s="1"/>
  <c r="H455" s="1"/>
  <c r="J455" l="1"/>
  <c r="E456" l="1"/>
  <c r="G456" s="1"/>
  <c r="H456" s="1"/>
  <c r="J456" l="1"/>
  <c r="E457" l="1"/>
  <c r="G457" s="1"/>
  <c r="H457" s="1"/>
  <c r="J457" l="1"/>
  <c r="E458" l="1"/>
  <c r="G458" s="1"/>
  <c r="H458" s="1"/>
  <c r="J458" l="1"/>
  <c r="E459" l="1"/>
  <c r="G459" s="1"/>
  <c r="H459" s="1"/>
  <c r="J459" l="1"/>
  <c r="E460" s="1"/>
  <c r="G460" s="1"/>
  <c r="H460" s="1"/>
  <c r="J460" l="1"/>
  <c r="E461" l="1"/>
  <c r="G461" s="1"/>
  <c r="H461" s="1"/>
  <c r="J461" l="1"/>
  <c r="E462" l="1"/>
  <c r="G462" s="1"/>
  <c r="H462" s="1"/>
  <c r="J462" l="1"/>
  <c r="E463" l="1"/>
  <c r="G463" s="1"/>
  <c r="H463" s="1"/>
  <c r="J463" s="1"/>
  <c r="E464" l="1"/>
  <c r="G464" s="1"/>
  <c r="H464" s="1"/>
  <c r="J464" l="1"/>
  <c r="E465" l="1"/>
  <c r="G465" s="1"/>
  <c r="H465" s="1"/>
  <c r="J465" l="1"/>
  <c r="E466" l="1"/>
  <c r="G466" s="1"/>
  <c r="H466" s="1"/>
  <c r="J466" l="1"/>
  <c r="E467" l="1"/>
  <c r="G467" s="1"/>
  <c r="H467" l="1"/>
  <c r="J467" s="1"/>
  <c r="E468" l="1"/>
  <c r="G468" s="1"/>
  <c r="H468" s="1"/>
  <c r="J468" l="1"/>
  <c r="E469" l="1"/>
  <c r="G469" s="1"/>
  <c r="H469" s="1"/>
  <c r="J469" l="1"/>
  <c r="E470" l="1"/>
  <c r="G470" s="1"/>
  <c r="H470" l="1"/>
  <c r="J470" s="1"/>
  <c r="E471" l="1"/>
  <c r="G471" s="1"/>
  <c r="H471" l="1"/>
  <c r="J471" s="1"/>
  <c r="E472" l="1"/>
  <c r="G472" s="1"/>
  <c r="H472" s="1"/>
  <c r="J472" s="1"/>
  <c r="E473" l="1"/>
  <c r="G473" s="1"/>
  <c r="H473" s="1"/>
  <c r="J473" l="1"/>
  <c r="E474" l="1"/>
  <c r="G474" s="1"/>
  <c r="H474" s="1"/>
  <c r="J474" l="1"/>
  <c r="E475" l="1"/>
  <c r="G475" s="1"/>
  <c r="H475" s="1"/>
  <c r="J475" l="1"/>
  <c r="E476" s="1"/>
  <c r="G476" s="1"/>
  <c r="H476" s="1"/>
  <c r="J476" s="1"/>
  <c r="E477" l="1"/>
  <c r="G477" s="1"/>
  <c r="H477" s="1"/>
  <c r="J477" l="1"/>
  <c r="E478" l="1"/>
  <c r="G478" s="1"/>
  <c r="H478" s="1"/>
  <c r="J478" s="1"/>
  <c r="E479" l="1"/>
  <c r="G479" s="1"/>
  <c r="H479" s="1"/>
  <c r="J479" l="1"/>
  <c r="E480" l="1"/>
  <c r="G480" s="1"/>
  <c r="H480" s="1"/>
  <c r="J480" l="1"/>
  <c r="E481" l="1"/>
  <c r="G481" s="1"/>
  <c r="H481" s="1"/>
  <c r="J481" s="1"/>
  <c r="E482" l="1"/>
  <c r="G482" s="1"/>
  <c r="H482" s="1"/>
  <c r="J482" l="1"/>
  <c r="E483" l="1"/>
  <c r="G483" s="1"/>
  <c r="H483" s="1"/>
  <c r="J483" l="1"/>
  <c r="E484" l="1"/>
  <c r="G484" s="1"/>
  <c r="H484" s="1"/>
  <c r="J484" l="1"/>
  <c r="E485" l="1"/>
  <c r="G485" s="1"/>
  <c r="H485" s="1"/>
  <c r="J485" l="1"/>
  <c r="E486" l="1"/>
  <c r="G486" s="1"/>
  <c r="H486" s="1"/>
  <c r="J486" l="1"/>
  <c r="E487" s="1"/>
  <c r="G487" s="1"/>
  <c r="H487" s="1"/>
  <c r="J487" l="1"/>
  <c r="E488" l="1"/>
  <c r="G488" s="1"/>
  <c r="H488" s="1"/>
  <c r="J488" l="1"/>
  <c r="E489" l="1"/>
  <c r="G489" s="1"/>
  <c r="H489" l="1"/>
  <c r="J489" s="1"/>
  <c r="E490" l="1"/>
  <c r="G490" s="1"/>
  <c r="H490" s="1"/>
  <c r="J490" l="1"/>
  <c r="E491" l="1"/>
  <c r="G491" s="1"/>
  <c r="H491" l="1"/>
  <c r="J491" s="1"/>
  <c r="E492" l="1"/>
  <c r="G492" s="1"/>
  <c r="H492" s="1"/>
  <c r="J492" l="1"/>
  <c r="E493" l="1"/>
  <c r="G493" s="1"/>
  <c r="H493" s="1"/>
  <c r="J493" l="1"/>
  <c r="E494" l="1"/>
  <c r="G494" s="1"/>
  <c r="H494" s="1"/>
  <c r="J494" l="1"/>
  <c r="E495" l="1"/>
  <c r="G495" s="1"/>
  <c r="H495" s="1"/>
  <c r="J495" l="1"/>
  <c r="E496" l="1"/>
  <c r="G496" s="1"/>
  <c r="H496" s="1"/>
  <c r="J496" l="1"/>
  <c r="E497" s="1"/>
  <c r="G497" s="1"/>
  <c r="H497" s="1"/>
  <c r="J497" l="1"/>
  <c r="E498" s="1"/>
  <c r="G498" s="1"/>
  <c r="H498" s="1"/>
  <c r="J498" l="1"/>
  <c r="E499" l="1"/>
  <c r="G499" s="1"/>
  <c r="H499" s="1"/>
  <c r="J499" l="1"/>
  <c r="E500" l="1"/>
  <c r="G500" s="1"/>
  <c r="H500" l="1"/>
  <c r="J500" s="1"/>
  <c r="E501" l="1"/>
  <c r="G501" s="1"/>
  <c r="H501" s="1"/>
  <c r="J501" l="1"/>
  <c r="E502" s="1"/>
  <c r="G502" s="1"/>
  <c r="H502" s="1"/>
  <c r="J502" l="1"/>
  <c r="E503" l="1"/>
  <c r="G503" s="1"/>
  <c r="H503" l="1"/>
  <c r="J503" s="1"/>
  <c r="E504" l="1"/>
  <c r="G504" s="1"/>
  <c r="H504" l="1"/>
  <c r="J504" s="1"/>
  <c r="E505" l="1"/>
  <c r="G505" s="1"/>
  <c r="H505" s="1"/>
  <c r="J505" l="1"/>
  <c r="E506" l="1"/>
  <c r="G506" s="1"/>
  <c r="H506" l="1"/>
  <c r="J506" s="1"/>
  <c r="E507" l="1"/>
  <c r="G507" s="1"/>
  <c r="H507" s="1"/>
  <c r="J507" l="1"/>
  <c r="E508" l="1"/>
  <c r="G508" s="1"/>
  <c r="H508" l="1"/>
  <c r="J508" s="1"/>
  <c r="E509" l="1"/>
  <c r="G509" s="1"/>
  <c r="H509" s="1"/>
  <c r="J509" l="1"/>
  <c r="E510" l="1"/>
  <c r="G510" s="1"/>
  <c r="H510" s="1"/>
  <c r="J510" l="1"/>
  <c r="E511" l="1"/>
  <c r="G511" s="1"/>
  <c r="H511" s="1"/>
  <c r="J511" l="1"/>
  <c r="E512" l="1"/>
  <c r="G512" s="1"/>
  <c r="H512" s="1"/>
  <c r="J512" s="1"/>
  <c r="E513" l="1"/>
  <c r="G513" s="1"/>
  <c r="H513" s="1"/>
  <c r="J513" l="1"/>
  <c r="E514" l="1"/>
  <c r="G514" s="1"/>
  <c r="H514" s="1"/>
  <c r="J514" s="1"/>
  <c r="E515" l="1"/>
  <c r="G515" s="1"/>
  <c r="H515" s="1"/>
  <c r="J515" l="1"/>
  <c r="E516" l="1"/>
  <c r="G516" s="1"/>
  <c r="H516" s="1"/>
  <c r="J516" l="1"/>
  <c r="E517" l="1"/>
  <c r="G517" s="1"/>
  <c r="H517" s="1"/>
  <c r="J517" s="1"/>
  <c r="E518" l="1"/>
  <c r="G518" s="1"/>
  <c r="H518" s="1"/>
  <c r="J518" l="1"/>
  <c r="E519" l="1"/>
  <c r="G519" s="1"/>
  <c r="H519" s="1"/>
  <c r="J519" s="1"/>
  <c r="C7" i="1"/>
  <c r="E520" i="9" l="1"/>
  <c r="G520" s="1"/>
  <c r="H520" s="1"/>
  <c r="J520" l="1"/>
  <c r="E521" l="1"/>
  <c r="G521" s="1"/>
  <c r="H521" s="1"/>
  <c r="J521" s="1"/>
  <c r="E522" l="1"/>
  <c r="G522" s="1"/>
  <c r="H522" s="1"/>
  <c r="J522" l="1"/>
  <c r="E523" l="1"/>
  <c r="G523" s="1"/>
  <c r="H523" s="1"/>
  <c r="J523" l="1"/>
  <c r="E524" l="1"/>
  <c r="G524" s="1"/>
  <c r="H524" s="1"/>
  <c r="J524" s="1"/>
  <c r="E525" l="1"/>
  <c r="G525" s="1"/>
  <c r="H525" s="1"/>
  <c r="J525" l="1"/>
  <c r="E526" l="1"/>
  <c r="G526" s="1"/>
  <c r="H526" s="1"/>
  <c r="J526" s="1"/>
  <c r="E527" l="1"/>
  <c r="G527" s="1"/>
  <c r="H527" s="1"/>
  <c r="J527" l="1"/>
  <c r="E528" l="1"/>
  <c r="G528" s="1"/>
  <c r="H528" s="1"/>
  <c r="J528" l="1"/>
  <c r="E529" l="1"/>
  <c r="G529" s="1"/>
  <c r="H529" s="1"/>
  <c r="J529" s="1"/>
  <c r="E530" l="1"/>
  <c r="G530" s="1"/>
  <c r="H530" s="1"/>
  <c r="J530" s="1"/>
  <c r="E531" l="1"/>
  <c r="G531" s="1"/>
  <c r="H531" s="1"/>
  <c r="J531" s="1"/>
  <c r="E532" l="1"/>
  <c r="G532" s="1"/>
  <c r="H532" s="1"/>
  <c r="J532" l="1"/>
  <c r="E533" l="1"/>
  <c r="G533" s="1"/>
  <c r="H533" s="1"/>
  <c r="J533" l="1"/>
  <c r="E534" l="1"/>
  <c r="G534" s="1"/>
  <c r="H534" s="1"/>
  <c r="J534" s="1"/>
  <c r="E535" l="1"/>
  <c r="G535" s="1"/>
  <c r="H535" s="1"/>
  <c r="J535" l="1"/>
  <c r="E536" l="1"/>
  <c r="G536" s="1"/>
  <c r="H536" s="1"/>
  <c r="J536" l="1"/>
  <c r="E537" l="1"/>
  <c r="G537" s="1"/>
  <c r="H537" s="1"/>
  <c r="J537" s="1"/>
  <c r="E538" l="1"/>
  <c r="G538" s="1"/>
  <c r="H538" l="1"/>
  <c r="J538" s="1"/>
  <c r="E539" l="1"/>
  <c r="G539" s="1"/>
  <c r="H539" l="1"/>
  <c r="J539" s="1"/>
  <c r="E540" l="1"/>
  <c r="G540" s="1"/>
  <c r="H540" l="1"/>
  <c r="J540" s="1"/>
  <c r="E541" l="1"/>
  <c r="G541" s="1"/>
  <c r="H541" l="1"/>
  <c r="J541" s="1"/>
  <c r="E542" l="1"/>
  <c r="G542" s="1"/>
  <c r="H542" l="1"/>
  <c r="J542" s="1"/>
  <c r="E543" l="1"/>
  <c r="G543" s="1"/>
  <c r="H543" l="1"/>
  <c r="J543" s="1"/>
  <c r="E544" l="1"/>
  <c r="G544" s="1"/>
  <c r="H544" s="1"/>
  <c r="J544" s="1"/>
  <c r="E545" l="1"/>
  <c r="G545" s="1"/>
  <c r="H545" l="1"/>
  <c r="J545" s="1"/>
  <c r="E546" l="1"/>
  <c r="G546" s="1"/>
  <c r="H546" l="1"/>
  <c r="J546" s="1"/>
  <c r="E547" l="1"/>
  <c r="G547" s="1"/>
  <c r="H547" l="1"/>
  <c r="J547" s="1"/>
  <c r="E548" l="1"/>
  <c r="G548" s="1"/>
  <c r="H548" l="1"/>
  <c r="J548" s="1"/>
  <c r="E549" l="1"/>
  <c r="G549" s="1"/>
  <c r="H549" l="1"/>
  <c r="J549" s="1"/>
  <c r="E550" l="1"/>
  <c r="G550" s="1"/>
  <c r="H550" l="1"/>
  <c r="J550" s="1"/>
  <c r="E551" l="1"/>
  <c r="G551" s="1"/>
  <c r="H551" l="1"/>
  <c r="J551" s="1"/>
  <c r="E552" l="1"/>
  <c r="G552" s="1"/>
  <c r="H552" s="1"/>
  <c r="J552" l="1"/>
  <c r="E553" l="1"/>
  <c r="G553" s="1"/>
  <c r="H553" l="1"/>
  <c r="J553" s="1"/>
  <c r="E554" l="1"/>
  <c r="G554" s="1"/>
  <c r="H554" l="1"/>
  <c r="J554" s="1"/>
  <c r="E555" l="1"/>
  <c r="G555" s="1"/>
  <c r="H555" l="1"/>
  <c r="J555" s="1"/>
  <c r="E556" l="1"/>
  <c r="G556" s="1"/>
  <c r="H556" l="1"/>
  <c r="J556" s="1"/>
  <c r="E557" l="1"/>
  <c r="G557" s="1"/>
  <c r="H557" s="1"/>
  <c r="J557" l="1"/>
  <c r="E558" l="1"/>
  <c r="G558" s="1"/>
  <c r="H558" s="1"/>
  <c r="J558" l="1"/>
  <c r="E559" l="1"/>
  <c r="G559" s="1"/>
  <c r="H559" s="1"/>
  <c r="J559" l="1"/>
  <c r="E560" l="1"/>
  <c r="G560" s="1"/>
  <c r="H560" s="1"/>
  <c r="J560" l="1"/>
  <c r="E561" l="1"/>
  <c r="G561" s="1"/>
  <c r="H561" s="1"/>
  <c r="J561" l="1"/>
  <c r="E562" l="1"/>
  <c r="G562" s="1"/>
  <c r="H562" s="1"/>
  <c r="J562" l="1"/>
  <c r="E563" l="1"/>
  <c r="G563" s="1"/>
  <c r="H563" s="1"/>
  <c r="J563" l="1"/>
  <c r="E564" l="1"/>
  <c r="G564" s="1"/>
  <c r="H564" s="1"/>
  <c r="J564" l="1"/>
  <c r="E565" l="1"/>
  <c r="G565" s="1"/>
  <c r="H565" s="1"/>
  <c r="J565" l="1"/>
  <c r="E566" l="1"/>
  <c r="G566" s="1"/>
  <c r="H566" s="1"/>
  <c r="J566" l="1"/>
  <c r="E567" l="1"/>
  <c r="G567" s="1"/>
  <c r="H567" s="1"/>
  <c r="J567" l="1"/>
  <c r="E568" l="1"/>
  <c r="G568" s="1"/>
  <c r="H568" s="1"/>
  <c r="J568" l="1"/>
  <c r="E569" l="1"/>
  <c r="G569" s="1"/>
  <c r="H569" s="1"/>
  <c r="J569" l="1"/>
  <c r="E570" l="1"/>
  <c r="G570" s="1"/>
  <c r="H570" s="1"/>
  <c r="J570" l="1"/>
  <c r="E571" l="1"/>
  <c r="G571" s="1"/>
  <c r="H571" s="1"/>
  <c r="J571" l="1"/>
  <c r="E572" l="1"/>
  <c r="G572" s="1"/>
  <c r="H572" s="1"/>
  <c r="J572" l="1"/>
  <c r="E573" l="1"/>
  <c r="G573" s="1"/>
  <c r="H573" s="1"/>
  <c r="J573" l="1"/>
  <c r="E574" l="1"/>
  <c r="G574" s="1"/>
  <c r="H574" s="1"/>
  <c r="J574" s="1"/>
  <c r="E575" l="1"/>
  <c r="G575" s="1"/>
  <c r="H575" s="1"/>
  <c r="J575" l="1"/>
  <c r="E576" l="1"/>
  <c r="G576" s="1"/>
  <c r="H576" s="1"/>
  <c r="J576" l="1"/>
  <c r="E577" l="1"/>
  <c r="G577" s="1"/>
  <c r="H577" s="1"/>
  <c r="J577" l="1"/>
  <c r="E578" l="1"/>
  <c r="G578" s="1"/>
  <c r="H578" s="1"/>
  <c r="J578" l="1"/>
  <c r="E579" l="1"/>
  <c r="G579" s="1"/>
  <c r="H579" s="1"/>
  <c r="J579" s="1"/>
  <c r="E580" l="1"/>
  <c r="G580" s="1"/>
  <c r="H580" s="1"/>
  <c r="J580" l="1"/>
  <c r="E581" l="1"/>
  <c r="G581" s="1"/>
  <c r="H581" s="1"/>
  <c r="J581" l="1"/>
  <c r="E582" l="1"/>
  <c r="G582" s="1"/>
  <c r="H582" s="1"/>
  <c r="J582" l="1"/>
  <c r="E583" l="1"/>
  <c r="G583" s="1"/>
  <c r="H583" s="1"/>
  <c r="J583" l="1"/>
  <c r="E584" l="1"/>
  <c r="G584" s="1"/>
  <c r="H584" s="1"/>
  <c r="J584" s="1"/>
  <c r="E585" l="1"/>
  <c r="G585" s="1"/>
  <c r="H585" s="1"/>
  <c r="J585" l="1"/>
  <c r="E586" l="1"/>
  <c r="G586" s="1"/>
  <c r="H586" s="1"/>
  <c r="J586" l="1"/>
  <c r="E587" l="1"/>
  <c r="G587" s="1"/>
  <c r="H587" s="1"/>
  <c r="J587" l="1"/>
  <c r="E588" l="1"/>
  <c r="G588" s="1"/>
  <c r="H588" s="1"/>
  <c r="J588" l="1"/>
  <c r="E589" l="1"/>
  <c r="G589" s="1"/>
  <c r="H589" s="1"/>
  <c r="J589" l="1"/>
  <c r="E590" l="1"/>
  <c r="G590" s="1"/>
  <c r="H590" s="1"/>
  <c r="J590" l="1"/>
  <c r="E591" l="1"/>
  <c r="G591" s="1"/>
  <c r="H591" s="1"/>
  <c r="J591" l="1"/>
  <c r="E592" l="1"/>
  <c r="G592" s="1"/>
  <c r="H592" s="1"/>
  <c r="J592" l="1"/>
  <c r="E593" l="1"/>
  <c r="G593" s="1"/>
  <c r="H593" s="1"/>
  <c r="J593" l="1"/>
  <c r="E594" l="1"/>
  <c r="G594" s="1"/>
  <c r="H594" s="1"/>
  <c r="J594" l="1"/>
  <c r="E595" l="1"/>
  <c r="G595" s="1"/>
  <c r="H595" s="1"/>
  <c r="J595" l="1"/>
  <c r="E596" l="1"/>
  <c r="G596" s="1"/>
  <c r="H596" s="1"/>
  <c r="J596" l="1"/>
  <c r="E597" l="1"/>
  <c r="G597" s="1"/>
  <c r="H597" s="1"/>
  <c r="J597" l="1"/>
  <c r="E598" l="1"/>
  <c r="G598" s="1"/>
  <c r="H598" s="1"/>
  <c r="J598" l="1"/>
  <c r="E599" l="1"/>
  <c r="G599" s="1"/>
  <c r="H599" s="1"/>
  <c r="J599" l="1"/>
  <c r="E600" l="1"/>
  <c r="G600" s="1"/>
  <c r="H600" s="1"/>
  <c r="J600" l="1"/>
  <c r="E601" l="1"/>
  <c r="G601" s="1"/>
  <c r="H601" s="1"/>
  <c r="J601" l="1"/>
  <c r="E602" l="1"/>
  <c r="G602" s="1"/>
  <c r="H602" s="1"/>
  <c r="J602" l="1"/>
  <c r="E603" l="1"/>
  <c r="G603" s="1"/>
  <c r="H603" s="1"/>
  <c r="J603" l="1"/>
  <c r="E604" l="1"/>
  <c r="G604" s="1"/>
  <c r="H604" s="1"/>
  <c r="J604" l="1"/>
  <c r="E605" l="1"/>
  <c r="G605" s="1"/>
  <c r="H605" s="1"/>
  <c r="J605" l="1"/>
  <c r="E606" s="1"/>
  <c r="G606" s="1"/>
  <c r="H606" s="1"/>
  <c r="J606" l="1"/>
  <c r="E607" s="1"/>
  <c r="G607" s="1"/>
  <c r="H607" s="1"/>
  <c r="J607" l="1"/>
  <c r="E608" l="1"/>
  <c r="G608" s="1"/>
  <c r="H608" s="1"/>
  <c r="J608" l="1"/>
  <c r="E609" l="1"/>
  <c r="G609" s="1"/>
  <c r="H609" s="1"/>
  <c r="J609" l="1"/>
  <c r="E610" l="1"/>
  <c r="G610" s="1"/>
  <c r="H610" s="1"/>
  <c r="J610" l="1"/>
  <c r="E611" s="1"/>
  <c r="G611" s="1"/>
  <c r="H611" s="1"/>
  <c r="J611" l="1"/>
  <c r="E612" s="1"/>
  <c r="G612" s="1"/>
  <c r="H612" s="1"/>
  <c r="J612" l="1"/>
  <c r="E613" l="1"/>
  <c r="G613" s="1"/>
  <c r="H613" s="1"/>
  <c r="J613" l="1"/>
  <c r="E614" l="1"/>
  <c r="G614" s="1"/>
  <c r="H614" s="1"/>
  <c r="J614" l="1"/>
  <c r="E615" l="1"/>
  <c r="G615" s="1"/>
  <c r="H615" s="1"/>
  <c r="J615" l="1"/>
  <c r="E616" l="1"/>
  <c r="G616" s="1"/>
  <c r="H616" s="1"/>
  <c r="J616" l="1"/>
  <c r="E617" l="1"/>
  <c r="G617" s="1"/>
  <c r="H617" s="1"/>
  <c r="J617" l="1"/>
  <c r="E618" l="1"/>
  <c r="G618" s="1"/>
  <c r="H618" s="1"/>
  <c r="J618" l="1"/>
  <c r="E619" l="1"/>
  <c r="G619" s="1"/>
  <c r="H619" s="1"/>
  <c r="J619" l="1"/>
  <c r="E620" l="1"/>
  <c r="G620" s="1"/>
  <c r="H620" s="1"/>
  <c r="J620" l="1"/>
  <c r="E621" l="1"/>
  <c r="G621" s="1"/>
  <c r="H621" s="1"/>
  <c r="J621" l="1"/>
  <c r="E622" l="1"/>
  <c r="G622" s="1"/>
  <c r="H622" s="1"/>
  <c r="J622" l="1"/>
  <c r="E623" l="1"/>
  <c r="G623" s="1"/>
  <c r="H623" s="1"/>
  <c r="J623" l="1"/>
  <c r="E624" l="1"/>
  <c r="G624" s="1"/>
  <c r="H624" s="1"/>
  <c r="J624" l="1"/>
  <c r="E625" l="1"/>
  <c r="G625" s="1"/>
  <c r="H625" s="1"/>
  <c r="J625" l="1"/>
  <c r="E626" l="1"/>
  <c r="G626" s="1"/>
  <c r="H626" s="1"/>
  <c r="J626" l="1"/>
  <c r="E627" l="1"/>
  <c r="G627" s="1"/>
  <c r="H627" s="1"/>
  <c r="J627" l="1"/>
  <c r="E628" l="1"/>
  <c r="G628" s="1"/>
  <c r="H628" s="1"/>
  <c r="J628" l="1"/>
  <c r="E629" l="1"/>
  <c r="G629" s="1"/>
  <c r="H629" s="1"/>
  <c r="J629" l="1"/>
  <c r="E630" l="1"/>
  <c r="G630" s="1"/>
  <c r="H630" s="1"/>
  <c r="J630" l="1"/>
  <c r="E631" l="1"/>
  <c r="G631" s="1"/>
  <c r="H631" s="1"/>
  <c r="J631" l="1"/>
  <c r="E632" l="1"/>
  <c r="G632" s="1"/>
  <c r="H632" s="1"/>
  <c r="J632" l="1"/>
  <c r="E633" l="1"/>
  <c r="G633" s="1"/>
  <c r="H633" s="1"/>
  <c r="J633" l="1"/>
  <c r="E634" l="1"/>
  <c r="G634" s="1"/>
  <c r="H634" s="1"/>
  <c r="J634" l="1"/>
  <c r="E635" l="1"/>
  <c r="G635" s="1"/>
  <c r="H635" s="1"/>
  <c r="J635" l="1"/>
  <c r="E636" s="1"/>
  <c r="G636" s="1"/>
  <c r="H636" s="1"/>
  <c r="J636" s="1"/>
  <c r="E637" s="1"/>
  <c r="G637" s="1"/>
  <c r="H637" s="1"/>
  <c r="J637" l="1"/>
  <c r="E638" l="1"/>
  <c r="G638" s="1"/>
  <c r="H638" s="1"/>
  <c r="J638" l="1"/>
  <c r="E639" l="1"/>
  <c r="G639" s="1"/>
  <c r="H639" s="1"/>
  <c r="J639" l="1"/>
  <c r="E640" l="1"/>
  <c r="G640" s="1"/>
  <c r="H640" s="1"/>
  <c r="J640" l="1"/>
  <c r="E641" l="1"/>
  <c r="G641" s="1"/>
  <c r="H641" s="1"/>
  <c r="J641" l="1"/>
  <c r="E642" l="1"/>
  <c r="G642" s="1"/>
  <c r="H642" s="1"/>
  <c r="J642" l="1"/>
  <c r="E643" l="1"/>
  <c r="G643" s="1"/>
  <c r="H643" s="1"/>
  <c r="J643" l="1"/>
  <c r="E644" l="1"/>
  <c r="G644" s="1"/>
  <c r="H644" s="1"/>
  <c r="J644" l="1"/>
  <c r="E645" l="1"/>
  <c r="G645" s="1"/>
  <c r="H645" s="1"/>
  <c r="J645" l="1"/>
  <c r="E646" l="1"/>
  <c r="G646" s="1"/>
  <c r="H646" s="1"/>
  <c r="J646" l="1"/>
  <c r="E647" l="1"/>
  <c r="G647" s="1"/>
  <c r="H647" s="1"/>
  <c r="J647" l="1"/>
  <c r="E648" l="1"/>
  <c r="G648" s="1"/>
  <c r="H648" s="1"/>
  <c r="J648" l="1"/>
  <c r="E649" l="1"/>
  <c r="G649" s="1"/>
  <c r="H649" s="1"/>
  <c r="J649" l="1"/>
  <c r="E650" l="1"/>
  <c r="G650" s="1"/>
  <c r="H650" s="1"/>
  <c r="J650" l="1"/>
  <c r="E651" l="1"/>
  <c r="G651" s="1"/>
  <c r="H651" s="1"/>
  <c r="J651" l="1"/>
  <c r="E652" l="1"/>
  <c r="G652" s="1"/>
  <c r="H652" s="1"/>
  <c r="J652" l="1"/>
  <c r="E653" l="1"/>
  <c r="G653" s="1"/>
  <c r="H653" s="1"/>
  <c r="J653" l="1"/>
  <c r="E654" l="1"/>
  <c r="G654" s="1"/>
  <c r="H654" s="1"/>
  <c r="J654" l="1"/>
  <c r="E655" l="1"/>
  <c r="G655" s="1"/>
  <c r="H655" s="1"/>
  <c r="J655" l="1"/>
  <c r="E656" l="1"/>
  <c r="G656" s="1"/>
  <c r="H656" s="1"/>
  <c r="J656" l="1"/>
  <c r="E657" l="1"/>
  <c r="G657" s="1"/>
  <c r="H657" s="1"/>
  <c r="J657" l="1"/>
  <c r="E658" l="1"/>
  <c r="G658" s="1"/>
  <c r="H658" s="1"/>
  <c r="J658" l="1"/>
  <c r="E659" l="1"/>
  <c r="G659" s="1"/>
  <c r="H659" s="1"/>
  <c r="J659" l="1"/>
  <c r="E660" l="1"/>
  <c r="G660" s="1"/>
  <c r="H660" s="1"/>
  <c r="J660" l="1"/>
  <c r="E661" l="1"/>
  <c r="G661" s="1"/>
  <c r="H661" s="1"/>
  <c r="J661" l="1"/>
  <c r="E662" l="1"/>
  <c r="G662" s="1"/>
  <c r="H662" s="1"/>
  <c r="J662" l="1"/>
  <c r="E663" l="1"/>
  <c r="G663" s="1"/>
  <c r="H663" s="1"/>
  <c r="J663" l="1"/>
  <c r="E664" l="1"/>
  <c r="G664" s="1"/>
  <c r="H664" s="1"/>
  <c r="J664" l="1"/>
  <c r="E665" l="1"/>
  <c r="G665" s="1"/>
  <c r="H665" s="1"/>
  <c r="J665" l="1"/>
  <c r="E666" l="1"/>
  <c r="G666" s="1"/>
  <c r="H666" s="1"/>
  <c r="J666" l="1"/>
  <c r="E667" l="1"/>
  <c r="G667" s="1"/>
  <c r="H667" s="1"/>
  <c r="J667" l="1"/>
  <c r="E668" l="1"/>
  <c r="G668" s="1"/>
  <c r="H668" s="1"/>
  <c r="J668" l="1"/>
  <c r="E669" l="1"/>
  <c r="G669" s="1"/>
  <c r="H669" s="1"/>
  <c r="J669" l="1"/>
  <c r="E670" l="1"/>
  <c r="G670" s="1"/>
  <c r="H670" s="1"/>
  <c r="J670" l="1"/>
  <c r="E671" l="1"/>
  <c r="G671" s="1"/>
  <c r="H671" s="1"/>
  <c r="J671" l="1"/>
  <c r="E672" l="1"/>
  <c r="G672" s="1"/>
  <c r="H672" s="1"/>
  <c r="J672" l="1"/>
  <c r="E673" l="1"/>
  <c r="G673" s="1"/>
  <c r="H673" s="1"/>
  <c r="J673" l="1"/>
  <c r="E674" l="1"/>
  <c r="G674" s="1"/>
  <c r="H674" s="1"/>
  <c r="J674" l="1"/>
  <c r="E675" l="1"/>
  <c r="G675" s="1"/>
  <c r="H675" s="1"/>
  <c r="J675" l="1"/>
  <c r="E676" l="1"/>
  <c r="G676" s="1"/>
  <c r="H676" s="1"/>
  <c r="J676" l="1"/>
  <c r="E677" l="1"/>
  <c r="G677" s="1"/>
  <c r="H677" s="1"/>
  <c r="J677" l="1"/>
  <c r="E678" l="1"/>
  <c r="G678" s="1"/>
  <c r="H678" s="1"/>
  <c r="J678" l="1"/>
  <c r="E679" l="1"/>
  <c r="G679" s="1"/>
  <c r="H679" s="1"/>
  <c r="J679" l="1"/>
  <c r="E680" l="1"/>
  <c r="G680" s="1"/>
  <c r="H680" s="1"/>
  <c r="J680" l="1"/>
  <c r="E681" l="1"/>
  <c r="G681" s="1"/>
  <c r="H681" s="1"/>
  <c r="J681" l="1"/>
  <c r="E682" l="1"/>
  <c r="G682" s="1"/>
  <c r="H682" s="1"/>
  <c r="J682" l="1"/>
  <c r="E683" l="1"/>
  <c r="G683" s="1"/>
  <c r="H683" s="1"/>
  <c r="J683" l="1"/>
  <c r="E684" l="1"/>
  <c r="G684" s="1"/>
  <c r="H684" s="1"/>
  <c r="J684" l="1"/>
  <c r="E685" l="1"/>
  <c r="G685" s="1"/>
  <c r="H685" s="1"/>
  <c r="J685" l="1"/>
  <c r="E686" l="1"/>
  <c r="G686" s="1"/>
  <c r="H686" s="1"/>
  <c r="J686" l="1"/>
  <c r="E687" l="1"/>
  <c r="G687" s="1"/>
  <c r="H687" s="1"/>
  <c r="J687" l="1"/>
  <c r="E688" l="1"/>
  <c r="G688" s="1"/>
  <c r="H688" s="1"/>
  <c r="J688" l="1"/>
  <c r="E689" l="1"/>
  <c r="G689" s="1"/>
  <c r="H689" s="1"/>
  <c r="J689" l="1"/>
  <c r="E690" l="1"/>
  <c r="G690" s="1"/>
  <c r="H690" s="1"/>
  <c r="J690" l="1"/>
  <c r="E691" l="1"/>
  <c r="G691" s="1"/>
  <c r="H691" s="1"/>
  <c r="J691" s="1"/>
  <c r="E692" l="1"/>
  <c r="G692" s="1"/>
  <c r="H692" s="1"/>
  <c r="J692" l="1"/>
  <c r="E693" l="1"/>
  <c r="G693" s="1"/>
  <c r="H693" s="1"/>
  <c r="J693" l="1"/>
  <c r="E694" l="1"/>
  <c r="G694" s="1"/>
  <c r="H694" s="1"/>
  <c r="J694" l="1"/>
  <c r="E695" l="1"/>
  <c r="G695" s="1"/>
  <c r="H695" s="1"/>
  <c r="J695" l="1"/>
  <c r="E696" l="1"/>
  <c r="G696" s="1"/>
  <c r="H696" s="1"/>
  <c r="J696" s="1"/>
  <c r="E697" l="1"/>
  <c r="G697" s="1"/>
  <c r="H697" s="1"/>
  <c r="J697" l="1"/>
  <c r="E698" l="1"/>
  <c r="G698" s="1"/>
  <c r="H698" s="1"/>
  <c r="J698" l="1"/>
  <c r="E699" l="1"/>
  <c r="G699" s="1"/>
  <c r="H699" s="1"/>
  <c r="J699" l="1"/>
  <c r="E700" l="1"/>
  <c r="G700" s="1"/>
  <c r="H700" s="1"/>
  <c r="J700" l="1"/>
  <c r="E701" l="1"/>
  <c r="G701" s="1"/>
  <c r="H701" s="1"/>
  <c r="J701" l="1"/>
  <c r="E702" l="1"/>
  <c r="G702" s="1"/>
  <c r="H702" s="1"/>
  <c r="J702" l="1"/>
  <c r="E703" l="1"/>
  <c r="G703" s="1"/>
  <c r="H703" s="1"/>
  <c r="J703" l="1"/>
  <c r="E704" l="1"/>
  <c r="G704" s="1"/>
  <c r="H704" s="1"/>
  <c r="J704" l="1"/>
  <c r="E705" l="1"/>
  <c r="G705" s="1"/>
  <c r="H705" s="1"/>
  <c r="J705" l="1"/>
  <c r="E706" l="1"/>
  <c r="G706" s="1"/>
  <c r="H706" s="1"/>
  <c r="J706" l="1"/>
  <c r="E707" l="1"/>
  <c r="G707" s="1"/>
  <c r="H707" s="1"/>
  <c r="J707" l="1"/>
  <c r="E708" l="1"/>
  <c r="G708" s="1"/>
  <c r="H708" s="1"/>
  <c r="J708" l="1"/>
  <c r="E709" l="1"/>
  <c r="G709" s="1"/>
  <c r="H709" s="1"/>
  <c r="J709" l="1"/>
  <c r="E710" l="1"/>
  <c r="G710" s="1"/>
  <c r="H710" s="1"/>
  <c r="J710" l="1"/>
  <c r="E711" l="1"/>
  <c r="G711" s="1"/>
  <c r="H711" s="1"/>
  <c r="J711" l="1"/>
  <c r="E712" l="1"/>
  <c r="G712" s="1"/>
  <c r="H712" s="1"/>
  <c r="J712" l="1"/>
  <c r="E713" l="1"/>
  <c r="G713" s="1"/>
  <c r="H713" s="1"/>
  <c r="J713" l="1"/>
  <c r="E714" l="1"/>
  <c r="G714" s="1"/>
  <c r="H714" s="1"/>
  <c r="J714" l="1"/>
  <c r="E715" l="1"/>
  <c r="G715" s="1"/>
  <c r="H715" s="1"/>
  <c r="J715" l="1"/>
  <c r="E716" l="1"/>
  <c r="G716" s="1"/>
  <c r="H716" s="1"/>
  <c r="J716" s="1"/>
  <c r="E717" l="1"/>
  <c r="G717" s="1"/>
  <c r="H717" s="1"/>
  <c r="J717" l="1"/>
  <c r="E718" l="1"/>
  <c r="G718" s="1"/>
  <c r="H718" s="1"/>
  <c r="J718" l="1"/>
  <c r="E719" s="1"/>
  <c r="G719" s="1"/>
  <c r="H719" s="1"/>
  <c r="J719" l="1"/>
  <c r="E720" s="1"/>
  <c r="G720" s="1"/>
  <c r="H720" s="1"/>
  <c r="J720" l="1"/>
  <c r="E721" l="1"/>
  <c r="G721" s="1"/>
  <c r="H721" s="1"/>
  <c r="J721" l="1"/>
  <c r="E722" l="1"/>
  <c r="G722" s="1"/>
  <c r="H722" s="1"/>
  <c r="J722" l="1"/>
  <c r="E723" l="1"/>
  <c r="G723" s="1"/>
  <c r="H723" s="1"/>
  <c r="J723" l="1"/>
  <c r="E724" l="1"/>
  <c r="G724" s="1"/>
  <c r="H724" s="1"/>
  <c r="J724" l="1"/>
  <c r="E725" l="1"/>
  <c r="G725" s="1"/>
  <c r="H725" s="1"/>
  <c r="J725" l="1"/>
  <c r="E726" l="1"/>
  <c r="G726" s="1"/>
  <c r="H726" s="1"/>
  <c r="J726" l="1"/>
  <c r="E727" l="1"/>
  <c r="G727" s="1"/>
  <c r="H727" s="1"/>
  <c r="J727" l="1"/>
  <c r="E728" l="1"/>
  <c r="G728" s="1"/>
  <c r="H728" s="1"/>
  <c r="J728" l="1"/>
  <c r="E729" l="1"/>
  <c r="G729" s="1"/>
  <c r="H729" s="1"/>
  <c r="J729" l="1"/>
  <c r="E730" l="1"/>
  <c r="G730" s="1"/>
  <c r="H730" s="1"/>
  <c r="J730" l="1"/>
  <c r="E731" l="1"/>
  <c r="G731" s="1"/>
  <c r="H731" s="1"/>
  <c r="J731" l="1"/>
  <c r="E732" l="1"/>
  <c r="G732" s="1"/>
  <c r="H732" s="1"/>
  <c r="J732" l="1"/>
  <c r="E733" l="1"/>
  <c r="G733" s="1"/>
  <c r="H733" s="1"/>
  <c r="J733" l="1"/>
  <c r="E734" l="1"/>
  <c r="G734" s="1"/>
  <c r="H734" s="1"/>
  <c r="J734" l="1"/>
  <c r="E735" l="1"/>
  <c r="G735" s="1"/>
  <c r="H735" s="1"/>
  <c r="J735" l="1"/>
  <c r="E736" l="1"/>
  <c r="G736" s="1"/>
  <c r="H736" s="1"/>
  <c r="J736" l="1"/>
  <c r="E737" l="1"/>
  <c r="G737" s="1"/>
  <c r="H737" s="1"/>
  <c r="J737" l="1"/>
  <c r="E738" l="1"/>
  <c r="G738" s="1"/>
  <c r="H738" s="1"/>
  <c r="J738" l="1"/>
  <c r="E739" l="1"/>
  <c r="G739" s="1"/>
  <c r="H739" s="1"/>
  <c r="J739" l="1"/>
  <c r="E740" l="1"/>
  <c r="G740" s="1"/>
  <c r="H740" s="1"/>
  <c r="J740" l="1"/>
  <c r="E741" l="1"/>
  <c r="G741" s="1"/>
  <c r="H741" s="1"/>
  <c r="J741" s="1"/>
  <c r="E742" l="1"/>
  <c r="G742" s="1"/>
  <c r="H742" s="1"/>
  <c r="J742" l="1"/>
  <c r="E743" l="1"/>
  <c r="G743" s="1"/>
  <c r="H743" s="1"/>
  <c r="J743" l="1"/>
  <c r="E744" s="1"/>
  <c r="G744" s="1"/>
  <c r="H744" s="1"/>
  <c r="J744" s="1"/>
  <c r="E745" l="1"/>
  <c r="G745" s="1"/>
  <c r="H745" s="1"/>
  <c r="J745" l="1"/>
  <c r="E746" l="1"/>
  <c r="G746" s="1"/>
  <c r="H746" s="1"/>
  <c r="J746" l="1"/>
  <c r="E747" l="1"/>
  <c r="G747" s="1"/>
  <c r="H747" s="1"/>
  <c r="J747" l="1"/>
  <c r="E748" l="1"/>
  <c r="G748" s="1"/>
  <c r="H748" s="1"/>
  <c r="J748" l="1"/>
  <c r="E749" l="1"/>
  <c r="G749" s="1"/>
  <c r="H749" s="1"/>
  <c r="J749" l="1"/>
  <c r="E750" l="1"/>
  <c r="G750" s="1"/>
  <c r="H750" s="1"/>
  <c r="J750" l="1"/>
  <c r="E751" l="1"/>
  <c r="G751" s="1"/>
  <c r="H751" s="1"/>
  <c r="J751" l="1"/>
  <c r="E752" l="1"/>
  <c r="G752" s="1"/>
  <c r="H752" s="1"/>
  <c r="J752" l="1"/>
  <c r="E753" l="1"/>
  <c r="G753" s="1"/>
  <c r="H753" s="1"/>
  <c r="J753" l="1"/>
  <c r="E754" l="1"/>
  <c r="G754" s="1"/>
  <c r="H754" s="1"/>
  <c r="J754" l="1"/>
  <c r="E755" l="1"/>
  <c r="G755" s="1"/>
  <c r="H755" s="1"/>
  <c r="J755" l="1"/>
  <c r="E756" l="1"/>
  <c r="G756" s="1"/>
  <c r="H756" s="1"/>
  <c r="J756" l="1"/>
  <c r="E757" l="1"/>
  <c r="G757" s="1"/>
  <c r="H757" s="1"/>
  <c r="J757" l="1"/>
  <c r="E758" l="1"/>
  <c r="G758" s="1"/>
  <c r="H758" s="1"/>
  <c r="J758" l="1"/>
  <c r="E759" l="1"/>
  <c r="G759" s="1"/>
  <c r="H759" s="1"/>
  <c r="J759" l="1"/>
  <c r="E760" l="1"/>
  <c r="G760" s="1"/>
  <c r="H760" s="1"/>
  <c r="J760" l="1"/>
  <c r="E761" l="1"/>
  <c r="G761" s="1"/>
  <c r="H761" s="1"/>
  <c r="J761" l="1"/>
  <c r="E762" l="1"/>
  <c r="G762" s="1"/>
  <c r="H762" s="1"/>
  <c r="J762" l="1"/>
  <c r="E763" l="1"/>
  <c r="G763" s="1"/>
  <c r="H763" s="1"/>
  <c r="J763" l="1"/>
  <c r="E764" l="1"/>
  <c r="G764" s="1"/>
  <c r="H764" s="1"/>
  <c r="J764" l="1"/>
  <c r="E765" l="1"/>
  <c r="G765" s="1"/>
  <c r="H765" s="1"/>
  <c r="J765" l="1"/>
  <c r="E766" l="1"/>
  <c r="G766" s="1"/>
  <c r="H766" s="1"/>
  <c r="J766" l="1"/>
  <c r="E767" l="1"/>
  <c r="G767" s="1"/>
  <c r="H767" s="1"/>
  <c r="J767" l="1"/>
  <c r="E768" l="1"/>
  <c r="G768" s="1"/>
  <c r="H768" s="1"/>
  <c r="J768" l="1"/>
  <c r="E769" l="1"/>
  <c r="G769" s="1"/>
  <c r="H769" s="1"/>
  <c r="J769" l="1"/>
  <c r="E770" l="1"/>
  <c r="G770" s="1"/>
  <c r="H770" s="1"/>
  <c r="J770" l="1"/>
  <c r="E771" l="1"/>
  <c r="G771" s="1"/>
  <c r="H771" s="1"/>
  <c r="J771" l="1"/>
  <c r="E772" l="1"/>
  <c r="G772" s="1"/>
  <c r="H772" s="1"/>
  <c r="J772" l="1"/>
  <c r="E773" l="1"/>
  <c r="G773" s="1"/>
  <c r="H773" s="1"/>
  <c r="J773" l="1"/>
  <c r="E774" l="1"/>
  <c r="G774" s="1"/>
  <c r="H774" s="1"/>
  <c r="J774" l="1"/>
  <c r="E775" l="1"/>
  <c r="G775" s="1"/>
  <c r="H775" s="1"/>
  <c r="J775" l="1"/>
  <c r="E776" l="1"/>
  <c r="G776" s="1"/>
  <c r="H776" s="1"/>
  <c r="J776" l="1"/>
  <c r="E777" l="1"/>
  <c r="G777" s="1"/>
  <c r="H777" s="1"/>
  <c r="J777" l="1"/>
  <c r="E778" l="1"/>
  <c r="G778" s="1"/>
  <c r="H778" s="1"/>
  <c r="J778" l="1"/>
  <c r="E779" l="1"/>
  <c r="G779" s="1"/>
  <c r="H779" s="1"/>
  <c r="J779" l="1"/>
  <c r="E780" l="1"/>
  <c r="G780" s="1"/>
  <c r="H780" s="1"/>
  <c r="J780" l="1"/>
  <c r="E781" l="1"/>
  <c r="G781" s="1"/>
  <c r="H781" s="1"/>
  <c r="J781" l="1"/>
  <c r="E782" l="1"/>
  <c r="G782" s="1"/>
  <c r="H782" s="1"/>
  <c r="J782" l="1"/>
  <c r="E783" l="1"/>
  <c r="G783" s="1"/>
  <c r="H783" s="1"/>
  <c r="J783" l="1"/>
  <c r="E784" l="1"/>
  <c r="G784" s="1"/>
  <c r="H784" s="1"/>
  <c r="J784" l="1"/>
  <c r="E785" l="1"/>
  <c r="G785" s="1"/>
  <c r="H785" s="1"/>
  <c r="J785" l="1"/>
  <c r="E786" l="1"/>
  <c r="G786" s="1"/>
  <c r="H786" s="1"/>
  <c r="J786" l="1"/>
  <c r="E787" l="1"/>
  <c r="G787" s="1"/>
  <c r="H787" s="1"/>
  <c r="J787" l="1"/>
  <c r="E788" l="1"/>
  <c r="G788" s="1"/>
  <c r="H788" s="1"/>
  <c r="J788" l="1"/>
  <c r="E789" l="1"/>
  <c r="G789" s="1"/>
  <c r="H789" s="1"/>
  <c r="J789" l="1"/>
  <c r="E790" l="1"/>
  <c r="G790" s="1"/>
  <c r="H790" s="1"/>
  <c r="J790" l="1"/>
  <c r="E791" l="1"/>
  <c r="G791" s="1"/>
  <c r="H791" s="1"/>
  <c r="J791" l="1"/>
  <c r="E792" l="1"/>
  <c r="G792" s="1"/>
  <c r="H792" s="1"/>
  <c r="J792" l="1"/>
  <c r="E793" l="1"/>
  <c r="G793" s="1"/>
  <c r="H793" s="1"/>
  <c r="J793" l="1"/>
  <c r="E794" l="1"/>
  <c r="G794" s="1"/>
  <c r="H794" s="1"/>
  <c r="J794" l="1"/>
  <c r="E795" l="1"/>
  <c r="G795" s="1"/>
  <c r="H795" s="1"/>
  <c r="J795" l="1"/>
  <c r="E796" l="1"/>
  <c r="G796" s="1"/>
  <c r="H796" s="1"/>
  <c r="J796" l="1"/>
  <c r="E797" l="1"/>
  <c r="G797" s="1"/>
  <c r="H797" s="1"/>
  <c r="J797" l="1"/>
  <c r="E798" l="1"/>
  <c r="G798" s="1"/>
  <c r="H798" s="1"/>
  <c r="J798" l="1"/>
  <c r="E799" l="1"/>
  <c r="G799" s="1"/>
  <c r="H799" s="1"/>
  <c r="J799" l="1"/>
  <c r="E800" l="1"/>
  <c r="G800" s="1"/>
  <c r="H800" s="1"/>
  <c r="J800" l="1"/>
  <c r="E801" l="1"/>
  <c r="G801" s="1"/>
  <c r="H801" s="1"/>
  <c r="J801" l="1"/>
  <c r="E802" l="1"/>
  <c r="G802" s="1"/>
  <c r="H802" s="1"/>
  <c r="J802" l="1"/>
  <c r="E803" l="1"/>
  <c r="G803" s="1"/>
  <c r="H803" s="1"/>
  <c r="J803" l="1"/>
  <c r="E804" l="1"/>
  <c r="G804" s="1"/>
  <c r="H804" s="1"/>
  <c r="J804" l="1"/>
  <c r="E805" l="1"/>
  <c r="G805" s="1"/>
  <c r="H805" s="1"/>
  <c r="J805" l="1"/>
  <c r="E806" l="1"/>
  <c r="G806" s="1"/>
  <c r="H806" s="1"/>
  <c r="J806" l="1"/>
  <c r="E807" l="1"/>
  <c r="G807" s="1"/>
  <c r="H807" s="1"/>
  <c r="J807" l="1"/>
  <c r="E808" l="1"/>
  <c r="G808" s="1"/>
  <c r="H808" s="1"/>
  <c r="J808" l="1"/>
  <c r="E809" l="1"/>
  <c r="G809" s="1"/>
  <c r="H809" s="1"/>
  <c r="J809" l="1"/>
  <c r="E810" l="1"/>
  <c r="G810" s="1"/>
  <c r="H810" s="1"/>
  <c r="J810" l="1"/>
  <c r="E811" l="1"/>
  <c r="G811" s="1"/>
  <c r="H811" s="1"/>
  <c r="J811" l="1"/>
  <c r="E812" l="1"/>
  <c r="G812" s="1"/>
  <c r="H812" s="1"/>
  <c r="J812" l="1"/>
  <c r="E813" l="1"/>
  <c r="G813" s="1"/>
  <c r="H813" s="1"/>
  <c r="J813" l="1"/>
  <c r="E814" l="1"/>
  <c r="G814" s="1"/>
  <c r="H814" s="1"/>
  <c r="J814" l="1"/>
  <c r="E815" l="1"/>
  <c r="G815" s="1"/>
  <c r="H815" s="1"/>
  <c r="J815" l="1"/>
  <c r="E816" l="1"/>
  <c r="G816" s="1"/>
  <c r="H816" s="1"/>
  <c r="J816" l="1"/>
  <c r="E817" l="1"/>
  <c r="G817" s="1"/>
  <c r="H817" s="1"/>
  <c r="J817" s="1"/>
  <c r="E818" l="1"/>
  <c r="G818" s="1"/>
  <c r="H818" s="1"/>
  <c r="J818" l="1"/>
  <c r="E819" l="1"/>
  <c r="G819" s="1"/>
  <c r="H819" s="1"/>
  <c r="J819" l="1"/>
  <c r="E820" l="1"/>
  <c r="G820" s="1"/>
  <c r="H820" s="1"/>
  <c r="J820" l="1"/>
  <c r="E821" l="1"/>
  <c r="G821" s="1"/>
  <c r="H821" s="1"/>
  <c r="J821" l="1"/>
  <c r="E822" l="1"/>
  <c r="G822" s="1"/>
  <c r="H822" s="1"/>
  <c r="J822" l="1"/>
  <c r="E823" l="1"/>
  <c r="G823" s="1"/>
  <c r="H823" s="1"/>
  <c r="J823" l="1"/>
  <c r="E824" l="1"/>
  <c r="G824" s="1"/>
  <c r="H824" s="1"/>
  <c r="J824" l="1"/>
  <c r="E825" l="1"/>
  <c r="G825" s="1"/>
  <c r="H825" s="1"/>
  <c r="J825" l="1"/>
  <c r="E826" l="1"/>
  <c r="G826" s="1"/>
  <c r="H826" s="1"/>
  <c r="J826" l="1"/>
  <c r="E827" l="1"/>
  <c r="G827" s="1"/>
  <c r="H827" s="1"/>
  <c r="J827" l="1"/>
  <c r="E828" l="1"/>
  <c r="G828" s="1"/>
  <c r="H828" s="1"/>
  <c r="J828" l="1"/>
  <c r="E829" l="1"/>
  <c r="G829" s="1"/>
  <c r="H829" s="1"/>
  <c r="J829" l="1"/>
  <c r="E830" l="1"/>
  <c r="G830" s="1"/>
  <c r="H830" s="1"/>
  <c r="J830" l="1"/>
  <c r="E831" l="1"/>
  <c r="G831" s="1"/>
  <c r="H831" s="1"/>
  <c r="J831" l="1"/>
  <c r="E832" l="1"/>
  <c r="G832" s="1"/>
  <c r="H832" s="1"/>
  <c r="J832" l="1"/>
  <c r="E833" l="1"/>
  <c r="G833" s="1"/>
  <c r="H833" s="1"/>
  <c r="J833" l="1"/>
  <c r="E834" l="1"/>
  <c r="G834" s="1"/>
  <c r="H834" s="1"/>
  <c r="J834" l="1"/>
  <c r="E835" l="1"/>
  <c r="G835" s="1"/>
  <c r="H835" s="1"/>
  <c r="J835" l="1"/>
  <c r="E836" l="1"/>
  <c r="G836" s="1"/>
  <c r="H836" s="1"/>
  <c r="J836" l="1"/>
  <c r="E837" l="1"/>
  <c r="G837" s="1"/>
  <c r="H837" s="1"/>
  <c r="J837" l="1"/>
  <c r="E838" l="1"/>
  <c r="G838" s="1"/>
  <c r="H838" s="1"/>
  <c r="J838" l="1"/>
  <c r="E839" l="1"/>
  <c r="G839" s="1"/>
  <c r="H839" s="1"/>
  <c r="J839" l="1"/>
  <c r="E840" l="1"/>
  <c r="G840" s="1"/>
  <c r="H840" s="1"/>
  <c r="J840" l="1"/>
  <c r="E841" l="1"/>
  <c r="G841" s="1"/>
  <c r="H841" s="1"/>
  <c r="J841" l="1"/>
  <c r="E842" l="1"/>
  <c r="G842" s="1"/>
  <c r="H842" s="1"/>
  <c r="J842" l="1"/>
  <c r="E843" l="1"/>
  <c r="G843" s="1"/>
  <c r="H843" s="1"/>
  <c r="J843" l="1"/>
  <c r="E844" l="1"/>
  <c r="G844" s="1"/>
  <c r="H844" s="1"/>
  <c r="J844" l="1"/>
  <c r="E845" l="1"/>
  <c r="G845" s="1"/>
  <c r="H845" s="1"/>
  <c r="J845" l="1"/>
  <c r="E846" l="1"/>
  <c r="G846" s="1"/>
  <c r="H846" s="1"/>
  <c r="J846" l="1"/>
  <c r="E847" l="1"/>
  <c r="G847" s="1"/>
  <c r="H847" s="1"/>
  <c r="J847" l="1"/>
  <c r="E848" l="1"/>
  <c r="G848" s="1"/>
  <c r="H848" s="1"/>
  <c r="J848" l="1"/>
  <c r="E849" l="1"/>
  <c r="G849" s="1"/>
  <c r="H849" s="1"/>
  <c r="J849" l="1"/>
  <c r="E850" l="1"/>
  <c r="G850" s="1"/>
  <c r="H850" s="1"/>
  <c r="J850" l="1"/>
  <c r="E851" l="1"/>
  <c r="G851" s="1"/>
  <c r="H851" s="1"/>
  <c r="J851" l="1"/>
  <c r="E852" l="1"/>
  <c r="G852" s="1"/>
  <c r="H852" s="1"/>
  <c r="J852" l="1"/>
  <c r="E853" l="1"/>
  <c r="G853" s="1"/>
  <c r="H853" s="1"/>
  <c r="J853" l="1"/>
  <c r="E854" l="1"/>
  <c r="G854" s="1"/>
  <c r="H854" s="1"/>
  <c r="J854" l="1"/>
  <c r="E855" l="1"/>
  <c r="G855" s="1"/>
  <c r="H855" s="1"/>
  <c r="J855" l="1"/>
  <c r="E856" l="1"/>
  <c r="G856" s="1"/>
  <c r="H856" s="1"/>
  <c r="J856" l="1"/>
  <c r="E857" l="1"/>
  <c r="G857" s="1"/>
  <c r="H857" s="1"/>
  <c r="J857" l="1"/>
  <c r="E858" l="1"/>
  <c r="G858" s="1"/>
  <c r="H858" s="1"/>
  <c r="J858" l="1"/>
  <c r="E859" l="1"/>
  <c r="G859" s="1"/>
  <c r="H859" s="1"/>
  <c r="J859" l="1"/>
  <c r="E860" l="1"/>
  <c r="G860" s="1"/>
  <c r="H860" s="1"/>
  <c r="J860" l="1"/>
  <c r="E861" l="1"/>
  <c r="G861" s="1"/>
  <c r="H861" s="1"/>
  <c r="J861" l="1"/>
  <c r="E862" l="1"/>
  <c r="G862" s="1"/>
  <c r="H862" s="1"/>
  <c r="J862" l="1"/>
  <c r="E863" l="1"/>
  <c r="G863" s="1"/>
  <c r="H863" s="1"/>
  <c r="J863" l="1"/>
  <c r="E864" l="1"/>
  <c r="G864" s="1"/>
  <c r="H864" s="1"/>
  <c r="J864" l="1"/>
  <c r="E865" l="1"/>
  <c r="G865" s="1"/>
  <c r="H865" s="1"/>
  <c r="J865" l="1"/>
  <c r="E866" l="1"/>
  <c r="G866" s="1"/>
  <c r="H866" s="1"/>
  <c r="J866" l="1"/>
  <c r="E867" l="1"/>
  <c r="G867" s="1"/>
  <c r="H867" s="1"/>
  <c r="J867" l="1"/>
  <c r="E868" l="1"/>
  <c r="G868" s="1"/>
  <c r="H868" s="1"/>
  <c r="J868" l="1"/>
  <c r="E869" l="1"/>
  <c r="G869" s="1"/>
  <c r="H869" s="1"/>
  <c r="J869" l="1"/>
  <c r="E870" l="1"/>
  <c r="G870" s="1"/>
  <c r="H870" s="1"/>
  <c r="J870" l="1"/>
  <c r="E871" l="1"/>
  <c r="G871" s="1"/>
  <c r="H871" s="1"/>
  <c r="J871" s="1"/>
  <c r="E872" l="1"/>
  <c r="G872" s="1"/>
  <c r="H872" s="1"/>
  <c r="J872" l="1"/>
  <c r="E873" l="1"/>
  <c r="G873" s="1"/>
  <c r="H873" s="1"/>
  <c r="J873" l="1"/>
  <c r="E874" l="1"/>
  <c r="G874" s="1"/>
  <c r="H874" s="1"/>
  <c r="J874" l="1"/>
  <c r="E875" l="1"/>
  <c r="G875" s="1"/>
  <c r="H875" s="1"/>
  <c r="J875" l="1"/>
  <c r="E876" l="1"/>
  <c r="G876" s="1"/>
  <c r="H876" s="1"/>
  <c r="J876" l="1"/>
  <c r="E877" l="1"/>
  <c r="G877" s="1"/>
  <c r="H877" s="1"/>
  <c r="J877" l="1"/>
  <c r="E878" l="1"/>
  <c r="G878" s="1"/>
  <c r="H878" s="1"/>
  <c r="J878" l="1"/>
  <c r="E879" l="1"/>
  <c r="G879" s="1"/>
  <c r="H879" s="1"/>
  <c r="J879" l="1"/>
  <c r="E880" l="1"/>
  <c r="G880" s="1"/>
  <c r="H880" s="1"/>
  <c r="J880" l="1"/>
  <c r="E881" l="1"/>
  <c r="G881" s="1"/>
  <c r="H881" s="1"/>
  <c r="J881" l="1"/>
  <c r="E882" l="1"/>
  <c r="G882" s="1"/>
  <c r="H882" s="1"/>
  <c r="J882" l="1"/>
  <c r="E883" l="1"/>
  <c r="G883" s="1"/>
  <c r="H883" s="1"/>
  <c r="J883" l="1"/>
  <c r="E884" l="1"/>
  <c r="G884" s="1"/>
  <c r="H884" s="1"/>
  <c r="J884" l="1"/>
  <c r="E885" l="1"/>
  <c r="G885" s="1"/>
  <c r="H885" s="1"/>
  <c r="J885" l="1"/>
  <c r="E886" l="1"/>
  <c r="G886" s="1"/>
  <c r="H886" s="1"/>
  <c r="J886" l="1"/>
  <c r="E887" l="1"/>
  <c r="G887" s="1"/>
  <c r="H887" s="1"/>
  <c r="J887" l="1"/>
  <c r="E888" l="1"/>
  <c r="G888" s="1"/>
  <c r="H888" s="1"/>
  <c r="J888" l="1"/>
  <c r="E889" l="1"/>
  <c r="G889" s="1"/>
  <c r="H889" s="1"/>
  <c r="J889" l="1"/>
  <c r="E890" l="1"/>
  <c r="G890" s="1"/>
  <c r="H890" s="1"/>
  <c r="J890" l="1"/>
  <c r="E891" l="1"/>
  <c r="G891" s="1"/>
  <c r="H891" s="1"/>
  <c r="J891" l="1"/>
  <c r="E892" l="1"/>
  <c r="G892" s="1"/>
  <c r="H892" s="1"/>
  <c r="J892" l="1"/>
  <c r="E893" l="1"/>
  <c r="G893" s="1"/>
  <c r="H893" s="1"/>
  <c r="J893" l="1"/>
  <c r="E894" l="1"/>
  <c r="G894" s="1"/>
  <c r="H894" s="1"/>
  <c r="J894" l="1"/>
  <c r="E895" l="1"/>
  <c r="G895" s="1"/>
  <c r="H895" s="1"/>
  <c r="J895" l="1"/>
  <c r="E896" l="1"/>
  <c r="G896" s="1"/>
  <c r="H896" s="1"/>
  <c r="J896" l="1"/>
  <c r="E897" l="1"/>
  <c r="G897" s="1"/>
  <c r="H897" s="1"/>
  <c r="J897" l="1"/>
  <c r="E898" l="1"/>
  <c r="G898" s="1"/>
  <c r="H898" s="1"/>
  <c r="J898" l="1"/>
  <c r="E899" l="1"/>
  <c r="G899" s="1"/>
  <c r="H899" s="1"/>
  <c r="J899" l="1"/>
  <c r="E900" l="1"/>
  <c r="G900" s="1"/>
  <c r="H900" s="1"/>
  <c r="J900" l="1"/>
  <c r="E901" l="1"/>
  <c r="G901" s="1"/>
  <c r="H901" s="1"/>
  <c r="J901" l="1"/>
  <c r="E902" l="1"/>
  <c r="G902" s="1"/>
  <c r="H902" s="1"/>
  <c r="J902" l="1"/>
  <c r="E903" l="1"/>
  <c r="G903" s="1"/>
  <c r="H903" s="1"/>
  <c r="J903" l="1"/>
  <c r="E904" l="1"/>
  <c r="G904" s="1"/>
  <c r="H904" s="1"/>
  <c r="J904" l="1"/>
  <c r="E905" l="1"/>
  <c r="G905" s="1"/>
  <c r="H905" s="1"/>
  <c r="J905" l="1"/>
  <c r="E906" l="1"/>
  <c r="G906" s="1"/>
  <c r="H906" s="1"/>
  <c r="J906" l="1"/>
  <c r="E907" l="1"/>
  <c r="G907" s="1"/>
  <c r="H907" s="1"/>
  <c r="J907" l="1"/>
  <c r="E908" l="1"/>
  <c r="G908" s="1"/>
  <c r="H908" s="1"/>
  <c r="J908" l="1"/>
  <c r="E909" l="1"/>
  <c r="G909" s="1"/>
  <c r="H909" s="1"/>
  <c r="J909" l="1"/>
  <c r="E910" l="1"/>
  <c r="G910" s="1"/>
  <c r="H910" s="1"/>
  <c r="J910" l="1"/>
  <c r="E911" l="1"/>
  <c r="G911" s="1"/>
  <c r="H911" s="1"/>
  <c r="J911" l="1"/>
  <c r="E912" l="1"/>
  <c r="G912" s="1"/>
  <c r="H912" s="1"/>
  <c r="J912" l="1"/>
  <c r="E913" l="1"/>
  <c r="G913" s="1"/>
  <c r="H913" s="1"/>
  <c r="J913" l="1"/>
  <c r="E914" l="1"/>
  <c r="G914" s="1"/>
  <c r="H914" s="1"/>
  <c r="J914" l="1"/>
  <c r="E915" l="1"/>
  <c r="G915" s="1"/>
  <c r="H915" s="1"/>
  <c r="J915" l="1"/>
  <c r="E916" l="1"/>
  <c r="G916" s="1"/>
  <c r="H916" s="1"/>
  <c r="J916" l="1"/>
  <c r="E917" l="1"/>
  <c r="G917" s="1"/>
  <c r="H917" s="1"/>
  <c r="J917" l="1"/>
  <c r="E918" l="1"/>
  <c r="G918" s="1"/>
  <c r="H918" s="1"/>
  <c r="J918" l="1"/>
  <c r="E919" l="1"/>
  <c r="G919" s="1"/>
  <c r="H919" s="1"/>
  <c r="J919" l="1"/>
  <c r="E920" l="1"/>
  <c r="G920" s="1"/>
  <c r="H920" s="1"/>
  <c r="J920" l="1"/>
  <c r="E921" l="1"/>
  <c r="G921" s="1"/>
  <c r="H921" s="1"/>
  <c r="J921" l="1"/>
  <c r="E922" l="1"/>
  <c r="G922" s="1"/>
  <c r="H922" s="1"/>
  <c r="J922" l="1"/>
  <c r="E923" l="1"/>
  <c r="G923" s="1"/>
  <c r="H923" s="1"/>
  <c r="J923" l="1"/>
  <c r="E924" l="1"/>
  <c r="G924" s="1"/>
  <c r="H924" l="1"/>
  <c r="J924" s="1"/>
  <c r="E925" l="1"/>
  <c r="G925" s="1"/>
  <c r="H925" s="1"/>
  <c r="J925" l="1"/>
  <c r="E926" l="1"/>
  <c r="G926" s="1"/>
  <c r="H926" s="1"/>
  <c r="J926" l="1"/>
  <c r="E927" s="1"/>
  <c r="G927" s="1"/>
  <c r="H927" s="1"/>
  <c r="J927" l="1"/>
  <c r="E928" s="1"/>
  <c r="G928" s="1"/>
  <c r="H928" s="1"/>
  <c r="J928" l="1"/>
  <c r="E929" s="1"/>
  <c r="G929" s="1"/>
  <c r="H929" l="1"/>
  <c r="J929" s="1"/>
  <c r="E930" l="1"/>
  <c r="G930" s="1"/>
  <c r="H930" s="1"/>
  <c r="J930" l="1"/>
  <c r="E931" l="1"/>
  <c r="G931" s="1"/>
  <c r="H931" s="1"/>
  <c r="J931" l="1"/>
  <c r="E932" l="1"/>
  <c r="G932" s="1"/>
  <c r="H932" s="1"/>
  <c r="J932" l="1"/>
  <c r="E933" l="1"/>
  <c r="G933" s="1"/>
  <c r="H933" s="1"/>
  <c r="J933" l="1"/>
  <c r="E934" l="1"/>
  <c r="G934" s="1"/>
  <c r="H934" s="1"/>
  <c r="J934" l="1"/>
  <c r="E935" l="1"/>
  <c r="G935" s="1"/>
  <c r="H935" s="1"/>
  <c r="J935" l="1"/>
  <c r="E936" l="1"/>
  <c r="G936" s="1"/>
  <c r="H936" s="1"/>
  <c r="J936" l="1"/>
  <c r="E937" l="1"/>
  <c r="G937" s="1"/>
  <c r="H937" s="1"/>
  <c r="J937" l="1"/>
  <c r="E938" l="1"/>
  <c r="G938" s="1"/>
  <c r="H938" s="1"/>
  <c r="J938" l="1"/>
  <c r="E939" l="1"/>
  <c r="G939" l="1"/>
  <c r="H939" s="1"/>
  <c r="J939" s="1"/>
  <c r="E940" l="1"/>
  <c r="G940" l="1"/>
  <c r="H940" s="1"/>
  <c r="J940" s="1"/>
  <c r="E941" l="1"/>
  <c r="G941" s="1"/>
  <c r="H941" l="1"/>
  <c r="J941" s="1"/>
  <c r="E942" l="1"/>
  <c r="G942" s="1"/>
  <c r="H942" l="1"/>
  <c r="J942" s="1"/>
  <c r="E943" l="1"/>
  <c r="G943" s="1"/>
  <c r="H943" l="1"/>
  <c r="J943" s="1"/>
  <c r="E944" l="1"/>
  <c r="G944" s="1"/>
  <c r="H944" l="1"/>
  <c r="J944" s="1"/>
  <c r="E945" l="1"/>
  <c r="G945" s="1"/>
  <c r="H945" l="1"/>
  <c r="J945" s="1"/>
  <c r="E946" l="1"/>
  <c r="G946" s="1"/>
  <c r="H946" l="1"/>
  <c r="J946" s="1"/>
  <c r="E947" l="1"/>
  <c r="G947" s="1"/>
  <c r="H947" l="1"/>
  <c r="J947" s="1"/>
  <c r="E948" l="1"/>
  <c r="G948" s="1"/>
  <c r="H948" l="1"/>
  <c r="J948" l="1"/>
  <c r="E949" s="1"/>
  <c r="G949" s="1"/>
  <c r="H949" l="1"/>
  <c r="J949" s="1"/>
  <c r="E950" l="1"/>
  <c r="G950" s="1"/>
  <c r="H950" l="1"/>
  <c r="J950" s="1"/>
  <c r="E951" s="1"/>
  <c r="G951" s="1"/>
  <c r="H951" l="1"/>
  <c r="J951" s="1"/>
  <c r="E952" s="1"/>
  <c r="G952" s="1"/>
  <c r="H952" l="1"/>
  <c r="J952" s="1"/>
  <c r="E953" s="1"/>
  <c r="G953" s="1"/>
  <c r="H953" l="1"/>
  <c r="J953" s="1"/>
  <c r="E954" s="1"/>
  <c r="G954" s="1"/>
  <c r="H954" l="1"/>
  <c r="J954" s="1"/>
  <c r="E955" l="1"/>
  <c r="G955" s="1"/>
  <c r="H955" l="1"/>
  <c r="J955" s="1"/>
  <c r="E956" l="1"/>
  <c r="G956" s="1"/>
  <c r="H956" l="1"/>
  <c r="J956" s="1"/>
  <c r="E957" l="1"/>
  <c r="G957" s="1"/>
  <c r="H957" l="1"/>
  <c r="J957" l="1"/>
  <c r="E958" s="1"/>
  <c r="G958" s="1"/>
  <c r="H958" l="1"/>
  <c r="J958" s="1"/>
  <c r="E959" l="1"/>
  <c r="G959" s="1"/>
  <c r="H959" l="1"/>
  <c r="J959" s="1"/>
  <c r="E960" s="1"/>
  <c r="G960" s="1"/>
  <c r="H960" l="1"/>
  <c r="J960" s="1"/>
  <c r="E961" l="1"/>
  <c r="G961" s="1"/>
  <c r="H961" l="1"/>
  <c r="J961" s="1"/>
  <c r="E962" l="1"/>
  <c r="G962" s="1"/>
  <c r="H962" l="1"/>
  <c r="J962" s="1"/>
  <c r="E963" l="1"/>
  <c r="G963" s="1"/>
  <c r="H963" l="1"/>
  <c r="J963" s="1"/>
  <c r="E964" l="1"/>
  <c r="G964" s="1"/>
  <c r="H964" l="1"/>
  <c r="J964" s="1"/>
  <c r="E965" l="1"/>
  <c r="G965" s="1"/>
  <c r="H965" l="1"/>
  <c r="J965" s="1"/>
  <c r="E966" l="1"/>
  <c r="G966" s="1"/>
  <c r="H966" l="1"/>
  <c r="J966" s="1"/>
  <c r="E967" l="1"/>
  <c r="G967" s="1"/>
  <c r="H967" l="1"/>
  <c r="J967" s="1"/>
  <c r="E968" l="1"/>
  <c r="G968" s="1"/>
  <c r="H968" l="1"/>
  <c r="J968" s="1"/>
  <c r="E969" l="1"/>
  <c r="G969" s="1"/>
  <c r="H969" l="1"/>
  <c r="J969" s="1"/>
  <c r="E970" l="1"/>
  <c r="G970" s="1"/>
  <c r="H970" l="1"/>
  <c r="J970" s="1"/>
  <c r="E971" l="1"/>
  <c r="G971" s="1"/>
  <c r="H971" l="1"/>
  <c r="J971" s="1"/>
  <c r="E972" l="1"/>
  <c r="G972" s="1"/>
  <c r="H972" l="1"/>
  <c r="J972" s="1"/>
  <c r="E973" l="1"/>
  <c r="G973" s="1"/>
  <c r="H973" l="1"/>
  <c r="J973" s="1"/>
  <c r="E974" l="1"/>
  <c r="G974" s="1"/>
  <c r="H974" l="1"/>
  <c r="J974" s="1"/>
  <c r="E975" l="1"/>
  <c r="G975" s="1"/>
  <c r="H975" l="1"/>
  <c r="J975" s="1"/>
  <c r="E976" l="1"/>
  <c r="G976" s="1"/>
  <c r="H976" l="1"/>
  <c r="J976" s="1"/>
  <c r="E977" l="1"/>
  <c r="G977" s="1"/>
  <c r="H977" l="1"/>
  <c r="J977" s="1"/>
  <c r="E978" l="1"/>
  <c r="G978" s="1"/>
  <c r="H978" l="1"/>
  <c r="J978" s="1"/>
  <c r="E979" l="1"/>
  <c r="G979" s="1"/>
  <c r="H979" l="1"/>
  <c r="J979" s="1"/>
  <c r="E980" l="1"/>
  <c r="G980" s="1"/>
  <c r="H980" s="1"/>
  <c r="J980" l="1"/>
  <c r="E981" l="1"/>
  <c r="G981" s="1"/>
  <c r="H981" s="1"/>
  <c r="J981" l="1"/>
  <c r="E982" l="1"/>
  <c r="G982" s="1"/>
  <c r="H982" s="1"/>
  <c r="J982" l="1"/>
  <c r="E983" s="1"/>
  <c r="G983" s="1"/>
  <c r="H983" s="1"/>
  <c r="J983" s="1"/>
  <c r="E984" s="1"/>
  <c r="G984" s="1"/>
  <c r="H984" s="1"/>
  <c r="J984" l="1"/>
  <c r="E985" s="1"/>
  <c r="G985" s="1"/>
  <c r="H985" s="1"/>
  <c r="J985" l="1"/>
  <c r="E986" l="1"/>
  <c r="G986" s="1"/>
  <c r="H986" s="1"/>
  <c r="J986" l="1"/>
  <c r="E987" l="1"/>
  <c r="G987" s="1"/>
  <c r="H987" s="1"/>
  <c r="J987" l="1"/>
  <c r="E988" l="1"/>
  <c r="G988" s="1"/>
  <c r="H988" s="1"/>
  <c r="J988" l="1"/>
  <c r="E989" l="1"/>
  <c r="G989" s="1"/>
  <c r="H989" s="1"/>
  <c r="J989" l="1"/>
  <c r="E990" l="1"/>
  <c r="G990" s="1"/>
  <c r="H990" s="1"/>
  <c r="J990" l="1"/>
  <c r="E991" l="1"/>
  <c r="G991" s="1"/>
  <c r="H991" s="1"/>
  <c r="J991" l="1"/>
  <c r="E992" l="1"/>
  <c r="G992" s="1"/>
  <c r="H992" s="1"/>
  <c r="J992" l="1"/>
  <c r="E993" l="1"/>
  <c r="G993" s="1"/>
  <c r="H993" s="1"/>
  <c r="J993" l="1"/>
  <c r="E994" l="1"/>
  <c r="G994" s="1"/>
  <c r="H994" s="1"/>
  <c r="J994" l="1"/>
  <c r="E995" l="1"/>
  <c r="G995" s="1"/>
  <c r="H995" s="1"/>
  <c r="J995" l="1"/>
  <c r="E996" l="1"/>
  <c r="G996" s="1"/>
  <c r="H996" s="1"/>
  <c r="J996" l="1"/>
  <c r="E997" l="1"/>
  <c r="G997" s="1"/>
  <c r="H997" s="1"/>
  <c r="J997" l="1"/>
  <c r="E998" l="1"/>
  <c r="G998" s="1"/>
  <c r="H998" s="1"/>
  <c r="J998" l="1"/>
  <c r="E999" l="1"/>
  <c r="G999" s="1"/>
  <c r="H999" s="1"/>
  <c r="J999" l="1"/>
  <c r="E1000" l="1"/>
  <c r="G1000" s="1"/>
  <c r="H1000" s="1"/>
  <c r="J1000" l="1"/>
  <c r="E1001" l="1"/>
  <c r="G1001" s="1"/>
  <c r="H1001" s="1"/>
  <c r="J1001" l="1"/>
  <c r="E1002" l="1"/>
  <c r="G1002" s="1"/>
  <c r="H1002" s="1"/>
  <c r="J1002" l="1"/>
  <c r="E1003" l="1"/>
  <c r="G1003" s="1"/>
  <c r="H1003" s="1"/>
  <c r="J1003" l="1"/>
  <c r="E1004" l="1"/>
  <c r="G1004" s="1"/>
  <c r="H1004" s="1"/>
  <c r="J1004" l="1"/>
  <c r="E1005" l="1"/>
  <c r="G1005" s="1"/>
  <c r="H1005" s="1"/>
  <c r="J1005" l="1"/>
  <c r="E1006" l="1"/>
  <c r="G1006" s="1"/>
  <c r="H1006" s="1"/>
  <c r="J1006" l="1"/>
  <c r="E1007" l="1"/>
  <c r="G1007" s="1"/>
  <c r="H1007" s="1"/>
  <c r="J1007" l="1"/>
  <c r="E1008" l="1"/>
  <c r="G1008" s="1"/>
  <c r="H1008" s="1"/>
  <c r="J1008" l="1"/>
  <c r="E1009" l="1"/>
  <c r="G1009" s="1"/>
  <c r="H1009" s="1"/>
  <c r="J1009" l="1"/>
  <c r="E1010" l="1"/>
  <c r="G1010" s="1"/>
  <c r="H1010" s="1"/>
  <c r="J1010" l="1"/>
  <c r="C8" i="1" s="1"/>
</calcChain>
</file>

<file path=xl/sharedStrings.xml><?xml version="1.0" encoding="utf-8"?>
<sst xmlns="http://schemas.openxmlformats.org/spreadsheetml/2006/main" count="77" uniqueCount="56">
  <si>
    <t>Total Inflow</t>
  </si>
  <si>
    <t>Upstream Spills</t>
  </si>
  <si>
    <t>Res. Area</t>
  </si>
  <si>
    <t>Evap. Depth</t>
  </si>
  <si>
    <t>Evap. Loss</t>
  </si>
  <si>
    <t>DwnStream Spills</t>
  </si>
  <si>
    <t>(Acre-ft)</t>
  </si>
  <si>
    <t>(Acres)</t>
  </si>
  <si>
    <t>(Feet)</t>
  </si>
  <si>
    <t>QNAT Watershed Size</t>
  </si>
  <si>
    <t>Reservoir Watershed Size</t>
  </si>
  <si>
    <t>Acres</t>
  </si>
  <si>
    <t>Date</t>
  </si>
  <si>
    <t>Annual Demand</t>
  </si>
  <si>
    <t>ac-ft/yr</t>
  </si>
  <si>
    <t>Starting Capacity</t>
  </si>
  <si>
    <t>Minimum Capacity</t>
  </si>
  <si>
    <t>ac-ft</t>
  </si>
  <si>
    <t>Elevation (ft MSL)</t>
  </si>
  <si>
    <t>Area (acre)</t>
  </si>
  <si>
    <t>Capacity (ac-ft)</t>
  </si>
  <si>
    <t>square miles</t>
  </si>
  <si>
    <t>QNAT WAM Abbreviation</t>
  </si>
  <si>
    <t>USGS Station</t>
  </si>
  <si>
    <t>Min EOM Content</t>
  </si>
  <si>
    <t>(ac-ft)</t>
  </si>
  <si>
    <t>Supplemental Flows</t>
  </si>
  <si>
    <t>EL_SA</t>
  </si>
  <si>
    <t>Lake Ray Roberts</t>
  </si>
  <si>
    <t>Yearly Evap</t>
  </si>
  <si>
    <t>Inflow</t>
  </si>
  <si>
    <t xml:space="preserve"> 560             800            5000</t>
  </si>
  <si>
    <t xml:space="preserve">                     565            1600           10000</t>
  </si>
  <si>
    <t xml:space="preserve">                     570            2500           20000</t>
  </si>
  <si>
    <t xml:space="preserve">                     575            3700           48000</t>
  </si>
  <si>
    <t xml:space="preserve">                     580            4900           65000</t>
  </si>
  <si>
    <t xml:space="preserve">                     585            6750           85000</t>
  </si>
  <si>
    <t xml:space="preserve">                     590            7400          110000</t>
  </si>
  <si>
    <t xml:space="preserve">                     595            8750          140000</t>
  </si>
  <si>
    <t xml:space="preserve">                     600           11000          210000</t>
  </si>
  <si>
    <t xml:space="preserve">                     605           13000          260000</t>
  </si>
  <si>
    <t xml:space="preserve">                     610           14500          340000</t>
  </si>
  <si>
    <t xml:space="preserve">                     615           16500          380000</t>
  </si>
  <si>
    <t xml:space="preserve">                     620           20000          480000</t>
  </si>
  <si>
    <t xml:space="preserve">                     625           24000          630000</t>
  </si>
  <si>
    <t xml:space="preserve">                     630           28000          730000</t>
  </si>
  <si>
    <t xml:space="preserve">                   632.5           29350          799600</t>
  </si>
  <si>
    <t>EOY Content</t>
  </si>
  <si>
    <t>max capacity</t>
  </si>
  <si>
    <t>Yearly Demand</t>
  </si>
  <si>
    <t>RECON</t>
  </si>
  <si>
    <t>YEAR</t>
  </si>
  <si>
    <t>Period of Record</t>
  </si>
  <si>
    <t>Extended Drought Record (1005 years)</t>
  </si>
  <si>
    <t>Firm Yield</t>
  </si>
  <si>
    <t>Model Run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</si>
</sst>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.0"/>
    <numFmt numFmtId="165" formatCode="0.000"/>
    <numFmt numFmtId="166" formatCode="m/d/yy;@"/>
    <numFmt numFmtId="167" formatCode="_(* #,##0.0_);_(* \(#,##0.0\);_(* &quot;-&quot;??_);_(@_)"/>
    <numFmt numFmtId="168" formatCode="_(* #,##0.000_);_(* \(#,##0.000\);_(* &quot;-&quot;??_);_(@_)"/>
    <numFmt numFmtId="169" formatCode="_(* #,##0_);_(* \(#,##0\);_(* &quot;-&quot;??_);_(@_)"/>
  </numFmts>
  <fonts count="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indexed="27"/>
        <bgColor indexed="9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 wrapText="1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0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 wrapText="1"/>
    </xf>
    <xf numFmtId="2" fontId="2" fillId="0" borderId="0" xfId="2" applyNumberFormat="1" applyFont="1" applyFill="1" applyBorder="1" applyAlignment="1">
      <alignment horizontal="center" wrapText="1"/>
    </xf>
    <xf numFmtId="167" fontId="0" fillId="0" borderId="0" xfId="1" applyNumberFormat="1" applyFont="1"/>
    <xf numFmtId="168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 wrapText="1"/>
    </xf>
    <xf numFmtId="4" fontId="0" fillId="0" borderId="0" xfId="0" applyNumberFormat="1"/>
    <xf numFmtId="0" fontId="0" fillId="2" borderId="0" xfId="0" applyFill="1"/>
    <xf numFmtId="0" fontId="0" fillId="3" borderId="0" xfId="0" applyFont="1" applyFill="1"/>
    <xf numFmtId="169" fontId="0" fillId="0" borderId="0" xfId="1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Normal_Net_Evap_Avg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66491688538941"/>
                  <c:y val="-0.14972659667541566"/>
                </c:manualLayout>
              </c:layout>
              <c:numFmt formatCode="General" sourceLinked="0"/>
            </c:trendlineLbl>
          </c:trendline>
          <c:xVal>
            <c:numRef>
              <c:f>regression!$B$946:$B$1002</c:f>
              <c:numCache>
                <c:formatCode>General</c:formatCode>
                <c:ptCount val="57"/>
                <c:pt idx="0">
                  <c:v>-0.8</c:v>
                </c:pt>
                <c:pt idx="1">
                  <c:v>2.3889999999999998</c:v>
                </c:pt>
                <c:pt idx="2">
                  <c:v>1.6259999999999999</c:v>
                </c:pt>
                <c:pt idx="3">
                  <c:v>-0.10199999999999999</c:v>
                </c:pt>
                <c:pt idx="4">
                  <c:v>1.853</c:v>
                </c:pt>
                <c:pt idx="5">
                  <c:v>2.1320000000000001</c:v>
                </c:pt>
                <c:pt idx="6">
                  <c:v>1.66</c:v>
                </c:pt>
                <c:pt idx="7">
                  <c:v>2.0310000000000001</c:v>
                </c:pt>
                <c:pt idx="8">
                  <c:v>-0.246</c:v>
                </c:pt>
                <c:pt idx="9">
                  <c:v>1.21</c:v>
                </c:pt>
                <c:pt idx="10">
                  <c:v>0.77500000000000002</c:v>
                </c:pt>
                <c:pt idx="11">
                  <c:v>-1.07</c:v>
                </c:pt>
                <c:pt idx="12">
                  <c:v>-3.6520000000000001</c:v>
                </c:pt>
                <c:pt idx="13">
                  <c:v>-4.2869999999999999</c:v>
                </c:pt>
                <c:pt idx="14">
                  <c:v>-2.8860000000000001</c:v>
                </c:pt>
                <c:pt idx="15">
                  <c:v>-2.2770000000000001</c:v>
                </c:pt>
                <c:pt idx="16">
                  <c:v>-4.806</c:v>
                </c:pt>
                <c:pt idx="17">
                  <c:v>0.45200000000000001</c:v>
                </c:pt>
                <c:pt idx="18">
                  <c:v>0.68</c:v>
                </c:pt>
                <c:pt idx="19">
                  <c:v>-0.41699999999999998</c:v>
                </c:pt>
                <c:pt idx="20">
                  <c:v>0.23100000000000001</c:v>
                </c:pt>
                <c:pt idx="21">
                  <c:v>-0.36299999999999999</c:v>
                </c:pt>
                <c:pt idx="22">
                  <c:v>0.16400000000000001</c:v>
                </c:pt>
                <c:pt idx="23">
                  <c:v>-2.6</c:v>
                </c:pt>
                <c:pt idx="24">
                  <c:v>-2.0089999999999999</c:v>
                </c:pt>
                <c:pt idx="25">
                  <c:v>2.0510000000000002</c:v>
                </c:pt>
                <c:pt idx="26">
                  <c:v>-0.64500000000000002</c:v>
                </c:pt>
                <c:pt idx="27">
                  <c:v>-2.7090000000000001</c:v>
                </c:pt>
                <c:pt idx="28">
                  <c:v>2.722</c:v>
                </c:pt>
                <c:pt idx="29">
                  <c:v>0.67400000000000004</c:v>
                </c:pt>
                <c:pt idx="30">
                  <c:v>1</c:v>
                </c:pt>
                <c:pt idx="31">
                  <c:v>-4.2050000000000001</c:v>
                </c:pt>
                <c:pt idx="32">
                  <c:v>-1.194</c:v>
                </c:pt>
                <c:pt idx="33">
                  <c:v>2.883</c:v>
                </c:pt>
                <c:pt idx="34">
                  <c:v>-0.34200000000000003</c:v>
                </c:pt>
                <c:pt idx="35">
                  <c:v>3.3959999999999999</c:v>
                </c:pt>
                <c:pt idx="36">
                  <c:v>1.069</c:v>
                </c:pt>
                <c:pt idx="37">
                  <c:v>0.23</c:v>
                </c:pt>
                <c:pt idx="38">
                  <c:v>-2.4350000000000001</c:v>
                </c:pt>
                <c:pt idx="39">
                  <c:v>3.1179999999999999</c:v>
                </c:pt>
                <c:pt idx="40">
                  <c:v>-1.617</c:v>
                </c:pt>
                <c:pt idx="41">
                  <c:v>1.4930000000000001</c:v>
                </c:pt>
                <c:pt idx="42">
                  <c:v>1.52</c:v>
                </c:pt>
                <c:pt idx="43">
                  <c:v>1.635</c:v>
                </c:pt>
                <c:pt idx="44">
                  <c:v>-2.0619999999999998</c:v>
                </c:pt>
                <c:pt idx="45">
                  <c:v>1.482</c:v>
                </c:pt>
                <c:pt idx="46">
                  <c:v>0.29599999999999999</c:v>
                </c:pt>
                <c:pt idx="47">
                  <c:v>3.7709999999999999</c:v>
                </c:pt>
                <c:pt idx="48">
                  <c:v>-1.306</c:v>
                </c:pt>
                <c:pt idx="49">
                  <c:v>1.665</c:v>
                </c:pt>
                <c:pt idx="50">
                  <c:v>0.94299999999999995</c:v>
                </c:pt>
                <c:pt idx="51">
                  <c:v>1.645</c:v>
                </c:pt>
                <c:pt idx="52">
                  <c:v>4.569</c:v>
                </c:pt>
                <c:pt idx="53">
                  <c:v>2.2229999999999999</c:v>
                </c:pt>
                <c:pt idx="54">
                  <c:v>1.3049999999999999</c:v>
                </c:pt>
                <c:pt idx="55">
                  <c:v>3.18</c:v>
                </c:pt>
                <c:pt idx="56">
                  <c:v>-1.619</c:v>
                </c:pt>
              </c:numCache>
            </c:numRef>
          </c:xVal>
          <c:yVal>
            <c:numRef>
              <c:f>regression!$C$946:$C$1002</c:f>
              <c:numCache>
                <c:formatCode>General</c:formatCode>
                <c:ptCount val="57"/>
                <c:pt idx="0">
                  <c:v>166216.18335529999</c:v>
                </c:pt>
                <c:pt idx="1">
                  <c:v>274419.50465670001</c:v>
                </c:pt>
                <c:pt idx="2">
                  <c:v>350243.01582790003</c:v>
                </c:pt>
                <c:pt idx="3">
                  <c:v>90784.758863499999</c:v>
                </c:pt>
                <c:pt idx="4">
                  <c:v>148396.94683189999</c:v>
                </c:pt>
                <c:pt idx="5">
                  <c:v>370082.42417119996</c:v>
                </c:pt>
                <c:pt idx="6">
                  <c:v>289531.31218180008</c:v>
                </c:pt>
                <c:pt idx="7">
                  <c:v>87875.272481200009</c:v>
                </c:pt>
                <c:pt idx="8">
                  <c:v>85720</c:v>
                </c:pt>
                <c:pt idx="9">
                  <c:v>132637</c:v>
                </c:pt>
                <c:pt idx="10">
                  <c:v>223250</c:v>
                </c:pt>
                <c:pt idx="11">
                  <c:v>39883</c:v>
                </c:pt>
                <c:pt idx="12">
                  <c:v>13154</c:v>
                </c:pt>
                <c:pt idx="13">
                  <c:v>37361</c:v>
                </c:pt>
                <c:pt idx="14">
                  <c:v>12264</c:v>
                </c:pt>
                <c:pt idx="15">
                  <c:v>16146</c:v>
                </c:pt>
                <c:pt idx="16">
                  <c:v>12461</c:v>
                </c:pt>
                <c:pt idx="17">
                  <c:v>483122</c:v>
                </c:pt>
                <c:pt idx="18">
                  <c:v>192694</c:v>
                </c:pt>
                <c:pt idx="19">
                  <c:v>81210</c:v>
                </c:pt>
                <c:pt idx="20">
                  <c:v>56423</c:v>
                </c:pt>
                <c:pt idx="21">
                  <c:v>53835</c:v>
                </c:pt>
                <c:pt idx="22">
                  <c:v>185375</c:v>
                </c:pt>
                <c:pt idx="23">
                  <c:v>47270</c:v>
                </c:pt>
                <c:pt idx="24">
                  <c:v>159201</c:v>
                </c:pt>
                <c:pt idx="25">
                  <c:v>125811</c:v>
                </c:pt>
                <c:pt idx="26">
                  <c:v>183105</c:v>
                </c:pt>
                <c:pt idx="27">
                  <c:v>48507</c:v>
                </c:pt>
                <c:pt idx="28">
                  <c:v>167037</c:v>
                </c:pt>
                <c:pt idx="29">
                  <c:v>204434</c:v>
                </c:pt>
                <c:pt idx="30">
                  <c:v>226243</c:v>
                </c:pt>
                <c:pt idx="31">
                  <c:v>115167</c:v>
                </c:pt>
                <c:pt idx="32">
                  <c:v>16978</c:v>
                </c:pt>
                <c:pt idx="33">
                  <c:v>156842</c:v>
                </c:pt>
                <c:pt idx="34">
                  <c:v>212433</c:v>
                </c:pt>
                <c:pt idx="35">
                  <c:v>191328</c:v>
                </c:pt>
                <c:pt idx="36">
                  <c:v>34655</c:v>
                </c:pt>
                <c:pt idx="37">
                  <c:v>117241</c:v>
                </c:pt>
                <c:pt idx="38">
                  <c:v>0</c:v>
                </c:pt>
                <c:pt idx="39">
                  <c:v>91392</c:v>
                </c:pt>
                <c:pt idx="40">
                  <c:v>5370</c:v>
                </c:pt>
                <c:pt idx="41">
                  <c:v>471476</c:v>
                </c:pt>
                <c:pt idx="42">
                  <c:v>394108</c:v>
                </c:pt>
                <c:pt idx="43">
                  <c:v>46976</c:v>
                </c:pt>
                <c:pt idx="44">
                  <c:v>30780</c:v>
                </c:pt>
                <c:pt idx="45">
                  <c:v>160320</c:v>
                </c:pt>
                <c:pt idx="46">
                  <c:v>198231</c:v>
                </c:pt>
                <c:pt idx="47">
                  <c:v>240739</c:v>
                </c:pt>
                <c:pt idx="48">
                  <c:v>20153</c:v>
                </c:pt>
                <c:pt idx="49">
                  <c:v>473864</c:v>
                </c:pt>
                <c:pt idx="50">
                  <c:v>478301</c:v>
                </c:pt>
                <c:pt idx="51">
                  <c:v>282907.40159999998</c:v>
                </c:pt>
                <c:pt idx="52">
                  <c:v>205772.11200000002</c:v>
                </c:pt>
                <c:pt idx="53">
                  <c:v>280821.1152</c:v>
                </c:pt>
                <c:pt idx="54">
                  <c:v>255173.5968</c:v>
                </c:pt>
                <c:pt idx="55">
                  <c:v>167171.22719999996</c:v>
                </c:pt>
                <c:pt idx="56">
                  <c:v>81700.334399999992</c:v>
                </c:pt>
              </c:numCache>
            </c:numRef>
          </c:yVal>
        </c:ser>
        <c:axId val="109283968"/>
        <c:axId val="109310720"/>
      </c:scatterChart>
      <c:valAx>
        <c:axId val="1092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PDI</a:t>
                </a:r>
              </a:p>
            </c:rich>
          </c:tx>
        </c:title>
        <c:numFmt formatCode="General" sourceLinked="1"/>
        <c:tickLblPos val="nextTo"/>
        <c:crossAx val="109310720"/>
        <c:crosses val="autoZero"/>
        <c:crossBetween val="midCat"/>
      </c:valAx>
      <c:valAx>
        <c:axId val="1093107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 (acre-ft/yr)</a:t>
                </a:r>
              </a:p>
            </c:rich>
          </c:tx>
        </c:title>
        <c:numFmt formatCode="General" sourceLinked="1"/>
        <c:majorTickMark val="none"/>
        <c:tickLblPos val="low"/>
        <c:crossAx val="109283968"/>
        <c:crossesAt val="-6.5"/>
        <c:crossBetween val="midCat"/>
      </c:valAx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386045494313253E-2"/>
                  <c:y val="-0.46928441236512108"/>
                </c:manualLayout>
              </c:layout>
              <c:numFmt formatCode="General" sourceLinked="0"/>
            </c:trendlineLbl>
          </c:trendline>
          <c:xVal>
            <c:numRef>
              <c:f>regression!$B$946:$B$1002</c:f>
              <c:numCache>
                <c:formatCode>General</c:formatCode>
                <c:ptCount val="57"/>
                <c:pt idx="0">
                  <c:v>-0.8</c:v>
                </c:pt>
                <c:pt idx="1">
                  <c:v>2.3889999999999998</c:v>
                </c:pt>
                <c:pt idx="2">
                  <c:v>1.6259999999999999</c:v>
                </c:pt>
                <c:pt idx="3">
                  <c:v>-0.10199999999999999</c:v>
                </c:pt>
                <c:pt idx="4">
                  <c:v>1.853</c:v>
                </c:pt>
                <c:pt idx="5">
                  <c:v>2.1320000000000001</c:v>
                </c:pt>
                <c:pt idx="6">
                  <c:v>1.66</c:v>
                </c:pt>
                <c:pt idx="7">
                  <c:v>2.0310000000000001</c:v>
                </c:pt>
                <c:pt idx="8">
                  <c:v>-0.246</c:v>
                </c:pt>
                <c:pt idx="9">
                  <c:v>1.21</c:v>
                </c:pt>
                <c:pt idx="10">
                  <c:v>0.77500000000000002</c:v>
                </c:pt>
                <c:pt idx="11">
                  <c:v>-1.07</c:v>
                </c:pt>
                <c:pt idx="12">
                  <c:v>-3.6520000000000001</c:v>
                </c:pt>
                <c:pt idx="13">
                  <c:v>-4.2869999999999999</c:v>
                </c:pt>
                <c:pt idx="14">
                  <c:v>-2.8860000000000001</c:v>
                </c:pt>
                <c:pt idx="15">
                  <c:v>-2.2770000000000001</c:v>
                </c:pt>
                <c:pt idx="16">
                  <c:v>-4.806</c:v>
                </c:pt>
                <c:pt idx="17">
                  <c:v>0.45200000000000001</c:v>
                </c:pt>
                <c:pt idx="18">
                  <c:v>0.68</c:v>
                </c:pt>
                <c:pt idx="19">
                  <c:v>-0.41699999999999998</c:v>
                </c:pt>
                <c:pt idx="20">
                  <c:v>0.23100000000000001</c:v>
                </c:pt>
                <c:pt idx="21">
                  <c:v>-0.36299999999999999</c:v>
                </c:pt>
                <c:pt idx="22">
                  <c:v>0.16400000000000001</c:v>
                </c:pt>
                <c:pt idx="23">
                  <c:v>-2.6</c:v>
                </c:pt>
                <c:pt idx="24">
                  <c:v>-2.0089999999999999</c:v>
                </c:pt>
                <c:pt idx="25">
                  <c:v>2.0510000000000002</c:v>
                </c:pt>
                <c:pt idx="26">
                  <c:v>-0.64500000000000002</c:v>
                </c:pt>
                <c:pt idx="27">
                  <c:v>-2.7090000000000001</c:v>
                </c:pt>
                <c:pt idx="28">
                  <c:v>2.722</c:v>
                </c:pt>
                <c:pt idx="29">
                  <c:v>0.67400000000000004</c:v>
                </c:pt>
                <c:pt idx="30">
                  <c:v>1</c:v>
                </c:pt>
                <c:pt idx="31">
                  <c:v>-4.2050000000000001</c:v>
                </c:pt>
                <c:pt idx="32">
                  <c:v>-1.194</c:v>
                </c:pt>
                <c:pt idx="33">
                  <c:v>2.883</c:v>
                </c:pt>
                <c:pt idx="34">
                  <c:v>-0.34200000000000003</c:v>
                </c:pt>
                <c:pt idx="35">
                  <c:v>3.3959999999999999</c:v>
                </c:pt>
                <c:pt idx="36">
                  <c:v>1.069</c:v>
                </c:pt>
                <c:pt idx="37">
                  <c:v>0.23</c:v>
                </c:pt>
                <c:pt idx="38">
                  <c:v>-2.4350000000000001</c:v>
                </c:pt>
                <c:pt idx="39">
                  <c:v>3.1179999999999999</c:v>
                </c:pt>
                <c:pt idx="40">
                  <c:v>-1.617</c:v>
                </c:pt>
                <c:pt idx="41">
                  <c:v>1.4930000000000001</c:v>
                </c:pt>
                <c:pt idx="42">
                  <c:v>1.52</c:v>
                </c:pt>
                <c:pt idx="43">
                  <c:v>1.635</c:v>
                </c:pt>
                <c:pt idx="44">
                  <c:v>-2.0619999999999998</c:v>
                </c:pt>
                <c:pt idx="45">
                  <c:v>1.482</c:v>
                </c:pt>
                <c:pt idx="46">
                  <c:v>0.29599999999999999</c:v>
                </c:pt>
                <c:pt idx="47">
                  <c:v>3.7709999999999999</c:v>
                </c:pt>
                <c:pt idx="48">
                  <c:v>-1.306</c:v>
                </c:pt>
                <c:pt idx="49">
                  <c:v>1.665</c:v>
                </c:pt>
                <c:pt idx="50">
                  <c:v>0.94299999999999995</c:v>
                </c:pt>
                <c:pt idx="51">
                  <c:v>1.645</c:v>
                </c:pt>
                <c:pt idx="52">
                  <c:v>4.569</c:v>
                </c:pt>
                <c:pt idx="53">
                  <c:v>2.2229999999999999</c:v>
                </c:pt>
                <c:pt idx="54">
                  <c:v>1.3049999999999999</c:v>
                </c:pt>
                <c:pt idx="55">
                  <c:v>3.18</c:v>
                </c:pt>
                <c:pt idx="56">
                  <c:v>-1.619</c:v>
                </c:pt>
              </c:numCache>
            </c:numRef>
          </c:xVal>
          <c:yVal>
            <c:numRef>
              <c:f>regression!$D$946:$D$1002</c:f>
              <c:numCache>
                <c:formatCode>General</c:formatCode>
                <c:ptCount val="57"/>
                <c:pt idx="0">
                  <c:v>1.9852083333333335</c:v>
                </c:pt>
                <c:pt idx="1">
                  <c:v>1.1554166666666668</c:v>
                </c:pt>
                <c:pt idx="2">
                  <c:v>1.6216666666666668</c:v>
                </c:pt>
                <c:pt idx="3">
                  <c:v>3.2079166666666676</c:v>
                </c:pt>
                <c:pt idx="4">
                  <c:v>2.0933333333333337</c:v>
                </c:pt>
                <c:pt idx="5">
                  <c:v>1.1772916666666668</c:v>
                </c:pt>
                <c:pt idx="6">
                  <c:v>1.54</c:v>
                </c:pt>
                <c:pt idx="7">
                  <c:v>2.9333333333333336</c:v>
                </c:pt>
                <c:pt idx="8">
                  <c:v>3.66</c:v>
                </c:pt>
                <c:pt idx="9">
                  <c:v>1.5910416666666665</c:v>
                </c:pt>
                <c:pt idx="10">
                  <c:v>2.0575000000000001</c:v>
                </c:pt>
                <c:pt idx="11">
                  <c:v>3.2083333333333339</c:v>
                </c:pt>
                <c:pt idx="12">
                  <c:v>3.7764583333333337</c:v>
                </c:pt>
                <c:pt idx="13">
                  <c:v>3.0031249999999998</c:v>
                </c:pt>
                <c:pt idx="14">
                  <c:v>3.2414583333333336</c:v>
                </c:pt>
                <c:pt idx="15">
                  <c:v>2.6372916666666666</c:v>
                </c:pt>
                <c:pt idx="16">
                  <c:v>3.96875</c:v>
                </c:pt>
                <c:pt idx="17">
                  <c:v>-0.44708333333333322</c:v>
                </c:pt>
                <c:pt idx="18">
                  <c:v>1.1785416666666668</c:v>
                </c:pt>
                <c:pt idx="19">
                  <c:v>1.0818749999999999</c:v>
                </c:pt>
                <c:pt idx="20">
                  <c:v>1.39375</c:v>
                </c:pt>
                <c:pt idx="21">
                  <c:v>1.1768749999999999</c:v>
                </c:pt>
                <c:pt idx="22">
                  <c:v>0.94416666666666671</c:v>
                </c:pt>
                <c:pt idx="23">
                  <c:v>2.987916666666667</c:v>
                </c:pt>
                <c:pt idx="24">
                  <c:v>1.7591666666666665</c:v>
                </c:pt>
                <c:pt idx="25">
                  <c:v>1.7291666666666663</c:v>
                </c:pt>
                <c:pt idx="26">
                  <c:v>1.2985416666666667</c:v>
                </c:pt>
                <c:pt idx="27">
                  <c:v>1.8410416666666667</c:v>
                </c:pt>
                <c:pt idx="28">
                  <c:v>0.55770833333333336</c:v>
                </c:pt>
                <c:pt idx="29">
                  <c:v>1.2681249999999999</c:v>
                </c:pt>
                <c:pt idx="30">
                  <c:v>1.5245833333333334</c:v>
                </c:pt>
                <c:pt idx="31">
                  <c:v>1.765208333333333</c:v>
                </c:pt>
                <c:pt idx="32">
                  <c:v>2.4170833333333333</c:v>
                </c:pt>
                <c:pt idx="33">
                  <c:v>-2.729166666666662E-2</c:v>
                </c:pt>
                <c:pt idx="34">
                  <c:v>1.3058333333333332</c:v>
                </c:pt>
                <c:pt idx="35">
                  <c:v>1.506875</c:v>
                </c:pt>
                <c:pt idx="36">
                  <c:v>1.3295833333333333</c:v>
                </c:pt>
                <c:pt idx="37">
                  <c:v>2.6129166666666666</c:v>
                </c:pt>
                <c:pt idx="38">
                  <c:v>2.5933333333333337</c:v>
                </c:pt>
                <c:pt idx="39">
                  <c:v>1.2508333333333332</c:v>
                </c:pt>
                <c:pt idx="40">
                  <c:v>3.2197916666666662</c:v>
                </c:pt>
                <c:pt idx="41">
                  <c:v>0.75687499999999996</c:v>
                </c:pt>
                <c:pt idx="42">
                  <c:v>1.0441666666666665</c:v>
                </c:pt>
                <c:pt idx="43">
                  <c:v>1.8768750000000001</c:v>
                </c:pt>
                <c:pt idx="44">
                  <c:v>2.0797916666666665</c:v>
                </c:pt>
                <c:pt idx="45">
                  <c:v>1.4879166666666668</c:v>
                </c:pt>
                <c:pt idx="46">
                  <c:v>0.97104166666666669</c:v>
                </c:pt>
                <c:pt idx="47">
                  <c:v>1.2862499999999999</c:v>
                </c:pt>
                <c:pt idx="48">
                  <c:v>2.4993750000000001</c:v>
                </c:pt>
                <c:pt idx="49">
                  <c:v>1.0358333333333334</c:v>
                </c:pt>
                <c:pt idx="50">
                  <c:v>0.42854166666666643</c:v>
                </c:pt>
                <c:pt idx="51">
                  <c:v>0.41333333333333333</c:v>
                </c:pt>
                <c:pt idx="52">
                  <c:v>0.60124999999999995</c:v>
                </c:pt>
                <c:pt idx="53">
                  <c:v>1.620625</c:v>
                </c:pt>
                <c:pt idx="54">
                  <c:v>0.67854166666666682</c:v>
                </c:pt>
                <c:pt idx="55">
                  <c:v>1.02</c:v>
                </c:pt>
                <c:pt idx="56">
                  <c:v>1.6395833333333332</c:v>
                </c:pt>
              </c:numCache>
            </c:numRef>
          </c:yVal>
        </c:ser>
        <c:axId val="109368448"/>
        <c:axId val="109370368"/>
      </c:scatterChart>
      <c:valAx>
        <c:axId val="10936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PDI</a:t>
                </a:r>
              </a:p>
            </c:rich>
          </c:tx>
        </c:title>
        <c:numFmt formatCode="General" sourceLinked="1"/>
        <c:tickLblPos val="nextTo"/>
        <c:crossAx val="109370368"/>
        <c:crosses val="autoZero"/>
        <c:crossBetween val="midCat"/>
      </c:valAx>
      <c:valAx>
        <c:axId val="1093703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</a:t>
                </a:r>
                <a:r>
                  <a:rPr lang="en-US" baseline="0"/>
                  <a:t> Evap (ft)</a:t>
                </a:r>
                <a:endParaRPr lang="en-US"/>
              </a:p>
            </c:rich>
          </c:tx>
        </c:title>
        <c:numFmt formatCode="General" sourceLinked="1"/>
        <c:majorTickMark val="none"/>
        <c:tickLblPos val="low"/>
        <c:crossAx val="109368448"/>
        <c:crossesAt val="-6.5"/>
        <c:crossBetween val="midCat"/>
      </c:valAx>
    </c:plotArea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'Monthly Stage'!$A$3:$A$1003</c:f>
              <c:numCache>
                <c:formatCode>General</c:formatCode>
                <c:ptCount val="1001"/>
                <c:pt idx="0">
                  <c:v>996</c:v>
                </c:pt>
                <c:pt idx="1">
                  <c:v>997</c:v>
                </c:pt>
                <c:pt idx="2">
                  <c:v>998</c:v>
                </c:pt>
                <c:pt idx="3">
                  <c:v>999</c:v>
                </c:pt>
                <c:pt idx="4">
                  <c:v>1000</c:v>
                </c:pt>
                <c:pt idx="5">
                  <c:v>1001</c:v>
                </c:pt>
                <c:pt idx="6">
                  <c:v>1002</c:v>
                </c:pt>
                <c:pt idx="7">
                  <c:v>1003</c:v>
                </c:pt>
                <c:pt idx="8">
                  <c:v>1004</c:v>
                </c:pt>
                <c:pt idx="9">
                  <c:v>1005</c:v>
                </c:pt>
                <c:pt idx="10">
                  <c:v>1006</c:v>
                </c:pt>
                <c:pt idx="11">
                  <c:v>1007</c:v>
                </c:pt>
                <c:pt idx="12">
                  <c:v>1008</c:v>
                </c:pt>
                <c:pt idx="13">
                  <c:v>1009</c:v>
                </c:pt>
                <c:pt idx="14">
                  <c:v>1010</c:v>
                </c:pt>
                <c:pt idx="15">
                  <c:v>1011</c:v>
                </c:pt>
                <c:pt idx="16">
                  <c:v>1012</c:v>
                </c:pt>
                <c:pt idx="17">
                  <c:v>1013</c:v>
                </c:pt>
                <c:pt idx="18">
                  <c:v>1014</c:v>
                </c:pt>
                <c:pt idx="19">
                  <c:v>1015</c:v>
                </c:pt>
                <c:pt idx="20">
                  <c:v>1016</c:v>
                </c:pt>
                <c:pt idx="21">
                  <c:v>1017</c:v>
                </c:pt>
                <c:pt idx="22">
                  <c:v>1018</c:v>
                </c:pt>
                <c:pt idx="23">
                  <c:v>1019</c:v>
                </c:pt>
                <c:pt idx="24">
                  <c:v>1020</c:v>
                </c:pt>
                <c:pt idx="25">
                  <c:v>1021</c:v>
                </c:pt>
                <c:pt idx="26">
                  <c:v>1022</c:v>
                </c:pt>
                <c:pt idx="27">
                  <c:v>1023</c:v>
                </c:pt>
                <c:pt idx="28">
                  <c:v>1024</c:v>
                </c:pt>
                <c:pt idx="29">
                  <c:v>1025</c:v>
                </c:pt>
                <c:pt idx="30">
                  <c:v>1026</c:v>
                </c:pt>
                <c:pt idx="31">
                  <c:v>1027</c:v>
                </c:pt>
                <c:pt idx="32">
                  <c:v>1028</c:v>
                </c:pt>
                <c:pt idx="33">
                  <c:v>1029</c:v>
                </c:pt>
                <c:pt idx="34">
                  <c:v>1030</c:v>
                </c:pt>
                <c:pt idx="35">
                  <c:v>1031</c:v>
                </c:pt>
                <c:pt idx="36">
                  <c:v>1032</c:v>
                </c:pt>
                <c:pt idx="37">
                  <c:v>1033</c:v>
                </c:pt>
                <c:pt idx="38">
                  <c:v>1034</c:v>
                </c:pt>
                <c:pt idx="39">
                  <c:v>1035</c:v>
                </c:pt>
                <c:pt idx="40">
                  <c:v>1036</c:v>
                </c:pt>
                <c:pt idx="41">
                  <c:v>1037</c:v>
                </c:pt>
                <c:pt idx="42">
                  <c:v>1038</c:v>
                </c:pt>
                <c:pt idx="43">
                  <c:v>1039</c:v>
                </c:pt>
                <c:pt idx="44">
                  <c:v>1040</c:v>
                </c:pt>
                <c:pt idx="45">
                  <c:v>1041</c:v>
                </c:pt>
                <c:pt idx="46">
                  <c:v>1042</c:v>
                </c:pt>
                <c:pt idx="47">
                  <c:v>1043</c:v>
                </c:pt>
                <c:pt idx="48">
                  <c:v>1044</c:v>
                </c:pt>
                <c:pt idx="49">
                  <c:v>1045</c:v>
                </c:pt>
                <c:pt idx="50">
                  <c:v>1046</c:v>
                </c:pt>
                <c:pt idx="51">
                  <c:v>1047</c:v>
                </c:pt>
                <c:pt idx="52">
                  <c:v>1048</c:v>
                </c:pt>
                <c:pt idx="53">
                  <c:v>1049</c:v>
                </c:pt>
                <c:pt idx="54">
                  <c:v>1050</c:v>
                </c:pt>
                <c:pt idx="55">
                  <c:v>1051</c:v>
                </c:pt>
                <c:pt idx="56">
                  <c:v>1052</c:v>
                </c:pt>
                <c:pt idx="57">
                  <c:v>1053</c:v>
                </c:pt>
                <c:pt idx="58">
                  <c:v>1054</c:v>
                </c:pt>
                <c:pt idx="59">
                  <c:v>1055</c:v>
                </c:pt>
                <c:pt idx="60">
                  <c:v>1056</c:v>
                </c:pt>
                <c:pt idx="61">
                  <c:v>1057</c:v>
                </c:pt>
                <c:pt idx="62">
                  <c:v>1058</c:v>
                </c:pt>
                <c:pt idx="63">
                  <c:v>1059</c:v>
                </c:pt>
                <c:pt idx="64">
                  <c:v>1060</c:v>
                </c:pt>
                <c:pt idx="65">
                  <c:v>1061</c:v>
                </c:pt>
                <c:pt idx="66">
                  <c:v>1062</c:v>
                </c:pt>
                <c:pt idx="67">
                  <c:v>1063</c:v>
                </c:pt>
                <c:pt idx="68">
                  <c:v>1064</c:v>
                </c:pt>
                <c:pt idx="69">
                  <c:v>1065</c:v>
                </c:pt>
                <c:pt idx="70">
                  <c:v>1066</c:v>
                </c:pt>
                <c:pt idx="71">
                  <c:v>1067</c:v>
                </c:pt>
                <c:pt idx="72">
                  <c:v>1068</c:v>
                </c:pt>
                <c:pt idx="73">
                  <c:v>1069</c:v>
                </c:pt>
                <c:pt idx="74">
                  <c:v>1070</c:v>
                </c:pt>
                <c:pt idx="75">
                  <c:v>1071</c:v>
                </c:pt>
                <c:pt idx="76">
                  <c:v>1072</c:v>
                </c:pt>
                <c:pt idx="77">
                  <c:v>1073</c:v>
                </c:pt>
                <c:pt idx="78">
                  <c:v>1074</c:v>
                </c:pt>
                <c:pt idx="79">
                  <c:v>1075</c:v>
                </c:pt>
                <c:pt idx="80">
                  <c:v>1076</c:v>
                </c:pt>
                <c:pt idx="81">
                  <c:v>1077</c:v>
                </c:pt>
                <c:pt idx="82">
                  <c:v>1078</c:v>
                </c:pt>
                <c:pt idx="83">
                  <c:v>1079</c:v>
                </c:pt>
                <c:pt idx="84">
                  <c:v>1080</c:v>
                </c:pt>
                <c:pt idx="85">
                  <c:v>1081</c:v>
                </c:pt>
                <c:pt idx="86">
                  <c:v>1082</c:v>
                </c:pt>
                <c:pt idx="87">
                  <c:v>1083</c:v>
                </c:pt>
                <c:pt idx="88">
                  <c:v>1084</c:v>
                </c:pt>
                <c:pt idx="89">
                  <c:v>1085</c:v>
                </c:pt>
                <c:pt idx="90">
                  <c:v>1086</c:v>
                </c:pt>
                <c:pt idx="91">
                  <c:v>1087</c:v>
                </c:pt>
                <c:pt idx="92">
                  <c:v>1088</c:v>
                </c:pt>
                <c:pt idx="93">
                  <c:v>1089</c:v>
                </c:pt>
                <c:pt idx="94">
                  <c:v>1090</c:v>
                </c:pt>
                <c:pt idx="95">
                  <c:v>1091</c:v>
                </c:pt>
                <c:pt idx="96">
                  <c:v>1092</c:v>
                </c:pt>
                <c:pt idx="97">
                  <c:v>1093</c:v>
                </c:pt>
                <c:pt idx="98">
                  <c:v>1094</c:v>
                </c:pt>
                <c:pt idx="99">
                  <c:v>1095</c:v>
                </c:pt>
                <c:pt idx="100">
                  <c:v>1096</c:v>
                </c:pt>
                <c:pt idx="101">
                  <c:v>1097</c:v>
                </c:pt>
                <c:pt idx="102">
                  <c:v>1098</c:v>
                </c:pt>
                <c:pt idx="103">
                  <c:v>1099</c:v>
                </c:pt>
                <c:pt idx="104">
                  <c:v>1100</c:v>
                </c:pt>
                <c:pt idx="105">
                  <c:v>1101</c:v>
                </c:pt>
                <c:pt idx="106">
                  <c:v>1102</c:v>
                </c:pt>
                <c:pt idx="107">
                  <c:v>1103</c:v>
                </c:pt>
                <c:pt idx="108">
                  <c:v>1104</c:v>
                </c:pt>
                <c:pt idx="109">
                  <c:v>1105</c:v>
                </c:pt>
                <c:pt idx="110">
                  <c:v>1106</c:v>
                </c:pt>
                <c:pt idx="111">
                  <c:v>1107</c:v>
                </c:pt>
                <c:pt idx="112">
                  <c:v>1108</c:v>
                </c:pt>
                <c:pt idx="113">
                  <c:v>1109</c:v>
                </c:pt>
                <c:pt idx="114">
                  <c:v>1110</c:v>
                </c:pt>
                <c:pt idx="115">
                  <c:v>1111</c:v>
                </c:pt>
                <c:pt idx="116">
                  <c:v>1112</c:v>
                </c:pt>
                <c:pt idx="117">
                  <c:v>1113</c:v>
                </c:pt>
                <c:pt idx="118">
                  <c:v>1114</c:v>
                </c:pt>
                <c:pt idx="119">
                  <c:v>1115</c:v>
                </c:pt>
                <c:pt idx="120">
                  <c:v>1116</c:v>
                </c:pt>
                <c:pt idx="121">
                  <c:v>1117</c:v>
                </c:pt>
                <c:pt idx="122">
                  <c:v>1118</c:v>
                </c:pt>
                <c:pt idx="123">
                  <c:v>1119</c:v>
                </c:pt>
                <c:pt idx="124">
                  <c:v>1120</c:v>
                </c:pt>
                <c:pt idx="125">
                  <c:v>1121</c:v>
                </c:pt>
                <c:pt idx="126">
                  <c:v>1122</c:v>
                </c:pt>
                <c:pt idx="127">
                  <c:v>1123</c:v>
                </c:pt>
                <c:pt idx="128">
                  <c:v>1124</c:v>
                </c:pt>
                <c:pt idx="129">
                  <c:v>1125</c:v>
                </c:pt>
                <c:pt idx="130">
                  <c:v>1126</c:v>
                </c:pt>
                <c:pt idx="131">
                  <c:v>1127</c:v>
                </c:pt>
                <c:pt idx="132">
                  <c:v>1128</c:v>
                </c:pt>
                <c:pt idx="133">
                  <c:v>1129</c:v>
                </c:pt>
                <c:pt idx="134">
                  <c:v>1130</c:v>
                </c:pt>
                <c:pt idx="135">
                  <c:v>1131</c:v>
                </c:pt>
                <c:pt idx="136">
                  <c:v>1132</c:v>
                </c:pt>
                <c:pt idx="137">
                  <c:v>1133</c:v>
                </c:pt>
                <c:pt idx="138">
                  <c:v>1134</c:v>
                </c:pt>
                <c:pt idx="139">
                  <c:v>1135</c:v>
                </c:pt>
                <c:pt idx="140">
                  <c:v>1136</c:v>
                </c:pt>
                <c:pt idx="141">
                  <c:v>1137</c:v>
                </c:pt>
                <c:pt idx="142">
                  <c:v>1138</c:v>
                </c:pt>
                <c:pt idx="143">
                  <c:v>1139</c:v>
                </c:pt>
                <c:pt idx="144">
                  <c:v>1140</c:v>
                </c:pt>
                <c:pt idx="145">
                  <c:v>1141</c:v>
                </c:pt>
                <c:pt idx="146">
                  <c:v>1142</c:v>
                </c:pt>
                <c:pt idx="147">
                  <c:v>1143</c:v>
                </c:pt>
                <c:pt idx="148">
                  <c:v>1144</c:v>
                </c:pt>
                <c:pt idx="149">
                  <c:v>1145</c:v>
                </c:pt>
                <c:pt idx="150">
                  <c:v>1146</c:v>
                </c:pt>
                <c:pt idx="151">
                  <c:v>1147</c:v>
                </c:pt>
                <c:pt idx="152">
                  <c:v>1148</c:v>
                </c:pt>
                <c:pt idx="153">
                  <c:v>1149</c:v>
                </c:pt>
                <c:pt idx="154">
                  <c:v>1150</c:v>
                </c:pt>
                <c:pt idx="155">
                  <c:v>1151</c:v>
                </c:pt>
                <c:pt idx="156">
                  <c:v>1152</c:v>
                </c:pt>
                <c:pt idx="157">
                  <c:v>1153</c:v>
                </c:pt>
                <c:pt idx="158">
                  <c:v>1154</c:v>
                </c:pt>
                <c:pt idx="159">
                  <c:v>1155</c:v>
                </c:pt>
                <c:pt idx="160">
                  <c:v>1156</c:v>
                </c:pt>
                <c:pt idx="161">
                  <c:v>1157</c:v>
                </c:pt>
                <c:pt idx="162">
                  <c:v>1158</c:v>
                </c:pt>
                <c:pt idx="163">
                  <c:v>1159</c:v>
                </c:pt>
                <c:pt idx="164">
                  <c:v>1160</c:v>
                </c:pt>
                <c:pt idx="165">
                  <c:v>1161</c:v>
                </c:pt>
                <c:pt idx="166">
                  <c:v>1162</c:v>
                </c:pt>
                <c:pt idx="167">
                  <c:v>1163</c:v>
                </c:pt>
                <c:pt idx="168">
                  <c:v>1164</c:v>
                </c:pt>
                <c:pt idx="169">
                  <c:v>1165</c:v>
                </c:pt>
                <c:pt idx="170">
                  <c:v>1166</c:v>
                </c:pt>
                <c:pt idx="171">
                  <c:v>1167</c:v>
                </c:pt>
                <c:pt idx="172">
                  <c:v>1168</c:v>
                </c:pt>
                <c:pt idx="173">
                  <c:v>1169</c:v>
                </c:pt>
                <c:pt idx="174">
                  <c:v>1170</c:v>
                </c:pt>
                <c:pt idx="175">
                  <c:v>1171</c:v>
                </c:pt>
                <c:pt idx="176">
                  <c:v>1172</c:v>
                </c:pt>
                <c:pt idx="177">
                  <c:v>1173</c:v>
                </c:pt>
                <c:pt idx="178">
                  <c:v>1174</c:v>
                </c:pt>
                <c:pt idx="179">
                  <c:v>1175</c:v>
                </c:pt>
                <c:pt idx="180">
                  <c:v>1176</c:v>
                </c:pt>
                <c:pt idx="181">
                  <c:v>1177</c:v>
                </c:pt>
                <c:pt idx="182">
                  <c:v>1178</c:v>
                </c:pt>
                <c:pt idx="183">
                  <c:v>1179</c:v>
                </c:pt>
                <c:pt idx="184">
                  <c:v>1180</c:v>
                </c:pt>
                <c:pt idx="185">
                  <c:v>1181</c:v>
                </c:pt>
                <c:pt idx="186">
                  <c:v>1182</c:v>
                </c:pt>
                <c:pt idx="187">
                  <c:v>1183</c:v>
                </c:pt>
                <c:pt idx="188">
                  <c:v>1184</c:v>
                </c:pt>
                <c:pt idx="189">
                  <c:v>1185</c:v>
                </c:pt>
                <c:pt idx="190">
                  <c:v>1186</c:v>
                </c:pt>
                <c:pt idx="191">
                  <c:v>1187</c:v>
                </c:pt>
                <c:pt idx="192">
                  <c:v>1188</c:v>
                </c:pt>
                <c:pt idx="193">
                  <c:v>1189</c:v>
                </c:pt>
                <c:pt idx="194">
                  <c:v>1190</c:v>
                </c:pt>
                <c:pt idx="195">
                  <c:v>1191</c:v>
                </c:pt>
                <c:pt idx="196">
                  <c:v>1192</c:v>
                </c:pt>
                <c:pt idx="197">
                  <c:v>1193</c:v>
                </c:pt>
                <c:pt idx="198">
                  <c:v>1194</c:v>
                </c:pt>
                <c:pt idx="199">
                  <c:v>1195</c:v>
                </c:pt>
                <c:pt idx="200">
                  <c:v>1196</c:v>
                </c:pt>
                <c:pt idx="201">
                  <c:v>1197</c:v>
                </c:pt>
                <c:pt idx="202">
                  <c:v>1198</c:v>
                </c:pt>
                <c:pt idx="203">
                  <c:v>1199</c:v>
                </c:pt>
                <c:pt idx="204">
                  <c:v>1200</c:v>
                </c:pt>
                <c:pt idx="205">
                  <c:v>1201</c:v>
                </c:pt>
                <c:pt idx="206">
                  <c:v>1202</c:v>
                </c:pt>
                <c:pt idx="207">
                  <c:v>1203</c:v>
                </c:pt>
                <c:pt idx="208">
                  <c:v>1204</c:v>
                </c:pt>
                <c:pt idx="209">
                  <c:v>1205</c:v>
                </c:pt>
                <c:pt idx="210">
                  <c:v>1206</c:v>
                </c:pt>
                <c:pt idx="211">
                  <c:v>1207</c:v>
                </c:pt>
                <c:pt idx="212">
                  <c:v>1208</c:v>
                </c:pt>
                <c:pt idx="213">
                  <c:v>1209</c:v>
                </c:pt>
                <c:pt idx="214">
                  <c:v>1210</c:v>
                </c:pt>
                <c:pt idx="215">
                  <c:v>1211</c:v>
                </c:pt>
                <c:pt idx="216">
                  <c:v>1212</c:v>
                </c:pt>
                <c:pt idx="217">
                  <c:v>1213</c:v>
                </c:pt>
                <c:pt idx="218">
                  <c:v>1214</c:v>
                </c:pt>
                <c:pt idx="219">
                  <c:v>1215</c:v>
                </c:pt>
                <c:pt idx="220">
                  <c:v>1216</c:v>
                </c:pt>
                <c:pt idx="221">
                  <c:v>1217</c:v>
                </c:pt>
                <c:pt idx="222">
                  <c:v>1218</c:v>
                </c:pt>
                <c:pt idx="223">
                  <c:v>1219</c:v>
                </c:pt>
                <c:pt idx="224">
                  <c:v>1220</c:v>
                </c:pt>
                <c:pt idx="225">
                  <c:v>1221</c:v>
                </c:pt>
                <c:pt idx="226">
                  <c:v>1222</c:v>
                </c:pt>
                <c:pt idx="227">
                  <c:v>1223</c:v>
                </c:pt>
                <c:pt idx="228">
                  <c:v>1224</c:v>
                </c:pt>
                <c:pt idx="229">
                  <c:v>1225</c:v>
                </c:pt>
                <c:pt idx="230">
                  <c:v>1226</c:v>
                </c:pt>
                <c:pt idx="231">
                  <c:v>1227</c:v>
                </c:pt>
                <c:pt idx="232">
                  <c:v>1228</c:v>
                </c:pt>
                <c:pt idx="233">
                  <c:v>1229</c:v>
                </c:pt>
                <c:pt idx="234">
                  <c:v>1230</c:v>
                </c:pt>
                <c:pt idx="235">
                  <c:v>1231</c:v>
                </c:pt>
                <c:pt idx="236">
                  <c:v>1232</c:v>
                </c:pt>
                <c:pt idx="237">
                  <c:v>1233</c:v>
                </c:pt>
                <c:pt idx="238">
                  <c:v>1234</c:v>
                </c:pt>
                <c:pt idx="239">
                  <c:v>1235</c:v>
                </c:pt>
                <c:pt idx="240">
                  <c:v>1236</c:v>
                </c:pt>
                <c:pt idx="241">
                  <c:v>1237</c:v>
                </c:pt>
                <c:pt idx="242">
                  <c:v>1238</c:v>
                </c:pt>
                <c:pt idx="243">
                  <c:v>1239</c:v>
                </c:pt>
                <c:pt idx="244">
                  <c:v>1240</c:v>
                </c:pt>
                <c:pt idx="245">
                  <c:v>1241</c:v>
                </c:pt>
                <c:pt idx="246">
                  <c:v>1242</c:v>
                </c:pt>
                <c:pt idx="247">
                  <c:v>1243</c:v>
                </c:pt>
                <c:pt idx="248">
                  <c:v>1244</c:v>
                </c:pt>
                <c:pt idx="249">
                  <c:v>1245</c:v>
                </c:pt>
                <c:pt idx="250">
                  <c:v>1246</c:v>
                </c:pt>
                <c:pt idx="251">
                  <c:v>1247</c:v>
                </c:pt>
                <c:pt idx="252">
                  <c:v>1248</c:v>
                </c:pt>
                <c:pt idx="253">
                  <c:v>1249</c:v>
                </c:pt>
                <c:pt idx="254">
                  <c:v>1250</c:v>
                </c:pt>
                <c:pt idx="255">
                  <c:v>1251</c:v>
                </c:pt>
                <c:pt idx="256">
                  <c:v>1252</c:v>
                </c:pt>
                <c:pt idx="257">
                  <c:v>1253</c:v>
                </c:pt>
                <c:pt idx="258">
                  <c:v>1254</c:v>
                </c:pt>
                <c:pt idx="259">
                  <c:v>1255</c:v>
                </c:pt>
                <c:pt idx="260">
                  <c:v>1256</c:v>
                </c:pt>
                <c:pt idx="261">
                  <c:v>1257</c:v>
                </c:pt>
                <c:pt idx="262">
                  <c:v>1258</c:v>
                </c:pt>
                <c:pt idx="263">
                  <c:v>1259</c:v>
                </c:pt>
                <c:pt idx="264">
                  <c:v>1260</c:v>
                </c:pt>
                <c:pt idx="265">
                  <c:v>1261</c:v>
                </c:pt>
                <c:pt idx="266">
                  <c:v>1262</c:v>
                </c:pt>
                <c:pt idx="267">
                  <c:v>1263</c:v>
                </c:pt>
                <c:pt idx="268">
                  <c:v>1264</c:v>
                </c:pt>
                <c:pt idx="269">
                  <c:v>1265</c:v>
                </c:pt>
                <c:pt idx="270">
                  <c:v>1266</c:v>
                </c:pt>
                <c:pt idx="271">
                  <c:v>1267</c:v>
                </c:pt>
                <c:pt idx="272">
                  <c:v>1268</c:v>
                </c:pt>
                <c:pt idx="273">
                  <c:v>1269</c:v>
                </c:pt>
                <c:pt idx="274">
                  <c:v>1270</c:v>
                </c:pt>
                <c:pt idx="275">
                  <c:v>1271</c:v>
                </c:pt>
                <c:pt idx="276">
                  <c:v>1272</c:v>
                </c:pt>
                <c:pt idx="277">
                  <c:v>1273</c:v>
                </c:pt>
                <c:pt idx="278">
                  <c:v>1274</c:v>
                </c:pt>
                <c:pt idx="279">
                  <c:v>1275</c:v>
                </c:pt>
                <c:pt idx="280">
                  <c:v>1276</c:v>
                </c:pt>
                <c:pt idx="281">
                  <c:v>1277</c:v>
                </c:pt>
                <c:pt idx="282">
                  <c:v>1278</c:v>
                </c:pt>
                <c:pt idx="283">
                  <c:v>1279</c:v>
                </c:pt>
                <c:pt idx="284">
                  <c:v>1280</c:v>
                </c:pt>
                <c:pt idx="285">
                  <c:v>1281</c:v>
                </c:pt>
                <c:pt idx="286">
                  <c:v>1282</c:v>
                </c:pt>
                <c:pt idx="287">
                  <c:v>1283</c:v>
                </c:pt>
                <c:pt idx="288">
                  <c:v>1284</c:v>
                </c:pt>
                <c:pt idx="289">
                  <c:v>1285</c:v>
                </c:pt>
                <c:pt idx="290">
                  <c:v>1286</c:v>
                </c:pt>
                <c:pt idx="291">
                  <c:v>1287</c:v>
                </c:pt>
                <c:pt idx="292">
                  <c:v>1288</c:v>
                </c:pt>
                <c:pt idx="293">
                  <c:v>1289</c:v>
                </c:pt>
                <c:pt idx="294">
                  <c:v>1290</c:v>
                </c:pt>
                <c:pt idx="295">
                  <c:v>1291</c:v>
                </c:pt>
                <c:pt idx="296">
                  <c:v>1292</c:v>
                </c:pt>
                <c:pt idx="297">
                  <c:v>1293</c:v>
                </c:pt>
                <c:pt idx="298">
                  <c:v>1294</c:v>
                </c:pt>
                <c:pt idx="299">
                  <c:v>1295</c:v>
                </c:pt>
                <c:pt idx="300">
                  <c:v>1296</c:v>
                </c:pt>
                <c:pt idx="301">
                  <c:v>1297</c:v>
                </c:pt>
                <c:pt idx="302">
                  <c:v>1298</c:v>
                </c:pt>
                <c:pt idx="303">
                  <c:v>1299</c:v>
                </c:pt>
                <c:pt idx="304">
                  <c:v>1300</c:v>
                </c:pt>
                <c:pt idx="305">
                  <c:v>1301</c:v>
                </c:pt>
                <c:pt idx="306">
                  <c:v>1302</c:v>
                </c:pt>
                <c:pt idx="307">
                  <c:v>1303</c:v>
                </c:pt>
                <c:pt idx="308">
                  <c:v>1304</c:v>
                </c:pt>
                <c:pt idx="309">
                  <c:v>1305</c:v>
                </c:pt>
                <c:pt idx="310">
                  <c:v>1306</c:v>
                </c:pt>
                <c:pt idx="311">
                  <c:v>1307</c:v>
                </c:pt>
                <c:pt idx="312">
                  <c:v>1308</c:v>
                </c:pt>
                <c:pt idx="313">
                  <c:v>1309</c:v>
                </c:pt>
                <c:pt idx="314">
                  <c:v>1310</c:v>
                </c:pt>
                <c:pt idx="315">
                  <c:v>1311</c:v>
                </c:pt>
                <c:pt idx="316">
                  <c:v>1312</c:v>
                </c:pt>
                <c:pt idx="317">
                  <c:v>1313</c:v>
                </c:pt>
                <c:pt idx="318">
                  <c:v>1314</c:v>
                </c:pt>
                <c:pt idx="319">
                  <c:v>1315</c:v>
                </c:pt>
                <c:pt idx="320">
                  <c:v>1316</c:v>
                </c:pt>
                <c:pt idx="321">
                  <c:v>1317</c:v>
                </c:pt>
                <c:pt idx="322">
                  <c:v>1318</c:v>
                </c:pt>
                <c:pt idx="323">
                  <c:v>1319</c:v>
                </c:pt>
                <c:pt idx="324">
                  <c:v>1320</c:v>
                </c:pt>
                <c:pt idx="325">
                  <c:v>1321</c:v>
                </c:pt>
                <c:pt idx="326">
                  <c:v>1322</c:v>
                </c:pt>
                <c:pt idx="327">
                  <c:v>1323</c:v>
                </c:pt>
                <c:pt idx="328">
                  <c:v>1324</c:v>
                </c:pt>
                <c:pt idx="329">
                  <c:v>1325</c:v>
                </c:pt>
                <c:pt idx="330">
                  <c:v>1326</c:v>
                </c:pt>
                <c:pt idx="331">
                  <c:v>1327</c:v>
                </c:pt>
                <c:pt idx="332">
                  <c:v>1328</c:v>
                </c:pt>
                <c:pt idx="333">
                  <c:v>1329</c:v>
                </c:pt>
                <c:pt idx="334">
                  <c:v>1330</c:v>
                </c:pt>
                <c:pt idx="335">
                  <c:v>1331</c:v>
                </c:pt>
                <c:pt idx="336">
                  <c:v>1332</c:v>
                </c:pt>
                <c:pt idx="337">
                  <c:v>1333</c:v>
                </c:pt>
                <c:pt idx="338">
                  <c:v>1334</c:v>
                </c:pt>
                <c:pt idx="339">
                  <c:v>1335</c:v>
                </c:pt>
                <c:pt idx="340">
                  <c:v>1336</c:v>
                </c:pt>
                <c:pt idx="341">
                  <c:v>1337</c:v>
                </c:pt>
                <c:pt idx="342">
                  <c:v>1338</c:v>
                </c:pt>
                <c:pt idx="343">
                  <c:v>1339</c:v>
                </c:pt>
                <c:pt idx="344">
                  <c:v>1340</c:v>
                </c:pt>
                <c:pt idx="345">
                  <c:v>1341</c:v>
                </c:pt>
                <c:pt idx="346">
                  <c:v>1342</c:v>
                </c:pt>
                <c:pt idx="347">
                  <c:v>1343</c:v>
                </c:pt>
                <c:pt idx="348">
                  <c:v>1344</c:v>
                </c:pt>
                <c:pt idx="349">
                  <c:v>1345</c:v>
                </c:pt>
                <c:pt idx="350">
                  <c:v>1346</c:v>
                </c:pt>
                <c:pt idx="351">
                  <c:v>1347</c:v>
                </c:pt>
                <c:pt idx="352">
                  <c:v>1348</c:v>
                </c:pt>
                <c:pt idx="353">
                  <c:v>1349</c:v>
                </c:pt>
                <c:pt idx="354">
                  <c:v>1350</c:v>
                </c:pt>
                <c:pt idx="355">
                  <c:v>1351</c:v>
                </c:pt>
                <c:pt idx="356">
                  <c:v>1352</c:v>
                </c:pt>
                <c:pt idx="357">
                  <c:v>1353</c:v>
                </c:pt>
                <c:pt idx="358">
                  <c:v>1354</c:v>
                </c:pt>
                <c:pt idx="359">
                  <c:v>1355</c:v>
                </c:pt>
                <c:pt idx="360">
                  <c:v>1356</c:v>
                </c:pt>
                <c:pt idx="361">
                  <c:v>1357</c:v>
                </c:pt>
                <c:pt idx="362">
                  <c:v>1358</c:v>
                </c:pt>
                <c:pt idx="363">
                  <c:v>1359</c:v>
                </c:pt>
                <c:pt idx="364">
                  <c:v>1360</c:v>
                </c:pt>
                <c:pt idx="365">
                  <c:v>1361</c:v>
                </c:pt>
                <c:pt idx="366">
                  <c:v>1362</c:v>
                </c:pt>
                <c:pt idx="367">
                  <c:v>1363</c:v>
                </c:pt>
                <c:pt idx="368">
                  <c:v>1364</c:v>
                </c:pt>
                <c:pt idx="369">
                  <c:v>1365</c:v>
                </c:pt>
                <c:pt idx="370">
                  <c:v>1366</c:v>
                </c:pt>
                <c:pt idx="371">
                  <c:v>1367</c:v>
                </c:pt>
                <c:pt idx="372">
                  <c:v>1368</c:v>
                </c:pt>
                <c:pt idx="373">
                  <c:v>1369</c:v>
                </c:pt>
                <c:pt idx="374">
                  <c:v>1370</c:v>
                </c:pt>
                <c:pt idx="375">
                  <c:v>1371</c:v>
                </c:pt>
                <c:pt idx="376">
                  <c:v>1372</c:v>
                </c:pt>
                <c:pt idx="377">
                  <c:v>1373</c:v>
                </c:pt>
                <c:pt idx="378">
                  <c:v>1374</c:v>
                </c:pt>
                <c:pt idx="379">
                  <c:v>1375</c:v>
                </c:pt>
                <c:pt idx="380">
                  <c:v>1376</c:v>
                </c:pt>
                <c:pt idx="381">
                  <c:v>1377</c:v>
                </c:pt>
                <c:pt idx="382">
                  <c:v>1378</c:v>
                </c:pt>
                <c:pt idx="383">
                  <c:v>1379</c:v>
                </c:pt>
                <c:pt idx="384">
                  <c:v>1380</c:v>
                </c:pt>
                <c:pt idx="385">
                  <c:v>1381</c:v>
                </c:pt>
                <c:pt idx="386">
                  <c:v>1382</c:v>
                </c:pt>
                <c:pt idx="387">
                  <c:v>1383</c:v>
                </c:pt>
                <c:pt idx="388">
                  <c:v>1384</c:v>
                </c:pt>
                <c:pt idx="389">
                  <c:v>1385</c:v>
                </c:pt>
                <c:pt idx="390">
                  <c:v>1386</c:v>
                </c:pt>
                <c:pt idx="391">
                  <c:v>1387</c:v>
                </c:pt>
                <c:pt idx="392">
                  <c:v>1388</c:v>
                </c:pt>
                <c:pt idx="393">
                  <c:v>1389</c:v>
                </c:pt>
                <c:pt idx="394">
                  <c:v>1390</c:v>
                </c:pt>
                <c:pt idx="395">
                  <c:v>1391</c:v>
                </c:pt>
                <c:pt idx="396">
                  <c:v>1392</c:v>
                </c:pt>
                <c:pt idx="397">
                  <c:v>1393</c:v>
                </c:pt>
                <c:pt idx="398">
                  <c:v>1394</c:v>
                </c:pt>
                <c:pt idx="399">
                  <c:v>1395</c:v>
                </c:pt>
                <c:pt idx="400">
                  <c:v>1396</c:v>
                </c:pt>
                <c:pt idx="401">
                  <c:v>1397</c:v>
                </c:pt>
                <c:pt idx="402">
                  <c:v>1398</c:v>
                </c:pt>
                <c:pt idx="403">
                  <c:v>1399</c:v>
                </c:pt>
                <c:pt idx="404">
                  <c:v>1400</c:v>
                </c:pt>
                <c:pt idx="405">
                  <c:v>1401</c:v>
                </c:pt>
                <c:pt idx="406">
                  <c:v>1402</c:v>
                </c:pt>
                <c:pt idx="407">
                  <c:v>1403</c:v>
                </c:pt>
                <c:pt idx="408">
                  <c:v>1404</c:v>
                </c:pt>
                <c:pt idx="409">
                  <c:v>1405</c:v>
                </c:pt>
                <c:pt idx="410">
                  <c:v>1406</c:v>
                </c:pt>
                <c:pt idx="411">
                  <c:v>1407</c:v>
                </c:pt>
                <c:pt idx="412">
                  <c:v>1408</c:v>
                </c:pt>
                <c:pt idx="413">
                  <c:v>1409</c:v>
                </c:pt>
                <c:pt idx="414">
                  <c:v>1410</c:v>
                </c:pt>
                <c:pt idx="415">
                  <c:v>1411</c:v>
                </c:pt>
                <c:pt idx="416">
                  <c:v>1412</c:v>
                </c:pt>
                <c:pt idx="417">
                  <c:v>1413</c:v>
                </c:pt>
                <c:pt idx="418">
                  <c:v>1414</c:v>
                </c:pt>
                <c:pt idx="419">
                  <c:v>1415</c:v>
                </c:pt>
                <c:pt idx="420">
                  <c:v>1416</c:v>
                </c:pt>
                <c:pt idx="421">
                  <c:v>1417</c:v>
                </c:pt>
                <c:pt idx="422">
                  <c:v>1418</c:v>
                </c:pt>
                <c:pt idx="423">
                  <c:v>1419</c:v>
                </c:pt>
                <c:pt idx="424">
                  <c:v>1420</c:v>
                </c:pt>
                <c:pt idx="425">
                  <c:v>1421</c:v>
                </c:pt>
                <c:pt idx="426">
                  <c:v>1422</c:v>
                </c:pt>
                <c:pt idx="427">
                  <c:v>1423</c:v>
                </c:pt>
                <c:pt idx="428">
                  <c:v>1424</c:v>
                </c:pt>
                <c:pt idx="429">
                  <c:v>1425</c:v>
                </c:pt>
                <c:pt idx="430">
                  <c:v>1426</c:v>
                </c:pt>
                <c:pt idx="431">
                  <c:v>1427</c:v>
                </c:pt>
                <c:pt idx="432">
                  <c:v>1428</c:v>
                </c:pt>
                <c:pt idx="433">
                  <c:v>1429</c:v>
                </c:pt>
                <c:pt idx="434">
                  <c:v>1430</c:v>
                </c:pt>
                <c:pt idx="435">
                  <c:v>1431</c:v>
                </c:pt>
                <c:pt idx="436">
                  <c:v>1432</c:v>
                </c:pt>
                <c:pt idx="437">
                  <c:v>1433</c:v>
                </c:pt>
                <c:pt idx="438">
                  <c:v>1434</c:v>
                </c:pt>
                <c:pt idx="439">
                  <c:v>1435</c:v>
                </c:pt>
                <c:pt idx="440">
                  <c:v>1436</c:v>
                </c:pt>
                <c:pt idx="441">
                  <c:v>1437</c:v>
                </c:pt>
                <c:pt idx="442">
                  <c:v>1438</c:v>
                </c:pt>
                <c:pt idx="443">
                  <c:v>1439</c:v>
                </c:pt>
                <c:pt idx="444">
                  <c:v>1440</c:v>
                </c:pt>
                <c:pt idx="445">
                  <c:v>1441</c:v>
                </c:pt>
                <c:pt idx="446">
                  <c:v>1442</c:v>
                </c:pt>
                <c:pt idx="447">
                  <c:v>1443</c:v>
                </c:pt>
                <c:pt idx="448">
                  <c:v>1444</c:v>
                </c:pt>
                <c:pt idx="449">
                  <c:v>1445</c:v>
                </c:pt>
                <c:pt idx="450">
                  <c:v>1446</c:v>
                </c:pt>
                <c:pt idx="451">
                  <c:v>1447</c:v>
                </c:pt>
                <c:pt idx="452">
                  <c:v>1448</c:v>
                </c:pt>
                <c:pt idx="453">
                  <c:v>1449</c:v>
                </c:pt>
                <c:pt idx="454">
                  <c:v>1450</c:v>
                </c:pt>
                <c:pt idx="455">
                  <c:v>1451</c:v>
                </c:pt>
                <c:pt idx="456">
                  <c:v>1452</c:v>
                </c:pt>
                <c:pt idx="457">
                  <c:v>1453</c:v>
                </c:pt>
                <c:pt idx="458">
                  <c:v>1454</c:v>
                </c:pt>
                <c:pt idx="459">
                  <c:v>1455</c:v>
                </c:pt>
                <c:pt idx="460">
                  <c:v>1456</c:v>
                </c:pt>
                <c:pt idx="461">
                  <c:v>1457</c:v>
                </c:pt>
                <c:pt idx="462">
                  <c:v>1458</c:v>
                </c:pt>
                <c:pt idx="463">
                  <c:v>1459</c:v>
                </c:pt>
                <c:pt idx="464">
                  <c:v>1460</c:v>
                </c:pt>
                <c:pt idx="465">
                  <c:v>1461</c:v>
                </c:pt>
                <c:pt idx="466">
                  <c:v>1462</c:v>
                </c:pt>
                <c:pt idx="467">
                  <c:v>1463</c:v>
                </c:pt>
                <c:pt idx="468">
                  <c:v>1464</c:v>
                </c:pt>
                <c:pt idx="469">
                  <c:v>1465</c:v>
                </c:pt>
                <c:pt idx="470">
                  <c:v>1466</c:v>
                </c:pt>
                <c:pt idx="471">
                  <c:v>1467</c:v>
                </c:pt>
                <c:pt idx="472">
                  <c:v>1468</c:v>
                </c:pt>
                <c:pt idx="473">
                  <c:v>1469</c:v>
                </c:pt>
                <c:pt idx="474">
                  <c:v>1470</c:v>
                </c:pt>
                <c:pt idx="475">
                  <c:v>1471</c:v>
                </c:pt>
                <c:pt idx="476">
                  <c:v>1472</c:v>
                </c:pt>
                <c:pt idx="477">
                  <c:v>1473</c:v>
                </c:pt>
                <c:pt idx="478">
                  <c:v>1474</c:v>
                </c:pt>
                <c:pt idx="479">
                  <c:v>1475</c:v>
                </c:pt>
                <c:pt idx="480">
                  <c:v>1476</c:v>
                </c:pt>
                <c:pt idx="481">
                  <c:v>1477</c:v>
                </c:pt>
                <c:pt idx="482">
                  <c:v>1478</c:v>
                </c:pt>
                <c:pt idx="483">
                  <c:v>1479</c:v>
                </c:pt>
                <c:pt idx="484">
                  <c:v>1480</c:v>
                </c:pt>
                <c:pt idx="485">
                  <c:v>1481</c:v>
                </c:pt>
                <c:pt idx="486">
                  <c:v>1482</c:v>
                </c:pt>
                <c:pt idx="487">
                  <c:v>1483</c:v>
                </c:pt>
                <c:pt idx="488">
                  <c:v>1484</c:v>
                </c:pt>
                <c:pt idx="489">
                  <c:v>1485</c:v>
                </c:pt>
                <c:pt idx="490">
                  <c:v>1486</c:v>
                </c:pt>
                <c:pt idx="491">
                  <c:v>1487</c:v>
                </c:pt>
                <c:pt idx="492">
                  <c:v>1488</c:v>
                </c:pt>
                <c:pt idx="493">
                  <c:v>1489</c:v>
                </c:pt>
                <c:pt idx="494">
                  <c:v>1490</c:v>
                </c:pt>
                <c:pt idx="495">
                  <c:v>1491</c:v>
                </c:pt>
                <c:pt idx="496">
                  <c:v>1492</c:v>
                </c:pt>
                <c:pt idx="497">
                  <c:v>1493</c:v>
                </c:pt>
                <c:pt idx="498">
                  <c:v>1494</c:v>
                </c:pt>
                <c:pt idx="499">
                  <c:v>1495</c:v>
                </c:pt>
                <c:pt idx="500">
                  <c:v>1496</c:v>
                </c:pt>
                <c:pt idx="501">
                  <c:v>1497</c:v>
                </c:pt>
                <c:pt idx="502">
                  <c:v>1498</c:v>
                </c:pt>
                <c:pt idx="503">
                  <c:v>1499</c:v>
                </c:pt>
                <c:pt idx="504">
                  <c:v>1500</c:v>
                </c:pt>
                <c:pt idx="505">
                  <c:v>1501</c:v>
                </c:pt>
                <c:pt idx="506">
                  <c:v>1502</c:v>
                </c:pt>
                <c:pt idx="507">
                  <c:v>1503</c:v>
                </c:pt>
                <c:pt idx="508">
                  <c:v>1504</c:v>
                </c:pt>
                <c:pt idx="509">
                  <c:v>1505</c:v>
                </c:pt>
                <c:pt idx="510">
                  <c:v>1506</c:v>
                </c:pt>
                <c:pt idx="511">
                  <c:v>1507</c:v>
                </c:pt>
                <c:pt idx="512">
                  <c:v>1508</c:v>
                </c:pt>
                <c:pt idx="513">
                  <c:v>1509</c:v>
                </c:pt>
                <c:pt idx="514">
                  <c:v>1510</c:v>
                </c:pt>
                <c:pt idx="515">
                  <c:v>1511</c:v>
                </c:pt>
                <c:pt idx="516">
                  <c:v>1512</c:v>
                </c:pt>
                <c:pt idx="517">
                  <c:v>1513</c:v>
                </c:pt>
                <c:pt idx="518">
                  <c:v>1514</c:v>
                </c:pt>
                <c:pt idx="519">
                  <c:v>1515</c:v>
                </c:pt>
                <c:pt idx="520">
                  <c:v>1516</c:v>
                </c:pt>
                <c:pt idx="521">
                  <c:v>1517</c:v>
                </c:pt>
                <c:pt idx="522">
                  <c:v>1518</c:v>
                </c:pt>
                <c:pt idx="523">
                  <c:v>1519</c:v>
                </c:pt>
                <c:pt idx="524">
                  <c:v>1520</c:v>
                </c:pt>
                <c:pt idx="525">
                  <c:v>1521</c:v>
                </c:pt>
                <c:pt idx="526">
                  <c:v>1522</c:v>
                </c:pt>
                <c:pt idx="527">
                  <c:v>1523</c:v>
                </c:pt>
                <c:pt idx="528">
                  <c:v>1524</c:v>
                </c:pt>
                <c:pt idx="529">
                  <c:v>1525</c:v>
                </c:pt>
                <c:pt idx="530">
                  <c:v>1526</c:v>
                </c:pt>
                <c:pt idx="531">
                  <c:v>1527</c:v>
                </c:pt>
                <c:pt idx="532">
                  <c:v>1528</c:v>
                </c:pt>
                <c:pt idx="533">
                  <c:v>1529</c:v>
                </c:pt>
                <c:pt idx="534">
                  <c:v>1530</c:v>
                </c:pt>
                <c:pt idx="535">
                  <c:v>1531</c:v>
                </c:pt>
                <c:pt idx="536">
                  <c:v>1532</c:v>
                </c:pt>
                <c:pt idx="537">
                  <c:v>1533</c:v>
                </c:pt>
                <c:pt idx="538">
                  <c:v>1534</c:v>
                </c:pt>
                <c:pt idx="539">
                  <c:v>1535</c:v>
                </c:pt>
                <c:pt idx="540">
                  <c:v>1536</c:v>
                </c:pt>
                <c:pt idx="541">
                  <c:v>1537</c:v>
                </c:pt>
                <c:pt idx="542">
                  <c:v>1538</c:v>
                </c:pt>
                <c:pt idx="543">
                  <c:v>1539</c:v>
                </c:pt>
                <c:pt idx="544">
                  <c:v>1540</c:v>
                </c:pt>
                <c:pt idx="545">
                  <c:v>1541</c:v>
                </c:pt>
                <c:pt idx="546">
                  <c:v>1542</c:v>
                </c:pt>
                <c:pt idx="547">
                  <c:v>1543</c:v>
                </c:pt>
                <c:pt idx="548">
                  <c:v>1544</c:v>
                </c:pt>
                <c:pt idx="549">
                  <c:v>1545</c:v>
                </c:pt>
                <c:pt idx="550">
                  <c:v>1546</c:v>
                </c:pt>
                <c:pt idx="551">
                  <c:v>1547</c:v>
                </c:pt>
                <c:pt idx="552">
                  <c:v>1548</c:v>
                </c:pt>
                <c:pt idx="553">
                  <c:v>1549</c:v>
                </c:pt>
                <c:pt idx="554">
                  <c:v>1550</c:v>
                </c:pt>
                <c:pt idx="555">
                  <c:v>1551</c:v>
                </c:pt>
                <c:pt idx="556">
                  <c:v>1552</c:v>
                </c:pt>
                <c:pt idx="557">
                  <c:v>1553</c:v>
                </c:pt>
                <c:pt idx="558">
                  <c:v>1554</c:v>
                </c:pt>
                <c:pt idx="559">
                  <c:v>1555</c:v>
                </c:pt>
                <c:pt idx="560">
                  <c:v>1556</c:v>
                </c:pt>
                <c:pt idx="561">
                  <c:v>1557</c:v>
                </c:pt>
                <c:pt idx="562">
                  <c:v>1558</c:v>
                </c:pt>
                <c:pt idx="563">
                  <c:v>1559</c:v>
                </c:pt>
                <c:pt idx="564">
                  <c:v>1560</c:v>
                </c:pt>
                <c:pt idx="565">
                  <c:v>1561</c:v>
                </c:pt>
                <c:pt idx="566">
                  <c:v>1562</c:v>
                </c:pt>
                <c:pt idx="567">
                  <c:v>1563</c:v>
                </c:pt>
                <c:pt idx="568">
                  <c:v>1564</c:v>
                </c:pt>
                <c:pt idx="569">
                  <c:v>1565</c:v>
                </c:pt>
                <c:pt idx="570">
                  <c:v>1566</c:v>
                </c:pt>
                <c:pt idx="571">
                  <c:v>1567</c:v>
                </c:pt>
                <c:pt idx="572">
                  <c:v>1568</c:v>
                </c:pt>
                <c:pt idx="573">
                  <c:v>1569</c:v>
                </c:pt>
                <c:pt idx="574">
                  <c:v>1570</c:v>
                </c:pt>
                <c:pt idx="575">
                  <c:v>1571</c:v>
                </c:pt>
                <c:pt idx="576">
                  <c:v>1572</c:v>
                </c:pt>
                <c:pt idx="577">
                  <c:v>1573</c:v>
                </c:pt>
                <c:pt idx="578">
                  <c:v>1574</c:v>
                </c:pt>
                <c:pt idx="579">
                  <c:v>1575</c:v>
                </c:pt>
                <c:pt idx="580">
                  <c:v>1576</c:v>
                </c:pt>
                <c:pt idx="581">
                  <c:v>1577</c:v>
                </c:pt>
                <c:pt idx="582">
                  <c:v>1578</c:v>
                </c:pt>
                <c:pt idx="583">
                  <c:v>1579</c:v>
                </c:pt>
                <c:pt idx="584">
                  <c:v>1580</c:v>
                </c:pt>
                <c:pt idx="585">
                  <c:v>1581</c:v>
                </c:pt>
                <c:pt idx="586">
                  <c:v>1582</c:v>
                </c:pt>
                <c:pt idx="587">
                  <c:v>1583</c:v>
                </c:pt>
                <c:pt idx="588">
                  <c:v>1584</c:v>
                </c:pt>
                <c:pt idx="589">
                  <c:v>1585</c:v>
                </c:pt>
                <c:pt idx="590">
                  <c:v>1586</c:v>
                </c:pt>
                <c:pt idx="591">
                  <c:v>1587</c:v>
                </c:pt>
                <c:pt idx="592">
                  <c:v>1588</c:v>
                </c:pt>
                <c:pt idx="593">
                  <c:v>1589</c:v>
                </c:pt>
                <c:pt idx="594">
                  <c:v>1590</c:v>
                </c:pt>
                <c:pt idx="595">
                  <c:v>1591</c:v>
                </c:pt>
                <c:pt idx="596">
                  <c:v>1592</c:v>
                </c:pt>
                <c:pt idx="597">
                  <c:v>1593</c:v>
                </c:pt>
                <c:pt idx="598">
                  <c:v>1594</c:v>
                </c:pt>
                <c:pt idx="599">
                  <c:v>1595</c:v>
                </c:pt>
                <c:pt idx="600">
                  <c:v>1596</c:v>
                </c:pt>
                <c:pt idx="601">
                  <c:v>1597</c:v>
                </c:pt>
                <c:pt idx="602">
                  <c:v>1598</c:v>
                </c:pt>
                <c:pt idx="603">
                  <c:v>1599</c:v>
                </c:pt>
                <c:pt idx="604">
                  <c:v>1600</c:v>
                </c:pt>
                <c:pt idx="605">
                  <c:v>1601</c:v>
                </c:pt>
                <c:pt idx="606">
                  <c:v>1602</c:v>
                </c:pt>
                <c:pt idx="607">
                  <c:v>1603</c:v>
                </c:pt>
                <c:pt idx="608">
                  <c:v>1604</c:v>
                </c:pt>
                <c:pt idx="609">
                  <c:v>1605</c:v>
                </c:pt>
                <c:pt idx="610">
                  <c:v>1606</c:v>
                </c:pt>
                <c:pt idx="611">
                  <c:v>1607</c:v>
                </c:pt>
                <c:pt idx="612">
                  <c:v>1608</c:v>
                </c:pt>
                <c:pt idx="613">
                  <c:v>1609</c:v>
                </c:pt>
                <c:pt idx="614">
                  <c:v>1610</c:v>
                </c:pt>
                <c:pt idx="615">
                  <c:v>1611</c:v>
                </c:pt>
                <c:pt idx="616">
                  <c:v>1612</c:v>
                </c:pt>
                <c:pt idx="617">
                  <c:v>1613</c:v>
                </c:pt>
                <c:pt idx="618">
                  <c:v>1614</c:v>
                </c:pt>
                <c:pt idx="619">
                  <c:v>1615</c:v>
                </c:pt>
                <c:pt idx="620">
                  <c:v>1616</c:v>
                </c:pt>
                <c:pt idx="621">
                  <c:v>1617</c:v>
                </c:pt>
                <c:pt idx="622">
                  <c:v>1618</c:v>
                </c:pt>
                <c:pt idx="623">
                  <c:v>1619</c:v>
                </c:pt>
                <c:pt idx="624">
                  <c:v>1620</c:v>
                </c:pt>
                <c:pt idx="625">
                  <c:v>1621</c:v>
                </c:pt>
                <c:pt idx="626">
                  <c:v>1622</c:v>
                </c:pt>
                <c:pt idx="627">
                  <c:v>1623</c:v>
                </c:pt>
                <c:pt idx="628">
                  <c:v>1624</c:v>
                </c:pt>
                <c:pt idx="629">
                  <c:v>1625</c:v>
                </c:pt>
                <c:pt idx="630">
                  <c:v>1626</c:v>
                </c:pt>
                <c:pt idx="631">
                  <c:v>1627</c:v>
                </c:pt>
                <c:pt idx="632">
                  <c:v>1628</c:v>
                </c:pt>
                <c:pt idx="633">
                  <c:v>1629</c:v>
                </c:pt>
                <c:pt idx="634">
                  <c:v>1630</c:v>
                </c:pt>
                <c:pt idx="635">
                  <c:v>1631</c:v>
                </c:pt>
                <c:pt idx="636">
                  <c:v>1632</c:v>
                </c:pt>
                <c:pt idx="637">
                  <c:v>1633</c:v>
                </c:pt>
                <c:pt idx="638">
                  <c:v>1634</c:v>
                </c:pt>
                <c:pt idx="639">
                  <c:v>1635</c:v>
                </c:pt>
                <c:pt idx="640">
                  <c:v>1636</c:v>
                </c:pt>
                <c:pt idx="641">
                  <c:v>1637</c:v>
                </c:pt>
                <c:pt idx="642">
                  <c:v>1638</c:v>
                </c:pt>
                <c:pt idx="643">
                  <c:v>1639</c:v>
                </c:pt>
                <c:pt idx="644">
                  <c:v>1640</c:v>
                </c:pt>
                <c:pt idx="645">
                  <c:v>1641</c:v>
                </c:pt>
                <c:pt idx="646">
                  <c:v>1642</c:v>
                </c:pt>
                <c:pt idx="647">
                  <c:v>1643</c:v>
                </c:pt>
                <c:pt idx="648">
                  <c:v>1644</c:v>
                </c:pt>
                <c:pt idx="649">
                  <c:v>1645</c:v>
                </c:pt>
                <c:pt idx="650">
                  <c:v>1646</c:v>
                </c:pt>
                <c:pt idx="651">
                  <c:v>1647</c:v>
                </c:pt>
                <c:pt idx="652">
                  <c:v>1648</c:v>
                </c:pt>
                <c:pt idx="653">
                  <c:v>1649</c:v>
                </c:pt>
                <c:pt idx="654">
                  <c:v>1650</c:v>
                </c:pt>
                <c:pt idx="655">
                  <c:v>1651</c:v>
                </c:pt>
                <c:pt idx="656">
                  <c:v>1652</c:v>
                </c:pt>
                <c:pt idx="657">
                  <c:v>1653</c:v>
                </c:pt>
                <c:pt idx="658">
                  <c:v>1654</c:v>
                </c:pt>
                <c:pt idx="659">
                  <c:v>1655</c:v>
                </c:pt>
                <c:pt idx="660">
                  <c:v>1656</c:v>
                </c:pt>
                <c:pt idx="661">
                  <c:v>1657</c:v>
                </c:pt>
                <c:pt idx="662">
                  <c:v>1658</c:v>
                </c:pt>
                <c:pt idx="663">
                  <c:v>1659</c:v>
                </c:pt>
                <c:pt idx="664">
                  <c:v>1660</c:v>
                </c:pt>
                <c:pt idx="665">
                  <c:v>1661</c:v>
                </c:pt>
                <c:pt idx="666">
                  <c:v>1662</c:v>
                </c:pt>
                <c:pt idx="667">
                  <c:v>1663</c:v>
                </c:pt>
                <c:pt idx="668">
                  <c:v>1664</c:v>
                </c:pt>
                <c:pt idx="669">
                  <c:v>1665</c:v>
                </c:pt>
                <c:pt idx="670">
                  <c:v>1666</c:v>
                </c:pt>
                <c:pt idx="671">
                  <c:v>1667</c:v>
                </c:pt>
                <c:pt idx="672">
                  <c:v>1668</c:v>
                </c:pt>
                <c:pt idx="673">
                  <c:v>1669</c:v>
                </c:pt>
                <c:pt idx="674">
                  <c:v>1670</c:v>
                </c:pt>
                <c:pt idx="675">
                  <c:v>1671</c:v>
                </c:pt>
                <c:pt idx="676">
                  <c:v>1672</c:v>
                </c:pt>
                <c:pt idx="677">
                  <c:v>1673</c:v>
                </c:pt>
                <c:pt idx="678">
                  <c:v>1674</c:v>
                </c:pt>
                <c:pt idx="679">
                  <c:v>1675</c:v>
                </c:pt>
                <c:pt idx="680">
                  <c:v>1676</c:v>
                </c:pt>
                <c:pt idx="681">
                  <c:v>1677</c:v>
                </c:pt>
                <c:pt idx="682">
                  <c:v>1678</c:v>
                </c:pt>
                <c:pt idx="683">
                  <c:v>1679</c:v>
                </c:pt>
                <c:pt idx="684">
                  <c:v>1680</c:v>
                </c:pt>
                <c:pt idx="685">
                  <c:v>1681</c:v>
                </c:pt>
                <c:pt idx="686">
                  <c:v>1682</c:v>
                </c:pt>
                <c:pt idx="687">
                  <c:v>1683</c:v>
                </c:pt>
                <c:pt idx="688">
                  <c:v>1684</c:v>
                </c:pt>
                <c:pt idx="689">
                  <c:v>1685</c:v>
                </c:pt>
                <c:pt idx="690">
                  <c:v>1686</c:v>
                </c:pt>
                <c:pt idx="691">
                  <c:v>1687</c:v>
                </c:pt>
                <c:pt idx="692">
                  <c:v>1688</c:v>
                </c:pt>
                <c:pt idx="693">
                  <c:v>1689</c:v>
                </c:pt>
                <c:pt idx="694">
                  <c:v>1690</c:v>
                </c:pt>
                <c:pt idx="695">
                  <c:v>1691</c:v>
                </c:pt>
                <c:pt idx="696">
                  <c:v>1692</c:v>
                </c:pt>
                <c:pt idx="697">
                  <c:v>1693</c:v>
                </c:pt>
                <c:pt idx="698">
                  <c:v>1694</c:v>
                </c:pt>
                <c:pt idx="699">
                  <c:v>1695</c:v>
                </c:pt>
                <c:pt idx="700">
                  <c:v>1696</c:v>
                </c:pt>
                <c:pt idx="701">
                  <c:v>1697</c:v>
                </c:pt>
                <c:pt idx="702">
                  <c:v>1698</c:v>
                </c:pt>
                <c:pt idx="703">
                  <c:v>1699</c:v>
                </c:pt>
                <c:pt idx="704">
                  <c:v>1700</c:v>
                </c:pt>
                <c:pt idx="705">
                  <c:v>1701</c:v>
                </c:pt>
                <c:pt idx="706">
                  <c:v>1702</c:v>
                </c:pt>
                <c:pt idx="707">
                  <c:v>1703</c:v>
                </c:pt>
                <c:pt idx="708">
                  <c:v>1704</c:v>
                </c:pt>
                <c:pt idx="709">
                  <c:v>1705</c:v>
                </c:pt>
                <c:pt idx="710">
                  <c:v>1706</c:v>
                </c:pt>
                <c:pt idx="711">
                  <c:v>1707</c:v>
                </c:pt>
                <c:pt idx="712">
                  <c:v>1708</c:v>
                </c:pt>
                <c:pt idx="713">
                  <c:v>1709</c:v>
                </c:pt>
                <c:pt idx="714">
                  <c:v>1710</c:v>
                </c:pt>
                <c:pt idx="715">
                  <c:v>1711</c:v>
                </c:pt>
                <c:pt idx="716">
                  <c:v>1712</c:v>
                </c:pt>
                <c:pt idx="717">
                  <c:v>1713</c:v>
                </c:pt>
                <c:pt idx="718">
                  <c:v>1714</c:v>
                </c:pt>
                <c:pt idx="719">
                  <c:v>1715</c:v>
                </c:pt>
                <c:pt idx="720">
                  <c:v>1716</c:v>
                </c:pt>
                <c:pt idx="721">
                  <c:v>1717</c:v>
                </c:pt>
                <c:pt idx="722">
                  <c:v>1718</c:v>
                </c:pt>
                <c:pt idx="723">
                  <c:v>1719</c:v>
                </c:pt>
                <c:pt idx="724">
                  <c:v>1720</c:v>
                </c:pt>
                <c:pt idx="725">
                  <c:v>1721</c:v>
                </c:pt>
                <c:pt idx="726">
                  <c:v>1722</c:v>
                </c:pt>
                <c:pt idx="727">
                  <c:v>1723</c:v>
                </c:pt>
                <c:pt idx="728">
                  <c:v>1724</c:v>
                </c:pt>
                <c:pt idx="729">
                  <c:v>1725</c:v>
                </c:pt>
                <c:pt idx="730">
                  <c:v>1726</c:v>
                </c:pt>
                <c:pt idx="731">
                  <c:v>1727</c:v>
                </c:pt>
                <c:pt idx="732">
                  <c:v>1728</c:v>
                </c:pt>
                <c:pt idx="733">
                  <c:v>1729</c:v>
                </c:pt>
                <c:pt idx="734">
                  <c:v>1730</c:v>
                </c:pt>
                <c:pt idx="735">
                  <c:v>1731</c:v>
                </c:pt>
                <c:pt idx="736">
                  <c:v>1732</c:v>
                </c:pt>
                <c:pt idx="737">
                  <c:v>1733</c:v>
                </c:pt>
                <c:pt idx="738">
                  <c:v>1734</c:v>
                </c:pt>
                <c:pt idx="739">
                  <c:v>1735</c:v>
                </c:pt>
                <c:pt idx="740">
                  <c:v>1736</c:v>
                </c:pt>
                <c:pt idx="741">
                  <c:v>1737</c:v>
                </c:pt>
                <c:pt idx="742">
                  <c:v>1738</c:v>
                </c:pt>
                <c:pt idx="743">
                  <c:v>1739</c:v>
                </c:pt>
                <c:pt idx="744">
                  <c:v>1740</c:v>
                </c:pt>
                <c:pt idx="745">
                  <c:v>1741</c:v>
                </c:pt>
                <c:pt idx="746">
                  <c:v>1742</c:v>
                </c:pt>
                <c:pt idx="747">
                  <c:v>1743</c:v>
                </c:pt>
                <c:pt idx="748">
                  <c:v>1744</c:v>
                </c:pt>
                <c:pt idx="749">
                  <c:v>1745</c:v>
                </c:pt>
                <c:pt idx="750">
                  <c:v>1746</c:v>
                </c:pt>
                <c:pt idx="751">
                  <c:v>1747</c:v>
                </c:pt>
                <c:pt idx="752">
                  <c:v>1748</c:v>
                </c:pt>
                <c:pt idx="753">
                  <c:v>1749</c:v>
                </c:pt>
                <c:pt idx="754">
                  <c:v>1750</c:v>
                </c:pt>
                <c:pt idx="755">
                  <c:v>1751</c:v>
                </c:pt>
                <c:pt idx="756">
                  <c:v>1752</c:v>
                </c:pt>
                <c:pt idx="757">
                  <c:v>1753</c:v>
                </c:pt>
                <c:pt idx="758">
                  <c:v>1754</c:v>
                </c:pt>
                <c:pt idx="759">
                  <c:v>1755</c:v>
                </c:pt>
                <c:pt idx="760">
                  <c:v>1756</c:v>
                </c:pt>
                <c:pt idx="761">
                  <c:v>1757</c:v>
                </c:pt>
                <c:pt idx="762">
                  <c:v>1758</c:v>
                </c:pt>
                <c:pt idx="763">
                  <c:v>1759</c:v>
                </c:pt>
                <c:pt idx="764">
                  <c:v>1760</c:v>
                </c:pt>
                <c:pt idx="765">
                  <c:v>1761</c:v>
                </c:pt>
                <c:pt idx="766">
                  <c:v>1762</c:v>
                </c:pt>
                <c:pt idx="767">
                  <c:v>1763</c:v>
                </c:pt>
                <c:pt idx="768">
                  <c:v>1764</c:v>
                </c:pt>
                <c:pt idx="769">
                  <c:v>1765</c:v>
                </c:pt>
                <c:pt idx="770">
                  <c:v>1766</c:v>
                </c:pt>
                <c:pt idx="771">
                  <c:v>1767</c:v>
                </c:pt>
                <c:pt idx="772">
                  <c:v>1768</c:v>
                </c:pt>
                <c:pt idx="773">
                  <c:v>1769</c:v>
                </c:pt>
                <c:pt idx="774">
                  <c:v>1770</c:v>
                </c:pt>
                <c:pt idx="775">
                  <c:v>1771</c:v>
                </c:pt>
                <c:pt idx="776">
                  <c:v>1772</c:v>
                </c:pt>
                <c:pt idx="777">
                  <c:v>1773</c:v>
                </c:pt>
                <c:pt idx="778">
                  <c:v>1774</c:v>
                </c:pt>
                <c:pt idx="779">
                  <c:v>1775</c:v>
                </c:pt>
                <c:pt idx="780">
                  <c:v>1776</c:v>
                </c:pt>
                <c:pt idx="781">
                  <c:v>1777</c:v>
                </c:pt>
                <c:pt idx="782">
                  <c:v>1778</c:v>
                </c:pt>
                <c:pt idx="783">
                  <c:v>1779</c:v>
                </c:pt>
                <c:pt idx="784">
                  <c:v>1780</c:v>
                </c:pt>
                <c:pt idx="785">
                  <c:v>1781</c:v>
                </c:pt>
                <c:pt idx="786">
                  <c:v>1782</c:v>
                </c:pt>
                <c:pt idx="787">
                  <c:v>1783</c:v>
                </c:pt>
                <c:pt idx="788">
                  <c:v>1784</c:v>
                </c:pt>
                <c:pt idx="789">
                  <c:v>1785</c:v>
                </c:pt>
                <c:pt idx="790">
                  <c:v>1786</c:v>
                </c:pt>
                <c:pt idx="791">
                  <c:v>1787</c:v>
                </c:pt>
                <c:pt idx="792">
                  <c:v>1788</c:v>
                </c:pt>
                <c:pt idx="793">
                  <c:v>1789</c:v>
                </c:pt>
                <c:pt idx="794">
                  <c:v>1790</c:v>
                </c:pt>
                <c:pt idx="795">
                  <c:v>1791</c:v>
                </c:pt>
                <c:pt idx="796">
                  <c:v>1792</c:v>
                </c:pt>
                <c:pt idx="797">
                  <c:v>1793</c:v>
                </c:pt>
                <c:pt idx="798">
                  <c:v>1794</c:v>
                </c:pt>
                <c:pt idx="799">
                  <c:v>1795</c:v>
                </c:pt>
                <c:pt idx="800">
                  <c:v>1796</c:v>
                </c:pt>
                <c:pt idx="801">
                  <c:v>1797</c:v>
                </c:pt>
                <c:pt idx="802">
                  <c:v>1798</c:v>
                </c:pt>
                <c:pt idx="803">
                  <c:v>1799</c:v>
                </c:pt>
                <c:pt idx="804">
                  <c:v>1800</c:v>
                </c:pt>
                <c:pt idx="805">
                  <c:v>1801</c:v>
                </c:pt>
                <c:pt idx="806">
                  <c:v>1802</c:v>
                </c:pt>
                <c:pt idx="807">
                  <c:v>1803</c:v>
                </c:pt>
                <c:pt idx="808">
                  <c:v>1804</c:v>
                </c:pt>
                <c:pt idx="809">
                  <c:v>1805</c:v>
                </c:pt>
                <c:pt idx="810">
                  <c:v>1806</c:v>
                </c:pt>
                <c:pt idx="811">
                  <c:v>1807</c:v>
                </c:pt>
                <c:pt idx="812">
                  <c:v>1808</c:v>
                </c:pt>
                <c:pt idx="813">
                  <c:v>1809</c:v>
                </c:pt>
                <c:pt idx="814">
                  <c:v>1810</c:v>
                </c:pt>
                <c:pt idx="815">
                  <c:v>1811</c:v>
                </c:pt>
                <c:pt idx="816">
                  <c:v>1812</c:v>
                </c:pt>
                <c:pt idx="817">
                  <c:v>1813</c:v>
                </c:pt>
                <c:pt idx="818">
                  <c:v>1814</c:v>
                </c:pt>
                <c:pt idx="819">
                  <c:v>1815</c:v>
                </c:pt>
                <c:pt idx="820">
                  <c:v>1816</c:v>
                </c:pt>
                <c:pt idx="821">
                  <c:v>1817</c:v>
                </c:pt>
                <c:pt idx="822">
                  <c:v>1818</c:v>
                </c:pt>
                <c:pt idx="823">
                  <c:v>1819</c:v>
                </c:pt>
                <c:pt idx="824">
                  <c:v>1820</c:v>
                </c:pt>
                <c:pt idx="825">
                  <c:v>1821</c:v>
                </c:pt>
                <c:pt idx="826">
                  <c:v>1822</c:v>
                </c:pt>
                <c:pt idx="827">
                  <c:v>1823</c:v>
                </c:pt>
                <c:pt idx="828">
                  <c:v>1824</c:v>
                </c:pt>
                <c:pt idx="829">
                  <c:v>1825</c:v>
                </c:pt>
                <c:pt idx="830">
                  <c:v>1826</c:v>
                </c:pt>
                <c:pt idx="831">
                  <c:v>1827</c:v>
                </c:pt>
                <c:pt idx="832">
                  <c:v>1828</c:v>
                </c:pt>
                <c:pt idx="833">
                  <c:v>1829</c:v>
                </c:pt>
                <c:pt idx="834">
                  <c:v>1830</c:v>
                </c:pt>
                <c:pt idx="835">
                  <c:v>1831</c:v>
                </c:pt>
                <c:pt idx="836">
                  <c:v>1832</c:v>
                </c:pt>
                <c:pt idx="837">
                  <c:v>1833</c:v>
                </c:pt>
                <c:pt idx="838">
                  <c:v>1834</c:v>
                </c:pt>
                <c:pt idx="839">
                  <c:v>1835</c:v>
                </c:pt>
                <c:pt idx="840">
                  <c:v>1836</c:v>
                </c:pt>
                <c:pt idx="841">
                  <c:v>1837</c:v>
                </c:pt>
                <c:pt idx="842">
                  <c:v>1838</c:v>
                </c:pt>
                <c:pt idx="843">
                  <c:v>1839</c:v>
                </c:pt>
                <c:pt idx="844">
                  <c:v>1840</c:v>
                </c:pt>
                <c:pt idx="845">
                  <c:v>1841</c:v>
                </c:pt>
                <c:pt idx="846">
                  <c:v>1842</c:v>
                </c:pt>
                <c:pt idx="847">
                  <c:v>1843</c:v>
                </c:pt>
                <c:pt idx="848">
                  <c:v>1844</c:v>
                </c:pt>
                <c:pt idx="849">
                  <c:v>1845</c:v>
                </c:pt>
                <c:pt idx="850">
                  <c:v>1846</c:v>
                </c:pt>
                <c:pt idx="851">
                  <c:v>1847</c:v>
                </c:pt>
                <c:pt idx="852">
                  <c:v>1848</c:v>
                </c:pt>
                <c:pt idx="853">
                  <c:v>1849</c:v>
                </c:pt>
                <c:pt idx="854">
                  <c:v>1850</c:v>
                </c:pt>
                <c:pt idx="855">
                  <c:v>1851</c:v>
                </c:pt>
                <c:pt idx="856">
                  <c:v>1852</c:v>
                </c:pt>
                <c:pt idx="857">
                  <c:v>1853</c:v>
                </c:pt>
                <c:pt idx="858">
                  <c:v>1854</c:v>
                </c:pt>
                <c:pt idx="859">
                  <c:v>1855</c:v>
                </c:pt>
                <c:pt idx="860">
                  <c:v>1856</c:v>
                </c:pt>
                <c:pt idx="861">
                  <c:v>1857</c:v>
                </c:pt>
                <c:pt idx="862">
                  <c:v>1858</c:v>
                </c:pt>
                <c:pt idx="863">
                  <c:v>1859</c:v>
                </c:pt>
                <c:pt idx="864">
                  <c:v>1860</c:v>
                </c:pt>
                <c:pt idx="865">
                  <c:v>1861</c:v>
                </c:pt>
                <c:pt idx="866">
                  <c:v>1862</c:v>
                </c:pt>
                <c:pt idx="867">
                  <c:v>1863</c:v>
                </c:pt>
                <c:pt idx="868">
                  <c:v>1864</c:v>
                </c:pt>
                <c:pt idx="869">
                  <c:v>1865</c:v>
                </c:pt>
                <c:pt idx="870">
                  <c:v>1866</c:v>
                </c:pt>
                <c:pt idx="871">
                  <c:v>1867</c:v>
                </c:pt>
                <c:pt idx="872">
                  <c:v>1868</c:v>
                </c:pt>
                <c:pt idx="873">
                  <c:v>1869</c:v>
                </c:pt>
                <c:pt idx="874">
                  <c:v>1870</c:v>
                </c:pt>
                <c:pt idx="875">
                  <c:v>1871</c:v>
                </c:pt>
                <c:pt idx="876">
                  <c:v>1872</c:v>
                </c:pt>
                <c:pt idx="877">
                  <c:v>1873</c:v>
                </c:pt>
                <c:pt idx="878">
                  <c:v>1874</c:v>
                </c:pt>
                <c:pt idx="879">
                  <c:v>1875</c:v>
                </c:pt>
                <c:pt idx="880">
                  <c:v>1876</c:v>
                </c:pt>
                <c:pt idx="881">
                  <c:v>1877</c:v>
                </c:pt>
                <c:pt idx="882">
                  <c:v>1878</c:v>
                </c:pt>
                <c:pt idx="883">
                  <c:v>1879</c:v>
                </c:pt>
                <c:pt idx="884">
                  <c:v>1880</c:v>
                </c:pt>
                <c:pt idx="885">
                  <c:v>1881</c:v>
                </c:pt>
                <c:pt idx="886">
                  <c:v>1882</c:v>
                </c:pt>
                <c:pt idx="887">
                  <c:v>1883</c:v>
                </c:pt>
                <c:pt idx="888">
                  <c:v>1884</c:v>
                </c:pt>
                <c:pt idx="889">
                  <c:v>1885</c:v>
                </c:pt>
                <c:pt idx="890">
                  <c:v>1886</c:v>
                </c:pt>
                <c:pt idx="891">
                  <c:v>1887</c:v>
                </c:pt>
                <c:pt idx="892">
                  <c:v>1888</c:v>
                </c:pt>
                <c:pt idx="893">
                  <c:v>1889</c:v>
                </c:pt>
                <c:pt idx="894">
                  <c:v>1890</c:v>
                </c:pt>
                <c:pt idx="895">
                  <c:v>1891</c:v>
                </c:pt>
                <c:pt idx="896">
                  <c:v>1892</c:v>
                </c:pt>
                <c:pt idx="897">
                  <c:v>1893</c:v>
                </c:pt>
                <c:pt idx="898">
                  <c:v>1894</c:v>
                </c:pt>
                <c:pt idx="899">
                  <c:v>1895</c:v>
                </c:pt>
                <c:pt idx="900">
                  <c:v>1896</c:v>
                </c:pt>
                <c:pt idx="901">
                  <c:v>1897</c:v>
                </c:pt>
                <c:pt idx="902">
                  <c:v>1898</c:v>
                </c:pt>
                <c:pt idx="903">
                  <c:v>1899</c:v>
                </c:pt>
                <c:pt idx="904">
                  <c:v>1900</c:v>
                </c:pt>
                <c:pt idx="905">
                  <c:v>1901</c:v>
                </c:pt>
                <c:pt idx="906">
                  <c:v>1902</c:v>
                </c:pt>
                <c:pt idx="907">
                  <c:v>1903</c:v>
                </c:pt>
                <c:pt idx="908">
                  <c:v>1904</c:v>
                </c:pt>
                <c:pt idx="909">
                  <c:v>1905</c:v>
                </c:pt>
                <c:pt idx="910">
                  <c:v>1906</c:v>
                </c:pt>
                <c:pt idx="911">
                  <c:v>1907</c:v>
                </c:pt>
                <c:pt idx="912">
                  <c:v>1908</c:v>
                </c:pt>
                <c:pt idx="913">
                  <c:v>1909</c:v>
                </c:pt>
                <c:pt idx="914">
                  <c:v>1910</c:v>
                </c:pt>
                <c:pt idx="915">
                  <c:v>1911</c:v>
                </c:pt>
                <c:pt idx="916">
                  <c:v>1912</c:v>
                </c:pt>
                <c:pt idx="917">
                  <c:v>1913</c:v>
                </c:pt>
                <c:pt idx="918">
                  <c:v>1914</c:v>
                </c:pt>
                <c:pt idx="919">
                  <c:v>1915</c:v>
                </c:pt>
                <c:pt idx="920">
                  <c:v>1916</c:v>
                </c:pt>
                <c:pt idx="921">
                  <c:v>1917</c:v>
                </c:pt>
                <c:pt idx="922">
                  <c:v>1918</c:v>
                </c:pt>
                <c:pt idx="923">
                  <c:v>1919</c:v>
                </c:pt>
                <c:pt idx="924">
                  <c:v>1920</c:v>
                </c:pt>
                <c:pt idx="925">
                  <c:v>1921</c:v>
                </c:pt>
                <c:pt idx="926">
                  <c:v>1922</c:v>
                </c:pt>
                <c:pt idx="927">
                  <c:v>1923</c:v>
                </c:pt>
                <c:pt idx="928">
                  <c:v>1924</c:v>
                </c:pt>
                <c:pt idx="929">
                  <c:v>1925</c:v>
                </c:pt>
                <c:pt idx="930">
                  <c:v>1926</c:v>
                </c:pt>
                <c:pt idx="931">
                  <c:v>1927</c:v>
                </c:pt>
                <c:pt idx="932">
                  <c:v>1928</c:v>
                </c:pt>
                <c:pt idx="933">
                  <c:v>1929</c:v>
                </c:pt>
                <c:pt idx="934">
                  <c:v>1930</c:v>
                </c:pt>
                <c:pt idx="935">
                  <c:v>1931</c:v>
                </c:pt>
                <c:pt idx="936">
                  <c:v>1932</c:v>
                </c:pt>
                <c:pt idx="937">
                  <c:v>1933</c:v>
                </c:pt>
                <c:pt idx="938">
                  <c:v>1934</c:v>
                </c:pt>
                <c:pt idx="939">
                  <c:v>1935</c:v>
                </c:pt>
                <c:pt idx="940">
                  <c:v>1936</c:v>
                </c:pt>
                <c:pt idx="941">
                  <c:v>1937</c:v>
                </c:pt>
                <c:pt idx="942">
                  <c:v>1938</c:v>
                </c:pt>
                <c:pt idx="943">
                  <c:v>1939</c:v>
                </c:pt>
                <c:pt idx="944">
                  <c:v>1940</c:v>
                </c:pt>
                <c:pt idx="945">
                  <c:v>1941</c:v>
                </c:pt>
                <c:pt idx="946">
                  <c:v>1942</c:v>
                </c:pt>
                <c:pt idx="947">
                  <c:v>1943</c:v>
                </c:pt>
                <c:pt idx="948">
                  <c:v>1944</c:v>
                </c:pt>
                <c:pt idx="949">
                  <c:v>1945</c:v>
                </c:pt>
                <c:pt idx="950">
                  <c:v>1946</c:v>
                </c:pt>
                <c:pt idx="951">
                  <c:v>1947</c:v>
                </c:pt>
                <c:pt idx="952">
                  <c:v>1948</c:v>
                </c:pt>
                <c:pt idx="953">
                  <c:v>1949</c:v>
                </c:pt>
                <c:pt idx="954">
                  <c:v>1950</c:v>
                </c:pt>
                <c:pt idx="955">
                  <c:v>1951</c:v>
                </c:pt>
                <c:pt idx="956">
                  <c:v>1952</c:v>
                </c:pt>
                <c:pt idx="957">
                  <c:v>1953</c:v>
                </c:pt>
                <c:pt idx="958">
                  <c:v>1954</c:v>
                </c:pt>
                <c:pt idx="959">
                  <c:v>1955</c:v>
                </c:pt>
                <c:pt idx="960">
                  <c:v>1956</c:v>
                </c:pt>
                <c:pt idx="961">
                  <c:v>1957</c:v>
                </c:pt>
                <c:pt idx="962">
                  <c:v>1958</c:v>
                </c:pt>
                <c:pt idx="963">
                  <c:v>1959</c:v>
                </c:pt>
                <c:pt idx="964">
                  <c:v>1960</c:v>
                </c:pt>
                <c:pt idx="965">
                  <c:v>1961</c:v>
                </c:pt>
                <c:pt idx="966">
                  <c:v>1962</c:v>
                </c:pt>
                <c:pt idx="967">
                  <c:v>1963</c:v>
                </c:pt>
                <c:pt idx="968">
                  <c:v>1964</c:v>
                </c:pt>
                <c:pt idx="969">
                  <c:v>1965</c:v>
                </c:pt>
                <c:pt idx="970">
                  <c:v>1966</c:v>
                </c:pt>
                <c:pt idx="971">
                  <c:v>1967</c:v>
                </c:pt>
                <c:pt idx="972">
                  <c:v>1968</c:v>
                </c:pt>
                <c:pt idx="973">
                  <c:v>1969</c:v>
                </c:pt>
                <c:pt idx="974">
                  <c:v>1970</c:v>
                </c:pt>
                <c:pt idx="975">
                  <c:v>1971</c:v>
                </c:pt>
                <c:pt idx="976">
                  <c:v>1972</c:v>
                </c:pt>
                <c:pt idx="977">
                  <c:v>1973</c:v>
                </c:pt>
                <c:pt idx="978">
                  <c:v>1974</c:v>
                </c:pt>
                <c:pt idx="979">
                  <c:v>1975</c:v>
                </c:pt>
                <c:pt idx="980">
                  <c:v>1976</c:v>
                </c:pt>
                <c:pt idx="981">
                  <c:v>1977</c:v>
                </c:pt>
                <c:pt idx="982">
                  <c:v>1978</c:v>
                </c:pt>
                <c:pt idx="983">
                  <c:v>1979</c:v>
                </c:pt>
                <c:pt idx="984">
                  <c:v>1980</c:v>
                </c:pt>
                <c:pt idx="985">
                  <c:v>1981</c:v>
                </c:pt>
                <c:pt idx="986">
                  <c:v>1982</c:v>
                </c:pt>
                <c:pt idx="987">
                  <c:v>1983</c:v>
                </c:pt>
                <c:pt idx="988">
                  <c:v>1984</c:v>
                </c:pt>
                <c:pt idx="989">
                  <c:v>1985</c:v>
                </c:pt>
                <c:pt idx="990">
                  <c:v>1986</c:v>
                </c:pt>
                <c:pt idx="991">
                  <c:v>1987</c:v>
                </c:pt>
                <c:pt idx="992">
                  <c:v>1988</c:v>
                </c:pt>
                <c:pt idx="993">
                  <c:v>1989</c:v>
                </c:pt>
                <c:pt idx="994">
                  <c:v>1990</c:v>
                </c:pt>
                <c:pt idx="995">
                  <c:v>1991</c:v>
                </c:pt>
                <c:pt idx="996">
                  <c:v>1992</c:v>
                </c:pt>
                <c:pt idx="997">
                  <c:v>1993</c:v>
                </c:pt>
                <c:pt idx="998">
                  <c:v>1994</c:v>
                </c:pt>
                <c:pt idx="999">
                  <c:v>1995</c:v>
                </c:pt>
                <c:pt idx="1000">
                  <c:v>1996</c:v>
                </c:pt>
              </c:numCache>
            </c:numRef>
          </c:xVal>
          <c:yVal>
            <c:numRef>
              <c:f>'Monthly Stage'!$K$3:$K$1003</c:f>
              <c:numCache>
                <c:formatCode>0.0</c:formatCode>
                <c:ptCount val="1001"/>
                <c:pt idx="0">
                  <c:v>814500</c:v>
                </c:pt>
                <c:pt idx="1">
                  <c:v>814500</c:v>
                </c:pt>
                <c:pt idx="2">
                  <c:v>804985.07626656163</c:v>
                </c:pt>
                <c:pt idx="3">
                  <c:v>774208.29479627288</c:v>
                </c:pt>
                <c:pt idx="4">
                  <c:v>757176.91100440931</c:v>
                </c:pt>
                <c:pt idx="5">
                  <c:v>814500</c:v>
                </c:pt>
                <c:pt idx="6">
                  <c:v>814500</c:v>
                </c:pt>
                <c:pt idx="7">
                  <c:v>768829.88771999988</c:v>
                </c:pt>
                <c:pt idx="8">
                  <c:v>688995.15313999983</c:v>
                </c:pt>
                <c:pt idx="9">
                  <c:v>597059.51113999984</c:v>
                </c:pt>
                <c:pt idx="10">
                  <c:v>526288.66819999996</c:v>
                </c:pt>
                <c:pt idx="11">
                  <c:v>481954.92559999996</c:v>
                </c:pt>
                <c:pt idx="12">
                  <c:v>490076.84161999996</c:v>
                </c:pt>
                <c:pt idx="13">
                  <c:v>506517.25801999995</c:v>
                </c:pt>
                <c:pt idx="14">
                  <c:v>497756.3748799999</c:v>
                </c:pt>
                <c:pt idx="15">
                  <c:v>482232.93321199995</c:v>
                </c:pt>
                <c:pt idx="16">
                  <c:v>476262.7778119999</c:v>
                </c:pt>
                <c:pt idx="17">
                  <c:v>437664.34923199989</c:v>
                </c:pt>
                <c:pt idx="18">
                  <c:v>325537.13749599986</c:v>
                </c:pt>
                <c:pt idx="19">
                  <c:v>237803.15651199984</c:v>
                </c:pt>
                <c:pt idx="20">
                  <c:v>298120.48331199982</c:v>
                </c:pt>
                <c:pt idx="21">
                  <c:v>483408.31989199982</c:v>
                </c:pt>
                <c:pt idx="22">
                  <c:v>701809.77063199983</c:v>
                </c:pt>
                <c:pt idx="23">
                  <c:v>814500</c:v>
                </c:pt>
                <c:pt idx="24">
                  <c:v>717445.93871199992</c:v>
                </c:pt>
                <c:pt idx="25">
                  <c:v>718185.61539199995</c:v>
                </c:pt>
                <c:pt idx="26">
                  <c:v>649057.54087199993</c:v>
                </c:pt>
                <c:pt idx="27">
                  <c:v>666124.71383200004</c:v>
                </c:pt>
                <c:pt idx="28">
                  <c:v>683532.93143200001</c:v>
                </c:pt>
                <c:pt idx="29">
                  <c:v>651929.16227199999</c:v>
                </c:pt>
                <c:pt idx="30">
                  <c:v>740745.19043199997</c:v>
                </c:pt>
                <c:pt idx="31">
                  <c:v>814500</c:v>
                </c:pt>
                <c:pt idx="32">
                  <c:v>767361.31277199998</c:v>
                </c:pt>
                <c:pt idx="33">
                  <c:v>785803.05495199992</c:v>
                </c:pt>
                <c:pt idx="34">
                  <c:v>814500</c:v>
                </c:pt>
                <c:pt idx="35">
                  <c:v>814500</c:v>
                </c:pt>
                <c:pt idx="36">
                  <c:v>794446.23439999996</c:v>
                </c:pt>
                <c:pt idx="37">
                  <c:v>715930.49601999996</c:v>
                </c:pt>
                <c:pt idx="38">
                  <c:v>686554.76269999996</c:v>
                </c:pt>
                <c:pt idx="39">
                  <c:v>702066.55273999996</c:v>
                </c:pt>
                <c:pt idx="40">
                  <c:v>729709.32901999995</c:v>
                </c:pt>
                <c:pt idx="41">
                  <c:v>779774.12653999997</c:v>
                </c:pt>
                <c:pt idx="42">
                  <c:v>804302.35571999988</c:v>
                </c:pt>
                <c:pt idx="43">
                  <c:v>803759.27755999984</c:v>
                </c:pt>
                <c:pt idx="44">
                  <c:v>733567.15125999984</c:v>
                </c:pt>
                <c:pt idx="45">
                  <c:v>665685.56655999983</c:v>
                </c:pt>
                <c:pt idx="46">
                  <c:v>631168.05999999982</c:v>
                </c:pt>
                <c:pt idx="47">
                  <c:v>540544.83487999986</c:v>
                </c:pt>
                <c:pt idx="48">
                  <c:v>417717.79319999984</c:v>
                </c:pt>
                <c:pt idx="49">
                  <c:v>425342.14346799982</c:v>
                </c:pt>
                <c:pt idx="50">
                  <c:v>517694.79287199979</c:v>
                </c:pt>
                <c:pt idx="51">
                  <c:v>511512.5164719997</c:v>
                </c:pt>
                <c:pt idx="52">
                  <c:v>520580.19672399969</c:v>
                </c:pt>
                <c:pt idx="53">
                  <c:v>549540.47412399959</c:v>
                </c:pt>
                <c:pt idx="54">
                  <c:v>452109.78674399958</c:v>
                </c:pt>
                <c:pt idx="55">
                  <c:v>441071.3059039996</c:v>
                </c:pt>
                <c:pt idx="56">
                  <c:v>593092.07745599956</c:v>
                </c:pt>
                <c:pt idx="57">
                  <c:v>814500</c:v>
                </c:pt>
                <c:pt idx="58">
                  <c:v>814500</c:v>
                </c:pt>
                <c:pt idx="59">
                  <c:v>814500</c:v>
                </c:pt>
                <c:pt idx="60">
                  <c:v>814500</c:v>
                </c:pt>
                <c:pt idx="61">
                  <c:v>806762.9264</c:v>
                </c:pt>
                <c:pt idx="62">
                  <c:v>814500</c:v>
                </c:pt>
                <c:pt idx="63">
                  <c:v>814500</c:v>
                </c:pt>
                <c:pt idx="64">
                  <c:v>814500</c:v>
                </c:pt>
                <c:pt idx="65">
                  <c:v>711062.22956000001</c:v>
                </c:pt>
                <c:pt idx="66">
                  <c:v>592063.03607999999</c:v>
                </c:pt>
                <c:pt idx="67">
                  <c:v>533042.46713999996</c:v>
                </c:pt>
                <c:pt idx="68">
                  <c:v>592863.38453999988</c:v>
                </c:pt>
                <c:pt idx="69">
                  <c:v>695095.74245999986</c:v>
                </c:pt>
                <c:pt idx="70">
                  <c:v>719671.28837999981</c:v>
                </c:pt>
                <c:pt idx="71">
                  <c:v>797145.02973999979</c:v>
                </c:pt>
                <c:pt idx="72">
                  <c:v>814500</c:v>
                </c:pt>
                <c:pt idx="73">
                  <c:v>805340.90863999981</c:v>
                </c:pt>
                <c:pt idx="74">
                  <c:v>814500</c:v>
                </c:pt>
                <c:pt idx="75">
                  <c:v>776632.42473999981</c:v>
                </c:pt>
                <c:pt idx="76">
                  <c:v>697771.52807999984</c:v>
                </c:pt>
                <c:pt idx="77">
                  <c:v>590064.15227999981</c:v>
                </c:pt>
                <c:pt idx="78">
                  <c:v>524620.10021999979</c:v>
                </c:pt>
                <c:pt idx="79">
                  <c:v>535449.75161999976</c:v>
                </c:pt>
                <c:pt idx="80">
                  <c:v>562829.54437999974</c:v>
                </c:pt>
                <c:pt idx="81">
                  <c:v>586443.75293999969</c:v>
                </c:pt>
                <c:pt idx="82">
                  <c:v>510228.61637999967</c:v>
                </c:pt>
                <c:pt idx="83">
                  <c:v>403910.14174799965</c:v>
                </c:pt>
                <c:pt idx="84">
                  <c:v>320810.91539599968</c:v>
                </c:pt>
                <c:pt idx="85">
                  <c:v>317193.40883599967</c:v>
                </c:pt>
                <c:pt idx="86">
                  <c:v>354505.72350799968</c:v>
                </c:pt>
                <c:pt idx="87">
                  <c:v>465443.22118399967</c:v>
                </c:pt>
                <c:pt idx="88">
                  <c:v>559247.41087999963</c:v>
                </c:pt>
                <c:pt idx="89">
                  <c:v>526783.32895999961</c:v>
                </c:pt>
                <c:pt idx="90">
                  <c:v>460152.77395999955</c:v>
                </c:pt>
                <c:pt idx="91">
                  <c:v>546654.35885599954</c:v>
                </c:pt>
                <c:pt idx="92">
                  <c:v>617304.88657599955</c:v>
                </c:pt>
                <c:pt idx="93">
                  <c:v>534062.81971599965</c:v>
                </c:pt>
                <c:pt idx="94">
                  <c:v>465285.42367599974</c:v>
                </c:pt>
                <c:pt idx="95">
                  <c:v>496433.26418799977</c:v>
                </c:pt>
                <c:pt idx="96">
                  <c:v>515721.62948799983</c:v>
                </c:pt>
                <c:pt idx="97">
                  <c:v>566862.99188799981</c:v>
                </c:pt>
                <c:pt idx="98">
                  <c:v>690358.13060799986</c:v>
                </c:pt>
                <c:pt idx="99">
                  <c:v>810881.71784799988</c:v>
                </c:pt>
                <c:pt idx="100">
                  <c:v>814500</c:v>
                </c:pt>
                <c:pt idx="101">
                  <c:v>814500</c:v>
                </c:pt>
                <c:pt idx="102">
                  <c:v>814500</c:v>
                </c:pt>
                <c:pt idx="103">
                  <c:v>737666.28428000002</c:v>
                </c:pt>
                <c:pt idx="104">
                  <c:v>691574.31518000003</c:v>
                </c:pt>
                <c:pt idx="105">
                  <c:v>693390.6503000001</c:v>
                </c:pt>
                <c:pt idx="106">
                  <c:v>754301.07662000007</c:v>
                </c:pt>
                <c:pt idx="107">
                  <c:v>729675.91399999999</c:v>
                </c:pt>
                <c:pt idx="108">
                  <c:v>566363.88320000004</c:v>
                </c:pt>
                <c:pt idx="109">
                  <c:v>617724.95960000006</c:v>
                </c:pt>
                <c:pt idx="110">
                  <c:v>814500</c:v>
                </c:pt>
                <c:pt idx="111">
                  <c:v>814500</c:v>
                </c:pt>
                <c:pt idx="112">
                  <c:v>727178.48279999988</c:v>
                </c:pt>
                <c:pt idx="113">
                  <c:v>669092.7252799999</c:v>
                </c:pt>
                <c:pt idx="114">
                  <c:v>611713.58671999979</c:v>
                </c:pt>
                <c:pt idx="115">
                  <c:v>533506.61233999976</c:v>
                </c:pt>
                <c:pt idx="116">
                  <c:v>501098.34657999966</c:v>
                </c:pt>
                <c:pt idx="117">
                  <c:v>670738.36824399966</c:v>
                </c:pt>
                <c:pt idx="118">
                  <c:v>765796.61592399958</c:v>
                </c:pt>
                <c:pt idx="119">
                  <c:v>654596.18500399962</c:v>
                </c:pt>
                <c:pt idx="120">
                  <c:v>619919.64100399963</c:v>
                </c:pt>
                <c:pt idx="121">
                  <c:v>597216.6938839996</c:v>
                </c:pt>
                <c:pt idx="122">
                  <c:v>565104.25240399968</c:v>
                </c:pt>
                <c:pt idx="123">
                  <c:v>568375.95392399968</c:v>
                </c:pt>
                <c:pt idx="124">
                  <c:v>606837.85440399963</c:v>
                </c:pt>
                <c:pt idx="125">
                  <c:v>548338.54668399971</c:v>
                </c:pt>
                <c:pt idx="126">
                  <c:v>545863.08324399975</c:v>
                </c:pt>
                <c:pt idx="127">
                  <c:v>555601.13370399969</c:v>
                </c:pt>
                <c:pt idx="128">
                  <c:v>454549.28858399962</c:v>
                </c:pt>
                <c:pt idx="129">
                  <c:v>384227.43539999961</c:v>
                </c:pt>
                <c:pt idx="130">
                  <c:v>357723.21659999964</c:v>
                </c:pt>
                <c:pt idx="131">
                  <c:v>345154.05766799964</c:v>
                </c:pt>
                <c:pt idx="132">
                  <c:v>254858.4945479997</c:v>
                </c:pt>
                <c:pt idx="133">
                  <c:v>180502.77411599969</c:v>
                </c:pt>
                <c:pt idx="134">
                  <c:v>161867.6471099997</c:v>
                </c:pt>
                <c:pt idx="135">
                  <c:v>155494.2153659997</c:v>
                </c:pt>
                <c:pt idx="136">
                  <c:v>152818.76301599972</c:v>
                </c:pt>
                <c:pt idx="137">
                  <c:v>118924.36836599972</c:v>
                </c:pt>
                <c:pt idx="138">
                  <c:v>65012.504231999716</c:v>
                </c:pt>
                <c:pt idx="139">
                  <c:v>181841.33798399975</c:v>
                </c:pt>
                <c:pt idx="140">
                  <c:v>319765.17897599976</c:v>
                </c:pt>
                <c:pt idx="141">
                  <c:v>268828.11326399975</c:v>
                </c:pt>
                <c:pt idx="142">
                  <c:v>218551.84948799975</c:v>
                </c:pt>
                <c:pt idx="143">
                  <c:v>266527.18415999971</c:v>
                </c:pt>
                <c:pt idx="144">
                  <c:v>273597.30020999972</c:v>
                </c:pt>
                <c:pt idx="145">
                  <c:v>306335.53940999974</c:v>
                </c:pt>
                <c:pt idx="146">
                  <c:v>295236.16444999975</c:v>
                </c:pt>
                <c:pt idx="147">
                  <c:v>287145.06358999974</c:v>
                </c:pt>
                <c:pt idx="148">
                  <c:v>283436.6777979997</c:v>
                </c:pt>
                <c:pt idx="149">
                  <c:v>338575.5324339997</c:v>
                </c:pt>
                <c:pt idx="150">
                  <c:v>335512.35598199966</c:v>
                </c:pt>
                <c:pt idx="151">
                  <c:v>397001.56194599962</c:v>
                </c:pt>
                <c:pt idx="152">
                  <c:v>336764.27754599962</c:v>
                </c:pt>
                <c:pt idx="153">
                  <c:v>239363.00630199962</c:v>
                </c:pt>
                <c:pt idx="154">
                  <c:v>286927.02140199963</c:v>
                </c:pt>
                <c:pt idx="155">
                  <c:v>304964.22655399964</c:v>
                </c:pt>
                <c:pt idx="156">
                  <c:v>263675.93621399964</c:v>
                </c:pt>
                <c:pt idx="157">
                  <c:v>292866.91340399958</c:v>
                </c:pt>
                <c:pt idx="158">
                  <c:v>267907.15464399959</c:v>
                </c:pt>
                <c:pt idx="159">
                  <c:v>254455.8145799996</c:v>
                </c:pt>
                <c:pt idx="160">
                  <c:v>260823.68106999958</c:v>
                </c:pt>
                <c:pt idx="161">
                  <c:v>250899.35776799958</c:v>
                </c:pt>
                <c:pt idx="162">
                  <c:v>183181.71616799958</c:v>
                </c:pt>
                <c:pt idx="163">
                  <c:v>197737.2285279996</c:v>
                </c:pt>
                <c:pt idx="164">
                  <c:v>224011.38524199958</c:v>
                </c:pt>
                <c:pt idx="165">
                  <c:v>258570.5469899996</c:v>
                </c:pt>
                <c:pt idx="166">
                  <c:v>253842.87043199962</c:v>
                </c:pt>
                <c:pt idx="167">
                  <c:v>226824.41827199963</c:v>
                </c:pt>
                <c:pt idx="168">
                  <c:v>224677.20254599961</c:v>
                </c:pt>
                <c:pt idx="169">
                  <c:v>306330.68145199958</c:v>
                </c:pt>
                <c:pt idx="170">
                  <c:v>374826.70003199956</c:v>
                </c:pt>
                <c:pt idx="171">
                  <c:v>403115.10563199956</c:v>
                </c:pt>
                <c:pt idx="172">
                  <c:v>570134.45131199947</c:v>
                </c:pt>
                <c:pt idx="173">
                  <c:v>689225.94387199939</c:v>
                </c:pt>
                <c:pt idx="174">
                  <c:v>814500</c:v>
                </c:pt>
                <c:pt idx="175">
                  <c:v>814500</c:v>
                </c:pt>
                <c:pt idx="176">
                  <c:v>814500</c:v>
                </c:pt>
                <c:pt idx="177">
                  <c:v>814500</c:v>
                </c:pt>
                <c:pt idx="178">
                  <c:v>814500</c:v>
                </c:pt>
                <c:pt idx="179">
                  <c:v>814500</c:v>
                </c:pt>
                <c:pt idx="180">
                  <c:v>814500</c:v>
                </c:pt>
                <c:pt idx="181">
                  <c:v>814500</c:v>
                </c:pt>
                <c:pt idx="182">
                  <c:v>814500</c:v>
                </c:pt>
                <c:pt idx="183">
                  <c:v>814500</c:v>
                </c:pt>
                <c:pt idx="184">
                  <c:v>814500</c:v>
                </c:pt>
                <c:pt idx="185">
                  <c:v>814500</c:v>
                </c:pt>
                <c:pt idx="186">
                  <c:v>814500</c:v>
                </c:pt>
                <c:pt idx="187">
                  <c:v>799947.69016</c:v>
                </c:pt>
                <c:pt idx="188">
                  <c:v>722043.98207999999</c:v>
                </c:pt>
                <c:pt idx="189">
                  <c:v>690339.32371999987</c:v>
                </c:pt>
                <c:pt idx="190">
                  <c:v>671991.79663999984</c:v>
                </c:pt>
                <c:pt idx="191">
                  <c:v>641768.30095999991</c:v>
                </c:pt>
                <c:pt idx="192">
                  <c:v>717741.01471999986</c:v>
                </c:pt>
                <c:pt idx="193">
                  <c:v>756988.26231999986</c:v>
                </c:pt>
                <c:pt idx="194">
                  <c:v>814500</c:v>
                </c:pt>
                <c:pt idx="195">
                  <c:v>814500</c:v>
                </c:pt>
                <c:pt idx="196">
                  <c:v>814500</c:v>
                </c:pt>
                <c:pt idx="197">
                  <c:v>734075.83031999995</c:v>
                </c:pt>
                <c:pt idx="198">
                  <c:v>710055.93479999993</c:v>
                </c:pt>
                <c:pt idx="199">
                  <c:v>729788.39671999984</c:v>
                </c:pt>
                <c:pt idx="200">
                  <c:v>814500</c:v>
                </c:pt>
                <c:pt idx="201">
                  <c:v>814500</c:v>
                </c:pt>
                <c:pt idx="202">
                  <c:v>670293.97904000001</c:v>
                </c:pt>
                <c:pt idx="203">
                  <c:v>600629.19824000006</c:v>
                </c:pt>
                <c:pt idx="204">
                  <c:v>544232.85716000001</c:v>
                </c:pt>
                <c:pt idx="205">
                  <c:v>484683.44940000004</c:v>
                </c:pt>
                <c:pt idx="206">
                  <c:v>418660.55838000006</c:v>
                </c:pt>
                <c:pt idx="207">
                  <c:v>415548.78855200007</c:v>
                </c:pt>
                <c:pt idx="208">
                  <c:v>445784.54015200003</c:v>
                </c:pt>
                <c:pt idx="209">
                  <c:v>522589.1825600001</c:v>
                </c:pt>
                <c:pt idx="210">
                  <c:v>575929.36556000006</c:v>
                </c:pt>
                <c:pt idx="211">
                  <c:v>496934.72156000009</c:v>
                </c:pt>
                <c:pt idx="212">
                  <c:v>462391.58403200016</c:v>
                </c:pt>
                <c:pt idx="213">
                  <c:v>410180.19075200014</c:v>
                </c:pt>
                <c:pt idx="214">
                  <c:v>320712.20446400013</c:v>
                </c:pt>
                <c:pt idx="215">
                  <c:v>271088.5848800001</c:v>
                </c:pt>
                <c:pt idx="216">
                  <c:v>316007.91739200009</c:v>
                </c:pt>
                <c:pt idx="217">
                  <c:v>342954.65721600014</c:v>
                </c:pt>
                <c:pt idx="218">
                  <c:v>337249.15714000014</c:v>
                </c:pt>
                <c:pt idx="219">
                  <c:v>217995.15538400016</c:v>
                </c:pt>
                <c:pt idx="220">
                  <c:v>143917.74310800017</c:v>
                </c:pt>
                <c:pt idx="221">
                  <c:v>171036.33974800017</c:v>
                </c:pt>
                <c:pt idx="222">
                  <c:v>262071.81798800023</c:v>
                </c:pt>
                <c:pt idx="223">
                  <c:v>377147.91636600019</c:v>
                </c:pt>
                <c:pt idx="224">
                  <c:v>433818.55716600025</c:v>
                </c:pt>
                <c:pt idx="225">
                  <c:v>389684.65278200025</c:v>
                </c:pt>
                <c:pt idx="226">
                  <c:v>387975.67878200021</c:v>
                </c:pt>
                <c:pt idx="227">
                  <c:v>347416.01598200022</c:v>
                </c:pt>
                <c:pt idx="228">
                  <c:v>277045.00127000024</c:v>
                </c:pt>
                <c:pt idx="229">
                  <c:v>250074.75995800021</c:v>
                </c:pt>
                <c:pt idx="230">
                  <c:v>286311.67451800022</c:v>
                </c:pt>
                <c:pt idx="231">
                  <c:v>390448.7113460002</c:v>
                </c:pt>
                <c:pt idx="232">
                  <c:v>487704.47894600022</c:v>
                </c:pt>
                <c:pt idx="233">
                  <c:v>423238.93274600024</c:v>
                </c:pt>
                <c:pt idx="234">
                  <c:v>379721.62985400023</c:v>
                </c:pt>
                <c:pt idx="235">
                  <c:v>327857.16617400025</c:v>
                </c:pt>
                <c:pt idx="236">
                  <c:v>257854.78793400025</c:v>
                </c:pt>
                <c:pt idx="237">
                  <c:v>187326.32760400022</c:v>
                </c:pt>
                <c:pt idx="238">
                  <c:v>197898.48720400024</c:v>
                </c:pt>
                <c:pt idx="239">
                  <c:v>279052.8250000003</c:v>
                </c:pt>
                <c:pt idx="240">
                  <c:v>195753.82848800032</c:v>
                </c:pt>
                <c:pt idx="241">
                  <c:v>229944.05728800036</c:v>
                </c:pt>
                <c:pt idx="242">
                  <c:v>232328.49310200039</c:v>
                </c:pt>
                <c:pt idx="243">
                  <c:v>191248.25674200035</c:v>
                </c:pt>
                <c:pt idx="244">
                  <c:v>55679.284342000377</c:v>
                </c:pt>
                <c:pt idx="245">
                  <c:v>351.15031000037561</c:v>
                </c:pt>
                <c:pt idx="246">
                  <c:v>51188.783185000371</c:v>
                </c:pt>
                <c:pt idx="247">
                  <c:v>138211.43716900036</c:v>
                </c:pt>
                <c:pt idx="248">
                  <c:v>168013.04739900038</c:v>
                </c:pt>
                <c:pt idx="249">
                  <c:v>161246.73187900038</c:v>
                </c:pt>
                <c:pt idx="250">
                  <c:v>124822.89375100037</c:v>
                </c:pt>
                <c:pt idx="251">
                  <c:v>116608.73202300037</c:v>
                </c:pt>
                <c:pt idx="252">
                  <c:v>124468.35053500035</c:v>
                </c:pt>
                <c:pt idx="253">
                  <c:v>152276.92720300035</c:v>
                </c:pt>
                <c:pt idx="254">
                  <c:v>213926.21860300034</c:v>
                </c:pt>
                <c:pt idx="255">
                  <c:v>239571.01365100034</c:v>
                </c:pt>
                <c:pt idx="256">
                  <c:v>333501.17841100029</c:v>
                </c:pt>
                <c:pt idx="257">
                  <c:v>392676.01855500031</c:v>
                </c:pt>
                <c:pt idx="258">
                  <c:v>365414.9681550003</c:v>
                </c:pt>
                <c:pt idx="259">
                  <c:v>261935.16697500029</c:v>
                </c:pt>
                <c:pt idx="260">
                  <c:v>199236.7892390003</c:v>
                </c:pt>
                <c:pt idx="261">
                  <c:v>262548.9935270003</c:v>
                </c:pt>
                <c:pt idx="262">
                  <c:v>296725.94259300031</c:v>
                </c:pt>
                <c:pt idx="263">
                  <c:v>387518.58097300032</c:v>
                </c:pt>
                <c:pt idx="264">
                  <c:v>422533.95937300037</c:v>
                </c:pt>
                <c:pt idx="265">
                  <c:v>447604.50479700032</c:v>
                </c:pt>
                <c:pt idx="266">
                  <c:v>517313.28596500028</c:v>
                </c:pt>
                <c:pt idx="267">
                  <c:v>612816.8183650003</c:v>
                </c:pt>
                <c:pt idx="268">
                  <c:v>676457.83994500036</c:v>
                </c:pt>
                <c:pt idx="269">
                  <c:v>814500</c:v>
                </c:pt>
                <c:pt idx="270">
                  <c:v>814500</c:v>
                </c:pt>
                <c:pt idx="271">
                  <c:v>814500</c:v>
                </c:pt>
                <c:pt idx="272">
                  <c:v>814500</c:v>
                </c:pt>
                <c:pt idx="273">
                  <c:v>706053.44148000004</c:v>
                </c:pt>
                <c:pt idx="274">
                  <c:v>732812.83240000007</c:v>
                </c:pt>
                <c:pt idx="275">
                  <c:v>814500</c:v>
                </c:pt>
                <c:pt idx="276">
                  <c:v>814500</c:v>
                </c:pt>
                <c:pt idx="277">
                  <c:v>814500</c:v>
                </c:pt>
                <c:pt idx="278">
                  <c:v>762217.55700000003</c:v>
                </c:pt>
                <c:pt idx="279">
                  <c:v>628172.51154000009</c:v>
                </c:pt>
                <c:pt idx="280">
                  <c:v>549923.40338000003</c:v>
                </c:pt>
                <c:pt idx="281">
                  <c:v>584282.34693999996</c:v>
                </c:pt>
                <c:pt idx="282">
                  <c:v>660233.25867999997</c:v>
                </c:pt>
                <c:pt idx="283">
                  <c:v>622574.76267999993</c:v>
                </c:pt>
                <c:pt idx="284">
                  <c:v>727165.24731999997</c:v>
                </c:pt>
                <c:pt idx="285">
                  <c:v>728025.38563999988</c:v>
                </c:pt>
                <c:pt idx="286">
                  <c:v>772613.09927999985</c:v>
                </c:pt>
                <c:pt idx="287">
                  <c:v>734085.32313999988</c:v>
                </c:pt>
                <c:pt idx="288">
                  <c:v>766799.1304599999</c:v>
                </c:pt>
                <c:pt idx="289">
                  <c:v>814500</c:v>
                </c:pt>
                <c:pt idx="290">
                  <c:v>814500</c:v>
                </c:pt>
                <c:pt idx="291">
                  <c:v>770428.68500000006</c:v>
                </c:pt>
                <c:pt idx="292">
                  <c:v>765660.62341999996</c:v>
                </c:pt>
                <c:pt idx="293">
                  <c:v>696700.41228000005</c:v>
                </c:pt>
                <c:pt idx="294">
                  <c:v>787637.02548000007</c:v>
                </c:pt>
                <c:pt idx="295">
                  <c:v>664647.08530000015</c:v>
                </c:pt>
                <c:pt idx="296">
                  <c:v>549457.83730000013</c:v>
                </c:pt>
                <c:pt idx="297">
                  <c:v>482076.27142000012</c:v>
                </c:pt>
                <c:pt idx="298">
                  <c:v>482981.2236400001</c:v>
                </c:pt>
                <c:pt idx="299">
                  <c:v>694089.74254000001</c:v>
                </c:pt>
                <c:pt idx="300">
                  <c:v>704570.54914000002</c:v>
                </c:pt>
                <c:pt idx="301">
                  <c:v>606290.75774000003</c:v>
                </c:pt>
                <c:pt idx="302">
                  <c:v>733421.14856</c:v>
                </c:pt>
                <c:pt idx="303">
                  <c:v>731231.21977999993</c:v>
                </c:pt>
                <c:pt idx="304">
                  <c:v>706807.81285999995</c:v>
                </c:pt>
                <c:pt idx="305">
                  <c:v>701403.94589999993</c:v>
                </c:pt>
                <c:pt idx="306">
                  <c:v>617374.13501999993</c:v>
                </c:pt>
                <c:pt idx="307">
                  <c:v>589832.77871999994</c:v>
                </c:pt>
                <c:pt idx="308">
                  <c:v>647923.27397999994</c:v>
                </c:pt>
                <c:pt idx="309">
                  <c:v>594896.80677999987</c:v>
                </c:pt>
                <c:pt idx="310">
                  <c:v>623259.10881999985</c:v>
                </c:pt>
                <c:pt idx="311">
                  <c:v>465080.70465999981</c:v>
                </c:pt>
                <c:pt idx="312">
                  <c:v>455187.90619599982</c:v>
                </c:pt>
                <c:pt idx="313">
                  <c:v>535664.84213199979</c:v>
                </c:pt>
                <c:pt idx="314">
                  <c:v>512251.92629199987</c:v>
                </c:pt>
                <c:pt idx="315">
                  <c:v>588699.01349199994</c:v>
                </c:pt>
                <c:pt idx="316">
                  <c:v>667195.81793199992</c:v>
                </c:pt>
                <c:pt idx="317">
                  <c:v>766786.63265199994</c:v>
                </c:pt>
                <c:pt idx="318">
                  <c:v>814500</c:v>
                </c:pt>
                <c:pt idx="319">
                  <c:v>670211.86776000005</c:v>
                </c:pt>
                <c:pt idx="320">
                  <c:v>614383.34424000001</c:v>
                </c:pt>
                <c:pt idx="321">
                  <c:v>574726.29665999999</c:v>
                </c:pt>
                <c:pt idx="322">
                  <c:v>688595.76633999997</c:v>
                </c:pt>
                <c:pt idx="323">
                  <c:v>614587.9939</c:v>
                </c:pt>
                <c:pt idx="324">
                  <c:v>590783.62029999995</c:v>
                </c:pt>
                <c:pt idx="325">
                  <c:v>775072.05831999995</c:v>
                </c:pt>
                <c:pt idx="326">
                  <c:v>747215.92272000003</c:v>
                </c:pt>
                <c:pt idx="327">
                  <c:v>814500</c:v>
                </c:pt>
                <c:pt idx="328">
                  <c:v>814500</c:v>
                </c:pt>
                <c:pt idx="329">
                  <c:v>814500</c:v>
                </c:pt>
                <c:pt idx="330">
                  <c:v>814500</c:v>
                </c:pt>
                <c:pt idx="331">
                  <c:v>814500</c:v>
                </c:pt>
                <c:pt idx="332">
                  <c:v>814500</c:v>
                </c:pt>
                <c:pt idx="333">
                  <c:v>759593.82512000005</c:v>
                </c:pt>
                <c:pt idx="334">
                  <c:v>808062.23650000012</c:v>
                </c:pt>
                <c:pt idx="335">
                  <c:v>814500</c:v>
                </c:pt>
                <c:pt idx="336">
                  <c:v>814500</c:v>
                </c:pt>
                <c:pt idx="337">
                  <c:v>814500</c:v>
                </c:pt>
                <c:pt idx="338">
                  <c:v>814500</c:v>
                </c:pt>
                <c:pt idx="339">
                  <c:v>814500</c:v>
                </c:pt>
                <c:pt idx="340">
                  <c:v>760534.27575999999</c:v>
                </c:pt>
                <c:pt idx="341">
                  <c:v>808678.07449999999</c:v>
                </c:pt>
                <c:pt idx="342">
                  <c:v>814500</c:v>
                </c:pt>
                <c:pt idx="343">
                  <c:v>814500</c:v>
                </c:pt>
                <c:pt idx="344">
                  <c:v>814500</c:v>
                </c:pt>
                <c:pt idx="345">
                  <c:v>814500</c:v>
                </c:pt>
                <c:pt idx="346">
                  <c:v>814500</c:v>
                </c:pt>
                <c:pt idx="347">
                  <c:v>814500</c:v>
                </c:pt>
                <c:pt idx="348">
                  <c:v>814500</c:v>
                </c:pt>
                <c:pt idx="349">
                  <c:v>814500</c:v>
                </c:pt>
                <c:pt idx="350">
                  <c:v>640017.35908000008</c:v>
                </c:pt>
                <c:pt idx="351">
                  <c:v>602211.45108000014</c:v>
                </c:pt>
                <c:pt idx="352">
                  <c:v>647718.27240000013</c:v>
                </c:pt>
                <c:pt idx="353">
                  <c:v>521791.25672000018</c:v>
                </c:pt>
                <c:pt idx="354">
                  <c:v>540104.61332000024</c:v>
                </c:pt>
                <c:pt idx="355">
                  <c:v>559497.15572000027</c:v>
                </c:pt>
                <c:pt idx="356">
                  <c:v>436232.22820000025</c:v>
                </c:pt>
                <c:pt idx="357">
                  <c:v>441677.97885600029</c:v>
                </c:pt>
                <c:pt idx="358">
                  <c:v>484386.09828000027</c:v>
                </c:pt>
                <c:pt idx="359">
                  <c:v>514234.8737400003</c:v>
                </c:pt>
                <c:pt idx="360">
                  <c:v>589254.65634000034</c:v>
                </c:pt>
                <c:pt idx="361">
                  <c:v>741895.68972000037</c:v>
                </c:pt>
                <c:pt idx="362">
                  <c:v>675628.15062000032</c:v>
                </c:pt>
                <c:pt idx="363">
                  <c:v>716295.5938200003</c:v>
                </c:pt>
                <c:pt idx="364">
                  <c:v>591875.62654000032</c:v>
                </c:pt>
                <c:pt idx="365">
                  <c:v>587337.1613800003</c:v>
                </c:pt>
                <c:pt idx="366">
                  <c:v>670964.91880000033</c:v>
                </c:pt>
                <c:pt idx="367">
                  <c:v>743996.48104000022</c:v>
                </c:pt>
                <c:pt idx="368">
                  <c:v>737408.27800000028</c:v>
                </c:pt>
                <c:pt idx="369">
                  <c:v>656573.97736000037</c:v>
                </c:pt>
                <c:pt idx="370">
                  <c:v>579593.47432000027</c:v>
                </c:pt>
                <c:pt idx="371">
                  <c:v>528641.42686000024</c:v>
                </c:pt>
                <c:pt idx="372">
                  <c:v>683976.02506000013</c:v>
                </c:pt>
                <c:pt idx="373">
                  <c:v>552870.58342000004</c:v>
                </c:pt>
                <c:pt idx="374">
                  <c:v>402049.39241999999</c:v>
                </c:pt>
                <c:pt idx="375">
                  <c:v>391394.81034000003</c:v>
                </c:pt>
                <c:pt idx="376">
                  <c:v>430194.34674000001</c:v>
                </c:pt>
                <c:pt idx="377">
                  <c:v>604736.34795999993</c:v>
                </c:pt>
                <c:pt idx="378">
                  <c:v>431452.66635999997</c:v>
                </c:pt>
                <c:pt idx="379">
                  <c:v>467005.43714799988</c:v>
                </c:pt>
                <c:pt idx="380">
                  <c:v>497678.60834799986</c:v>
                </c:pt>
                <c:pt idx="381">
                  <c:v>582517.68301599985</c:v>
                </c:pt>
                <c:pt idx="382">
                  <c:v>596074.63981599978</c:v>
                </c:pt>
                <c:pt idx="383">
                  <c:v>605440.66555599973</c:v>
                </c:pt>
                <c:pt idx="384">
                  <c:v>699174.23203599977</c:v>
                </c:pt>
                <c:pt idx="385">
                  <c:v>654873.21895599982</c:v>
                </c:pt>
                <c:pt idx="386">
                  <c:v>600794.10727599985</c:v>
                </c:pt>
                <c:pt idx="387">
                  <c:v>564725.74021599977</c:v>
                </c:pt>
                <c:pt idx="388">
                  <c:v>561762.19053599983</c:v>
                </c:pt>
                <c:pt idx="389">
                  <c:v>599600.5658959999</c:v>
                </c:pt>
                <c:pt idx="390">
                  <c:v>522523.74257599982</c:v>
                </c:pt>
                <c:pt idx="391">
                  <c:v>441350.11097599979</c:v>
                </c:pt>
                <c:pt idx="392">
                  <c:v>539624.2822639998</c:v>
                </c:pt>
                <c:pt idx="393">
                  <c:v>690573.8172439998</c:v>
                </c:pt>
                <c:pt idx="394">
                  <c:v>680371.69192399993</c:v>
                </c:pt>
                <c:pt idx="395">
                  <c:v>806125.90480399993</c:v>
                </c:pt>
                <c:pt idx="396">
                  <c:v>791016.505504</c:v>
                </c:pt>
                <c:pt idx="397">
                  <c:v>791452.67582400003</c:v>
                </c:pt>
                <c:pt idx="398">
                  <c:v>814500</c:v>
                </c:pt>
                <c:pt idx="399">
                  <c:v>814500</c:v>
                </c:pt>
                <c:pt idx="400">
                  <c:v>814500</c:v>
                </c:pt>
                <c:pt idx="401">
                  <c:v>797228.09363999986</c:v>
                </c:pt>
                <c:pt idx="402">
                  <c:v>814500</c:v>
                </c:pt>
                <c:pt idx="403">
                  <c:v>814500</c:v>
                </c:pt>
                <c:pt idx="404">
                  <c:v>814500</c:v>
                </c:pt>
                <c:pt idx="405">
                  <c:v>812715.99419999996</c:v>
                </c:pt>
                <c:pt idx="406">
                  <c:v>774716.6616799999</c:v>
                </c:pt>
                <c:pt idx="407">
                  <c:v>814500</c:v>
                </c:pt>
                <c:pt idx="408">
                  <c:v>814500</c:v>
                </c:pt>
                <c:pt idx="409">
                  <c:v>794099.17600000009</c:v>
                </c:pt>
                <c:pt idx="410">
                  <c:v>814500</c:v>
                </c:pt>
                <c:pt idx="411">
                  <c:v>814500</c:v>
                </c:pt>
                <c:pt idx="412">
                  <c:v>814500</c:v>
                </c:pt>
                <c:pt idx="413">
                  <c:v>814500</c:v>
                </c:pt>
                <c:pt idx="414">
                  <c:v>755607.59896000009</c:v>
                </c:pt>
                <c:pt idx="415">
                  <c:v>724970.11648000008</c:v>
                </c:pt>
                <c:pt idx="416">
                  <c:v>630545.09756000002</c:v>
                </c:pt>
                <c:pt idx="417">
                  <c:v>688253.14028000005</c:v>
                </c:pt>
                <c:pt idx="418">
                  <c:v>814500</c:v>
                </c:pt>
                <c:pt idx="419">
                  <c:v>742880.35055999993</c:v>
                </c:pt>
                <c:pt idx="420">
                  <c:v>813120.7180799999</c:v>
                </c:pt>
                <c:pt idx="421">
                  <c:v>814500</c:v>
                </c:pt>
                <c:pt idx="422">
                  <c:v>783559.41693999991</c:v>
                </c:pt>
                <c:pt idx="423">
                  <c:v>801514.24015999981</c:v>
                </c:pt>
                <c:pt idx="424">
                  <c:v>814500</c:v>
                </c:pt>
                <c:pt idx="425">
                  <c:v>596434.88267999992</c:v>
                </c:pt>
                <c:pt idx="426">
                  <c:v>579284.45675999986</c:v>
                </c:pt>
                <c:pt idx="427">
                  <c:v>674936.66123999981</c:v>
                </c:pt>
                <c:pt idx="428">
                  <c:v>619943.08427999984</c:v>
                </c:pt>
                <c:pt idx="429">
                  <c:v>583275.62285999977</c:v>
                </c:pt>
                <c:pt idx="430">
                  <c:v>747157.75169999979</c:v>
                </c:pt>
                <c:pt idx="431">
                  <c:v>672537.52661999979</c:v>
                </c:pt>
                <c:pt idx="432">
                  <c:v>725530.37141999986</c:v>
                </c:pt>
                <c:pt idx="433">
                  <c:v>806939.19301999977</c:v>
                </c:pt>
                <c:pt idx="434">
                  <c:v>722466.35971999983</c:v>
                </c:pt>
                <c:pt idx="435">
                  <c:v>741556.3595599999</c:v>
                </c:pt>
                <c:pt idx="436">
                  <c:v>814500</c:v>
                </c:pt>
                <c:pt idx="437">
                  <c:v>814500</c:v>
                </c:pt>
                <c:pt idx="438">
                  <c:v>814500</c:v>
                </c:pt>
                <c:pt idx="439">
                  <c:v>814500</c:v>
                </c:pt>
                <c:pt idx="440">
                  <c:v>720710.30495999998</c:v>
                </c:pt>
                <c:pt idx="441">
                  <c:v>700770.73343999998</c:v>
                </c:pt>
                <c:pt idx="442">
                  <c:v>814500</c:v>
                </c:pt>
                <c:pt idx="443">
                  <c:v>814500</c:v>
                </c:pt>
                <c:pt idx="444">
                  <c:v>800768.80296</c:v>
                </c:pt>
                <c:pt idx="445">
                  <c:v>814500</c:v>
                </c:pt>
                <c:pt idx="446">
                  <c:v>814500</c:v>
                </c:pt>
                <c:pt idx="447">
                  <c:v>814500</c:v>
                </c:pt>
                <c:pt idx="448">
                  <c:v>689918.57496</c:v>
                </c:pt>
                <c:pt idx="449">
                  <c:v>627929.26295999996</c:v>
                </c:pt>
                <c:pt idx="450">
                  <c:v>505955.63928</c:v>
                </c:pt>
                <c:pt idx="451">
                  <c:v>493506.08785200003</c:v>
                </c:pt>
                <c:pt idx="452">
                  <c:v>582955.99788000004</c:v>
                </c:pt>
                <c:pt idx="453">
                  <c:v>637599.74610000011</c:v>
                </c:pt>
                <c:pt idx="454">
                  <c:v>527604.90018000011</c:v>
                </c:pt>
                <c:pt idx="455">
                  <c:v>538318.82418000011</c:v>
                </c:pt>
                <c:pt idx="456">
                  <c:v>579269.18794000009</c:v>
                </c:pt>
                <c:pt idx="457">
                  <c:v>544023.34006000008</c:v>
                </c:pt>
                <c:pt idx="458">
                  <c:v>430075.32912000007</c:v>
                </c:pt>
                <c:pt idx="459">
                  <c:v>239480.43504800007</c:v>
                </c:pt>
                <c:pt idx="460">
                  <c:v>198959.24796800007</c:v>
                </c:pt>
                <c:pt idx="461">
                  <c:v>176150.18137400009</c:v>
                </c:pt>
                <c:pt idx="462">
                  <c:v>97600.519694000104</c:v>
                </c:pt>
                <c:pt idx="463">
                  <c:v>127350.5483900001</c:v>
                </c:pt>
                <c:pt idx="464">
                  <c:v>113236.9454940001</c:v>
                </c:pt>
                <c:pt idx="465">
                  <c:v>156556.60029400012</c:v>
                </c:pt>
                <c:pt idx="466">
                  <c:v>183830.74863400013</c:v>
                </c:pt>
                <c:pt idx="467">
                  <c:v>177560.08457600014</c:v>
                </c:pt>
                <c:pt idx="468">
                  <c:v>255872.01761200017</c:v>
                </c:pt>
                <c:pt idx="469">
                  <c:v>335063.16347400018</c:v>
                </c:pt>
                <c:pt idx="470">
                  <c:v>428561.82901000016</c:v>
                </c:pt>
                <c:pt idx="471">
                  <c:v>549169.33501800022</c:v>
                </c:pt>
                <c:pt idx="472">
                  <c:v>500127.4265180002</c:v>
                </c:pt>
                <c:pt idx="473">
                  <c:v>448716.31629800017</c:v>
                </c:pt>
                <c:pt idx="474">
                  <c:v>456309.01984200021</c:v>
                </c:pt>
                <c:pt idx="475">
                  <c:v>493335.4572180002</c:v>
                </c:pt>
                <c:pt idx="476">
                  <c:v>432433.71088200022</c:v>
                </c:pt>
                <c:pt idx="477">
                  <c:v>381009.40062200022</c:v>
                </c:pt>
                <c:pt idx="478">
                  <c:v>455248.28574200021</c:v>
                </c:pt>
                <c:pt idx="479">
                  <c:v>555515.28068600013</c:v>
                </c:pt>
                <c:pt idx="480">
                  <c:v>607733.70412600006</c:v>
                </c:pt>
                <c:pt idx="481">
                  <c:v>654066.59530600009</c:v>
                </c:pt>
                <c:pt idx="482">
                  <c:v>731392.16842600016</c:v>
                </c:pt>
                <c:pt idx="483">
                  <c:v>814500</c:v>
                </c:pt>
                <c:pt idx="484">
                  <c:v>814500</c:v>
                </c:pt>
                <c:pt idx="485">
                  <c:v>751378.86803999997</c:v>
                </c:pt>
                <c:pt idx="486">
                  <c:v>814500</c:v>
                </c:pt>
                <c:pt idx="487">
                  <c:v>814500</c:v>
                </c:pt>
                <c:pt idx="488">
                  <c:v>814500</c:v>
                </c:pt>
                <c:pt idx="489">
                  <c:v>814500</c:v>
                </c:pt>
                <c:pt idx="490">
                  <c:v>814500</c:v>
                </c:pt>
                <c:pt idx="491">
                  <c:v>814500</c:v>
                </c:pt>
                <c:pt idx="492">
                  <c:v>776340.69715999998</c:v>
                </c:pt>
                <c:pt idx="493">
                  <c:v>730062.79423999996</c:v>
                </c:pt>
                <c:pt idx="494">
                  <c:v>740744.87911999994</c:v>
                </c:pt>
                <c:pt idx="495">
                  <c:v>777211.34245999996</c:v>
                </c:pt>
                <c:pt idx="496">
                  <c:v>802551.10323999997</c:v>
                </c:pt>
                <c:pt idx="497">
                  <c:v>814500</c:v>
                </c:pt>
                <c:pt idx="498">
                  <c:v>814500</c:v>
                </c:pt>
                <c:pt idx="499">
                  <c:v>814500</c:v>
                </c:pt>
                <c:pt idx="500">
                  <c:v>679490.44240000006</c:v>
                </c:pt>
                <c:pt idx="501">
                  <c:v>511850.47816000006</c:v>
                </c:pt>
                <c:pt idx="502">
                  <c:v>658436.32302400016</c:v>
                </c:pt>
                <c:pt idx="503">
                  <c:v>754369.27662400017</c:v>
                </c:pt>
                <c:pt idx="504">
                  <c:v>814500</c:v>
                </c:pt>
                <c:pt idx="505">
                  <c:v>795472.62540000002</c:v>
                </c:pt>
                <c:pt idx="506">
                  <c:v>665260.72768000001</c:v>
                </c:pt>
                <c:pt idx="507">
                  <c:v>557148.6457600001</c:v>
                </c:pt>
                <c:pt idx="508">
                  <c:v>572033.50264000008</c:v>
                </c:pt>
                <c:pt idx="509">
                  <c:v>533762.84304000007</c:v>
                </c:pt>
                <c:pt idx="510">
                  <c:v>533885.17462000006</c:v>
                </c:pt>
                <c:pt idx="511">
                  <c:v>526369.21337999997</c:v>
                </c:pt>
                <c:pt idx="512">
                  <c:v>623107.17137999996</c:v>
                </c:pt>
                <c:pt idx="513">
                  <c:v>695520.26813999994</c:v>
                </c:pt>
                <c:pt idx="514">
                  <c:v>698734.0986599999</c:v>
                </c:pt>
                <c:pt idx="515">
                  <c:v>605560.67501999997</c:v>
                </c:pt>
                <c:pt idx="516">
                  <c:v>519407.69531999994</c:v>
                </c:pt>
                <c:pt idx="517">
                  <c:v>589798.38191999996</c:v>
                </c:pt>
                <c:pt idx="518">
                  <c:v>614831.43966000003</c:v>
                </c:pt>
                <c:pt idx="519">
                  <c:v>619900.17450000008</c:v>
                </c:pt>
                <c:pt idx="520">
                  <c:v>643771.83282000013</c:v>
                </c:pt>
                <c:pt idx="521">
                  <c:v>814500</c:v>
                </c:pt>
                <c:pt idx="522">
                  <c:v>814213.24662000011</c:v>
                </c:pt>
                <c:pt idx="523">
                  <c:v>814500</c:v>
                </c:pt>
                <c:pt idx="524">
                  <c:v>814500</c:v>
                </c:pt>
                <c:pt idx="525">
                  <c:v>814500</c:v>
                </c:pt>
                <c:pt idx="526">
                  <c:v>814500</c:v>
                </c:pt>
                <c:pt idx="527">
                  <c:v>814500</c:v>
                </c:pt>
                <c:pt idx="528">
                  <c:v>748792.36272000021</c:v>
                </c:pt>
                <c:pt idx="529">
                  <c:v>631924.49406000017</c:v>
                </c:pt>
                <c:pt idx="530">
                  <c:v>710190.17518000014</c:v>
                </c:pt>
                <c:pt idx="531">
                  <c:v>706151.54014000017</c:v>
                </c:pt>
                <c:pt idx="532">
                  <c:v>655052.55774000019</c:v>
                </c:pt>
                <c:pt idx="533">
                  <c:v>604949.38206000021</c:v>
                </c:pt>
                <c:pt idx="534">
                  <c:v>535829.17614000023</c:v>
                </c:pt>
                <c:pt idx="535">
                  <c:v>574569.47548000026</c:v>
                </c:pt>
                <c:pt idx="536">
                  <c:v>487313.12364000024</c:v>
                </c:pt>
                <c:pt idx="537">
                  <c:v>498929.56950000033</c:v>
                </c:pt>
                <c:pt idx="538">
                  <c:v>601020.85314000025</c:v>
                </c:pt>
                <c:pt idx="539">
                  <c:v>566284.18380000035</c:v>
                </c:pt>
                <c:pt idx="540">
                  <c:v>614098.96108000039</c:v>
                </c:pt>
                <c:pt idx="541">
                  <c:v>656694.86956000037</c:v>
                </c:pt>
                <c:pt idx="542">
                  <c:v>753621.80716000043</c:v>
                </c:pt>
                <c:pt idx="543">
                  <c:v>813209.47372000047</c:v>
                </c:pt>
                <c:pt idx="544">
                  <c:v>814500</c:v>
                </c:pt>
                <c:pt idx="545">
                  <c:v>814500</c:v>
                </c:pt>
                <c:pt idx="546">
                  <c:v>728675.09912000003</c:v>
                </c:pt>
                <c:pt idx="547">
                  <c:v>749290.94640000002</c:v>
                </c:pt>
                <c:pt idx="548">
                  <c:v>534208.40298000001</c:v>
                </c:pt>
                <c:pt idx="549">
                  <c:v>580431.90289999999</c:v>
                </c:pt>
                <c:pt idx="550">
                  <c:v>620544.47893999994</c:v>
                </c:pt>
                <c:pt idx="551">
                  <c:v>639420.38143999991</c:v>
                </c:pt>
                <c:pt idx="552">
                  <c:v>790388.94143999997</c:v>
                </c:pt>
                <c:pt idx="553">
                  <c:v>814500</c:v>
                </c:pt>
                <c:pt idx="554">
                  <c:v>814500</c:v>
                </c:pt>
                <c:pt idx="555">
                  <c:v>814500</c:v>
                </c:pt>
                <c:pt idx="556">
                  <c:v>814500</c:v>
                </c:pt>
                <c:pt idx="557">
                  <c:v>814500</c:v>
                </c:pt>
                <c:pt idx="558">
                  <c:v>814500</c:v>
                </c:pt>
                <c:pt idx="559">
                  <c:v>782909.59956</c:v>
                </c:pt>
                <c:pt idx="560">
                  <c:v>791126.04358000006</c:v>
                </c:pt>
                <c:pt idx="561">
                  <c:v>814500</c:v>
                </c:pt>
                <c:pt idx="562">
                  <c:v>814500</c:v>
                </c:pt>
                <c:pt idx="563">
                  <c:v>814500</c:v>
                </c:pt>
                <c:pt idx="564">
                  <c:v>686469.90119999996</c:v>
                </c:pt>
                <c:pt idx="565">
                  <c:v>678423.91163999995</c:v>
                </c:pt>
                <c:pt idx="566">
                  <c:v>712382.64095999987</c:v>
                </c:pt>
                <c:pt idx="567">
                  <c:v>718262.01427999989</c:v>
                </c:pt>
                <c:pt idx="568">
                  <c:v>753092.33507999987</c:v>
                </c:pt>
                <c:pt idx="569">
                  <c:v>780923.65445999987</c:v>
                </c:pt>
                <c:pt idx="570">
                  <c:v>752174.83409999986</c:v>
                </c:pt>
                <c:pt idx="571">
                  <c:v>688772.2259399998</c:v>
                </c:pt>
                <c:pt idx="572">
                  <c:v>647865.13025999977</c:v>
                </c:pt>
                <c:pt idx="573">
                  <c:v>649039.66737999977</c:v>
                </c:pt>
                <c:pt idx="574">
                  <c:v>599334.04945999978</c:v>
                </c:pt>
                <c:pt idx="575">
                  <c:v>548812.84537999984</c:v>
                </c:pt>
                <c:pt idx="576">
                  <c:v>531913.8036199999</c:v>
                </c:pt>
                <c:pt idx="577">
                  <c:v>452013.17341999989</c:v>
                </c:pt>
                <c:pt idx="578">
                  <c:v>481875.9645479999</c:v>
                </c:pt>
                <c:pt idx="579">
                  <c:v>662445.33136799978</c:v>
                </c:pt>
                <c:pt idx="580">
                  <c:v>763069.88944799965</c:v>
                </c:pt>
                <c:pt idx="581">
                  <c:v>658645.74738799967</c:v>
                </c:pt>
                <c:pt idx="582">
                  <c:v>795610.36050799966</c:v>
                </c:pt>
                <c:pt idx="583">
                  <c:v>814500</c:v>
                </c:pt>
                <c:pt idx="584">
                  <c:v>814500</c:v>
                </c:pt>
                <c:pt idx="585">
                  <c:v>814500</c:v>
                </c:pt>
                <c:pt idx="586">
                  <c:v>801324.96863999998</c:v>
                </c:pt>
                <c:pt idx="587">
                  <c:v>814500</c:v>
                </c:pt>
                <c:pt idx="588">
                  <c:v>814500</c:v>
                </c:pt>
                <c:pt idx="589">
                  <c:v>814500</c:v>
                </c:pt>
                <c:pt idx="590">
                  <c:v>814500</c:v>
                </c:pt>
                <c:pt idx="591">
                  <c:v>814500</c:v>
                </c:pt>
                <c:pt idx="592">
                  <c:v>814500</c:v>
                </c:pt>
                <c:pt idx="593">
                  <c:v>814500</c:v>
                </c:pt>
                <c:pt idx="594">
                  <c:v>776299.64152000006</c:v>
                </c:pt>
                <c:pt idx="595">
                  <c:v>761671.47100000002</c:v>
                </c:pt>
                <c:pt idx="596">
                  <c:v>778408.99682000012</c:v>
                </c:pt>
                <c:pt idx="597">
                  <c:v>814500</c:v>
                </c:pt>
                <c:pt idx="598">
                  <c:v>814500</c:v>
                </c:pt>
                <c:pt idx="599">
                  <c:v>768006.40223999997</c:v>
                </c:pt>
                <c:pt idx="600">
                  <c:v>811849.08349999995</c:v>
                </c:pt>
                <c:pt idx="601">
                  <c:v>703792.68264000001</c:v>
                </c:pt>
                <c:pt idx="602">
                  <c:v>609367.66371999995</c:v>
                </c:pt>
                <c:pt idx="603">
                  <c:v>629974.37925999984</c:v>
                </c:pt>
                <c:pt idx="604">
                  <c:v>628460.6098199999</c:v>
                </c:pt>
                <c:pt idx="605">
                  <c:v>571836.5558999998</c:v>
                </c:pt>
                <c:pt idx="606">
                  <c:v>629354.94285999984</c:v>
                </c:pt>
                <c:pt idx="607">
                  <c:v>750159.12189999979</c:v>
                </c:pt>
                <c:pt idx="608">
                  <c:v>814500</c:v>
                </c:pt>
                <c:pt idx="609">
                  <c:v>814500</c:v>
                </c:pt>
                <c:pt idx="610">
                  <c:v>814500</c:v>
                </c:pt>
                <c:pt idx="611">
                  <c:v>814500</c:v>
                </c:pt>
                <c:pt idx="612">
                  <c:v>715477.62540000002</c:v>
                </c:pt>
                <c:pt idx="613">
                  <c:v>809976.61187999998</c:v>
                </c:pt>
                <c:pt idx="614">
                  <c:v>814500</c:v>
                </c:pt>
                <c:pt idx="615">
                  <c:v>814500</c:v>
                </c:pt>
                <c:pt idx="616">
                  <c:v>814500</c:v>
                </c:pt>
                <c:pt idx="617">
                  <c:v>814500</c:v>
                </c:pt>
                <c:pt idx="618">
                  <c:v>814500</c:v>
                </c:pt>
                <c:pt idx="619">
                  <c:v>814500</c:v>
                </c:pt>
                <c:pt idx="620">
                  <c:v>812018.04832000006</c:v>
                </c:pt>
                <c:pt idx="621">
                  <c:v>814500</c:v>
                </c:pt>
                <c:pt idx="622">
                  <c:v>771783.52112000005</c:v>
                </c:pt>
                <c:pt idx="623">
                  <c:v>736704.75427999999</c:v>
                </c:pt>
                <c:pt idx="624">
                  <c:v>814500</c:v>
                </c:pt>
                <c:pt idx="625">
                  <c:v>814500</c:v>
                </c:pt>
                <c:pt idx="626">
                  <c:v>814500</c:v>
                </c:pt>
                <c:pt idx="627">
                  <c:v>760821.66523999989</c:v>
                </c:pt>
                <c:pt idx="628">
                  <c:v>814500</c:v>
                </c:pt>
                <c:pt idx="629">
                  <c:v>722886.25387999997</c:v>
                </c:pt>
                <c:pt idx="630">
                  <c:v>641310.47655999998</c:v>
                </c:pt>
                <c:pt idx="631">
                  <c:v>543887.41719999991</c:v>
                </c:pt>
                <c:pt idx="632">
                  <c:v>600269.45883999998</c:v>
                </c:pt>
                <c:pt idx="633">
                  <c:v>746604.51184000005</c:v>
                </c:pt>
                <c:pt idx="634">
                  <c:v>764711.20648000005</c:v>
                </c:pt>
                <c:pt idx="635">
                  <c:v>693843.89607999998</c:v>
                </c:pt>
                <c:pt idx="636">
                  <c:v>578070.9754</c:v>
                </c:pt>
                <c:pt idx="637">
                  <c:v>685042.69844000007</c:v>
                </c:pt>
                <c:pt idx="638">
                  <c:v>726388.18916000007</c:v>
                </c:pt>
                <c:pt idx="639">
                  <c:v>806552.24048000004</c:v>
                </c:pt>
                <c:pt idx="640">
                  <c:v>814500</c:v>
                </c:pt>
                <c:pt idx="641">
                  <c:v>814500</c:v>
                </c:pt>
                <c:pt idx="642">
                  <c:v>778598.75736000005</c:v>
                </c:pt>
                <c:pt idx="643">
                  <c:v>814500</c:v>
                </c:pt>
                <c:pt idx="644">
                  <c:v>814500</c:v>
                </c:pt>
                <c:pt idx="645">
                  <c:v>725267.48099999991</c:v>
                </c:pt>
                <c:pt idx="646">
                  <c:v>725565.46499999997</c:v>
                </c:pt>
                <c:pt idx="647">
                  <c:v>688078.6479199999</c:v>
                </c:pt>
                <c:pt idx="648">
                  <c:v>616626.29563999991</c:v>
                </c:pt>
                <c:pt idx="649">
                  <c:v>601712.00719999988</c:v>
                </c:pt>
                <c:pt idx="650">
                  <c:v>617283.63025999989</c:v>
                </c:pt>
                <c:pt idx="651">
                  <c:v>560633.14555999986</c:v>
                </c:pt>
                <c:pt idx="652">
                  <c:v>475676.04259999993</c:v>
                </c:pt>
                <c:pt idx="653">
                  <c:v>652978.78370000003</c:v>
                </c:pt>
                <c:pt idx="654">
                  <c:v>744737.00450000004</c:v>
                </c:pt>
                <c:pt idx="655">
                  <c:v>792663.19160000002</c:v>
                </c:pt>
                <c:pt idx="656">
                  <c:v>779430.68521999998</c:v>
                </c:pt>
                <c:pt idx="657">
                  <c:v>814500</c:v>
                </c:pt>
                <c:pt idx="658">
                  <c:v>669267.58803999994</c:v>
                </c:pt>
                <c:pt idx="659">
                  <c:v>704965.11123999988</c:v>
                </c:pt>
                <c:pt idx="660">
                  <c:v>703536.47839999991</c:v>
                </c:pt>
                <c:pt idx="661">
                  <c:v>767839.74711999984</c:v>
                </c:pt>
                <c:pt idx="662">
                  <c:v>790501.45361999981</c:v>
                </c:pt>
                <c:pt idx="663">
                  <c:v>728632.9393999998</c:v>
                </c:pt>
                <c:pt idx="664">
                  <c:v>814500</c:v>
                </c:pt>
                <c:pt idx="665">
                  <c:v>814500</c:v>
                </c:pt>
                <c:pt idx="666">
                  <c:v>814500</c:v>
                </c:pt>
                <c:pt idx="667">
                  <c:v>814500</c:v>
                </c:pt>
                <c:pt idx="668">
                  <c:v>770510.79628000001</c:v>
                </c:pt>
                <c:pt idx="669">
                  <c:v>814500</c:v>
                </c:pt>
                <c:pt idx="670">
                  <c:v>811320.10244000005</c:v>
                </c:pt>
                <c:pt idx="671">
                  <c:v>814500</c:v>
                </c:pt>
                <c:pt idx="672">
                  <c:v>814500</c:v>
                </c:pt>
                <c:pt idx="673">
                  <c:v>814500</c:v>
                </c:pt>
                <c:pt idx="674">
                  <c:v>688810.07267999998</c:v>
                </c:pt>
                <c:pt idx="675">
                  <c:v>729436.85148000007</c:v>
                </c:pt>
                <c:pt idx="676">
                  <c:v>803147.41704000009</c:v>
                </c:pt>
                <c:pt idx="677">
                  <c:v>803012.35908000008</c:v>
                </c:pt>
                <c:pt idx="678">
                  <c:v>814500</c:v>
                </c:pt>
                <c:pt idx="679">
                  <c:v>678833.55215999996</c:v>
                </c:pt>
                <c:pt idx="680">
                  <c:v>629621.34095999994</c:v>
                </c:pt>
                <c:pt idx="681">
                  <c:v>814500</c:v>
                </c:pt>
                <c:pt idx="682">
                  <c:v>814500</c:v>
                </c:pt>
                <c:pt idx="683">
                  <c:v>814500</c:v>
                </c:pt>
                <c:pt idx="684">
                  <c:v>814500</c:v>
                </c:pt>
                <c:pt idx="685">
                  <c:v>696076.92096000002</c:v>
                </c:pt>
                <c:pt idx="686">
                  <c:v>633129.32640000002</c:v>
                </c:pt>
                <c:pt idx="687">
                  <c:v>735510.69871999999</c:v>
                </c:pt>
                <c:pt idx="688">
                  <c:v>659558.88602000009</c:v>
                </c:pt>
                <c:pt idx="689">
                  <c:v>610052.10074000014</c:v>
                </c:pt>
                <c:pt idx="690">
                  <c:v>683212.59404000023</c:v>
                </c:pt>
                <c:pt idx="691">
                  <c:v>701918.65928000014</c:v>
                </c:pt>
                <c:pt idx="692">
                  <c:v>711201.61268000014</c:v>
                </c:pt>
                <c:pt idx="693">
                  <c:v>711138.21176000009</c:v>
                </c:pt>
                <c:pt idx="694">
                  <c:v>672727.85544000007</c:v>
                </c:pt>
                <c:pt idx="695">
                  <c:v>606601.65768000018</c:v>
                </c:pt>
                <c:pt idx="696">
                  <c:v>679054.09110000019</c:v>
                </c:pt>
                <c:pt idx="697">
                  <c:v>703070.63886000018</c:v>
                </c:pt>
                <c:pt idx="698">
                  <c:v>814500</c:v>
                </c:pt>
                <c:pt idx="699">
                  <c:v>814500</c:v>
                </c:pt>
                <c:pt idx="700">
                  <c:v>801507.80448000005</c:v>
                </c:pt>
                <c:pt idx="701">
                  <c:v>762937.24368000007</c:v>
                </c:pt>
                <c:pt idx="702">
                  <c:v>727655.59394000017</c:v>
                </c:pt>
                <c:pt idx="703">
                  <c:v>631263.0349000002</c:v>
                </c:pt>
                <c:pt idx="704">
                  <c:v>674343.52722000016</c:v>
                </c:pt>
                <c:pt idx="705">
                  <c:v>786895.89330000011</c:v>
                </c:pt>
                <c:pt idx="706">
                  <c:v>814500</c:v>
                </c:pt>
                <c:pt idx="707">
                  <c:v>748792.36271999998</c:v>
                </c:pt>
                <c:pt idx="708">
                  <c:v>610094.52731999999</c:v>
                </c:pt>
                <c:pt idx="709">
                  <c:v>581805.77447999991</c:v>
                </c:pt>
                <c:pt idx="710">
                  <c:v>710358.74615999986</c:v>
                </c:pt>
                <c:pt idx="711">
                  <c:v>777954.63303999987</c:v>
                </c:pt>
                <c:pt idx="712">
                  <c:v>721045.66615999991</c:v>
                </c:pt>
                <c:pt idx="713">
                  <c:v>707651.17707999994</c:v>
                </c:pt>
                <c:pt idx="714">
                  <c:v>715297.32111999998</c:v>
                </c:pt>
                <c:pt idx="715">
                  <c:v>755749.18512000004</c:v>
                </c:pt>
                <c:pt idx="716">
                  <c:v>765664.59834000003</c:v>
                </c:pt>
                <c:pt idx="717">
                  <c:v>814500</c:v>
                </c:pt>
                <c:pt idx="718">
                  <c:v>746899.12786000012</c:v>
                </c:pt>
                <c:pt idx="719">
                  <c:v>663926.21680000005</c:v>
                </c:pt>
                <c:pt idx="720">
                  <c:v>664834.30000000005</c:v>
                </c:pt>
                <c:pt idx="721">
                  <c:v>617593.79824000003</c:v>
                </c:pt>
                <c:pt idx="722">
                  <c:v>780953.25292000012</c:v>
                </c:pt>
                <c:pt idx="723">
                  <c:v>814500</c:v>
                </c:pt>
                <c:pt idx="724">
                  <c:v>814500</c:v>
                </c:pt>
                <c:pt idx="725">
                  <c:v>814500</c:v>
                </c:pt>
                <c:pt idx="726">
                  <c:v>769443.34964000003</c:v>
                </c:pt>
                <c:pt idx="727">
                  <c:v>814500</c:v>
                </c:pt>
                <c:pt idx="728">
                  <c:v>774657.41591999994</c:v>
                </c:pt>
                <c:pt idx="729">
                  <c:v>727162.2156</c:v>
                </c:pt>
                <c:pt idx="730">
                  <c:v>758177.91780000005</c:v>
                </c:pt>
                <c:pt idx="731">
                  <c:v>710114.64535999997</c:v>
                </c:pt>
                <c:pt idx="732">
                  <c:v>628940.40683999995</c:v>
                </c:pt>
                <c:pt idx="733">
                  <c:v>632289.30955999997</c:v>
                </c:pt>
                <c:pt idx="734">
                  <c:v>506559.96348000003</c:v>
                </c:pt>
                <c:pt idx="735">
                  <c:v>472016.8259520001</c:v>
                </c:pt>
                <c:pt idx="736">
                  <c:v>588773.03917200014</c:v>
                </c:pt>
                <c:pt idx="737">
                  <c:v>671147.43403200014</c:v>
                </c:pt>
                <c:pt idx="738">
                  <c:v>687124.31467200012</c:v>
                </c:pt>
                <c:pt idx="739">
                  <c:v>814500</c:v>
                </c:pt>
                <c:pt idx="740">
                  <c:v>699895.09548000002</c:v>
                </c:pt>
                <c:pt idx="741">
                  <c:v>671924.81436000008</c:v>
                </c:pt>
                <c:pt idx="742">
                  <c:v>632159.07228000008</c:v>
                </c:pt>
                <c:pt idx="743">
                  <c:v>754030.66716000007</c:v>
                </c:pt>
                <c:pt idx="744">
                  <c:v>814500</c:v>
                </c:pt>
                <c:pt idx="745">
                  <c:v>814500</c:v>
                </c:pt>
                <c:pt idx="746">
                  <c:v>768152.01151999983</c:v>
                </c:pt>
                <c:pt idx="747">
                  <c:v>727433.10005999974</c:v>
                </c:pt>
                <c:pt idx="748">
                  <c:v>778726.51165999973</c:v>
                </c:pt>
                <c:pt idx="749">
                  <c:v>814500</c:v>
                </c:pt>
                <c:pt idx="750">
                  <c:v>814500</c:v>
                </c:pt>
                <c:pt idx="751">
                  <c:v>814500</c:v>
                </c:pt>
                <c:pt idx="752">
                  <c:v>814500</c:v>
                </c:pt>
                <c:pt idx="753">
                  <c:v>814500</c:v>
                </c:pt>
                <c:pt idx="754">
                  <c:v>776628.08663999999</c:v>
                </c:pt>
                <c:pt idx="755">
                  <c:v>750922.50977999996</c:v>
                </c:pt>
                <c:pt idx="756">
                  <c:v>613193.10173999995</c:v>
                </c:pt>
                <c:pt idx="757">
                  <c:v>638126.84987999999</c:v>
                </c:pt>
                <c:pt idx="758">
                  <c:v>594469.92171999998</c:v>
                </c:pt>
                <c:pt idx="759">
                  <c:v>494597.56683999998</c:v>
                </c:pt>
                <c:pt idx="760">
                  <c:v>486643.57988799992</c:v>
                </c:pt>
                <c:pt idx="761">
                  <c:v>501868.50764799991</c:v>
                </c:pt>
                <c:pt idx="762">
                  <c:v>700441.52119599993</c:v>
                </c:pt>
                <c:pt idx="763">
                  <c:v>813019.34887600003</c:v>
                </c:pt>
                <c:pt idx="764">
                  <c:v>814500</c:v>
                </c:pt>
                <c:pt idx="765">
                  <c:v>814500</c:v>
                </c:pt>
                <c:pt idx="766">
                  <c:v>814500</c:v>
                </c:pt>
                <c:pt idx="767">
                  <c:v>783361.21160000004</c:v>
                </c:pt>
                <c:pt idx="768">
                  <c:v>785369.43888000003</c:v>
                </c:pt>
                <c:pt idx="769">
                  <c:v>787070.47181999998</c:v>
                </c:pt>
                <c:pt idx="770">
                  <c:v>791342.03201999993</c:v>
                </c:pt>
                <c:pt idx="771">
                  <c:v>731840.03495999996</c:v>
                </c:pt>
                <c:pt idx="772">
                  <c:v>707900.84171999991</c:v>
                </c:pt>
                <c:pt idx="773">
                  <c:v>711652.05939999991</c:v>
                </c:pt>
                <c:pt idx="774">
                  <c:v>742025.29951999988</c:v>
                </c:pt>
                <c:pt idx="775">
                  <c:v>774860.1602599998</c:v>
                </c:pt>
                <c:pt idx="776">
                  <c:v>542863.25067999982</c:v>
                </c:pt>
                <c:pt idx="777">
                  <c:v>490215.44759999984</c:v>
                </c:pt>
                <c:pt idx="778">
                  <c:v>525609.88997999986</c:v>
                </c:pt>
                <c:pt idx="779">
                  <c:v>516495.85277999996</c:v>
                </c:pt>
                <c:pt idx="780">
                  <c:v>521230.52778</c:v>
                </c:pt>
                <c:pt idx="781">
                  <c:v>499193.59758000006</c:v>
                </c:pt>
                <c:pt idx="782">
                  <c:v>461691.84069600003</c:v>
                </c:pt>
                <c:pt idx="783">
                  <c:v>522086.61343200004</c:v>
                </c:pt>
                <c:pt idx="784">
                  <c:v>496655.01283200004</c:v>
                </c:pt>
                <c:pt idx="785">
                  <c:v>537037.94990400004</c:v>
                </c:pt>
                <c:pt idx="786">
                  <c:v>724783.11882400012</c:v>
                </c:pt>
                <c:pt idx="787">
                  <c:v>814500</c:v>
                </c:pt>
                <c:pt idx="788">
                  <c:v>814500</c:v>
                </c:pt>
                <c:pt idx="789">
                  <c:v>722886.25387999997</c:v>
                </c:pt>
                <c:pt idx="790">
                  <c:v>581963.04191999999</c:v>
                </c:pt>
                <c:pt idx="791">
                  <c:v>618041.35722000001</c:v>
                </c:pt>
                <c:pt idx="792">
                  <c:v>735691.61297999998</c:v>
                </c:pt>
                <c:pt idx="793">
                  <c:v>598527.1209000001</c:v>
                </c:pt>
                <c:pt idx="794">
                  <c:v>481186.02534000005</c:v>
                </c:pt>
                <c:pt idx="795">
                  <c:v>496676.84123999998</c:v>
                </c:pt>
                <c:pt idx="796">
                  <c:v>604762.2108479999</c:v>
                </c:pt>
                <c:pt idx="797">
                  <c:v>798450.23038799991</c:v>
                </c:pt>
                <c:pt idx="798">
                  <c:v>814500</c:v>
                </c:pt>
                <c:pt idx="799">
                  <c:v>814500</c:v>
                </c:pt>
                <c:pt idx="800">
                  <c:v>814500</c:v>
                </c:pt>
                <c:pt idx="801">
                  <c:v>814500</c:v>
                </c:pt>
                <c:pt idx="802">
                  <c:v>804135.36543999997</c:v>
                </c:pt>
                <c:pt idx="803">
                  <c:v>814500</c:v>
                </c:pt>
                <c:pt idx="804">
                  <c:v>814500</c:v>
                </c:pt>
                <c:pt idx="805">
                  <c:v>676023.15535999998</c:v>
                </c:pt>
                <c:pt idx="806">
                  <c:v>707426.46452000004</c:v>
                </c:pt>
                <c:pt idx="807">
                  <c:v>778716.50836000009</c:v>
                </c:pt>
                <c:pt idx="808">
                  <c:v>814500</c:v>
                </c:pt>
                <c:pt idx="809">
                  <c:v>680886.33415999997</c:v>
                </c:pt>
                <c:pt idx="810">
                  <c:v>598413.73243999993</c:v>
                </c:pt>
                <c:pt idx="811">
                  <c:v>649845.73909999989</c:v>
                </c:pt>
                <c:pt idx="812">
                  <c:v>606663.21797999996</c:v>
                </c:pt>
                <c:pt idx="813">
                  <c:v>681751.20762</c:v>
                </c:pt>
                <c:pt idx="814">
                  <c:v>791893.40046000003</c:v>
                </c:pt>
                <c:pt idx="815">
                  <c:v>814500</c:v>
                </c:pt>
                <c:pt idx="816">
                  <c:v>800194.02400000009</c:v>
                </c:pt>
                <c:pt idx="817">
                  <c:v>814500</c:v>
                </c:pt>
                <c:pt idx="818">
                  <c:v>814500</c:v>
                </c:pt>
                <c:pt idx="819">
                  <c:v>814500</c:v>
                </c:pt>
                <c:pt idx="820">
                  <c:v>814500</c:v>
                </c:pt>
                <c:pt idx="821">
                  <c:v>814500</c:v>
                </c:pt>
                <c:pt idx="822">
                  <c:v>814500</c:v>
                </c:pt>
                <c:pt idx="823">
                  <c:v>814500</c:v>
                </c:pt>
                <c:pt idx="824">
                  <c:v>708557.83551999996</c:v>
                </c:pt>
                <c:pt idx="825">
                  <c:v>750937.08575999993</c:v>
                </c:pt>
                <c:pt idx="826">
                  <c:v>646618.42163999996</c:v>
                </c:pt>
                <c:pt idx="827">
                  <c:v>679578.23043999996</c:v>
                </c:pt>
                <c:pt idx="828">
                  <c:v>551706.99243999994</c:v>
                </c:pt>
                <c:pt idx="829">
                  <c:v>641821.59627999994</c:v>
                </c:pt>
                <c:pt idx="830">
                  <c:v>725147.61916</c:v>
                </c:pt>
                <c:pt idx="831">
                  <c:v>795835.35480000009</c:v>
                </c:pt>
                <c:pt idx="832">
                  <c:v>814500</c:v>
                </c:pt>
                <c:pt idx="833">
                  <c:v>814500</c:v>
                </c:pt>
                <c:pt idx="834">
                  <c:v>814500</c:v>
                </c:pt>
                <c:pt idx="835">
                  <c:v>718004.46179999993</c:v>
                </c:pt>
                <c:pt idx="836">
                  <c:v>699389.96831999987</c:v>
                </c:pt>
                <c:pt idx="837">
                  <c:v>814500</c:v>
                </c:pt>
                <c:pt idx="838">
                  <c:v>814500</c:v>
                </c:pt>
                <c:pt idx="839">
                  <c:v>774123.69259999995</c:v>
                </c:pt>
                <c:pt idx="840">
                  <c:v>814500</c:v>
                </c:pt>
                <c:pt idx="841">
                  <c:v>814500</c:v>
                </c:pt>
                <c:pt idx="842">
                  <c:v>814500</c:v>
                </c:pt>
                <c:pt idx="843">
                  <c:v>766737.50647999998</c:v>
                </c:pt>
                <c:pt idx="844">
                  <c:v>804656.00705999997</c:v>
                </c:pt>
                <c:pt idx="845">
                  <c:v>714919.71317999996</c:v>
                </c:pt>
                <c:pt idx="846">
                  <c:v>588010.20533999999</c:v>
                </c:pt>
                <c:pt idx="847">
                  <c:v>727804.27247999993</c:v>
                </c:pt>
                <c:pt idx="848">
                  <c:v>812144.32731999981</c:v>
                </c:pt>
                <c:pt idx="849">
                  <c:v>799727.86133999983</c:v>
                </c:pt>
                <c:pt idx="850">
                  <c:v>814500</c:v>
                </c:pt>
                <c:pt idx="851">
                  <c:v>786942.62525999988</c:v>
                </c:pt>
                <c:pt idx="852">
                  <c:v>734009.75341999996</c:v>
                </c:pt>
                <c:pt idx="853">
                  <c:v>814500</c:v>
                </c:pt>
                <c:pt idx="854">
                  <c:v>814500</c:v>
                </c:pt>
                <c:pt idx="855">
                  <c:v>814500</c:v>
                </c:pt>
                <c:pt idx="856">
                  <c:v>814500</c:v>
                </c:pt>
                <c:pt idx="857">
                  <c:v>814500</c:v>
                </c:pt>
                <c:pt idx="858">
                  <c:v>814500</c:v>
                </c:pt>
                <c:pt idx="859">
                  <c:v>625319.43995999999</c:v>
                </c:pt>
                <c:pt idx="860">
                  <c:v>599784.25332000002</c:v>
                </c:pt>
                <c:pt idx="861">
                  <c:v>491060.02535999997</c:v>
                </c:pt>
                <c:pt idx="862">
                  <c:v>559918.38935999991</c:v>
                </c:pt>
                <c:pt idx="863">
                  <c:v>467011.34111999988</c:v>
                </c:pt>
                <c:pt idx="864">
                  <c:v>395703.63628799992</c:v>
                </c:pt>
                <c:pt idx="865">
                  <c:v>405130.89868799993</c:v>
                </c:pt>
                <c:pt idx="866">
                  <c:v>308353.31292799988</c:v>
                </c:pt>
                <c:pt idx="867">
                  <c:v>274242.55707199988</c:v>
                </c:pt>
                <c:pt idx="868">
                  <c:v>244526.28894399991</c:v>
                </c:pt>
                <c:pt idx="869">
                  <c:v>314282.2433439999</c:v>
                </c:pt>
                <c:pt idx="870">
                  <c:v>389081.02047999989</c:v>
                </c:pt>
                <c:pt idx="871">
                  <c:v>597158.55807999976</c:v>
                </c:pt>
                <c:pt idx="872">
                  <c:v>670837.75017999974</c:v>
                </c:pt>
                <c:pt idx="873">
                  <c:v>814500</c:v>
                </c:pt>
                <c:pt idx="874">
                  <c:v>814500</c:v>
                </c:pt>
                <c:pt idx="875">
                  <c:v>814500</c:v>
                </c:pt>
                <c:pt idx="876">
                  <c:v>814500</c:v>
                </c:pt>
                <c:pt idx="877">
                  <c:v>814500</c:v>
                </c:pt>
                <c:pt idx="878">
                  <c:v>744153.07539999997</c:v>
                </c:pt>
                <c:pt idx="879">
                  <c:v>780498.48531999998</c:v>
                </c:pt>
                <c:pt idx="880">
                  <c:v>814500</c:v>
                </c:pt>
                <c:pt idx="881">
                  <c:v>814500</c:v>
                </c:pt>
                <c:pt idx="882">
                  <c:v>814500</c:v>
                </c:pt>
                <c:pt idx="883">
                  <c:v>728428.76528000005</c:v>
                </c:pt>
                <c:pt idx="884">
                  <c:v>748602.91988000006</c:v>
                </c:pt>
                <c:pt idx="885">
                  <c:v>788176.42100000009</c:v>
                </c:pt>
                <c:pt idx="886">
                  <c:v>814500</c:v>
                </c:pt>
                <c:pt idx="887">
                  <c:v>814500</c:v>
                </c:pt>
                <c:pt idx="888">
                  <c:v>814500</c:v>
                </c:pt>
                <c:pt idx="889">
                  <c:v>814500</c:v>
                </c:pt>
                <c:pt idx="890">
                  <c:v>695173.69687999994</c:v>
                </c:pt>
                <c:pt idx="891">
                  <c:v>560514.62407999998</c:v>
                </c:pt>
                <c:pt idx="892">
                  <c:v>657159.21232000005</c:v>
                </c:pt>
                <c:pt idx="893">
                  <c:v>652302.18832000007</c:v>
                </c:pt>
                <c:pt idx="894">
                  <c:v>809385.03760000016</c:v>
                </c:pt>
                <c:pt idx="895">
                  <c:v>814500</c:v>
                </c:pt>
                <c:pt idx="896">
                  <c:v>814500</c:v>
                </c:pt>
                <c:pt idx="897">
                  <c:v>814500</c:v>
                </c:pt>
                <c:pt idx="898">
                  <c:v>717160.90664000006</c:v>
                </c:pt>
                <c:pt idx="899">
                  <c:v>682525.01504000009</c:v>
                </c:pt>
                <c:pt idx="900">
                  <c:v>606361.10684000014</c:v>
                </c:pt>
                <c:pt idx="901">
                  <c:v>634559.7977600001</c:v>
                </c:pt>
                <c:pt idx="902">
                  <c:v>698118.86064000009</c:v>
                </c:pt>
                <c:pt idx="903">
                  <c:v>716585.35524000006</c:v>
                </c:pt>
                <c:pt idx="904">
                  <c:v>814500</c:v>
                </c:pt>
                <c:pt idx="905">
                  <c:v>768629.93556000013</c:v>
                </c:pt>
                <c:pt idx="906">
                  <c:v>682302.94818000006</c:v>
                </c:pt>
                <c:pt idx="907">
                  <c:v>814500</c:v>
                </c:pt>
                <c:pt idx="908">
                  <c:v>770071.22618000011</c:v>
                </c:pt>
                <c:pt idx="909">
                  <c:v>814500</c:v>
                </c:pt>
                <c:pt idx="910">
                  <c:v>814500</c:v>
                </c:pt>
                <c:pt idx="911">
                  <c:v>814500</c:v>
                </c:pt>
                <c:pt idx="912">
                  <c:v>814500</c:v>
                </c:pt>
                <c:pt idx="913">
                  <c:v>795718.95924</c:v>
                </c:pt>
                <c:pt idx="914">
                  <c:v>778773.46904</c:v>
                </c:pt>
                <c:pt idx="915">
                  <c:v>707216.35678000003</c:v>
                </c:pt>
                <c:pt idx="916">
                  <c:v>752044.99369999999</c:v>
                </c:pt>
                <c:pt idx="917">
                  <c:v>715879.40503999998</c:v>
                </c:pt>
                <c:pt idx="918">
                  <c:v>788655.14243999997</c:v>
                </c:pt>
                <c:pt idx="919">
                  <c:v>814500</c:v>
                </c:pt>
                <c:pt idx="920">
                  <c:v>782047.43112000008</c:v>
                </c:pt>
                <c:pt idx="921">
                  <c:v>646257.59272000007</c:v>
                </c:pt>
                <c:pt idx="922">
                  <c:v>575954.80248000007</c:v>
                </c:pt>
                <c:pt idx="923">
                  <c:v>772207.52864000015</c:v>
                </c:pt>
                <c:pt idx="924">
                  <c:v>814500</c:v>
                </c:pt>
                <c:pt idx="925">
                  <c:v>814500</c:v>
                </c:pt>
                <c:pt idx="926">
                  <c:v>814500</c:v>
                </c:pt>
                <c:pt idx="927">
                  <c:v>814500</c:v>
                </c:pt>
                <c:pt idx="928">
                  <c:v>814500</c:v>
                </c:pt>
                <c:pt idx="929">
                  <c:v>575836.33311999985</c:v>
                </c:pt>
                <c:pt idx="930">
                  <c:v>636511.31599999988</c:v>
                </c:pt>
                <c:pt idx="931">
                  <c:v>699319.23439999996</c:v>
                </c:pt>
                <c:pt idx="932">
                  <c:v>756636.10112000001</c:v>
                </c:pt>
                <c:pt idx="933">
                  <c:v>814500</c:v>
                </c:pt>
                <c:pt idx="934">
                  <c:v>814500</c:v>
                </c:pt>
                <c:pt idx="935">
                  <c:v>814500</c:v>
                </c:pt>
                <c:pt idx="936">
                  <c:v>478707.55416000006</c:v>
                </c:pt>
                <c:pt idx="937">
                  <c:v>549085.27896000003</c:v>
                </c:pt>
                <c:pt idx="938">
                  <c:v>482673.03957999998</c:v>
                </c:pt>
                <c:pt idx="939">
                  <c:v>645997.66131999996</c:v>
                </c:pt>
                <c:pt idx="940">
                  <c:v>632821.38547999994</c:v>
                </c:pt>
                <c:pt idx="941">
                  <c:v>637395.83971999993</c:v>
                </c:pt>
                <c:pt idx="942">
                  <c:v>653711.86820000003</c:v>
                </c:pt>
                <c:pt idx="943">
                  <c:v>548899.81316000002</c:v>
                </c:pt>
                <c:pt idx="944">
                  <c:v>593536.97568196664</c:v>
                </c:pt>
                <c:pt idx="945">
                  <c:v>762766.35533866659</c:v>
                </c:pt>
                <c:pt idx="946">
                  <c:v>814500</c:v>
                </c:pt>
                <c:pt idx="947">
                  <c:v>731188.84219683334</c:v>
                </c:pt>
                <c:pt idx="948">
                  <c:v>743937.78902873327</c:v>
                </c:pt>
                <c:pt idx="949">
                  <c:v>814500</c:v>
                </c:pt>
                <c:pt idx="950">
                  <c:v>814500</c:v>
                </c:pt>
                <c:pt idx="951">
                  <c:v>736461.93914786668</c:v>
                </c:pt>
                <c:pt idx="952">
                  <c:v>643763.93914786668</c:v>
                </c:pt>
                <c:pt idx="953">
                  <c:v>659079.52248120005</c:v>
                </c:pt>
                <c:pt idx="954">
                  <c:v>751980.52248120005</c:v>
                </c:pt>
                <c:pt idx="955">
                  <c:v>625776.02248120005</c:v>
                </c:pt>
                <c:pt idx="956">
                  <c:v>468284.43914786668</c:v>
                </c:pt>
                <c:pt idx="957">
                  <c:v>386062.68914786668</c:v>
                </c:pt>
                <c:pt idx="958">
                  <c:v>280929.18914786668</c:v>
                </c:pt>
                <c:pt idx="959">
                  <c:v>193837.39331453334</c:v>
                </c:pt>
                <c:pt idx="960">
                  <c:v>100017.14331453334</c:v>
                </c:pt>
                <c:pt idx="961">
                  <c:v>506624.19331453345</c:v>
                </c:pt>
                <c:pt idx="962">
                  <c:v>596705.23081453342</c:v>
                </c:pt>
                <c:pt idx="963">
                  <c:v>574423.91831453342</c:v>
                </c:pt>
                <c:pt idx="964">
                  <c:v>521126.91831453342</c:v>
                </c:pt>
                <c:pt idx="965">
                  <c:v>471747.54331453342</c:v>
                </c:pt>
                <c:pt idx="966">
                  <c:v>560777.79331453342</c:v>
                </c:pt>
                <c:pt idx="967">
                  <c:v>462618.45998120005</c:v>
                </c:pt>
                <c:pt idx="968">
                  <c:v>519254.05998120003</c:v>
                </c:pt>
                <c:pt idx="969">
                  <c:v>530252.55998120003</c:v>
                </c:pt>
                <c:pt idx="970">
                  <c:v>607588.18498120003</c:v>
                </c:pt>
                <c:pt idx="971">
                  <c:v>533962.49748120003</c:v>
                </c:pt>
                <c:pt idx="972">
                  <c:v>610397.22664786666</c:v>
                </c:pt>
                <c:pt idx="973">
                  <c:v>706276.66414786666</c:v>
                </c:pt>
                <c:pt idx="974">
                  <c:v>813465.74748120003</c:v>
                </c:pt>
                <c:pt idx="975">
                  <c:v>799118.22664786666</c:v>
                </c:pt>
                <c:pt idx="976">
                  <c:v>667742.51831453328</c:v>
                </c:pt>
                <c:pt idx="977">
                  <c:v>746772.26831453328</c:v>
                </c:pt>
                <c:pt idx="978">
                  <c:v>814500</c:v>
                </c:pt>
                <c:pt idx="979">
                  <c:v>814500</c:v>
                </c:pt>
                <c:pt idx="980">
                  <c:v>731033.41666666663</c:v>
                </c:pt>
                <c:pt idx="981">
                  <c:v>698441.79166666663</c:v>
                </c:pt>
                <c:pt idx="982">
                  <c:v>553033.79166666663</c:v>
                </c:pt>
                <c:pt idx="983">
                  <c:v>538782.70833333326</c:v>
                </c:pt>
                <c:pt idx="984">
                  <c:v>395783.22916666663</c:v>
                </c:pt>
                <c:pt idx="985">
                  <c:v>779676.72916666663</c:v>
                </c:pt>
                <c:pt idx="986">
                  <c:v>814500</c:v>
                </c:pt>
                <c:pt idx="987">
                  <c:v>727045.125</c:v>
                </c:pt>
                <c:pt idx="988">
                  <c:v>624002.66666666663</c:v>
                </c:pt>
                <c:pt idx="989">
                  <c:v>670559.04166666663</c:v>
                </c:pt>
                <c:pt idx="990">
                  <c:v>765819.79166666663</c:v>
                </c:pt>
                <c:pt idx="991">
                  <c:v>814500</c:v>
                </c:pt>
                <c:pt idx="992">
                  <c:v>681671.625</c:v>
                </c:pt>
                <c:pt idx="993">
                  <c:v>814500</c:v>
                </c:pt>
                <c:pt idx="994">
                  <c:v>814500</c:v>
                </c:pt>
                <c:pt idx="995">
                  <c:v>814500</c:v>
                </c:pt>
                <c:pt idx="996">
                  <c:v>814500</c:v>
                </c:pt>
                <c:pt idx="997">
                  <c:v>814500</c:v>
                </c:pt>
                <c:pt idx="998">
                  <c:v>814500</c:v>
                </c:pt>
                <c:pt idx="999">
                  <c:v>814500</c:v>
                </c:pt>
                <c:pt idx="1000">
                  <c:v>768840.75106666668</c:v>
                </c:pt>
              </c:numCache>
            </c:numRef>
          </c:yVal>
          <c:smooth val="1"/>
        </c:ser>
        <c:axId val="111131264"/>
        <c:axId val="111137536"/>
      </c:scatterChart>
      <c:valAx>
        <c:axId val="111131264"/>
        <c:scaling>
          <c:orientation val="minMax"/>
          <c:max val="2003"/>
          <c:min val="99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</c:title>
        <c:numFmt formatCode="General" sourceLinked="1"/>
        <c:tickLblPos val="nextTo"/>
        <c:crossAx val="111137536"/>
        <c:crosses val="autoZero"/>
        <c:crossBetween val="midCat"/>
        <c:majorUnit val="50"/>
      </c:valAx>
      <c:valAx>
        <c:axId val="11113753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End</a:t>
                </a:r>
                <a:r>
                  <a:rPr lang="en-US" baseline="0"/>
                  <a:t> of Year Storage Capacity (acre-ft)</a:t>
                </a:r>
              </a:p>
            </c:rich>
          </c:tx>
        </c:title>
        <c:numFmt formatCode="#,##0" sourceLinked="0"/>
        <c:tickLblPos val="nextTo"/>
        <c:crossAx val="111131264"/>
        <c:crosses val="autoZero"/>
        <c:crossBetween val="midCat"/>
      </c:valAx>
    </c:plotArea>
    <c:plotVisOnly val="1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44485" cy="58200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44485" cy="58200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44485" cy="58200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1"/>
  <sheetViews>
    <sheetView workbookViewId="0">
      <pane xSplit="1" ySplit="10" topLeftCell="B29" activePane="bottomRight" state="frozen"/>
      <selection pane="topRight" activeCell="B1" sqref="B1"/>
      <selection pane="bottomLeft" activeCell="A9" sqref="A9"/>
      <selection pane="bottomRight" activeCell="C6" sqref="C6"/>
    </sheetView>
  </sheetViews>
  <sheetFormatPr defaultRowHeight="12.75" customHeight="1"/>
  <cols>
    <col min="1" max="1" width="22.85546875" bestFit="1" customWidth="1"/>
    <col min="2" max="2" width="15.7109375" bestFit="1" customWidth="1"/>
    <col min="3" max="3" width="10.140625" bestFit="1" customWidth="1"/>
    <col min="4" max="4" width="13.7109375" bestFit="1" customWidth="1"/>
    <col min="5" max="5" width="13.5703125" bestFit="1" customWidth="1"/>
    <col min="6" max="6" width="16.7109375" bestFit="1" customWidth="1"/>
    <col min="7" max="7" width="17.7109375" bestFit="1" customWidth="1"/>
  </cols>
  <sheetData>
    <row r="1" spans="1:7" ht="12.75" customHeight="1">
      <c r="A1" s="16" t="s">
        <v>10</v>
      </c>
      <c r="B1" s="16"/>
      <c r="C1" s="2">
        <f>E1*640</f>
        <v>442880</v>
      </c>
      <c r="D1" t="s">
        <v>11</v>
      </c>
      <c r="E1">
        <v>692</v>
      </c>
      <c r="F1" s="9" t="s">
        <v>21</v>
      </c>
    </row>
    <row r="2" spans="1:7" ht="12.75" customHeight="1">
      <c r="A2" s="16" t="s">
        <v>9</v>
      </c>
      <c r="B2" s="16"/>
      <c r="C2" s="2">
        <f>E2*640</f>
        <v>243840</v>
      </c>
      <c r="D2" t="s">
        <v>11</v>
      </c>
      <c r="E2">
        <v>381</v>
      </c>
      <c r="F2" s="9" t="s">
        <v>21</v>
      </c>
    </row>
    <row r="3" spans="1:7" ht="12.75" customHeight="1">
      <c r="A3" s="16" t="s">
        <v>22</v>
      </c>
      <c r="B3" s="16"/>
      <c r="C3" s="2" t="s">
        <v>27</v>
      </c>
      <c r="F3" s="9"/>
    </row>
    <row r="4" spans="1:7" ht="12.75" customHeight="1">
      <c r="A4" s="16" t="s">
        <v>23</v>
      </c>
      <c r="B4" s="16"/>
      <c r="C4" s="2">
        <v>8050500</v>
      </c>
      <c r="F4" s="9"/>
    </row>
    <row r="5" spans="1:7" ht="12.75" customHeight="1">
      <c r="A5" s="16" t="s">
        <v>13</v>
      </c>
      <c r="B5" s="16"/>
      <c r="C5">
        <v>78500</v>
      </c>
      <c r="D5" t="s">
        <v>14</v>
      </c>
    </row>
    <row r="6" spans="1:7" ht="12.75" customHeight="1">
      <c r="A6" s="16" t="s">
        <v>15</v>
      </c>
      <c r="B6" s="16"/>
      <c r="C6" s="8">
        <f>D110</f>
        <v>814500</v>
      </c>
      <c r="D6" t="s">
        <v>17</v>
      </c>
    </row>
    <row r="7" spans="1:7" ht="12.75" customHeight="1">
      <c r="A7" s="16" t="s">
        <v>16</v>
      </c>
      <c r="B7" s="16"/>
      <c r="C7" s="8">
        <f>MIN('Monthly Stage'!J3:J518)</f>
        <v>351.15031000037561</v>
      </c>
      <c r="D7" t="s">
        <v>17</v>
      </c>
    </row>
    <row r="8" spans="1:7" ht="12.75" customHeight="1">
      <c r="A8" s="26" t="s">
        <v>48</v>
      </c>
      <c r="B8" s="16"/>
      <c r="C8" s="16">
        <f>MIN('Monthly Stage'!J3:J1010)</f>
        <v>351.15031000037561</v>
      </c>
    </row>
    <row r="9" spans="1:7" ht="12.75" customHeight="1">
      <c r="A9" s="27"/>
      <c r="B9" s="27"/>
      <c r="C9" s="27"/>
    </row>
    <row r="10" spans="1:7" ht="12.75" customHeight="1">
      <c r="A10" s="1" t="s">
        <v>18</v>
      </c>
      <c r="B10" s="1" t="s">
        <v>18</v>
      </c>
      <c r="C10" s="1" t="s">
        <v>19</v>
      </c>
      <c r="D10" s="1" t="s">
        <v>20</v>
      </c>
      <c r="E10" s="1"/>
      <c r="F10" s="1"/>
      <c r="G10" s="1"/>
    </row>
    <row r="11" spans="1:7" ht="12.75" customHeight="1">
      <c r="A11" s="12" t="s">
        <v>28</v>
      </c>
      <c r="B11" s="3"/>
      <c r="C11" s="6">
        <v>0</v>
      </c>
      <c r="D11" s="6">
        <v>0</v>
      </c>
      <c r="F11" s="1"/>
      <c r="G11" s="1"/>
    </row>
    <row r="12" spans="1:7" ht="12.75" customHeight="1">
      <c r="A12" s="12"/>
      <c r="B12" s="3"/>
      <c r="C12" s="6">
        <v>5</v>
      </c>
      <c r="D12" s="6">
        <v>2</v>
      </c>
      <c r="F12" s="1"/>
      <c r="G12" s="1"/>
    </row>
    <row r="13" spans="1:7" ht="12.75" customHeight="1">
      <c r="A13" s="12"/>
      <c r="B13" s="3"/>
      <c r="C13" s="6">
        <v>10</v>
      </c>
      <c r="D13" s="6">
        <v>10</v>
      </c>
      <c r="F13" s="1"/>
      <c r="G13" s="1"/>
    </row>
    <row r="14" spans="1:7" ht="12.75" customHeight="1">
      <c r="A14" s="12"/>
      <c r="B14" s="3"/>
      <c r="C14" s="6">
        <v>15</v>
      </c>
      <c r="D14" s="6">
        <v>22</v>
      </c>
      <c r="F14" s="9" t="s">
        <v>31</v>
      </c>
      <c r="G14" s="1"/>
    </row>
    <row r="15" spans="1:7" ht="12.75" customHeight="1">
      <c r="A15" s="12"/>
      <c r="B15" s="3"/>
      <c r="C15" s="6">
        <v>20</v>
      </c>
      <c r="D15" s="6">
        <v>40</v>
      </c>
      <c r="F15" s="9" t="s">
        <v>32</v>
      </c>
      <c r="G15" s="1"/>
    </row>
    <row r="16" spans="1:7" ht="12.75" customHeight="1">
      <c r="A16" s="12"/>
      <c r="B16" s="3"/>
      <c r="C16" s="6">
        <v>25</v>
      </c>
      <c r="D16" s="6">
        <v>60</v>
      </c>
      <c r="F16" s="9" t="s">
        <v>33</v>
      </c>
      <c r="G16" s="1"/>
    </row>
    <row r="17" spans="1:7" ht="12.75" customHeight="1">
      <c r="A17" s="12"/>
      <c r="B17" s="3"/>
      <c r="C17" s="6">
        <v>30</v>
      </c>
      <c r="D17" s="6">
        <v>90</v>
      </c>
      <c r="F17" s="9" t="s">
        <v>34</v>
      </c>
      <c r="G17" s="1"/>
    </row>
    <row r="18" spans="1:7" ht="12.75" customHeight="1">
      <c r="A18" s="12"/>
      <c r="B18" s="3"/>
      <c r="C18" s="6">
        <v>40</v>
      </c>
      <c r="D18" s="6">
        <v>125</v>
      </c>
      <c r="F18" s="9" t="s">
        <v>35</v>
      </c>
      <c r="G18" s="1"/>
    </row>
    <row r="19" spans="1:7" ht="12.75" customHeight="1">
      <c r="A19" s="12"/>
      <c r="B19" s="3"/>
      <c r="C19" s="6">
        <v>45</v>
      </c>
      <c r="D19" s="6">
        <v>170</v>
      </c>
      <c r="F19" s="9" t="s">
        <v>36</v>
      </c>
      <c r="G19" s="1"/>
    </row>
    <row r="20" spans="1:7" ht="12.75" customHeight="1">
      <c r="A20" s="12"/>
      <c r="B20" s="3"/>
      <c r="C20" s="6">
        <v>55</v>
      </c>
      <c r="D20" s="6">
        <v>220</v>
      </c>
      <c r="F20" s="9" t="s">
        <v>37</v>
      </c>
      <c r="G20" s="1"/>
    </row>
    <row r="21" spans="1:7" ht="12.75" customHeight="1">
      <c r="A21" s="12"/>
      <c r="B21" s="3"/>
      <c r="C21" s="6">
        <v>65</v>
      </c>
      <c r="D21" s="6">
        <v>280</v>
      </c>
      <c r="F21" s="9" t="s">
        <v>38</v>
      </c>
      <c r="G21" s="1"/>
    </row>
    <row r="22" spans="1:7" ht="12.75" customHeight="1">
      <c r="A22" s="12"/>
      <c r="B22" s="3"/>
      <c r="C22" s="6">
        <v>75</v>
      </c>
      <c r="D22" s="6">
        <v>350</v>
      </c>
      <c r="F22" s="9" t="s">
        <v>39</v>
      </c>
      <c r="G22" s="1"/>
    </row>
    <row r="23" spans="1:7" ht="12.75" customHeight="1">
      <c r="A23" s="12"/>
      <c r="B23" s="3"/>
      <c r="C23" s="6">
        <v>85</v>
      </c>
      <c r="D23" s="6">
        <v>430</v>
      </c>
      <c r="F23" s="9" t="s">
        <v>40</v>
      </c>
      <c r="G23" s="1"/>
    </row>
    <row r="24" spans="1:7" ht="12.75" customHeight="1">
      <c r="A24" s="12"/>
      <c r="B24" s="3"/>
      <c r="C24" s="6">
        <v>95</v>
      </c>
      <c r="D24" s="6">
        <v>520</v>
      </c>
      <c r="F24" s="9" t="s">
        <v>41</v>
      </c>
      <c r="G24" s="1"/>
    </row>
    <row r="25" spans="1:7" ht="12.75" customHeight="1">
      <c r="A25" s="12"/>
      <c r="B25" s="3"/>
      <c r="C25" s="6">
        <v>105</v>
      </c>
      <c r="D25" s="6">
        <v>620</v>
      </c>
      <c r="F25" s="9" t="s">
        <v>42</v>
      </c>
      <c r="G25" s="1"/>
    </row>
    <row r="26" spans="1:7" ht="12.75" customHeight="1">
      <c r="A26" s="12"/>
      <c r="B26" s="3"/>
      <c r="C26" s="6">
        <v>115</v>
      </c>
      <c r="D26" s="6">
        <v>730</v>
      </c>
      <c r="F26" s="9" t="s">
        <v>43</v>
      </c>
      <c r="G26" s="1"/>
    </row>
    <row r="27" spans="1:7" ht="12.75" customHeight="1">
      <c r="A27" s="12"/>
      <c r="B27" s="3"/>
      <c r="C27" s="6">
        <v>130</v>
      </c>
      <c r="D27" s="6">
        <v>850</v>
      </c>
      <c r="F27" s="9" t="s">
        <v>44</v>
      </c>
      <c r="G27" s="1"/>
    </row>
    <row r="28" spans="1:7" ht="12.75" customHeight="1">
      <c r="A28" s="12"/>
      <c r="B28" s="3"/>
      <c r="C28" s="6">
        <v>150</v>
      </c>
      <c r="D28" s="6">
        <v>990</v>
      </c>
      <c r="F28" s="9" t="s">
        <v>45</v>
      </c>
      <c r="G28" s="1"/>
    </row>
    <row r="29" spans="1:7" ht="12.75" customHeight="1">
      <c r="A29" s="12"/>
      <c r="B29" s="3"/>
      <c r="C29" s="6">
        <v>170</v>
      </c>
      <c r="D29" s="6">
        <v>1150</v>
      </c>
      <c r="F29" s="9" t="s">
        <v>46</v>
      </c>
      <c r="G29" s="1"/>
    </row>
    <row r="30" spans="1:7" ht="12.75" customHeight="1">
      <c r="A30" s="12"/>
      <c r="B30" s="3"/>
      <c r="C30" s="6">
        <v>190</v>
      </c>
      <c r="D30" s="6">
        <v>1330</v>
      </c>
      <c r="F30" s="1"/>
      <c r="G30" s="1"/>
    </row>
    <row r="31" spans="1:7" ht="12.75" customHeight="1">
      <c r="A31" s="12"/>
      <c r="B31" s="3"/>
      <c r="C31" s="6">
        <v>205</v>
      </c>
      <c r="D31" s="6">
        <v>1530</v>
      </c>
      <c r="F31" s="1"/>
      <c r="G31" s="1"/>
    </row>
    <row r="32" spans="1:7" ht="12.75" customHeight="1">
      <c r="A32" s="12"/>
      <c r="B32" s="3"/>
      <c r="C32" s="6">
        <v>245</v>
      </c>
      <c r="D32" s="6">
        <v>1750</v>
      </c>
      <c r="F32" s="1"/>
      <c r="G32" s="1"/>
    </row>
    <row r="33" spans="1:7" ht="12.75" customHeight="1">
      <c r="A33" s="12"/>
      <c r="B33" s="3"/>
      <c r="C33" s="6">
        <v>280</v>
      </c>
      <c r="D33" s="6">
        <v>2015</v>
      </c>
      <c r="F33" s="1"/>
      <c r="G33" s="1"/>
    </row>
    <row r="34" spans="1:7" ht="12.75" customHeight="1">
      <c r="A34" s="12"/>
      <c r="B34" s="3"/>
      <c r="C34" s="6">
        <v>325</v>
      </c>
      <c r="D34" s="6">
        <v>2320</v>
      </c>
      <c r="F34" s="1"/>
      <c r="G34" s="1"/>
    </row>
    <row r="35" spans="1:7" ht="12.75" customHeight="1">
      <c r="A35" s="12"/>
      <c r="B35" s="3"/>
      <c r="C35" s="6">
        <v>370</v>
      </c>
      <c r="D35" s="6">
        <v>2665</v>
      </c>
      <c r="F35" s="1"/>
      <c r="G35" s="1"/>
    </row>
    <row r="36" spans="1:7" ht="12.75" customHeight="1">
      <c r="A36" s="12"/>
      <c r="B36" s="3"/>
      <c r="C36" s="6">
        <v>415</v>
      </c>
      <c r="D36" s="6">
        <v>3060</v>
      </c>
      <c r="F36" s="1"/>
      <c r="G36" s="1"/>
    </row>
    <row r="37" spans="1:7" ht="12.75" customHeight="1">
      <c r="A37" s="12"/>
      <c r="B37" s="3"/>
      <c r="C37" s="6">
        <v>500</v>
      </c>
      <c r="D37" s="6">
        <v>3515</v>
      </c>
      <c r="F37" s="1"/>
      <c r="G37" s="1"/>
    </row>
    <row r="38" spans="1:7" ht="12.75" customHeight="1">
      <c r="A38" s="12"/>
      <c r="B38" s="3"/>
      <c r="C38" s="6">
        <v>600</v>
      </c>
      <c r="D38" s="6">
        <v>4065</v>
      </c>
      <c r="F38" s="1"/>
      <c r="G38" s="1"/>
    </row>
    <row r="39" spans="1:7" ht="12.75" customHeight="1">
      <c r="A39" s="12"/>
      <c r="B39" s="3"/>
      <c r="C39" s="6">
        <v>700</v>
      </c>
      <c r="D39" s="6">
        <v>4715</v>
      </c>
      <c r="F39" s="1"/>
      <c r="G39" s="1"/>
    </row>
    <row r="40" spans="1:7" ht="12.75" customHeight="1">
      <c r="A40" s="12"/>
      <c r="B40" s="3"/>
      <c r="C40" s="6">
        <v>800</v>
      </c>
      <c r="D40" s="6">
        <v>5465</v>
      </c>
      <c r="F40" s="1"/>
      <c r="G40" s="1"/>
    </row>
    <row r="41" spans="1:7" ht="12.75" customHeight="1">
      <c r="A41" s="12"/>
      <c r="B41" s="3"/>
      <c r="C41" s="6">
        <v>940</v>
      </c>
      <c r="D41" s="6">
        <v>6335</v>
      </c>
      <c r="F41" s="1"/>
      <c r="G41" s="1"/>
    </row>
    <row r="42" spans="1:7" ht="12.75" customHeight="1">
      <c r="A42" s="12"/>
      <c r="B42" s="3"/>
      <c r="C42" s="6">
        <v>1080</v>
      </c>
      <c r="D42" s="6">
        <v>7345</v>
      </c>
      <c r="F42" s="1"/>
      <c r="G42" s="1"/>
    </row>
    <row r="43" spans="1:7" ht="12.75" customHeight="1">
      <c r="A43" s="12"/>
      <c r="B43" s="3"/>
      <c r="C43" s="6">
        <v>1250</v>
      </c>
      <c r="D43" s="6">
        <v>8510</v>
      </c>
      <c r="F43" s="1"/>
      <c r="G43" s="1"/>
    </row>
    <row r="44" spans="1:7" ht="12.75" customHeight="1">
      <c r="A44" s="12"/>
      <c r="B44" s="3"/>
      <c r="C44" s="6">
        <v>1450</v>
      </c>
      <c r="D44" s="6">
        <v>9860</v>
      </c>
      <c r="F44" s="1"/>
      <c r="G44" s="1"/>
    </row>
    <row r="45" spans="1:7" ht="12.75" customHeight="1">
      <c r="A45" s="12"/>
      <c r="B45" s="3"/>
      <c r="C45" s="6">
        <v>1700</v>
      </c>
      <c r="D45" s="6">
        <v>11440</v>
      </c>
      <c r="F45" s="1"/>
      <c r="G45" s="1"/>
    </row>
    <row r="46" spans="1:7" ht="12.75" customHeight="1">
      <c r="A46" s="12"/>
      <c r="B46" s="3"/>
      <c r="C46" s="6">
        <v>1970</v>
      </c>
      <c r="D46" s="6">
        <v>13270</v>
      </c>
      <c r="F46" s="1"/>
      <c r="G46" s="1"/>
    </row>
    <row r="47" spans="1:7" ht="12.75" customHeight="1">
      <c r="A47" s="12"/>
      <c r="B47" s="3"/>
      <c r="C47" s="6">
        <v>2260</v>
      </c>
      <c r="D47" s="6">
        <v>15390</v>
      </c>
      <c r="F47" s="1"/>
      <c r="G47" s="1"/>
    </row>
    <row r="48" spans="1:7" ht="12.75" customHeight="1">
      <c r="A48" s="12"/>
      <c r="B48" s="3"/>
      <c r="C48" s="6">
        <v>2550</v>
      </c>
      <c r="D48" s="6">
        <v>17790</v>
      </c>
      <c r="F48" s="1"/>
      <c r="G48" s="1"/>
    </row>
    <row r="49" spans="1:7" ht="12.75" customHeight="1">
      <c r="A49" s="12"/>
      <c r="B49" s="3"/>
      <c r="C49" s="6">
        <v>2800</v>
      </c>
      <c r="D49" s="6">
        <v>20470</v>
      </c>
      <c r="F49" s="1"/>
      <c r="G49" s="1"/>
    </row>
    <row r="50" spans="1:7" ht="12.75" customHeight="1">
      <c r="A50" s="12"/>
      <c r="B50" s="3"/>
      <c r="C50" s="6">
        <v>3050</v>
      </c>
      <c r="D50" s="6">
        <v>23390</v>
      </c>
      <c r="F50" s="1"/>
      <c r="G50" s="1"/>
    </row>
    <row r="51" spans="1:7" ht="12.75" customHeight="1">
      <c r="A51" s="12"/>
      <c r="B51" s="3"/>
      <c r="C51" s="6">
        <v>3300</v>
      </c>
      <c r="D51" s="6">
        <v>26570</v>
      </c>
      <c r="F51" s="1"/>
      <c r="G51" s="1"/>
    </row>
    <row r="52" spans="1:7" ht="12.75" customHeight="1">
      <c r="A52" s="12"/>
      <c r="B52" s="3"/>
      <c r="C52" s="6">
        <v>3550</v>
      </c>
      <c r="D52" s="6">
        <v>29990</v>
      </c>
      <c r="F52" s="1"/>
      <c r="G52" s="1"/>
    </row>
    <row r="53" spans="1:7" ht="12.75" customHeight="1">
      <c r="A53" s="12"/>
      <c r="B53" s="3"/>
      <c r="C53" s="6">
        <v>3770</v>
      </c>
      <c r="D53" s="6">
        <v>33650</v>
      </c>
      <c r="F53" s="1"/>
      <c r="G53" s="1"/>
    </row>
    <row r="54" spans="1:7" ht="12.75" customHeight="1">
      <c r="A54" s="12"/>
      <c r="B54" s="3"/>
      <c r="C54" s="6">
        <v>4000</v>
      </c>
      <c r="D54" s="6">
        <v>37540</v>
      </c>
      <c r="F54" s="1"/>
      <c r="G54" s="1"/>
    </row>
    <row r="55" spans="1:7" ht="12.75" customHeight="1">
      <c r="A55" s="12"/>
      <c r="B55" s="3"/>
      <c r="C55" s="6">
        <v>4230</v>
      </c>
      <c r="D55" s="6">
        <v>41660</v>
      </c>
      <c r="F55" s="1"/>
      <c r="G55" s="1"/>
    </row>
    <row r="56" spans="1:7" ht="12.75" customHeight="1">
      <c r="A56" s="12"/>
      <c r="B56" s="3"/>
      <c r="C56" s="6">
        <v>4440</v>
      </c>
      <c r="D56" s="6">
        <v>45990</v>
      </c>
      <c r="F56" s="1"/>
      <c r="G56" s="1"/>
    </row>
    <row r="57" spans="1:7" ht="12.75" customHeight="1">
      <c r="A57" s="12"/>
      <c r="B57" s="3"/>
      <c r="C57" s="6">
        <v>4640</v>
      </c>
      <c r="D57" s="6">
        <v>109500</v>
      </c>
      <c r="F57" s="1"/>
      <c r="G57" s="1"/>
    </row>
    <row r="58" spans="1:7" ht="12.75" customHeight="1">
      <c r="A58" s="12"/>
      <c r="B58" s="3"/>
      <c r="C58" s="6">
        <v>4890</v>
      </c>
      <c r="D58" s="6">
        <v>116900</v>
      </c>
      <c r="F58" s="1"/>
      <c r="G58" s="1"/>
    </row>
    <row r="59" spans="1:7" ht="12.75" customHeight="1">
      <c r="A59" s="12"/>
      <c r="B59" s="3"/>
      <c r="C59" s="6">
        <v>5120</v>
      </c>
      <c r="D59" s="6">
        <v>124600</v>
      </c>
      <c r="F59" s="1"/>
      <c r="G59" s="1"/>
    </row>
    <row r="60" spans="1:7" ht="12.75" customHeight="1">
      <c r="A60" s="12"/>
      <c r="B60" s="3"/>
      <c r="C60" s="6">
        <v>5350</v>
      </c>
      <c r="D60" s="6">
        <v>132500</v>
      </c>
      <c r="F60" s="1"/>
      <c r="G60" s="1"/>
    </row>
    <row r="61" spans="1:7" ht="12.75" customHeight="1">
      <c r="A61" s="12"/>
      <c r="B61" s="3"/>
      <c r="C61" s="6">
        <v>5600</v>
      </c>
      <c r="D61" s="6">
        <v>140800</v>
      </c>
      <c r="F61" s="1"/>
      <c r="G61" s="1"/>
    </row>
    <row r="62" spans="1:7" ht="12.75" customHeight="1">
      <c r="A62" s="12"/>
      <c r="B62" s="3"/>
      <c r="C62" s="6">
        <v>5850</v>
      </c>
      <c r="D62" s="6">
        <v>149300</v>
      </c>
      <c r="F62" s="1"/>
      <c r="G62" s="1"/>
    </row>
    <row r="63" spans="1:7" ht="12.75" customHeight="1">
      <c r="A63" s="12"/>
      <c r="B63" s="3"/>
      <c r="C63" s="6">
        <v>6120</v>
      </c>
      <c r="D63" s="6">
        <v>158200</v>
      </c>
      <c r="F63" s="1"/>
      <c r="G63" s="1"/>
    </row>
    <row r="64" spans="1:7" ht="12.75" customHeight="1">
      <c r="A64" s="12"/>
      <c r="B64" s="3"/>
      <c r="C64" s="6">
        <v>6400</v>
      </c>
      <c r="D64" s="6">
        <v>167400</v>
      </c>
      <c r="F64" s="1"/>
      <c r="G64" s="1"/>
    </row>
    <row r="65" spans="1:7" ht="12.75" customHeight="1">
      <c r="A65" s="12"/>
      <c r="B65" s="3"/>
      <c r="C65" s="6">
        <v>6670</v>
      </c>
      <c r="D65" s="6">
        <v>177000</v>
      </c>
      <c r="F65" s="1"/>
      <c r="G65" s="1"/>
    </row>
    <row r="66" spans="1:7" ht="12.75" customHeight="1">
      <c r="A66" s="12"/>
      <c r="B66" s="3"/>
      <c r="C66" s="6">
        <v>7000</v>
      </c>
      <c r="D66" s="6">
        <v>186900</v>
      </c>
      <c r="F66" s="1"/>
      <c r="G66" s="1"/>
    </row>
    <row r="67" spans="1:7" ht="12.75" customHeight="1">
      <c r="A67" s="12"/>
      <c r="B67" s="3"/>
      <c r="C67" s="6">
        <v>7290</v>
      </c>
      <c r="D67" s="6">
        <v>197100</v>
      </c>
      <c r="F67" s="1"/>
      <c r="G67" s="1"/>
    </row>
    <row r="68" spans="1:7" ht="12.75" customHeight="1">
      <c r="A68" s="12"/>
      <c r="B68" s="3"/>
      <c r="C68" s="6">
        <v>7540</v>
      </c>
      <c r="D68" s="6">
        <v>207800</v>
      </c>
      <c r="F68" s="1"/>
      <c r="G68" s="1"/>
    </row>
    <row r="69" spans="1:7" ht="12.75" customHeight="1">
      <c r="A69" s="12"/>
      <c r="B69" s="3"/>
      <c r="C69" s="6">
        <v>7810</v>
      </c>
      <c r="D69" s="6">
        <v>218800</v>
      </c>
      <c r="F69" s="1"/>
      <c r="G69" s="1"/>
    </row>
    <row r="70" spans="1:7" ht="12.75" customHeight="1">
      <c r="A70" s="12"/>
      <c r="B70" s="3"/>
      <c r="C70" s="6">
        <v>8100</v>
      </c>
      <c r="D70" s="6">
        <v>230200</v>
      </c>
      <c r="F70" s="1"/>
      <c r="G70" s="1"/>
    </row>
    <row r="71" spans="1:7" ht="12.75" customHeight="1">
      <c r="A71" s="12"/>
      <c r="B71" s="3"/>
      <c r="C71" s="6">
        <v>8400</v>
      </c>
      <c r="D71" s="6">
        <v>242000</v>
      </c>
      <c r="F71" s="1"/>
      <c r="G71" s="1"/>
    </row>
    <row r="72" spans="1:7" ht="12.75" customHeight="1">
      <c r="A72" s="12"/>
      <c r="B72" s="3"/>
      <c r="C72" s="6">
        <v>8710</v>
      </c>
      <c r="D72" s="6">
        <v>254300</v>
      </c>
      <c r="F72" s="1"/>
      <c r="G72" s="1"/>
    </row>
    <row r="73" spans="1:7" ht="12.75" customHeight="1">
      <c r="A73" s="12"/>
      <c r="B73" s="3"/>
      <c r="C73" s="6">
        <v>9040</v>
      </c>
      <c r="D73" s="6">
        <v>266900</v>
      </c>
      <c r="F73" s="1"/>
      <c r="G73" s="1"/>
    </row>
    <row r="74" spans="1:7" ht="12.75" customHeight="1">
      <c r="A74" s="12"/>
      <c r="B74" s="3"/>
      <c r="C74" s="6">
        <v>9380</v>
      </c>
      <c r="D74" s="6">
        <v>280000</v>
      </c>
      <c r="F74" s="1"/>
      <c r="G74" s="1"/>
    </row>
    <row r="75" spans="1:7" ht="12.75" customHeight="1">
      <c r="A75" s="12"/>
      <c r="B75" s="3"/>
      <c r="C75" s="6">
        <v>9700</v>
      </c>
      <c r="D75" s="6">
        <v>293400</v>
      </c>
      <c r="F75" s="1"/>
      <c r="G75" s="1"/>
    </row>
    <row r="76" spans="1:7" ht="12.75" customHeight="1">
      <c r="A76" s="12"/>
      <c r="B76" s="3"/>
      <c r="C76" s="6">
        <v>10080</v>
      </c>
      <c r="D76" s="6">
        <v>307300</v>
      </c>
      <c r="F76" s="1"/>
      <c r="G76" s="1"/>
    </row>
    <row r="77" spans="1:7" ht="12.75" customHeight="1">
      <c r="A77" s="12"/>
      <c r="B77" s="3"/>
      <c r="C77" s="6">
        <v>10460</v>
      </c>
      <c r="D77" s="6">
        <v>321600</v>
      </c>
      <c r="F77" s="1"/>
      <c r="G77" s="1"/>
    </row>
    <row r="78" spans="1:7" ht="12.75" customHeight="1">
      <c r="A78" s="12"/>
      <c r="B78" s="3"/>
      <c r="C78" s="6">
        <v>10820</v>
      </c>
      <c r="D78" s="6">
        <v>336400</v>
      </c>
      <c r="F78" s="1"/>
      <c r="G78" s="1"/>
    </row>
    <row r="79" spans="1:7" ht="12.75" customHeight="1">
      <c r="A79" s="12"/>
      <c r="B79" s="3"/>
      <c r="C79" s="6">
        <v>11220</v>
      </c>
      <c r="D79" s="6">
        <v>351600</v>
      </c>
      <c r="F79" s="1"/>
      <c r="G79" s="1"/>
    </row>
    <row r="80" spans="1:7" ht="12.75" customHeight="1">
      <c r="A80" s="12"/>
      <c r="B80" s="3"/>
      <c r="C80" s="6">
        <v>11600</v>
      </c>
      <c r="D80" s="6">
        <v>367300</v>
      </c>
      <c r="F80" s="1"/>
      <c r="G80" s="1"/>
    </row>
    <row r="81" spans="1:7" ht="12.75" customHeight="1">
      <c r="A81" s="12"/>
      <c r="B81" s="3"/>
      <c r="C81" s="6">
        <v>12000</v>
      </c>
      <c r="D81" s="6">
        <v>383400</v>
      </c>
      <c r="F81" s="1"/>
      <c r="G81" s="1"/>
    </row>
    <row r="82" spans="1:7" ht="12.75" customHeight="1">
      <c r="A82" s="12"/>
      <c r="B82" s="3"/>
      <c r="C82" s="6">
        <v>12520</v>
      </c>
      <c r="D82" s="6">
        <v>400000</v>
      </c>
      <c r="F82" s="1"/>
      <c r="G82" s="1"/>
    </row>
    <row r="83" spans="1:7" ht="12.75" customHeight="1">
      <c r="A83" s="12"/>
      <c r="B83" s="3"/>
      <c r="C83" s="6">
        <v>12820</v>
      </c>
      <c r="D83" s="6">
        <v>417100</v>
      </c>
      <c r="F83" s="1"/>
      <c r="G83" s="1"/>
    </row>
    <row r="84" spans="1:7" ht="12.75" customHeight="1">
      <c r="A84" s="12"/>
      <c r="B84" s="3"/>
      <c r="C84" s="6">
        <v>13240</v>
      </c>
      <c r="D84" s="6">
        <v>434800</v>
      </c>
      <c r="F84" s="1"/>
      <c r="G84" s="1"/>
    </row>
    <row r="85" spans="1:7" ht="12.75" customHeight="1">
      <c r="A85" s="12"/>
      <c r="B85" s="3"/>
      <c r="C85" s="6">
        <v>13680</v>
      </c>
      <c r="D85" s="6">
        <v>452900</v>
      </c>
      <c r="F85" s="1"/>
      <c r="G85" s="1"/>
    </row>
    <row r="86" spans="1:7" ht="12.75" customHeight="1">
      <c r="A86" s="12"/>
      <c r="B86" s="3"/>
      <c r="C86" s="6">
        <v>14090</v>
      </c>
      <c r="D86" s="6">
        <v>471500</v>
      </c>
      <c r="F86" s="1"/>
      <c r="G86" s="1"/>
    </row>
    <row r="87" spans="1:7" ht="12.75" customHeight="1">
      <c r="A87" s="12"/>
      <c r="B87" s="3"/>
      <c r="C87" s="6">
        <v>14530</v>
      </c>
      <c r="D87" s="6">
        <v>491200</v>
      </c>
      <c r="F87" s="1"/>
      <c r="G87" s="1"/>
    </row>
    <row r="88" spans="1:7" ht="12.75" customHeight="1">
      <c r="A88" s="12"/>
      <c r="B88" s="3"/>
      <c r="C88" s="6">
        <v>15000</v>
      </c>
      <c r="D88" s="6">
        <v>511900</v>
      </c>
      <c r="F88" s="1"/>
      <c r="G88" s="1"/>
    </row>
    <row r="89" spans="1:7" ht="12.75" customHeight="1">
      <c r="A89" s="12"/>
      <c r="B89" s="3"/>
      <c r="C89" s="6">
        <v>15440</v>
      </c>
      <c r="D89" s="6">
        <v>533300</v>
      </c>
      <c r="F89" s="1"/>
      <c r="G89" s="1"/>
    </row>
    <row r="90" spans="1:7" ht="12.75" customHeight="1">
      <c r="A90" s="12"/>
      <c r="B90" s="3"/>
      <c r="C90" s="6">
        <v>15900</v>
      </c>
      <c r="D90" s="6">
        <v>555300</v>
      </c>
      <c r="F90" s="1"/>
      <c r="G90" s="1"/>
    </row>
    <row r="91" spans="1:7" ht="12.75" customHeight="1">
      <c r="A91" s="12"/>
      <c r="B91" s="3"/>
      <c r="C91" s="6">
        <v>16400</v>
      </c>
      <c r="D91" s="6">
        <v>578100</v>
      </c>
      <c r="F91" s="1"/>
      <c r="G91" s="1"/>
    </row>
    <row r="92" spans="1:7" ht="12.75" customHeight="1">
      <c r="A92" s="12"/>
      <c r="B92" s="3"/>
      <c r="C92" s="6">
        <v>16840</v>
      </c>
      <c r="D92" s="6">
        <v>601500</v>
      </c>
      <c r="F92" s="1"/>
      <c r="G92" s="1"/>
    </row>
    <row r="93" spans="1:7" ht="12.75" customHeight="1">
      <c r="A93" s="12"/>
      <c r="B93" s="3"/>
      <c r="C93" s="6">
        <v>17360</v>
      </c>
      <c r="D93" s="6">
        <v>625500</v>
      </c>
      <c r="F93" s="1"/>
      <c r="G93" s="1"/>
    </row>
    <row r="94" spans="1:7" ht="12.75" customHeight="1">
      <c r="A94" s="12"/>
      <c r="B94" s="3"/>
      <c r="C94" s="6">
        <v>17860</v>
      </c>
      <c r="D94" s="6">
        <v>434800</v>
      </c>
      <c r="F94" s="1"/>
      <c r="G94" s="1"/>
    </row>
    <row r="95" spans="1:7" ht="12.75" customHeight="1">
      <c r="A95" s="12"/>
      <c r="B95" s="3"/>
      <c r="C95" s="6">
        <v>18400</v>
      </c>
      <c r="D95" s="6">
        <v>452900</v>
      </c>
      <c r="F95" s="1"/>
      <c r="G95" s="1"/>
    </row>
    <row r="96" spans="1:7" ht="12.75" customHeight="1">
      <c r="A96" s="12"/>
      <c r="B96" s="3"/>
      <c r="C96" s="6">
        <v>18900</v>
      </c>
      <c r="D96" s="6">
        <v>471500</v>
      </c>
      <c r="F96" s="1"/>
      <c r="G96" s="1"/>
    </row>
    <row r="97" spans="1:7" ht="12.75" customHeight="1">
      <c r="A97" s="12"/>
      <c r="B97" s="3"/>
      <c r="C97" s="6">
        <v>20460</v>
      </c>
      <c r="D97" s="6">
        <v>491200</v>
      </c>
      <c r="F97" s="1"/>
      <c r="G97" s="1"/>
    </row>
    <row r="98" spans="1:7" ht="12.75" customHeight="1">
      <c r="A98" s="12"/>
      <c r="B98" s="3"/>
      <c r="C98" s="6">
        <v>21000</v>
      </c>
      <c r="D98" s="6">
        <v>511900</v>
      </c>
      <c r="F98" s="1"/>
      <c r="G98" s="1"/>
    </row>
    <row r="99" spans="1:7" ht="12.75" customHeight="1">
      <c r="A99" s="12"/>
      <c r="B99" s="3"/>
      <c r="C99" s="6">
        <v>21700</v>
      </c>
      <c r="D99" s="6">
        <v>533300</v>
      </c>
      <c r="F99" s="1"/>
      <c r="G99" s="1"/>
    </row>
    <row r="100" spans="1:7" ht="12.75" customHeight="1">
      <c r="A100" s="12"/>
      <c r="B100" s="3"/>
      <c r="C100" s="6">
        <v>22400</v>
      </c>
      <c r="D100" s="6">
        <v>555300</v>
      </c>
      <c r="F100" s="1"/>
      <c r="G100" s="1"/>
    </row>
    <row r="101" spans="1:7" ht="12.75" customHeight="1">
      <c r="A101" s="12"/>
      <c r="B101" s="3"/>
      <c r="C101" s="6">
        <v>23100</v>
      </c>
      <c r="D101" s="6">
        <v>578100</v>
      </c>
      <c r="F101" s="1"/>
      <c r="G101" s="1"/>
    </row>
    <row r="102" spans="1:7" ht="12.75" customHeight="1">
      <c r="A102" s="12"/>
      <c r="B102" s="3"/>
      <c r="C102" s="6">
        <v>23700</v>
      </c>
      <c r="D102" s="6">
        <v>601500</v>
      </c>
      <c r="F102" s="1"/>
      <c r="G102" s="1"/>
    </row>
    <row r="103" spans="1:7" ht="12.75" customHeight="1">
      <c r="A103" s="12"/>
      <c r="B103" s="3"/>
      <c r="C103" s="6">
        <v>24400</v>
      </c>
      <c r="D103" s="6">
        <v>625500</v>
      </c>
      <c r="F103" s="1"/>
      <c r="G103" s="1"/>
    </row>
    <row r="104" spans="1:7" ht="12.75" customHeight="1">
      <c r="A104" s="12"/>
      <c r="B104" s="3"/>
      <c r="C104" s="6">
        <v>25200</v>
      </c>
      <c r="D104" s="6">
        <v>650300</v>
      </c>
      <c r="F104" s="1"/>
      <c r="G104" s="1"/>
    </row>
    <row r="105" spans="1:7" ht="12.75" customHeight="1">
      <c r="A105" s="12"/>
      <c r="B105" s="3"/>
      <c r="C105" s="6">
        <v>25800</v>
      </c>
      <c r="D105" s="6">
        <v>675800</v>
      </c>
      <c r="F105" s="1"/>
      <c r="G105" s="1"/>
    </row>
    <row r="106" spans="1:7" ht="12.75" customHeight="1">
      <c r="A106" s="12"/>
      <c r="B106" s="3"/>
      <c r="C106" s="6">
        <v>26600</v>
      </c>
      <c r="D106" s="6">
        <v>702000</v>
      </c>
      <c r="F106" s="1"/>
      <c r="G106" s="1"/>
    </row>
    <row r="107" spans="1:7" ht="12.75" customHeight="1">
      <c r="A107" s="12"/>
      <c r="B107" s="3"/>
      <c r="C107" s="6">
        <v>27300</v>
      </c>
      <c r="D107" s="6">
        <v>729000</v>
      </c>
      <c r="F107" s="1"/>
      <c r="G107" s="1"/>
    </row>
    <row r="108" spans="1:7" ht="12.75" customHeight="1">
      <c r="A108" s="12"/>
      <c r="B108" s="3"/>
      <c r="C108" s="6">
        <v>28100</v>
      </c>
      <c r="D108" s="6">
        <v>756700</v>
      </c>
      <c r="F108" s="1"/>
      <c r="G108" s="1"/>
    </row>
    <row r="109" spans="1:7" ht="12.75" customHeight="1">
      <c r="A109" s="12"/>
      <c r="B109" s="3"/>
      <c r="C109" s="6">
        <v>28900</v>
      </c>
      <c r="D109" s="6">
        <v>785200</v>
      </c>
      <c r="F109" s="1"/>
      <c r="G109" s="1"/>
    </row>
    <row r="110" spans="1:7" ht="12.75" customHeight="1">
      <c r="A110" s="12"/>
      <c r="B110" s="3"/>
      <c r="C110" s="6">
        <v>29800</v>
      </c>
      <c r="D110" s="6">
        <v>814500</v>
      </c>
      <c r="F110" s="1"/>
      <c r="G110" s="1"/>
    </row>
    <row r="111" spans="1:7" ht="12.75" customHeight="1">
      <c r="A111" s="12"/>
      <c r="B111" s="3"/>
      <c r="C111" s="6">
        <v>30700</v>
      </c>
      <c r="D111" s="6">
        <v>844800</v>
      </c>
      <c r="F111" s="1"/>
      <c r="G111" s="1"/>
    </row>
    <row r="112" spans="1:7" ht="12.75" customHeight="1">
      <c r="A112" s="12"/>
      <c r="B112" s="3"/>
      <c r="C112" s="6"/>
      <c r="D112" s="6"/>
      <c r="F112" s="1"/>
      <c r="G112" s="1"/>
    </row>
    <row r="113" spans="1:7" ht="12.75" customHeight="1">
      <c r="A113" s="12"/>
      <c r="B113" s="3"/>
      <c r="C113" s="6"/>
      <c r="D113" s="6"/>
      <c r="F113" s="1"/>
      <c r="G113" s="1"/>
    </row>
    <row r="114" spans="1:7" ht="12.75" customHeight="1">
      <c r="A114" s="12"/>
      <c r="B114" s="3"/>
      <c r="C114" s="6"/>
      <c r="D114" s="6"/>
      <c r="F114" s="1"/>
      <c r="G114" s="1"/>
    </row>
    <row r="115" spans="1:7" ht="12.75" customHeight="1">
      <c r="A115" s="12"/>
      <c r="B115" s="3"/>
      <c r="C115" s="6"/>
      <c r="D115" s="6"/>
      <c r="F115" s="1"/>
      <c r="G115" s="1"/>
    </row>
    <row r="116" spans="1:7" ht="12.75" customHeight="1">
      <c r="A116" s="12"/>
      <c r="B116" s="3"/>
      <c r="C116" s="6"/>
      <c r="D116" s="6"/>
      <c r="F116" s="1"/>
      <c r="G116" s="1"/>
    </row>
    <row r="117" spans="1:7" ht="12.75" customHeight="1">
      <c r="A117" s="12"/>
      <c r="B117" s="3"/>
      <c r="C117" s="6"/>
      <c r="D117" s="6"/>
      <c r="F117" s="1"/>
      <c r="G117" s="1"/>
    </row>
    <row r="118" spans="1:7" ht="12.75" customHeight="1">
      <c r="A118" s="12"/>
      <c r="B118" s="3"/>
      <c r="C118" s="6"/>
      <c r="D118" s="6"/>
      <c r="F118" s="1"/>
      <c r="G118" s="1"/>
    </row>
    <row r="119" spans="1:7" ht="12.75" customHeight="1">
      <c r="A119" s="12"/>
      <c r="B119" s="3"/>
      <c r="C119" s="6"/>
      <c r="D119" s="6"/>
      <c r="F119" s="1"/>
      <c r="G119" s="1"/>
    </row>
    <row r="120" spans="1:7" ht="12.75" customHeight="1">
      <c r="A120" s="12"/>
      <c r="B120" s="3"/>
      <c r="C120" s="6"/>
      <c r="D120" s="6"/>
      <c r="F120" s="1"/>
      <c r="G120" s="1"/>
    </row>
    <row r="121" spans="1:7" ht="12.75" customHeight="1">
      <c r="A121" s="12"/>
      <c r="B121" s="3"/>
      <c r="C121" s="6"/>
      <c r="D121" s="6"/>
    </row>
    <row r="122" spans="1:7" ht="12.75" customHeight="1">
      <c r="C122" s="6"/>
      <c r="D122" s="6"/>
    </row>
    <row r="123" spans="1:7" ht="12.75" customHeight="1">
      <c r="C123" s="6"/>
      <c r="D123" s="6"/>
    </row>
    <row r="124" spans="1:7" ht="12.75" customHeight="1">
      <c r="C124" s="6"/>
      <c r="D124" s="6"/>
    </row>
    <row r="125" spans="1:7" ht="12.75" customHeight="1">
      <c r="C125" s="6"/>
      <c r="D125" s="6"/>
    </row>
    <row r="126" spans="1:7" ht="12.75" customHeight="1">
      <c r="C126" s="6"/>
      <c r="D126" s="6"/>
    </row>
    <row r="127" spans="1:7" ht="12.75" customHeight="1">
      <c r="C127" s="6"/>
      <c r="D127" s="6"/>
    </row>
    <row r="128" spans="1:7" ht="12.75" customHeight="1">
      <c r="C128" s="6"/>
      <c r="D128" s="6"/>
    </row>
    <row r="129" spans="1:4" ht="12.75" customHeight="1">
      <c r="C129" s="6"/>
      <c r="D129" s="6"/>
    </row>
    <row r="130" spans="1:4" ht="12.75" customHeight="1">
      <c r="C130" s="6"/>
      <c r="D130" s="6"/>
    </row>
    <row r="131" spans="1:4" ht="12.75" customHeight="1">
      <c r="A131" s="12"/>
    </row>
  </sheetData>
  <mergeCells count="1">
    <mergeCell ref="A9:C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2.75"/>
  <cols>
    <col min="1" max="1" width="15.7109375" bestFit="1" customWidth="1"/>
    <col min="2" max="2" width="10.140625" bestFit="1" customWidth="1"/>
    <col min="3" max="3" width="13.7109375" bestFit="1" customWidth="1"/>
    <col min="4" max="4" width="15.7109375" bestFit="1" customWidth="1"/>
    <col min="5" max="5" width="10.140625" bestFit="1" customWidth="1"/>
    <col min="6" max="6" width="13.7109375" bestFit="1" customWidth="1"/>
    <col min="7" max="7" width="12.28515625" bestFit="1" customWidth="1"/>
    <col min="9" max="9" width="9.5703125" bestFit="1" customWidth="1"/>
  </cols>
  <sheetData>
    <row r="1" spans="1:9">
      <c r="A1" t="s">
        <v>18</v>
      </c>
      <c r="B1" t="s">
        <v>19</v>
      </c>
      <c r="C1" t="s">
        <v>20</v>
      </c>
      <c r="D1" t="s">
        <v>18</v>
      </c>
      <c r="E1" t="s">
        <v>19</v>
      </c>
      <c r="F1" t="s">
        <v>20</v>
      </c>
      <c r="G1" t="s">
        <v>18</v>
      </c>
      <c r="H1" t="s">
        <v>20</v>
      </c>
      <c r="I1" t="s">
        <v>19</v>
      </c>
    </row>
    <row r="2" spans="1:9">
      <c r="A2" s="22">
        <v>530.4</v>
      </c>
      <c r="B2" s="22">
        <v>0</v>
      </c>
      <c r="C2" s="22">
        <v>0</v>
      </c>
      <c r="D2">
        <v>530.4</v>
      </c>
      <c r="E2">
        <v>0</v>
      </c>
      <c r="F2">
        <v>0</v>
      </c>
      <c r="G2">
        <v>530.4</v>
      </c>
      <c r="H2">
        <v>0</v>
      </c>
      <c r="I2">
        <v>0</v>
      </c>
    </row>
    <row r="3" spans="1:9">
      <c r="A3" s="22">
        <v>530.5</v>
      </c>
      <c r="B3" s="22">
        <v>5</v>
      </c>
      <c r="C3" s="22">
        <v>2</v>
      </c>
      <c r="D3">
        <v>530.5</v>
      </c>
      <c r="E3">
        <v>5</v>
      </c>
      <c r="F3">
        <v>2</v>
      </c>
      <c r="G3">
        <v>530.5</v>
      </c>
      <c r="H3">
        <v>2</v>
      </c>
      <c r="I3">
        <v>5</v>
      </c>
    </row>
    <row r="4" spans="1:9">
      <c r="A4" s="22">
        <v>530.6</v>
      </c>
      <c r="B4" s="22">
        <v>10</v>
      </c>
      <c r="C4" s="22">
        <v>10</v>
      </c>
      <c r="D4">
        <v>530.6</v>
      </c>
      <c r="E4">
        <v>10</v>
      </c>
      <c r="F4">
        <v>10</v>
      </c>
      <c r="G4">
        <v>530.6</v>
      </c>
      <c r="H4">
        <v>10</v>
      </c>
      <c r="I4">
        <v>10</v>
      </c>
    </row>
    <row r="5" spans="1:9">
      <c r="A5" s="22">
        <v>530.70000000000005</v>
      </c>
      <c r="B5" s="22">
        <v>15</v>
      </c>
      <c r="C5" s="22">
        <v>22</v>
      </c>
      <c r="D5">
        <v>530.70000000000005</v>
      </c>
      <c r="E5">
        <v>15</v>
      </c>
      <c r="F5">
        <v>22</v>
      </c>
      <c r="G5">
        <v>530.70000000000005</v>
      </c>
      <c r="H5">
        <v>22</v>
      </c>
      <c r="I5">
        <v>15</v>
      </c>
    </row>
    <row r="6" spans="1:9">
      <c r="A6" s="22">
        <v>530.79999999999995</v>
      </c>
      <c r="B6" s="22">
        <v>20</v>
      </c>
      <c r="C6" s="22">
        <v>40</v>
      </c>
      <c r="D6">
        <v>530.79999999999995</v>
      </c>
      <c r="E6">
        <v>20</v>
      </c>
      <c r="F6">
        <v>40</v>
      </c>
      <c r="G6">
        <v>530.79999999999995</v>
      </c>
      <c r="H6">
        <v>40</v>
      </c>
      <c r="I6">
        <v>20</v>
      </c>
    </row>
    <row r="7" spans="1:9">
      <c r="A7" s="22">
        <v>530.9</v>
      </c>
      <c r="B7" s="22">
        <v>25</v>
      </c>
      <c r="C7" s="22">
        <v>60</v>
      </c>
      <c r="D7">
        <v>530.9</v>
      </c>
      <c r="E7">
        <v>25</v>
      </c>
      <c r="F7">
        <v>60</v>
      </c>
      <c r="G7">
        <v>530.9</v>
      </c>
      <c r="H7">
        <v>60</v>
      </c>
      <c r="I7">
        <v>25</v>
      </c>
    </row>
    <row r="8" spans="1:9">
      <c r="A8" s="22">
        <v>540</v>
      </c>
      <c r="B8" s="22">
        <v>30</v>
      </c>
      <c r="C8" s="22">
        <v>90</v>
      </c>
      <c r="D8">
        <v>540</v>
      </c>
      <c r="E8">
        <v>30</v>
      </c>
      <c r="F8">
        <v>90</v>
      </c>
      <c r="G8">
        <v>540</v>
      </c>
      <c r="H8">
        <v>90</v>
      </c>
      <c r="I8">
        <v>30</v>
      </c>
    </row>
    <row r="9" spans="1:9">
      <c r="A9" s="22">
        <v>540.1</v>
      </c>
      <c r="B9" s="22">
        <v>40</v>
      </c>
      <c r="C9" s="22">
        <v>125</v>
      </c>
      <c r="D9">
        <v>540.1</v>
      </c>
      <c r="E9">
        <v>40</v>
      </c>
      <c r="F9">
        <v>125</v>
      </c>
      <c r="G9">
        <v>540.1</v>
      </c>
      <c r="H9">
        <v>125</v>
      </c>
      <c r="I9">
        <v>40</v>
      </c>
    </row>
    <row r="10" spans="1:9">
      <c r="A10" s="22">
        <v>540.20000000000005</v>
      </c>
      <c r="B10" s="22">
        <v>45</v>
      </c>
      <c r="C10" s="22">
        <v>170</v>
      </c>
      <c r="D10">
        <v>540.20000000000005</v>
      </c>
      <c r="E10">
        <v>45</v>
      </c>
      <c r="F10">
        <v>170</v>
      </c>
      <c r="G10">
        <v>540.20000000000005</v>
      </c>
      <c r="H10">
        <v>170</v>
      </c>
      <c r="I10">
        <v>45</v>
      </c>
    </row>
    <row r="11" spans="1:9">
      <c r="A11" s="22">
        <v>540.29999999999995</v>
      </c>
      <c r="B11" s="22">
        <v>55</v>
      </c>
      <c r="C11" s="22">
        <v>220</v>
      </c>
      <c r="D11">
        <v>540.29999999999995</v>
      </c>
      <c r="E11">
        <v>55</v>
      </c>
      <c r="F11">
        <v>220</v>
      </c>
      <c r="G11">
        <v>540.29999999999995</v>
      </c>
      <c r="H11">
        <v>220</v>
      </c>
      <c r="I11">
        <v>55</v>
      </c>
    </row>
    <row r="12" spans="1:9">
      <c r="A12" s="22">
        <v>540.4</v>
      </c>
      <c r="B12" s="22">
        <v>65</v>
      </c>
      <c r="C12" s="22">
        <v>280</v>
      </c>
      <c r="D12">
        <v>540.4</v>
      </c>
      <c r="E12">
        <v>65</v>
      </c>
      <c r="F12">
        <v>280</v>
      </c>
      <c r="G12">
        <v>540.4</v>
      </c>
      <c r="H12">
        <v>280</v>
      </c>
      <c r="I12">
        <v>65</v>
      </c>
    </row>
    <row r="13" spans="1:9">
      <c r="A13" s="22">
        <v>540.5</v>
      </c>
      <c r="B13" s="22">
        <v>75</v>
      </c>
      <c r="C13" s="22">
        <v>350</v>
      </c>
      <c r="D13">
        <v>540.5</v>
      </c>
      <c r="E13">
        <v>75</v>
      </c>
      <c r="F13">
        <v>350</v>
      </c>
      <c r="G13">
        <v>540.5</v>
      </c>
      <c r="H13">
        <v>350</v>
      </c>
      <c r="I13">
        <v>75</v>
      </c>
    </row>
    <row r="14" spans="1:9">
      <c r="A14" s="22">
        <v>540.6</v>
      </c>
      <c r="B14" s="22">
        <v>85</v>
      </c>
      <c r="C14" s="22">
        <v>430</v>
      </c>
      <c r="D14">
        <v>540.6</v>
      </c>
      <c r="E14">
        <v>85</v>
      </c>
      <c r="F14">
        <v>430</v>
      </c>
      <c r="G14">
        <v>540.6</v>
      </c>
      <c r="H14">
        <v>430</v>
      </c>
      <c r="I14">
        <v>85</v>
      </c>
    </row>
    <row r="15" spans="1:9">
      <c r="A15" s="22">
        <v>540.70000000000005</v>
      </c>
      <c r="B15" s="22">
        <v>95</v>
      </c>
      <c r="C15" s="22">
        <v>520</v>
      </c>
      <c r="D15">
        <v>540.70000000000005</v>
      </c>
      <c r="E15">
        <v>95</v>
      </c>
      <c r="F15">
        <v>520</v>
      </c>
      <c r="G15">
        <v>540.70000000000005</v>
      </c>
      <c r="H15">
        <v>520</v>
      </c>
      <c r="I15">
        <v>95</v>
      </c>
    </row>
    <row r="16" spans="1:9">
      <c r="A16" s="22">
        <v>540.79999999999995</v>
      </c>
      <c r="B16" s="22">
        <v>105</v>
      </c>
      <c r="C16" s="22">
        <v>620</v>
      </c>
      <c r="D16">
        <v>540.79999999999995</v>
      </c>
      <c r="E16">
        <v>105</v>
      </c>
      <c r="F16">
        <v>620</v>
      </c>
      <c r="G16">
        <v>540.79999999999995</v>
      </c>
      <c r="H16">
        <v>620</v>
      </c>
      <c r="I16">
        <v>105</v>
      </c>
    </row>
    <row r="17" spans="1:9">
      <c r="A17" s="22">
        <v>540.9</v>
      </c>
      <c r="B17" s="22">
        <v>115</v>
      </c>
      <c r="C17" s="22">
        <v>730</v>
      </c>
      <c r="D17">
        <v>540.9</v>
      </c>
      <c r="E17">
        <v>115</v>
      </c>
      <c r="F17">
        <v>730</v>
      </c>
      <c r="G17">
        <v>540.9</v>
      </c>
      <c r="H17">
        <v>730</v>
      </c>
      <c r="I17">
        <v>115</v>
      </c>
    </row>
    <row r="18" spans="1:9">
      <c r="A18" s="22">
        <v>550</v>
      </c>
      <c r="B18" s="22">
        <v>130</v>
      </c>
      <c r="C18" s="22">
        <v>850</v>
      </c>
      <c r="D18">
        <v>550</v>
      </c>
      <c r="E18">
        <v>130</v>
      </c>
      <c r="F18">
        <v>850</v>
      </c>
      <c r="G18">
        <v>550</v>
      </c>
      <c r="H18">
        <v>850</v>
      </c>
      <c r="I18">
        <v>130</v>
      </c>
    </row>
    <row r="19" spans="1:9">
      <c r="A19" s="22">
        <v>550.1</v>
      </c>
      <c r="B19" s="22">
        <v>150</v>
      </c>
      <c r="C19" s="22">
        <v>990</v>
      </c>
      <c r="D19">
        <v>550.1</v>
      </c>
      <c r="E19">
        <v>150</v>
      </c>
      <c r="F19">
        <v>990</v>
      </c>
      <c r="G19">
        <v>550.1</v>
      </c>
      <c r="H19">
        <v>990</v>
      </c>
      <c r="I19">
        <v>150</v>
      </c>
    </row>
    <row r="20" spans="1:9">
      <c r="A20" s="22">
        <v>550.20000000000005</v>
      </c>
      <c r="B20" s="22">
        <v>170</v>
      </c>
      <c r="C20" s="22">
        <v>1150</v>
      </c>
      <c r="D20">
        <v>550.20000000000005</v>
      </c>
      <c r="E20">
        <v>170</v>
      </c>
      <c r="F20">
        <v>1150</v>
      </c>
      <c r="G20">
        <v>550.20000000000005</v>
      </c>
      <c r="H20">
        <v>1150</v>
      </c>
      <c r="I20">
        <v>170</v>
      </c>
    </row>
    <row r="21" spans="1:9">
      <c r="A21" s="22">
        <v>550.29999999999995</v>
      </c>
      <c r="B21" s="22">
        <v>190</v>
      </c>
      <c r="C21" s="22">
        <v>1330</v>
      </c>
      <c r="D21">
        <v>550.29999999999995</v>
      </c>
      <c r="E21">
        <v>190</v>
      </c>
      <c r="F21">
        <v>1330</v>
      </c>
      <c r="G21">
        <v>550.29999999999995</v>
      </c>
      <c r="H21">
        <v>1330</v>
      </c>
      <c r="I21">
        <v>190</v>
      </c>
    </row>
    <row r="22" spans="1:9">
      <c r="A22" s="22">
        <v>550.4</v>
      </c>
      <c r="B22" s="22">
        <v>205</v>
      </c>
      <c r="C22" s="22">
        <v>1530</v>
      </c>
      <c r="D22">
        <v>550.4</v>
      </c>
      <c r="E22">
        <v>205</v>
      </c>
      <c r="F22">
        <v>1530</v>
      </c>
      <c r="G22">
        <v>550.4</v>
      </c>
      <c r="H22">
        <v>1530</v>
      </c>
      <c r="I22">
        <v>205</v>
      </c>
    </row>
    <row r="23" spans="1:9">
      <c r="A23" s="22">
        <v>550.5</v>
      </c>
      <c r="B23" s="22">
        <v>245</v>
      </c>
      <c r="C23" s="22">
        <v>1750</v>
      </c>
      <c r="D23">
        <v>550.5</v>
      </c>
      <c r="E23">
        <v>245</v>
      </c>
      <c r="F23">
        <v>1750</v>
      </c>
      <c r="G23">
        <v>550.5</v>
      </c>
      <c r="H23">
        <v>1750</v>
      </c>
      <c r="I23">
        <v>245</v>
      </c>
    </row>
    <row r="24" spans="1:9">
      <c r="A24" s="22">
        <v>550.6</v>
      </c>
      <c r="B24" s="22">
        <v>280</v>
      </c>
      <c r="C24" s="22">
        <v>2015</v>
      </c>
      <c r="D24">
        <v>550.6</v>
      </c>
      <c r="E24">
        <v>280</v>
      </c>
      <c r="F24">
        <v>2015</v>
      </c>
      <c r="G24">
        <v>550.6</v>
      </c>
      <c r="H24">
        <v>2015</v>
      </c>
      <c r="I24">
        <v>280</v>
      </c>
    </row>
    <row r="25" spans="1:9">
      <c r="A25" s="22">
        <v>550.70000000000005</v>
      </c>
      <c r="B25" s="22">
        <v>325</v>
      </c>
      <c r="C25" s="22">
        <v>2320</v>
      </c>
      <c r="D25">
        <v>550.70000000000005</v>
      </c>
      <c r="E25">
        <v>325</v>
      </c>
      <c r="F25">
        <v>2320</v>
      </c>
      <c r="G25">
        <v>550.70000000000005</v>
      </c>
      <c r="H25">
        <v>2320</v>
      </c>
      <c r="I25">
        <v>325</v>
      </c>
    </row>
    <row r="26" spans="1:9">
      <c r="A26" s="22">
        <v>550.79999999999995</v>
      </c>
      <c r="B26" s="22">
        <v>370</v>
      </c>
      <c r="C26" s="22">
        <v>2665</v>
      </c>
      <c r="D26">
        <v>550.79999999999995</v>
      </c>
      <c r="E26">
        <v>370</v>
      </c>
      <c r="F26">
        <v>2665</v>
      </c>
      <c r="G26">
        <v>550.79999999999995</v>
      </c>
      <c r="H26">
        <v>2665</v>
      </c>
      <c r="I26">
        <v>370</v>
      </c>
    </row>
    <row r="27" spans="1:9">
      <c r="A27" s="22">
        <v>550.9</v>
      </c>
      <c r="B27" s="22">
        <v>415</v>
      </c>
      <c r="C27" s="22">
        <v>3060</v>
      </c>
      <c r="D27">
        <v>550.9</v>
      </c>
      <c r="E27">
        <v>415</v>
      </c>
      <c r="F27">
        <v>3060</v>
      </c>
      <c r="G27">
        <v>550.9</v>
      </c>
      <c r="H27">
        <v>3060</v>
      </c>
      <c r="I27">
        <v>415</v>
      </c>
    </row>
    <row r="28" spans="1:9">
      <c r="A28" s="22">
        <v>560</v>
      </c>
      <c r="B28" s="22">
        <v>500</v>
      </c>
      <c r="C28" s="22">
        <v>3515</v>
      </c>
      <c r="D28">
        <v>560</v>
      </c>
      <c r="E28">
        <v>500</v>
      </c>
      <c r="F28">
        <v>3515</v>
      </c>
      <c r="G28">
        <v>560</v>
      </c>
      <c r="H28">
        <v>3515</v>
      </c>
      <c r="I28">
        <v>500</v>
      </c>
    </row>
    <row r="29" spans="1:9">
      <c r="A29" s="22">
        <v>560.1</v>
      </c>
      <c r="B29" s="22">
        <v>600</v>
      </c>
      <c r="C29" s="22">
        <v>4065</v>
      </c>
      <c r="D29">
        <v>560.1</v>
      </c>
      <c r="E29">
        <v>600</v>
      </c>
      <c r="F29">
        <v>4065</v>
      </c>
      <c r="G29">
        <v>560.1</v>
      </c>
      <c r="H29">
        <v>4065</v>
      </c>
      <c r="I29">
        <v>600</v>
      </c>
    </row>
    <row r="30" spans="1:9">
      <c r="A30" s="22">
        <v>560.20000000000005</v>
      </c>
      <c r="B30" s="22">
        <v>700</v>
      </c>
      <c r="C30" s="22">
        <v>4715</v>
      </c>
      <c r="D30">
        <v>560.20000000000005</v>
      </c>
      <c r="E30">
        <v>700</v>
      </c>
      <c r="F30">
        <v>4715</v>
      </c>
      <c r="G30">
        <v>560.20000000000005</v>
      </c>
      <c r="H30">
        <v>4715</v>
      </c>
      <c r="I30">
        <v>700</v>
      </c>
    </row>
    <row r="31" spans="1:9">
      <c r="A31" s="22">
        <v>560.29999999999995</v>
      </c>
      <c r="B31" s="22">
        <v>800</v>
      </c>
      <c r="C31" s="22">
        <v>5465</v>
      </c>
      <c r="D31">
        <v>560.29999999999995</v>
      </c>
      <c r="E31">
        <v>800</v>
      </c>
      <c r="F31">
        <v>5465</v>
      </c>
      <c r="G31">
        <v>560.29999999999995</v>
      </c>
      <c r="H31">
        <v>5465</v>
      </c>
      <c r="I31">
        <v>800</v>
      </c>
    </row>
    <row r="32" spans="1:9">
      <c r="A32" s="22">
        <v>560.4</v>
      </c>
      <c r="B32" s="22">
        <v>940</v>
      </c>
      <c r="C32" s="22">
        <v>6335</v>
      </c>
      <c r="D32">
        <v>560.4</v>
      </c>
      <c r="E32">
        <v>940</v>
      </c>
      <c r="F32">
        <v>6335</v>
      </c>
      <c r="G32">
        <v>560.4</v>
      </c>
      <c r="H32">
        <v>6335</v>
      </c>
      <c r="I32">
        <v>940</v>
      </c>
    </row>
    <row r="33" spans="1:9">
      <c r="A33" s="22">
        <v>560.5</v>
      </c>
      <c r="B33" s="22">
        <v>1080</v>
      </c>
      <c r="C33" s="22">
        <v>7345</v>
      </c>
      <c r="D33">
        <v>560.5</v>
      </c>
      <c r="E33">
        <v>1080</v>
      </c>
      <c r="F33">
        <v>7345</v>
      </c>
      <c r="G33">
        <v>560.5</v>
      </c>
      <c r="H33">
        <v>7345</v>
      </c>
      <c r="I33">
        <v>1080</v>
      </c>
    </row>
    <row r="34" spans="1:9">
      <c r="A34" s="22">
        <v>560.6</v>
      </c>
      <c r="B34" s="22">
        <v>1250</v>
      </c>
      <c r="C34" s="22">
        <v>8510</v>
      </c>
      <c r="D34">
        <v>560.6</v>
      </c>
      <c r="E34">
        <v>1250</v>
      </c>
      <c r="F34">
        <v>8510</v>
      </c>
      <c r="G34">
        <v>560.6</v>
      </c>
      <c r="H34">
        <v>8510</v>
      </c>
      <c r="I34">
        <v>1250</v>
      </c>
    </row>
    <row r="35" spans="1:9">
      <c r="A35" s="22">
        <v>560.70000000000005</v>
      </c>
      <c r="B35" s="22">
        <v>1450</v>
      </c>
      <c r="C35" s="22">
        <v>9860</v>
      </c>
      <c r="D35">
        <v>560.70000000000005</v>
      </c>
      <c r="E35">
        <v>1450</v>
      </c>
      <c r="F35">
        <v>9860</v>
      </c>
      <c r="G35">
        <v>560.70000000000005</v>
      </c>
      <c r="H35">
        <v>9860</v>
      </c>
      <c r="I35">
        <v>1450</v>
      </c>
    </row>
    <row r="36" spans="1:9">
      <c r="A36" s="22">
        <v>560.79999999999995</v>
      </c>
      <c r="B36" s="22">
        <v>1700</v>
      </c>
      <c r="C36" s="22">
        <v>11440</v>
      </c>
      <c r="D36">
        <v>560.79999999999995</v>
      </c>
      <c r="E36">
        <v>1700</v>
      </c>
      <c r="F36">
        <v>11440</v>
      </c>
      <c r="G36">
        <v>560.79999999999995</v>
      </c>
      <c r="H36">
        <v>11440</v>
      </c>
      <c r="I36">
        <v>1700</v>
      </c>
    </row>
    <row r="37" spans="1:9">
      <c r="A37" s="22">
        <v>560.9</v>
      </c>
      <c r="B37" s="22">
        <v>1970</v>
      </c>
      <c r="C37" s="22">
        <v>13270</v>
      </c>
      <c r="D37">
        <v>560.9</v>
      </c>
      <c r="E37">
        <v>1970</v>
      </c>
      <c r="F37">
        <v>13270</v>
      </c>
      <c r="G37">
        <v>560.9</v>
      </c>
      <c r="H37">
        <v>13270</v>
      </c>
      <c r="I37">
        <v>1970</v>
      </c>
    </row>
    <row r="38" spans="1:9">
      <c r="A38" s="22">
        <v>570</v>
      </c>
      <c r="B38" s="22">
        <v>2260</v>
      </c>
      <c r="C38" s="22">
        <v>15390</v>
      </c>
      <c r="D38">
        <v>570</v>
      </c>
      <c r="E38">
        <v>2260</v>
      </c>
      <c r="F38">
        <v>15390</v>
      </c>
      <c r="G38">
        <v>570</v>
      </c>
      <c r="H38">
        <v>15390</v>
      </c>
      <c r="I38">
        <v>2260</v>
      </c>
    </row>
    <row r="39" spans="1:9">
      <c r="A39" s="22">
        <v>570.1</v>
      </c>
      <c r="B39" s="22">
        <v>2550</v>
      </c>
      <c r="C39" s="22">
        <v>17790</v>
      </c>
      <c r="D39">
        <v>570.1</v>
      </c>
      <c r="E39">
        <v>2550</v>
      </c>
      <c r="F39">
        <v>17790</v>
      </c>
      <c r="G39">
        <v>570.1</v>
      </c>
      <c r="H39">
        <v>17790</v>
      </c>
      <c r="I39">
        <v>2550</v>
      </c>
    </row>
    <row r="40" spans="1:9">
      <c r="A40" s="22">
        <v>570.20000000000005</v>
      </c>
      <c r="B40" s="22">
        <v>2800</v>
      </c>
      <c r="C40" s="22">
        <v>20470</v>
      </c>
      <c r="D40">
        <v>570.20000000000005</v>
      </c>
      <c r="E40">
        <v>2800</v>
      </c>
      <c r="F40">
        <v>20470</v>
      </c>
      <c r="G40">
        <v>570.20000000000005</v>
      </c>
      <c r="H40">
        <v>20470</v>
      </c>
      <c r="I40">
        <v>2800</v>
      </c>
    </row>
    <row r="41" spans="1:9">
      <c r="A41" s="22">
        <v>570.29999999999995</v>
      </c>
      <c r="B41" s="22">
        <v>3050</v>
      </c>
      <c r="C41" s="22">
        <v>23390</v>
      </c>
      <c r="D41">
        <v>570.29999999999995</v>
      </c>
      <c r="E41">
        <v>3050</v>
      </c>
      <c r="F41">
        <v>23390</v>
      </c>
      <c r="G41">
        <v>570.29999999999995</v>
      </c>
      <c r="H41">
        <v>23390</v>
      </c>
      <c r="I41">
        <v>3050</v>
      </c>
    </row>
    <row r="42" spans="1:9">
      <c r="A42" s="22">
        <v>570.4</v>
      </c>
      <c r="B42" s="22">
        <v>3300</v>
      </c>
      <c r="C42" s="22">
        <v>26570</v>
      </c>
      <c r="D42">
        <v>570.4</v>
      </c>
      <c r="E42">
        <v>3300</v>
      </c>
      <c r="F42">
        <v>26570</v>
      </c>
      <c r="G42">
        <v>570.4</v>
      </c>
      <c r="H42">
        <v>26570</v>
      </c>
      <c r="I42">
        <v>3300</v>
      </c>
    </row>
    <row r="43" spans="1:9">
      <c r="A43" s="22">
        <v>570.5</v>
      </c>
      <c r="B43" s="22">
        <v>3550</v>
      </c>
      <c r="C43" s="22">
        <v>29990</v>
      </c>
      <c r="D43">
        <v>570.5</v>
      </c>
      <c r="E43">
        <v>3550</v>
      </c>
      <c r="F43">
        <v>29990</v>
      </c>
      <c r="G43">
        <v>570.5</v>
      </c>
      <c r="H43">
        <v>29990</v>
      </c>
      <c r="I43">
        <v>3550</v>
      </c>
    </row>
    <row r="44" spans="1:9">
      <c r="A44" s="22">
        <v>570.6</v>
      </c>
      <c r="B44" s="22">
        <v>3770</v>
      </c>
      <c r="C44" s="22">
        <v>33650</v>
      </c>
      <c r="D44">
        <v>570.6</v>
      </c>
      <c r="E44">
        <v>3770</v>
      </c>
      <c r="F44">
        <v>33650</v>
      </c>
      <c r="G44">
        <v>570.6</v>
      </c>
      <c r="H44">
        <v>33650</v>
      </c>
      <c r="I44">
        <v>3770</v>
      </c>
    </row>
    <row r="45" spans="1:9">
      <c r="A45" s="22">
        <v>570.70000000000005</v>
      </c>
      <c r="B45" s="22">
        <v>4000</v>
      </c>
      <c r="C45" s="22">
        <v>37540</v>
      </c>
      <c r="D45">
        <v>570.70000000000005</v>
      </c>
      <c r="E45">
        <v>4000</v>
      </c>
      <c r="F45">
        <v>37540</v>
      </c>
      <c r="G45">
        <v>570.70000000000005</v>
      </c>
      <c r="H45">
        <v>37540</v>
      </c>
      <c r="I45">
        <v>4000</v>
      </c>
    </row>
    <row r="46" spans="1:9">
      <c r="A46" s="22">
        <v>570.79999999999995</v>
      </c>
      <c r="B46" s="22">
        <v>4230</v>
      </c>
      <c r="C46" s="22">
        <v>41660</v>
      </c>
      <c r="D46">
        <v>570.79999999999995</v>
      </c>
      <c r="E46">
        <v>4230</v>
      </c>
      <c r="F46">
        <v>41660</v>
      </c>
      <c r="G46">
        <v>570.79999999999995</v>
      </c>
      <c r="H46">
        <v>41660</v>
      </c>
      <c r="I46">
        <v>4230</v>
      </c>
    </row>
    <row r="47" spans="1:9">
      <c r="A47" s="22">
        <v>570.9</v>
      </c>
      <c r="B47" s="22">
        <v>4440</v>
      </c>
      <c r="C47" s="22">
        <v>45990</v>
      </c>
      <c r="D47">
        <v>570.9</v>
      </c>
      <c r="E47">
        <v>4440</v>
      </c>
      <c r="F47">
        <v>45990</v>
      </c>
      <c r="G47">
        <v>570.9</v>
      </c>
      <c r="H47">
        <v>45990</v>
      </c>
      <c r="I47">
        <v>4440</v>
      </c>
    </row>
    <row r="48" spans="1:9">
      <c r="A48" s="22">
        <v>580</v>
      </c>
      <c r="B48" s="22">
        <v>4640</v>
      </c>
      <c r="C48" s="22">
        <v>109500</v>
      </c>
      <c r="D48">
        <v>580</v>
      </c>
      <c r="E48">
        <v>4640</v>
      </c>
      <c r="F48">
        <v>109500</v>
      </c>
      <c r="G48">
        <v>580</v>
      </c>
      <c r="H48">
        <v>109500</v>
      </c>
      <c r="I48">
        <v>4640</v>
      </c>
    </row>
    <row r="49" spans="1:9">
      <c r="A49" s="22">
        <v>580.1</v>
      </c>
      <c r="B49" s="22">
        <v>4890</v>
      </c>
      <c r="C49" s="22">
        <v>116900</v>
      </c>
      <c r="D49">
        <v>580.1</v>
      </c>
      <c r="E49">
        <v>4890</v>
      </c>
      <c r="F49">
        <v>116900</v>
      </c>
      <c r="G49">
        <v>580.1</v>
      </c>
      <c r="H49">
        <v>116900</v>
      </c>
      <c r="I49">
        <v>4890</v>
      </c>
    </row>
    <row r="50" spans="1:9">
      <c r="A50" s="22">
        <v>580.20000000000005</v>
      </c>
      <c r="B50" s="22">
        <v>5120</v>
      </c>
      <c r="C50" s="22">
        <v>124600</v>
      </c>
      <c r="D50">
        <v>580.20000000000005</v>
      </c>
      <c r="E50">
        <v>5120</v>
      </c>
      <c r="F50">
        <v>124600</v>
      </c>
      <c r="G50">
        <v>580.20000000000005</v>
      </c>
      <c r="H50">
        <v>124600</v>
      </c>
      <c r="I50">
        <v>5120</v>
      </c>
    </row>
    <row r="51" spans="1:9">
      <c r="A51" s="22">
        <v>580.29999999999995</v>
      </c>
      <c r="B51" s="22">
        <v>5350</v>
      </c>
      <c r="C51" s="22">
        <v>132500</v>
      </c>
      <c r="D51">
        <v>580.29999999999995</v>
      </c>
      <c r="E51">
        <v>5350</v>
      </c>
      <c r="F51">
        <v>132500</v>
      </c>
      <c r="G51">
        <v>580.29999999999995</v>
      </c>
      <c r="H51">
        <v>132500</v>
      </c>
      <c r="I51">
        <v>5350</v>
      </c>
    </row>
    <row r="52" spans="1:9">
      <c r="A52" s="22">
        <v>580.4</v>
      </c>
      <c r="B52" s="22">
        <v>5600</v>
      </c>
      <c r="C52" s="22">
        <v>140800</v>
      </c>
      <c r="D52">
        <v>580.4</v>
      </c>
      <c r="E52">
        <v>5600</v>
      </c>
      <c r="F52">
        <v>140800</v>
      </c>
      <c r="G52">
        <v>580.4</v>
      </c>
      <c r="H52">
        <v>140800</v>
      </c>
      <c r="I52">
        <v>5600</v>
      </c>
    </row>
    <row r="53" spans="1:9">
      <c r="A53" s="22">
        <v>580.5</v>
      </c>
      <c r="B53" s="22">
        <v>5850</v>
      </c>
      <c r="C53" s="22">
        <v>149300</v>
      </c>
      <c r="D53">
        <v>580.5</v>
      </c>
      <c r="E53">
        <v>5850</v>
      </c>
      <c r="F53">
        <v>149300</v>
      </c>
      <c r="G53">
        <v>580.5</v>
      </c>
      <c r="H53">
        <v>149300</v>
      </c>
      <c r="I53">
        <v>5850</v>
      </c>
    </row>
    <row r="54" spans="1:9">
      <c r="A54" s="22">
        <v>580.6</v>
      </c>
      <c r="B54" s="22">
        <v>6120</v>
      </c>
      <c r="C54" s="22">
        <v>158200</v>
      </c>
      <c r="D54">
        <v>580.6</v>
      </c>
      <c r="E54">
        <v>6120</v>
      </c>
      <c r="F54">
        <v>158200</v>
      </c>
      <c r="G54">
        <v>580.6</v>
      </c>
      <c r="H54">
        <v>158200</v>
      </c>
      <c r="I54">
        <v>6120</v>
      </c>
    </row>
    <row r="55" spans="1:9">
      <c r="A55" s="22">
        <v>580.70000000000005</v>
      </c>
      <c r="B55" s="22">
        <v>6400</v>
      </c>
      <c r="C55" s="22">
        <v>167400</v>
      </c>
      <c r="D55">
        <v>580.70000000000005</v>
      </c>
      <c r="E55">
        <v>6400</v>
      </c>
      <c r="F55">
        <v>167400</v>
      </c>
      <c r="G55">
        <v>580.70000000000005</v>
      </c>
      <c r="H55">
        <v>167400</v>
      </c>
      <c r="I55">
        <v>6400</v>
      </c>
    </row>
    <row r="56" spans="1:9">
      <c r="A56" s="22">
        <v>580.79999999999995</v>
      </c>
      <c r="B56" s="22">
        <v>6670</v>
      </c>
      <c r="C56" s="22">
        <v>177000</v>
      </c>
      <c r="D56">
        <v>580.79999999999995</v>
      </c>
      <c r="E56">
        <v>6670</v>
      </c>
      <c r="F56">
        <v>177000</v>
      </c>
      <c r="G56">
        <v>580.79999999999995</v>
      </c>
      <c r="H56">
        <v>177000</v>
      </c>
      <c r="I56">
        <v>6670</v>
      </c>
    </row>
    <row r="57" spans="1:9">
      <c r="A57" s="22">
        <v>580.9</v>
      </c>
      <c r="B57" s="22">
        <v>7000</v>
      </c>
      <c r="C57" s="22">
        <v>186900</v>
      </c>
      <c r="D57">
        <v>580.9</v>
      </c>
      <c r="E57">
        <v>7000</v>
      </c>
      <c r="F57">
        <v>186900</v>
      </c>
      <c r="G57">
        <v>580.9</v>
      </c>
      <c r="H57">
        <v>186900</v>
      </c>
      <c r="I57">
        <v>7000</v>
      </c>
    </row>
    <row r="58" spans="1:9">
      <c r="A58" s="22">
        <v>590</v>
      </c>
      <c r="B58" s="22">
        <v>7290</v>
      </c>
      <c r="C58" s="22">
        <v>197100</v>
      </c>
      <c r="D58">
        <v>590</v>
      </c>
      <c r="E58">
        <v>7290</v>
      </c>
      <c r="F58">
        <v>197100</v>
      </c>
      <c r="G58">
        <v>590</v>
      </c>
      <c r="H58">
        <v>197100</v>
      </c>
      <c r="I58">
        <v>7290</v>
      </c>
    </row>
    <row r="59" spans="1:9">
      <c r="A59" s="22">
        <v>590.1</v>
      </c>
      <c r="B59" s="22">
        <v>7540</v>
      </c>
      <c r="C59" s="22">
        <v>207800</v>
      </c>
      <c r="D59">
        <v>590.1</v>
      </c>
      <c r="E59">
        <v>7540</v>
      </c>
      <c r="F59">
        <v>207800</v>
      </c>
      <c r="G59">
        <v>590.1</v>
      </c>
      <c r="H59">
        <v>207800</v>
      </c>
      <c r="I59">
        <v>7540</v>
      </c>
    </row>
    <row r="60" spans="1:9">
      <c r="A60" s="22">
        <v>590.20000000000005</v>
      </c>
      <c r="B60" s="22">
        <v>7810</v>
      </c>
      <c r="C60" s="22">
        <v>218800</v>
      </c>
      <c r="D60">
        <v>590.20000000000005</v>
      </c>
      <c r="E60">
        <v>7810</v>
      </c>
      <c r="F60">
        <v>218800</v>
      </c>
      <c r="G60">
        <v>590.20000000000005</v>
      </c>
      <c r="H60">
        <v>218800</v>
      </c>
      <c r="I60">
        <v>7810</v>
      </c>
    </row>
    <row r="61" spans="1:9">
      <c r="A61" s="22">
        <v>590.29999999999995</v>
      </c>
      <c r="B61" s="22">
        <v>8100</v>
      </c>
      <c r="C61" s="22">
        <v>230200</v>
      </c>
      <c r="D61">
        <v>590.29999999999995</v>
      </c>
      <c r="E61">
        <v>8100</v>
      </c>
      <c r="F61">
        <v>230200</v>
      </c>
      <c r="G61">
        <v>590.29999999999995</v>
      </c>
      <c r="H61">
        <v>230200</v>
      </c>
      <c r="I61">
        <v>8100</v>
      </c>
    </row>
    <row r="62" spans="1:9">
      <c r="A62" s="22">
        <v>590.4</v>
      </c>
      <c r="B62" s="22">
        <v>8400</v>
      </c>
      <c r="C62" s="22">
        <v>242000</v>
      </c>
      <c r="D62">
        <v>590.4</v>
      </c>
      <c r="E62">
        <v>8400</v>
      </c>
      <c r="F62">
        <v>242000</v>
      </c>
      <c r="G62">
        <v>590.4</v>
      </c>
      <c r="H62">
        <v>242000</v>
      </c>
      <c r="I62">
        <v>8400</v>
      </c>
    </row>
    <row r="63" spans="1:9">
      <c r="A63" s="22">
        <v>590.5</v>
      </c>
      <c r="B63" s="22">
        <v>8710</v>
      </c>
      <c r="C63" s="22">
        <v>254300</v>
      </c>
      <c r="D63">
        <v>590.5</v>
      </c>
      <c r="E63">
        <v>8710</v>
      </c>
      <c r="F63">
        <v>254300</v>
      </c>
      <c r="G63">
        <v>590.5</v>
      </c>
      <c r="H63">
        <v>254300</v>
      </c>
      <c r="I63">
        <v>8710</v>
      </c>
    </row>
    <row r="64" spans="1:9">
      <c r="A64" s="22">
        <v>590.6</v>
      </c>
      <c r="B64" s="22">
        <v>9040</v>
      </c>
      <c r="C64" s="22">
        <v>266900</v>
      </c>
      <c r="D64">
        <v>590.6</v>
      </c>
      <c r="E64">
        <v>9040</v>
      </c>
      <c r="F64">
        <v>266900</v>
      </c>
      <c r="G64">
        <v>590.6</v>
      </c>
      <c r="H64">
        <v>266900</v>
      </c>
      <c r="I64">
        <v>9040</v>
      </c>
    </row>
    <row r="65" spans="1:9">
      <c r="A65" s="22">
        <v>590.70000000000005</v>
      </c>
      <c r="B65" s="22">
        <v>9380</v>
      </c>
      <c r="C65" s="22">
        <v>280000</v>
      </c>
      <c r="D65">
        <v>590.70000000000005</v>
      </c>
      <c r="E65">
        <v>9380</v>
      </c>
      <c r="F65">
        <v>280000</v>
      </c>
      <c r="G65">
        <v>590.70000000000005</v>
      </c>
      <c r="H65">
        <v>280000</v>
      </c>
      <c r="I65">
        <v>9380</v>
      </c>
    </row>
    <row r="66" spans="1:9">
      <c r="A66" s="22">
        <v>590.79999999999995</v>
      </c>
      <c r="B66" s="22">
        <v>9700</v>
      </c>
      <c r="C66" s="22">
        <v>293400</v>
      </c>
      <c r="D66">
        <v>590.79999999999995</v>
      </c>
      <c r="E66">
        <v>9700</v>
      </c>
      <c r="F66">
        <v>293400</v>
      </c>
      <c r="G66">
        <v>590.79999999999995</v>
      </c>
      <c r="H66">
        <v>293400</v>
      </c>
      <c r="I66">
        <v>9700</v>
      </c>
    </row>
    <row r="67" spans="1:9">
      <c r="A67" s="22">
        <v>590.9</v>
      </c>
      <c r="B67" s="22">
        <v>10080</v>
      </c>
      <c r="C67" s="22">
        <v>307300</v>
      </c>
      <c r="D67">
        <v>590.9</v>
      </c>
      <c r="E67">
        <v>10080</v>
      </c>
      <c r="F67">
        <v>307300</v>
      </c>
      <c r="G67">
        <v>590.9</v>
      </c>
      <c r="H67">
        <v>307300</v>
      </c>
      <c r="I67">
        <v>10080</v>
      </c>
    </row>
    <row r="68" spans="1:9">
      <c r="A68" s="22">
        <v>600</v>
      </c>
      <c r="B68" s="22">
        <v>10460</v>
      </c>
      <c r="C68" s="22">
        <v>321600</v>
      </c>
      <c r="D68">
        <v>600</v>
      </c>
      <c r="E68">
        <v>10460</v>
      </c>
      <c r="F68">
        <v>321600</v>
      </c>
      <c r="G68">
        <v>600</v>
      </c>
      <c r="H68">
        <v>321600</v>
      </c>
      <c r="I68">
        <v>10460</v>
      </c>
    </row>
    <row r="69" spans="1:9">
      <c r="A69" s="22">
        <v>600.1</v>
      </c>
      <c r="B69" s="22">
        <v>10820</v>
      </c>
      <c r="C69" s="22">
        <v>336400</v>
      </c>
      <c r="D69">
        <v>600.1</v>
      </c>
      <c r="E69">
        <v>10820</v>
      </c>
      <c r="F69">
        <v>336400</v>
      </c>
      <c r="G69">
        <v>600.1</v>
      </c>
      <c r="H69">
        <v>336400</v>
      </c>
      <c r="I69">
        <v>10820</v>
      </c>
    </row>
    <row r="70" spans="1:9">
      <c r="A70" s="22">
        <v>600.20000000000005</v>
      </c>
      <c r="B70" s="22">
        <v>11220</v>
      </c>
      <c r="C70" s="22">
        <v>351600</v>
      </c>
      <c r="D70">
        <v>600.20000000000005</v>
      </c>
      <c r="E70">
        <v>11220</v>
      </c>
      <c r="F70">
        <v>351600</v>
      </c>
      <c r="G70">
        <v>600.20000000000005</v>
      </c>
      <c r="H70">
        <v>351600</v>
      </c>
      <c r="I70">
        <v>11220</v>
      </c>
    </row>
    <row r="71" spans="1:9">
      <c r="A71" s="22">
        <v>600.29999999999995</v>
      </c>
      <c r="B71" s="22">
        <v>11600</v>
      </c>
      <c r="C71" s="22">
        <v>367300</v>
      </c>
      <c r="D71">
        <v>600.29999999999995</v>
      </c>
      <c r="E71">
        <v>11600</v>
      </c>
      <c r="F71">
        <v>367300</v>
      </c>
      <c r="G71">
        <v>600.29999999999995</v>
      </c>
      <c r="H71">
        <v>367300</v>
      </c>
      <c r="I71">
        <v>11600</v>
      </c>
    </row>
    <row r="72" spans="1:9">
      <c r="A72" s="22">
        <v>600.4</v>
      </c>
      <c r="B72" s="22">
        <v>12000</v>
      </c>
      <c r="C72" s="22">
        <v>383400</v>
      </c>
      <c r="D72">
        <v>600.4</v>
      </c>
      <c r="E72">
        <v>12000</v>
      </c>
      <c r="F72">
        <v>383400</v>
      </c>
      <c r="G72">
        <v>600.4</v>
      </c>
      <c r="H72">
        <v>383400</v>
      </c>
      <c r="I72">
        <v>12000</v>
      </c>
    </row>
    <row r="73" spans="1:9">
      <c r="A73" s="22">
        <v>600.5</v>
      </c>
      <c r="B73" s="22">
        <v>12520</v>
      </c>
      <c r="C73" s="22">
        <v>400000</v>
      </c>
      <c r="D73">
        <v>600.5</v>
      </c>
      <c r="E73">
        <v>12520</v>
      </c>
      <c r="F73">
        <v>400000</v>
      </c>
      <c r="G73">
        <v>600.5</v>
      </c>
      <c r="H73">
        <v>400000</v>
      </c>
      <c r="I73">
        <v>12520</v>
      </c>
    </row>
    <row r="74" spans="1:9">
      <c r="A74" s="22">
        <v>600.6</v>
      </c>
      <c r="B74" s="22">
        <v>12820</v>
      </c>
      <c r="C74" s="22">
        <v>417100</v>
      </c>
      <c r="D74">
        <v>600.6</v>
      </c>
      <c r="E74">
        <v>12820</v>
      </c>
      <c r="F74">
        <v>417100</v>
      </c>
      <c r="G74">
        <v>600.6</v>
      </c>
      <c r="H74">
        <v>417100</v>
      </c>
      <c r="I74">
        <v>12820</v>
      </c>
    </row>
    <row r="75" spans="1:9">
      <c r="A75" s="22">
        <v>600.70000000000005</v>
      </c>
      <c r="B75" s="22">
        <v>13240</v>
      </c>
      <c r="C75" s="22">
        <v>434800</v>
      </c>
      <c r="D75">
        <v>600.70000000000005</v>
      </c>
      <c r="E75">
        <v>13240</v>
      </c>
      <c r="F75">
        <v>434800</v>
      </c>
      <c r="G75">
        <v>600.70000000000005</v>
      </c>
      <c r="H75">
        <v>434800</v>
      </c>
      <c r="I75">
        <v>13240</v>
      </c>
    </row>
    <row r="76" spans="1:9">
      <c r="A76" s="22">
        <v>600.79999999999995</v>
      </c>
      <c r="B76" s="22">
        <v>13680</v>
      </c>
      <c r="C76" s="22">
        <v>452900</v>
      </c>
      <c r="D76">
        <v>600.79999999999995</v>
      </c>
      <c r="E76">
        <v>13680</v>
      </c>
      <c r="F76">
        <v>452900</v>
      </c>
      <c r="G76">
        <v>600.79999999999995</v>
      </c>
      <c r="H76">
        <v>452900</v>
      </c>
      <c r="I76">
        <v>13680</v>
      </c>
    </row>
    <row r="77" spans="1:9">
      <c r="A77" s="22">
        <v>600.9</v>
      </c>
      <c r="B77" s="22">
        <v>14090</v>
      </c>
      <c r="C77" s="22">
        <v>471500</v>
      </c>
      <c r="D77">
        <v>600.9</v>
      </c>
      <c r="E77">
        <v>14090</v>
      </c>
      <c r="F77">
        <v>471500</v>
      </c>
      <c r="G77">
        <v>600.9</v>
      </c>
      <c r="H77">
        <v>471500</v>
      </c>
      <c r="I77">
        <v>14090</v>
      </c>
    </row>
    <row r="78" spans="1:9">
      <c r="A78" s="22">
        <v>610</v>
      </c>
      <c r="B78" s="22">
        <v>14530</v>
      </c>
      <c r="C78" s="22">
        <v>491200</v>
      </c>
      <c r="D78">
        <v>610</v>
      </c>
      <c r="E78">
        <v>14530</v>
      </c>
      <c r="F78">
        <v>491200</v>
      </c>
      <c r="G78">
        <v>610</v>
      </c>
      <c r="H78">
        <v>491200</v>
      </c>
      <c r="I78">
        <v>14530</v>
      </c>
    </row>
    <row r="79" spans="1:9">
      <c r="A79" s="22">
        <v>610.1</v>
      </c>
      <c r="B79" s="22">
        <v>15000</v>
      </c>
      <c r="C79" s="22">
        <v>511900</v>
      </c>
      <c r="D79">
        <v>610.1</v>
      </c>
      <c r="E79">
        <v>15000</v>
      </c>
      <c r="F79">
        <v>511900</v>
      </c>
      <c r="G79">
        <v>610.1</v>
      </c>
      <c r="H79">
        <v>511900</v>
      </c>
      <c r="I79">
        <v>15000</v>
      </c>
    </row>
    <row r="80" spans="1:9">
      <c r="A80" s="22">
        <v>610.20000000000005</v>
      </c>
      <c r="B80" s="22">
        <v>15440</v>
      </c>
      <c r="C80" s="22">
        <v>533300</v>
      </c>
      <c r="D80">
        <v>610.20000000000005</v>
      </c>
      <c r="E80">
        <v>15440</v>
      </c>
      <c r="F80">
        <v>533300</v>
      </c>
      <c r="G80">
        <v>610.20000000000005</v>
      </c>
      <c r="H80">
        <v>533300</v>
      </c>
      <c r="I80">
        <v>15440</v>
      </c>
    </row>
    <row r="81" spans="1:9">
      <c r="A81" s="22">
        <v>610.29999999999995</v>
      </c>
      <c r="B81" s="22">
        <v>15900</v>
      </c>
      <c r="C81" s="22">
        <v>555300</v>
      </c>
      <c r="D81">
        <v>610.29999999999995</v>
      </c>
      <c r="E81">
        <v>15900</v>
      </c>
      <c r="F81">
        <v>555300</v>
      </c>
      <c r="G81">
        <v>610.29999999999995</v>
      </c>
      <c r="H81">
        <v>555300</v>
      </c>
      <c r="I81">
        <v>15900</v>
      </c>
    </row>
    <row r="82" spans="1:9">
      <c r="A82" s="22">
        <v>610.4</v>
      </c>
      <c r="B82" s="22">
        <v>16400</v>
      </c>
      <c r="C82" s="22">
        <v>578100</v>
      </c>
      <c r="D82">
        <v>610.4</v>
      </c>
      <c r="E82">
        <v>16400</v>
      </c>
      <c r="F82">
        <v>578100</v>
      </c>
      <c r="G82">
        <v>610.4</v>
      </c>
      <c r="H82">
        <v>578100</v>
      </c>
      <c r="I82">
        <v>16400</v>
      </c>
    </row>
    <row r="83" spans="1:9">
      <c r="A83" s="22">
        <v>610.5</v>
      </c>
      <c r="B83" s="22">
        <v>16840</v>
      </c>
      <c r="C83" s="22">
        <v>601500</v>
      </c>
      <c r="D83">
        <v>610.5</v>
      </c>
      <c r="E83">
        <v>16840</v>
      </c>
      <c r="F83">
        <v>601500</v>
      </c>
      <c r="G83">
        <v>610.5</v>
      </c>
      <c r="H83">
        <v>601500</v>
      </c>
      <c r="I83">
        <v>16840</v>
      </c>
    </row>
    <row r="84" spans="1:9">
      <c r="A84" s="22">
        <v>610.6</v>
      </c>
      <c r="B84" s="22">
        <v>17360</v>
      </c>
      <c r="C84" s="22">
        <v>625500</v>
      </c>
      <c r="D84">
        <v>610.6</v>
      </c>
      <c r="E84">
        <v>17360</v>
      </c>
      <c r="F84">
        <v>625500</v>
      </c>
      <c r="G84">
        <v>610.6</v>
      </c>
      <c r="H84">
        <v>625500</v>
      </c>
      <c r="I84">
        <v>17360</v>
      </c>
    </row>
    <row r="85" spans="1:9">
      <c r="A85" s="22">
        <v>610.70000000000005</v>
      </c>
      <c r="B85" s="22">
        <v>17860</v>
      </c>
      <c r="C85" s="22">
        <v>434800</v>
      </c>
      <c r="D85">
        <v>610.70000000000005</v>
      </c>
      <c r="E85">
        <v>17860</v>
      </c>
      <c r="F85">
        <v>434800</v>
      </c>
      <c r="G85">
        <v>610.70000000000005</v>
      </c>
      <c r="H85">
        <v>434800</v>
      </c>
      <c r="I85">
        <v>17860</v>
      </c>
    </row>
    <row r="86" spans="1:9">
      <c r="A86" s="22">
        <v>610.79999999999995</v>
      </c>
      <c r="B86" s="22">
        <v>18400</v>
      </c>
      <c r="C86" s="22">
        <v>452900</v>
      </c>
      <c r="D86">
        <v>610.79999999999995</v>
      </c>
      <c r="E86">
        <v>18400</v>
      </c>
      <c r="F86">
        <v>452900</v>
      </c>
      <c r="G86">
        <v>610.79999999999995</v>
      </c>
      <c r="H86">
        <v>452900</v>
      </c>
      <c r="I86">
        <v>18400</v>
      </c>
    </row>
    <row r="87" spans="1:9">
      <c r="A87" s="22">
        <v>610.9</v>
      </c>
      <c r="B87" s="22">
        <v>18900</v>
      </c>
      <c r="C87" s="22">
        <v>471500</v>
      </c>
      <c r="D87">
        <v>610.9</v>
      </c>
      <c r="E87">
        <v>18900</v>
      </c>
      <c r="F87">
        <v>471500</v>
      </c>
      <c r="G87">
        <v>610.9</v>
      </c>
      <c r="H87">
        <v>471500</v>
      </c>
      <c r="I87">
        <v>18900</v>
      </c>
    </row>
    <row r="88" spans="1:9">
      <c r="A88" s="22">
        <v>620</v>
      </c>
      <c r="B88" s="22">
        <v>20460</v>
      </c>
      <c r="C88" s="22">
        <v>491200</v>
      </c>
      <c r="D88">
        <v>620</v>
      </c>
      <c r="E88">
        <v>20460</v>
      </c>
      <c r="F88">
        <v>491200</v>
      </c>
      <c r="G88">
        <v>620</v>
      </c>
      <c r="H88">
        <v>491200</v>
      </c>
      <c r="I88">
        <v>20460</v>
      </c>
    </row>
    <row r="89" spans="1:9">
      <c r="A89" s="22">
        <v>620.1</v>
      </c>
      <c r="B89" s="22">
        <v>21000</v>
      </c>
      <c r="C89" s="22">
        <v>511900</v>
      </c>
      <c r="D89">
        <v>620.1</v>
      </c>
      <c r="E89">
        <v>21000</v>
      </c>
      <c r="F89">
        <v>511900</v>
      </c>
      <c r="G89">
        <v>620.1</v>
      </c>
      <c r="H89">
        <v>511900</v>
      </c>
      <c r="I89">
        <v>21000</v>
      </c>
    </row>
    <row r="90" spans="1:9">
      <c r="A90" s="22">
        <v>620.20000000000005</v>
      </c>
      <c r="B90" s="22">
        <v>21700</v>
      </c>
      <c r="C90" s="22">
        <v>533300</v>
      </c>
      <c r="D90">
        <v>620.20000000000005</v>
      </c>
      <c r="E90">
        <v>21700</v>
      </c>
      <c r="F90">
        <v>533300</v>
      </c>
      <c r="G90">
        <v>620.20000000000005</v>
      </c>
      <c r="H90">
        <v>533300</v>
      </c>
      <c r="I90">
        <v>21700</v>
      </c>
    </row>
    <row r="91" spans="1:9">
      <c r="A91" s="22">
        <v>620.29999999999995</v>
      </c>
      <c r="B91" s="22">
        <v>22400</v>
      </c>
      <c r="C91" s="22">
        <v>555300</v>
      </c>
      <c r="D91">
        <v>620.29999999999995</v>
      </c>
      <c r="E91">
        <v>22400</v>
      </c>
      <c r="F91">
        <v>555300</v>
      </c>
      <c r="G91">
        <v>620.29999999999995</v>
      </c>
      <c r="H91">
        <v>555300</v>
      </c>
      <c r="I91">
        <v>22400</v>
      </c>
    </row>
    <row r="92" spans="1:9">
      <c r="A92" s="22">
        <v>620.4</v>
      </c>
      <c r="B92" s="22">
        <v>23100</v>
      </c>
      <c r="C92" s="22">
        <v>578100</v>
      </c>
      <c r="D92">
        <v>620.4</v>
      </c>
      <c r="E92">
        <v>23100</v>
      </c>
      <c r="F92">
        <v>578100</v>
      </c>
      <c r="G92">
        <v>620.4</v>
      </c>
      <c r="H92">
        <v>578100</v>
      </c>
      <c r="I92">
        <v>23100</v>
      </c>
    </row>
    <row r="93" spans="1:9">
      <c r="A93" s="22">
        <v>620.5</v>
      </c>
      <c r="B93" s="22">
        <v>23700</v>
      </c>
      <c r="C93" s="22">
        <v>601500</v>
      </c>
      <c r="D93">
        <v>620.5</v>
      </c>
      <c r="E93">
        <v>23700</v>
      </c>
      <c r="F93">
        <v>601500</v>
      </c>
      <c r="G93">
        <v>620.5</v>
      </c>
      <c r="H93">
        <v>601500</v>
      </c>
      <c r="I93">
        <v>23700</v>
      </c>
    </row>
    <row r="94" spans="1:9">
      <c r="A94" s="22">
        <v>620.6</v>
      </c>
      <c r="B94" s="22">
        <v>24400</v>
      </c>
      <c r="C94" s="22">
        <v>625500</v>
      </c>
      <c r="D94">
        <v>620.6</v>
      </c>
      <c r="E94">
        <v>24400</v>
      </c>
      <c r="F94">
        <v>625500</v>
      </c>
      <c r="G94">
        <v>620.6</v>
      </c>
      <c r="H94">
        <v>625500</v>
      </c>
      <c r="I94">
        <v>24400</v>
      </c>
    </row>
    <row r="95" spans="1:9">
      <c r="A95" s="22">
        <v>620.70000000000005</v>
      </c>
      <c r="B95" s="22">
        <v>25200</v>
      </c>
      <c r="C95" s="22">
        <v>650300</v>
      </c>
      <c r="D95">
        <v>620.70000000000005</v>
      </c>
      <c r="E95">
        <v>25200</v>
      </c>
      <c r="F95">
        <v>650300</v>
      </c>
      <c r="G95">
        <v>620.70000000000005</v>
      </c>
      <c r="H95">
        <v>650300</v>
      </c>
      <c r="I95">
        <v>25200</v>
      </c>
    </row>
    <row r="96" spans="1:9">
      <c r="A96" s="22">
        <v>620.79999999999995</v>
      </c>
      <c r="B96" s="22">
        <v>25800</v>
      </c>
      <c r="C96" s="22">
        <v>675800</v>
      </c>
      <c r="D96">
        <v>620.79999999999995</v>
      </c>
      <c r="E96">
        <v>25800</v>
      </c>
      <c r="F96">
        <v>675800</v>
      </c>
      <c r="G96">
        <v>620.79999999999995</v>
      </c>
      <c r="H96">
        <v>675800</v>
      </c>
      <c r="I96">
        <v>25800</v>
      </c>
    </row>
    <row r="97" spans="1:9">
      <c r="A97" s="22">
        <v>620.9</v>
      </c>
      <c r="B97" s="22">
        <v>26600</v>
      </c>
      <c r="C97" s="22">
        <v>702000</v>
      </c>
      <c r="D97">
        <v>620.9</v>
      </c>
      <c r="E97">
        <v>26600</v>
      </c>
      <c r="F97">
        <v>702000</v>
      </c>
      <c r="G97">
        <v>620.9</v>
      </c>
      <c r="H97">
        <v>702000</v>
      </c>
      <c r="I97">
        <v>26600</v>
      </c>
    </row>
    <row r="98" spans="1:9">
      <c r="A98" s="22">
        <v>630</v>
      </c>
      <c r="B98" s="22">
        <v>27300</v>
      </c>
      <c r="C98" s="22">
        <v>729000</v>
      </c>
      <c r="D98">
        <v>630</v>
      </c>
      <c r="E98">
        <v>27300</v>
      </c>
      <c r="F98">
        <v>729000</v>
      </c>
      <c r="G98">
        <v>630</v>
      </c>
      <c r="H98">
        <v>729000</v>
      </c>
      <c r="I98">
        <v>27300</v>
      </c>
    </row>
    <row r="99" spans="1:9">
      <c r="A99" s="22">
        <v>630.1</v>
      </c>
      <c r="B99" s="22">
        <v>28100</v>
      </c>
      <c r="C99" s="22">
        <v>756700</v>
      </c>
      <c r="D99">
        <v>630.1</v>
      </c>
      <c r="E99">
        <v>28100</v>
      </c>
      <c r="F99">
        <v>756700</v>
      </c>
      <c r="G99">
        <v>630.1</v>
      </c>
      <c r="H99">
        <v>756700</v>
      </c>
      <c r="I99">
        <v>28100</v>
      </c>
    </row>
    <row r="100" spans="1:9">
      <c r="A100" s="22">
        <v>630.20000000000005</v>
      </c>
      <c r="B100" s="22">
        <v>28900</v>
      </c>
      <c r="C100" s="22">
        <v>785200</v>
      </c>
      <c r="D100">
        <v>630.20000000000005</v>
      </c>
      <c r="E100">
        <v>28900</v>
      </c>
      <c r="F100">
        <v>785200</v>
      </c>
      <c r="G100">
        <v>630.20000000000005</v>
      </c>
      <c r="H100">
        <v>785200</v>
      </c>
      <c r="I100">
        <v>28900</v>
      </c>
    </row>
    <row r="101" spans="1:9">
      <c r="A101" s="22">
        <v>630.29999999999995</v>
      </c>
      <c r="B101" s="22">
        <v>29800</v>
      </c>
      <c r="C101" s="22">
        <v>814500</v>
      </c>
      <c r="D101">
        <v>630.29999999999995</v>
      </c>
      <c r="E101">
        <v>29800</v>
      </c>
      <c r="F101">
        <v>814500</v>
      </c>
      <c r="G101">
        <v>630.29999999999995</v>
      </c>
      <c r="H101">
        <v>814500</v>
      </c>
      <c r="I101">
        <v>29800</v>
      </c>
    </row>
    <row r="102" spans="1:9">
      <c r="A102" s="22">
        <v>630.4</v>
      </c>
      <c r="B102" s="22">
        <v>30700</v>
      </c>
      <c r="C102" s="22">
        <v>844800</v>
      </c>
      <c r="D102">
        <v>630.4</v>
      </c>
      <c r="E102">
        <v>30700</v>
      </c>
      <c r="F102">
        <v>844800</v>
      </c>
      <c r="G102">
        <v>630.4</v>
      </c>
      <c r="H102">
        <v>844800</v>
      </c>
      <c r="I102">
        <v>30700</v>
      </c>
    </row>
    <row r="103" spans="1:9">
      <c r="A103" s="22">
        <v>630.5</v>
      </c>
      <c r="B103" s="22">
        <v>31700</v>
      </c>
      <c r="C103" s="22">
        <v>876000</v>
      </c>
      <c r="D103">
        <v>630.5</v>
      </c>
      <c r="E103">
        <v>31700</v>
      </c>
      <c r="F103">
        <v>876000</v>
      </c>
      <c r="G103">
        <v>630.5</v>
      </c>
      <c r="H103">
        <v>876000</v>
      </c>
      <c r="I103">
        <v>31700</v>
      </c>
    </row>
    <row r="104" spans="1:9">
      <c r="A104" s="22">
        <v>630.6</v>
      </c>
      <c r="B104" s="22">
        <v>32600</v>
      </c>
      <c r="C104" s="22">
        <v>908100</v>
      </c>
      <c r="D104">
        <v>630.6</v>
      </c>
      <c r="E104">
        <v>32600</v>
      </c>
      <c r="F104">
        <v>908100</v>
      </c>
      <c r="G104">
        <v>630.6</v>
      </c>
      <c r="H104">
        <v>908100</v>
      </c>
      <c r="I104">
        <v>32600</v>
      </c>
    </row>
    <row r="105" spans="1:9">
      <c r="A105" s="22">
        <v>630.70000000000005</v>
      </c>
      <c r="B105" s="22">
        <v>33600</v>
      </c>
      <c r="C105" s="22">
        <v>941200</v>
      </c>
      <c r="D105">
        <v>630.70000000000005</v>
      </c>
      <c r="E105">
        <v>33600</v>
      </c>
      <c r="F105">
        <v>941200</v>
      </c>
      <c r="G105">
        <v>630.70000000000005</v>
      </c>
      <c r="H105">
        <v>941200</v>
      </c>
      <c r="I105">
        <v>33600</v>
      </c>
    </row>
    <row r="106" spans="1:9">
      <c r="A106" s="22">
        <v>630.79999999999995</v>
      </c>
      <c r="B106" s="22">
        <v>34500</v>
      </c>
      <c r="C106" s="22">
        <v>975300</v>
      </c>
      <c r="D106">
        <v>630.79999999999995</v>
      </c>
      <c r="E106">
        <v>34500</v>
      </c>
      <c r="F106">
        <v>975300</v>
      </c>
      <c r="G106">
        <v>630.79999999999995</v>
      </c>
      <c r="H106">
        <v>975300</v>
      </c>
      <c r="I106">
        <v>34500</v>
      </c>
    </row>
    <row r="107" spans="1:9">
      <c r="A107" s="22">
        <v>630.9</v>
      </c>
      <c r="B107" s="22">
        <v>35500</v>
      </c>
      <c r="C107" s="22">
        <v>1010300</v>
      </c>
      <c r="D107">
        <v>630.9</v>
      </c>
      <c r="E107">
        <v>35500</v>
      </c>
      <c r="F107">
        <v>1010300</v>
      </c>
      <c r="G107">
        <v>630.9</v>
      </c>
      <c r="H107">
        <v>1010300</v>
      </c>
      <c r="I107">
        <v>35500</v>
      </c>
    </row>
    <row r="108" spans="1:9">
      <c r="A108" s="22">
        <v>640</v>
      </c>
      <c r="B108" s="22">
        <v>36500</v>
      </c>
      <c r="C108" s="22">
        <v>1046300</v>
      </c>
      <c r="D108">
        <v>640</v>
      </c>
      <c r="E108">
        <v>36500</v>
      </c>
      <c r="F108">
        <v>1046300</v>
      </c>
      <c r="G108">
        <v>640</v>
      </c>
      <c r="H108">
        <v>1046300</v>
      </c>
      <c r="I108">
        <v>36500</v>
      </c>
    </row>
    <row r="109" spans="1:9">
      <c r="A109" s="22">
        <v>640.1</v>
      </c>
      <c r="B109" s="22">
        <v>37300</v>
      </c>
      <c r="C109" s="22">
        <v>1083200</v>
      </c>
      <c r="D109">
        <v>640.1</v>
      </c>
      <c r="E109">
        <v>37300</v>
      </c>
      <c r="F109">
        <v>1083200</v>
      </c>
      <c r="G109">
        <v>640.1</v>
      </c>
      <c r="H109">
        <v>1083200</v>
      </c>
      <c r="I109">
        <v>37300</v>
      </c>
    </row>
    <row r="110" spans="1:9">
      <c r="A110" s="22">
        <v>640.20000000000005</v>
      </c>
      <c r="B110" s="22">
        <v>38300</v>
      </c>
      <c r="C110" s="22">
        <v>1121000</v>
      </c>
      <c r="D110">
        <v>640.20000000000005</v>
      </c>
      <c r="E110">
        <v>38300</v>
      </c>
      <c r="F110">
        <v>1121000</v>
      </c>
      <c r="G110">
        <v>640.20000000000005</v>
      </c>
      <c r="H110">
        <v>1121000</v>
      </c>
      <c r="I110">
        <v>38300</v>
      </c>
    </row>
    <row r="111" spans="1:9">
      <c r="A111" s="22">
        <v>640.29999999999995</v>
      </c>
      <c r="B111" s="22">
        <v>39300</v>
      </c>
      <c r="C111" s="22">
        <v>1159800</v>
      </c>
      <c r="D111">
        <v>640.29999999999995</v>
      </c>
      <c r="E111">
        <v>39300</v>
      </c>
      <c r="F111">
        <v>1159800</v>
      </c>
      <c r="G111">
        <v>640.29999999999995</v>
      </c>
      <c r="H111">
        <v>1159800</v>
      </c>
      <c r="I111">
        <v>39300</v>
      </c>
    </row>
    <row r="112" spans="1:9">
      <c r="A112" s="22">
        <v>640.4</v>
      </c>
      <c r="B112" s="22">
        <v>40400</v>
      </c>
      <c r="C112" s="22">
        <v>1199600</v>
      </c>
      <c r="D112">
        <v>640.4</v>
      </c>
      <c r="E112">
        <v>40400</v>
      </c>
      <c r="F112">
        <v>1199600</v>
      </c>
      <c r="G112">
        <v>640.4</v>
      </c>
      <c r="H112">
        <v>1199600</v>
      </c>
      <c r="I112">
        <v>40400</v>
      </c>
    </row>
    <row r="113" spans="1:9">
      <c r="A113" s="22">
        <v>640.5</v>
      </c>
      <c r="B113" s="22">
        <v>41500</v>
      </c>
      <c r="C113" s="22">
        <v>1240600</v>
      </c>
      <c r="D113">
        <v>640.5</v>
      </c>
      <c r="E113">
        <v>41500</v>
      </c>
      <c r="F113">
        <v>1240600</v>
      </c>
      <c r="G113">
        <v>640.5</v>
      </c>
      <c r="H113">
        <v>1240600</v>
      </c>
      <c r="I113">
        <v>41500</v>
      </c>
    </row>
    <row r="114" spans="1:9">
      <c r="A114" s="22">
        <v>640.6</v>
      </c>
      <c r="B114" s="22">
        <v>42500</v>
      </c>
      <c r="C114" s="22">
        <v>1282600</v>
      </c>
      <c r="D114">
        <v>640.6</v>
      </c>
      <c r="E114">
        <v>42500</v>
      </c>
      <c r="F114">
        <v>1282600</v>
      </c>
      <c r="G114">
        <v>640.6</v>
      </c>
      <c r="H114">
        <v>1282600</v>
      </c>
      <c r="I114">
        <v>42500</v>
      </c>
    </row>
    <row r="115" spans="1:9">
      <c r="A115" s="22">
        <v>640.70000000000005</v>
      </c>
      <c r="B115" s="22">
        <v>43600</v>
      </c>
      <c r="C115" s="22">
        <v>1325600</v>
      </c>
      <c r="D115">
        <v>640.70000000000005</v>
      </c>
      <c r="E115">
        <v>43600</v>
      </c>
      <c r="F115">
        <v>1325600</v>
      </c>
      <c r="G115">
        <v>640.70000000000005</v>
      </c>
      <c r="H115">
        <v>1325600</v>
      </c>
      <c r="I115">
        <v>43600</v>
      </c>
    </row>
    <row r="116" spans="1:9">
      <c r="A116" s="22">
        <v>640.79999999999995</v>
      </c>
      <c r="B116" s="22">
        <v>44900</v>
      </c>
      <c r="C116" s="22">
        <v>1369900</v>
      </c>
      <c r="D116">
        <v>640.79999999999995</v>
      </c>
      <c r="E116">
        <v>44900</v>
      </c>
      <c r="F116">
        <v>1369900</v>
      </c>
      <c r="G116">
        <v>640.79999999999995</v>
      </c>
      <c r="H116">
        <v>1369900</v>
      </c>
      <c r="I116">
        <v>44900</v>
      </c>
    </row>
    <row r="117" spans="1:9">
      <c r="A117" s="22">
        <v>640.9</v>
      </c>
      <c r="B117" s="22">
        <v>46200</v>
      </c>
      <c r="C117" s="22">
        <v>1415400</v>
      </c>
      <c r="D117">
        <v>640.9</v>
      </c>
      <c r="E117">
        <v>46200</v>
      </c>
      <c r="F117">
        <v>1415400</v>
      </c>
      <c r="G117">
        <v>640.9</v>
      </c>
      <c r="H117">
        <v>1415400</v>
      </c>
      <c r="I117">
        <v>46200</v>
      </c>
    </row>
    <row r="118" spans="1:9">
      <c r="A118" s="22">
        <v>650</v>
      </c>
      <c r="B118" s="22">
        <v>47400</v>
      </c>
      <c r="C118" s="22">
        <v>1462200</v>
      </c>
      <c r="D118">
        <v>650</v>
      </c>
      <c r="E118">
        <v>47400</v>
      </c>
      <c r="F118">
        <v>1462200</v>
      </c>
      <c r="G118">
        <v>650</v>
      </c>
      <c r="H118">
        <v>1462200</v>
      </c>
      <c r="I118">
        <v>47400</v>
      </c>
    </row>
    <row r="119" spans="1:9">
      <c r="A119" s="22">
        <v>650.1</v>
      </c>
      <c r="B119" s="22">
        <v>48700</v>
      </c>
      <c r="C119" s="22">
        <v>1510300</v>
      </c>
      <c r="D119">
        <v>650.1</v>
      </c>
      <c r="E119">
        <v>48700</v>
      </c>
      <c r="F119">
        <v>1510300</v>
      </c>
      <c r="G119">
        <v>650.1</v>
      </c>
      <c r="H119">
        <v>1510300</v>
      </c>
      <c r="I119">
        <v>48700</v>
      </c>
    </row>
    <row r="120" spans="1:9">
      <c r="A120" s="22">
        <v>650.20000000000005</v>
      </c>
      <c r="B120" s="22">
        <v>50000</v>
      </c>
      <c r="C120" s="22">
        <v>1559600</v>
      </c>
      <c r="D120">
        <v>650.20000000000005</v>
      </c>
      <c r="E120">
        <v>50000</v>
      </c>
      <c r="F120">
        <v>1559600</v>
      </c>
      <c r="G120">
        <v>650.20000000000005</v>
      </c>
      <c r="H120">
        <v>1559600</v>
      </c>
      <c r="I120">
        <v>50000</v>
      </c>
    </row>
    <row r="121" spans="1:9">
      <c r="A121" s="22">
        <v>650.29999999999995</v>
      </c>
      <c r="B121" s="22">
        <v>51400</v>
      </c>
      <c r="C121" s="22">
        <v>1610300</v>
      </c>
      <c r="D121">
        <v>650.29999999999995</v>
      </c>
      <c r="E121">
        <v>51400</v>
      </c>
      <c r="F121">
        <v>1610300</v>
      </c>
      <c r="G121">
        <v>650.29999999999995</v>
      </c>
      <c r="H121">
        <v>1610300</v>
      </c>
      <c r="I121">
        <v>51400</v>
      </c>
    </row>
    <row r="122" spans="1:9">
      <c r="A122" s="22">
        <v>650.4</v>
      </c>
      <c r="B122" s="22">
        <v>52800</v>
      </c>
      <c r="C122" s="22">
        <v>1662400</v>
      </c>
      <c r="D122">
        <v>650.4</v>
      </c>
      <c r="E122">
        <v>52800</v>
      </c>
      <c r="F122">
        <v>1662400</v>
      </c>
      <c r="G122">
        <v>650.4</v>
      </c>
      <c r="H122">
        <v>1662400</v>
      </c>
      <c r="I122">
        <v>52800</v>
      </c>
    </row>
    <row r="123" spans="1:9">
      <c r="A123" s="22">
        <v>650.5</v>
      </c>
      <c r="B123" s="22">
        <v>54200</v>
      </c>
      <c r="C123" s="22">
        <v>1715900</v>
      </c>
      <c r="D123">
        <v>650.5</v>
      </c>
      <c r="E123">
        <v>54200</v>
      </c>
      <c r="F123">
        <v>1715900</v>
      </c>
      <c r="G123">
        <v>650.5</v>
      </c>
      <c r="H123">
        <v>1715900</v>
      </c>
      <c r="I123">
        <v>54200</v>
      </c>
    </row>
    <row r="124" spans="1:9">
      <c r="A124" s="22">
        <v>650.6</v>
      </c>
      <c r="B124" s="22">
        <v>55600</v>
      </c>
      <c r="C124" s="22">
        <v>1770800</v>
      </c>
      <c r="D124">
        <v>650.6</v>
      </c>
      <c r="E124">
        <v>55600</v>
      </c>
      <c r="F124">
        <v>1770800</v>
      </c>
      <c r="G124">
        <v>650.6</v>
      </c>
      <c r="H124">
        <v>1770800</v>
      </c>
      <c r="I124">
        <v>55600</v>
      </c>
    </row>
    <row r="125" spans="1:9">
      <c r="A125" s="22">
        <v>650.70000000000005</v>
      </c>
      <c r="B125" s="22">
        <v>57000</v>
      </c>
      <c r="C125" s="22">
        <v>1827100</v>
      </c>
      <c r="D125">
        <v>650.70000000000005</v>
      </c>
      <c r="E125">
        <v>57000</v>
      </c>
      <c r="F125">
        <v>1827100</v>
      </c>
      <c r="G125">
        <v>650.70000000000005</v>
      </c>
      <c r="H125">
        <v>1827100</v>
      </c>
      <c r="I125">
        <v>57000</v>
      </c>
    </row>
    <row r="126" spans="1:9">
      <c r="A126" s="22">
        <v>650.79999999999995</v>
      </c>
      <c r="B126" s="22">
        <v>58500</v>
      </c>
      <c r="C126" s="22">
        <v>1884900</v>
      </c>
      <c r="D126">
        <v>650.79999999999995</v>
      </c>
      <c r="E126">
        <v>58500</v>
      </c>
      <c r="F126">
        <v>1884900</v>
      </c>
      <c r="G126">
        <v>650.79999999999995</v>
      </c>
      <c r="H126">
        <v>1884900</v>
      </c>
      <c r="I126">
        <v>58500</v>
      </c>
    </row>
    <row r="127" spans="1:9">
      <c r="A127" s="22">
        <v>650.9</v>
      </c>
      <c r="B127" s="22">
        <v>59900</v>
      </c>
      <c r="C127" s="22">
        <v>1944100</v>
      </c>
      <c r="D127">
        <v>650.9</v>
      </c>
      <c r="E127">
        <v>59900</v>
      </c>
      <c r="F127">
        <v>1944100</v>
      </c>
      <c r="G127">
        <v>650.9</v>
      </c>
      <c r="H127">
        <v>1944100</v>
      </c>
      <c r="I127">
        <v>59900</v>
      </c>
    </row>
    <row r="128" spans="1:9">
      <c r="A128" s="22">
        <v>660</v>
      </c>
      <c r="B128" s="22">
        <v>61300</v>
      </c>
      <c r="C128" s="22">
        <v>2004700</v>
      </c>
      <c r="D128">
        <v>660</v>
      </c>
      <c r="E128">
        <v>61300</v>
      </c>
      <c r="F128">
        <v>2004700</v>
      </c>
      <c r="G128">
        <v>660</v>
      </c>
      <c r="H128">
        <v>2004700</v>
      </c>
      <c r="I128">
        <v>61300</v>
      </c>
    </row>
    <row r="129" spans="1:9">
      <c r="A129" s="22">
        <v>660.1</v>
      </c>
      <c r="B129" s="22">
        <v>62700</v>
      </c>
      <c r="C129" s="22">
        <v>2066700</v>
      </c>
      <c r="D129">
        <v>660.1</v>
      </c>
      <c r="E129">
        <v>62700</v>
      </c>
      <c r="F129">
        <v>2066700</v>
      </c>
      <c r="G129">
        <v>660.1</v>
      </c>
      <c r="H129">
        <v>2066700</v>
      </c>
      <c r="I129">
        <v>62700</v>
      </c>
    </row>
    <row r="130" spans="1:9">
      <c r="A130" s="22">
        <v>660.2</v>
      </c>
      <c r="B130" s="22">
        <v>64200</v>
      </c>
      <c r="C130" s="22">
        <v>2130100</v>
      </c>
      <c r="D130">
        <v>660.2</v>
      </c>
      <c r="E130">
        <v>64200</v>
      </c>
      <c r="F130">
        <v>2130100</v>
      </c>
      <c r="G130">
        <v>660.2</v>
      </c>
      <c r="H130">
        <v>2130100</v>
      </c>
      <c r="I130">
        <v>64200</v>
      </c>
    </row>
    <row r="131" spans="1:9">
      <c r="A131" s="22">
        <v>660.3</v>
      </c>
      <c r="B131" s="22">
        <v>65600</v>
      </c>
      <c r="C131" s="22">
        <v>2195000</v>
      </c>
      <c r="D131">
        <v>660.3</v>
      </c>
      <c r="E131">
        <v>65600</v>
      </c>
      <c r="F131">
        <v>2195000</v>
      </c>
      <c r="G131">
        <v>660.3</v>
      </c>
      <c r="H131">
        <v>2195000</v>
      </c>
      <c r="I131">
        <v>65600</v>
      </c>
    </row>
    <row r="132" spans="1:9">
      <c r="A132" s="22">
        <v>660.4</v>
      </c>
      <c r="B132" s="22">
        <v>67000</v>
      </c>
      <c r="C132" s="22">
        <v>2261300</v>
      </c>
      <c r="D132">
        <v>660.4</v>
      </c>
      <c r="E132">
        <v>67000</v>
      </c>
      <c r="F132">
        <v>2261300</v>
      </c>
      <c r="G132">
        <v>660.4</v>
      </c>
      <c r="H132">
        <v>2261300</v>
      </c>
      <c r="I132">
        <v>67000</v>
      </c>
    </row>
    <row r="133" spans="1:9">
      <c r="A133" s="22">
        <v>660.5</v>
      </c>
      <c r="B133" s="22">
        <v>68500</v>
      </c>
      <c r="C133" s="22">
        <v>2329100</v>
      </c>
      <c r="D133">
        <v>660.5</v>
      </c>
      <c r="E133">
        <v>68500</v>
      </c>
      <c r="F133">
        <v>2329100</v>
      </c>
      <c r="G133">
        <v>660.5</v>
      </c>
      <c r="H133">
        <v>2329100</v>
      </c>
      <c r="I133">
        <v>68500</v>
      </c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10"/>
  <sheetViews>
    <sheetView workbookViewId="0">
      <pane xSplit="1" ySplit="1" topLeftCell="B923" activePane="bottomRight" state="frozen"/>
      <selection pane="topRight" activeCell="B1" sqref="B1"/>
      <selection pane="bottomLeft" activeCell="A2" sqref="A2"/>
      <selection pane="bottomRight" activeCell="B931" sqref="B931"/>
    </sheetView>
  </sheetViews>
  <sheetFormatPr defaultRowHeight="12.75"/>
  <cols>
    <col min="1" max="1" width="13.28515625" style="2" customWidth="1"/>
    <col min="2" max="2" width="11.28515625" style="25" bestFit="1" customWidth="1"/>
    <col min="3" max="3" width="9.5703125" style="2" bestFit="1" customWidth="1"/>
    <col min="4" max="4" width="10.28515625" bestFit="1" customWidth="1"/>
    <col min="5" max="5" width="9.28515625" bestFit="1" customWidth="1"/>
  </cols>
  <sheetData>
    <row r="1" spans="1:3">
      <c r="A1" s="2" t="s">
        <v>12</v>
      </c>
      <c r="B1" s="25" t="s">
        <v>30</v>
      </c>
    </row>
    <row r="2" spans="1:3">
      <c r="A2">
        <v>996</v>
      </c>
      <c r="B2" s="25">
        <f>regression!C2</f>
        <v>234223.25599999999</v>
      </c>
      <c r="C2" s="18"/>
    </row>
    <row r="3" spans="1:3">
      <c r="A3">
        <v>997</v>
      </c>
      <c r="B3" s="25">
        <f>regression!C3</f>
        <v>200487.54200000002</v>
      </c>
      <c r="C3" s="18"/>
    </row>
    <row r="4" spans="1:3">
      <c r="A4">
        <v>998</v>
      </c>
      <c r="B4" s="25">
        <f>regression!C4</f>
        <v>78346.621999999988</v>
      </c>
      <c r="C4" s="18"/>
    </row>
    <row r="5" spans="1:3">
      <c r="A5">
        <v>999</v>
      </c>
      <c r="B5" s="25">
        <f>regression!C5</f>
        <v>66981.637999999992</v>
      </c>
      <c r="C5" s="18"/>
    </row>
    <row r="6" spans="1:3">
      <c r="A6">
        <v>1000</v>
      </c>
      <c r="B6" s="25">
        <f>regression!C6</f>
        <v>72664.12999999999</v>
      </c>
      <c r="C6" s="18"/>
    </row>
    <row r="7" spans="1:3">
      <c r="A7">
        <v>1001</v>
      </c>
      <c r="B7" s="25">
        <f>regression!C7</f>
        <v>186509.91800000001</v>
      </c>
      <c r="C7" s="18"/>
    </row>
    <row r="8" spans="1:3">
      <c r="A8">
        <v>1002</v>
      </c>
      <c r="B8" s="25">
        <f>regression!C8</f>
        <v>191800.514</v>
      </c>
      <c r="C8" s="18"/>
    </row>
    <row r="9" spans="1:3">
      <c r="A9">
        <v>1003</v>
      </c>
      <c r="B9" s="25">
        <f>regression!C9</f>
        <v>98823.187999999995</v>
      </c>
      <c r="C9" s="18"/>
    </row>
    <row r="10" spans="1:3">
      <c r="A10">
        <v>1004</v>
      </c>
      <c r="B10" s="25">
        <f>regression!C10</f>
        <v>69855.542000000001</v>
      </c>
      <c r="C10" s="18"/>
    </row>
    <row r="11" spans="1:3">
      <c r="A11">
        <v>1005</v>
      </c>
      <c r="B11" s="25">
        <f>regression!C11</f>
        <v>55192.100000000006</v>
      </c>
      <c r="C11" s="18"/>
    </row>
    <row r="12" spans="1:3">
      <c r="A12">
        <v>1006</v>
      </c>
      <c r="B12" s="25">
        <f>regression!C12</f>
        <v>66851.005999999994</v>
      </c>
      <c r="C12" s="18"/>
    </row>
    <row r="13" spans="1:3">
      <c r="A13">
        <v>1007</v>
      </c>
      <c r="B13" s="25">
        <f>regression!C13</f>
        <v>84682.274000000005</v>
      </c>
      <c r="C13" s="18"/>
    </row>
    <row r="14" spans="1:3">
      <c r="A14">
        <v>1008</v>
      </c>
      <c r="B14" s="25">
        <f>regression!C14</f>
        <v>125439.458</v>
      </c>
      <c r="C14" s="18"/>
    </row>
    <row r="15" spans="1:3">
      <c r="A15">
        <v>1009</v>
      </c>
      <c r="B15" s="25">
        <f>regression!C15</f>
        <v>132591.56</v>
      </c>
      <c r="C15" s="18"/>
    </row>
    <row r="16" spans="1:3">
      <c r="A16">
        <v>1010</v>
      </c>
      <c r="B16" s="25">
        <f>regression!C16</f>
        <v>113813.21</v>
      </c>
      <c r="C16" s="18"/>
    </row>
    <row r="17" spans="1:3">
      <c r="A17">
        <v>1011</v>
      </c>
      <c r="B17" s="25">
        <f>regression!C17</f>
        <v>108065.402</v>
      </c>
      <c r="C17" s="18"/>
    </row>
    <row r="18" spans="1:3">
      <c r="A18">
        <v>1012</v>
      </c>
      <c r="B18" s="25">
        <f>regression!C18</f>
        <v>113323.34</v>
      </c>
      <c r="C18" s="18"/>
    </row>
    <row r="19" spans="1:3">
      <c r="A19">
        <v>1013</v>
      </c>
      <c r="B19" s="25">
        <f>regression!C19</f>
        <v>85270.118000000002</v>
      </c>
      <c r="C19" s="18"/>
    </row>
    <row r="20" spans="1:3">
      <c r="A20">
        <v>1014</v>
      </c>
      <c r="B20" s="25">
        <f>regression!C20</f>
        <v>7086.8660000000091</v>
      </c>
      <c r="C20" s="18"/>
    </row>
    <row r="21" spans="1:3">
      <c r="A21">
        <v>1015</v>
      </c>
      <c r="B21" s="25">
        <f>regression!C21</f>
        <v>21619.675999999978</v>
      </c>
      <c r="C21" s="18"/>
    </row>
    <row r="22" spans="1:3">
      <c r="A22">
        <v>1016</v>
      </c>
      <c r="B22" s="25">
        <f>regression!C22</f>
        <v>153492.68</v>
      </c>
      <c r="C22" s="18"/>
    </row>
    <row r="23" spans="1:3">
      <c r="A23">
        <v>1017</v>
      </c>
      <c r="B23" s="25">
        <f>regression!C23</f>
        <v>271486.03399999999</v>
      </c>
      <c r="C23" s="18"/>
    </row>
    <row r="24" spans="1:3">
      <c r="A24">
        <v>1018</v>
      </c>
      <c r="B24" s="25">
        <f>regression!C24</f>
        <v>306234.14599999995</v>
      </c>
      <c r="C24" s="18"/>
    </row>
    <row r="25" spans="1:3">
      <c r="A25">
        <v>1019</v>
      </c>
      <c r="B25" s="25">
        <f>regression!C25</f>
        <v>225764.834</v>
      </c>
      <c r="C25" s="18"/>
    </row>
    <row r="26" spans="1:3">
      <c r="A26">
        <v>1020</v>
      </c>
      <c r="B26" s="25">
        <f>regression!C26</f>
        <v>56465.762000000002</v>
      </c>
      <c r="C26" s="18"/>
    </row>
    <row r="27" spans="1:3">
      <c r="A27">
        <v>1021</v>
      </c>
      <c r="B27" s="25">
        <f>regression!C27</f>
        <v>132297.63800000001</v>
      </c>
      <c r="C27" s="18"/>
    </row>
    <row r="28" spans="1:3">
      <c r="A28">
        <v>1022</v>
      </c>
      <c r="B28" s="25">
        <f>regression!C28</f>
        <v>75472.718000000008</v>
      </c>
      <c r="C28" s="18"/>
    </row>
    <row r="29" spans="1:3">
      <c r="A29">
        <v>1023</v>
      </c>
      <c r="B29" s="25">
        <f>regression!C29</f>
        <v>142160.35399999999</v>
      </c>
      <c r="C29" s="18"/>
    </row>
    <row r="30" spans="1:3">
      <c r="A30">
        <v>1024</v>
      </c>
      <c r="B30" s="25">
        <f>regression!C30</f>
        <v>143695.28</v>
      </c>
      <c r="C30" s="18"/>
    </row>
    <row r="31" spans="1:3">
      <c r="A31">
        <v>1025</v>
      </c>
      <c r="B31" s="25">
        <f>regression!C31</f>
        <v>104538.338</v>
      </c>
      <c r="C31" s="18"/>
    </row>
    <row r="32" spans="1:3">
      <c r="A32">
        <v>1026</v>
      </c>
      <c r="B32" s="25">
        <f>regression!C32</f>
        <v>202349.04800000001</v>
      </c>
      <c r="C32" s="18"/>
    </row>
    <row r="33" spans="1:3">
      <c r="A33">
        <v>1027</v>
      </c>
      <c r="B33" s="25">
        <f>regression!C33</f>
        <v>193694.67800000001</v>
      </c>
      <c r="C33" s="18"/>
    </row>
    <row r="34" spans="1:3">
      <c r="A34">
        <v>1028</v>
      </c>
      <c r="B34" s="25">
        <f>regression!C34</f>
        <v>98137.37</v>
      </c>
      <c r="C34" s="18"/>
    </row>
    <row r="35" spans="1:3">
      <c r="A35">
        <v>1029</v>
      </c>
      <c r="B35" s="25">
        <f>regression!C35</f>
        <v>148953.21799999999</v>
      </c>
      <c r="C35" s="18"/>
    </row>
    <row r="36" spans="1:3">
      <c r="A36">
        <v>1030</v>
      </c>
      <c r="B36" s="25">
        <f>regression!C36</f>
        <v>231479.984</v>
      </c>
      <c r="C36" s="18"/>
    </row>
    <row r="37" spans="1:3">
      <c r="A37">
        <v>1031</v>
      </c>
      <c r="B37" s="25">
        <f>regression!C37</f>
        <v>186281.31200000001</v>
      </c>
      <c r="C37" s="18"/>
    </row>
    <row r="38" spans="1:3">
      <c r="A38">
        <v>1032</v>
      </c>
      <c r="B38" s="25">
        <f>regression!C38</f>
        <v>120834.68</v>
      </c>
      <c r="C38" s="18"/>
    </row>
    <row r="39" spans="1:3">
      <c r="A39">
        <v>1033</v>
      </c>
      <c r="B39" s="25">
        <f>regression!C39</f>
        <v>72533.497999999992</v>
      </c>
      <c r="C39" s="18"/>
    </row>
    <row r="40" spans="1:3">
      <c r="A40">
        <v>1034</v>
      </c>
      <c r="B40" s="25">
        <f>regression!C40</f>
        <v>107804.13800000001</v>
      </c>
      <c r="C40" s="18"/>
    </row>
    <row r="41" spans="1:3">
      <c r="A41">
        <v>1035</v>
      </c>
      <c r="B41" s="25">
        <f>regression!C41</f>
        <v>143074.77799999999</v>
      </c>
      <c r="C41" s="18"/>
    </row>
    <row r="42" spans="1:3">
      <c r="A42">
        <v>1036</v>
      </c>
      <c r="B42" s="25">
        <f>regression!C42</f>
        <v>154178.49799999999</v>
      </c>
      <c r="C42" s="18"/>
    </row>
    <row r="43" spans="1:3">
      <c r="A43">
        <v>1037</v>
      </c>
      <c r="B43" s="25">
        <f>regression!C43</f>
        <v>173348.74400000001</v>
      </c>
      <c r="C43" s="18"/>
    </row>
    <row r="44" spans="1:3">
      <c r="A44">
        <v>1038</v>
      </c>
      <c r="B44" s="25">
        <f>regression!C44</f>
        <v>153851.91800000001</v>
      </c>
      <c r="C44" s="18"/>
    </row>
    <row r="45" spans="1:3">
      <c r="A45">
        <v>1039</v>
      </c>
      <c r="B45" s="25">
        <f>regression!C45</f>
        <v>134942.93599999999</v>
      </c>
      <c r="C45" s="18"/>
    </row>
    <row r="46" spans="1:3">
      <c r="A46">
        <v>1040</v>
      </c>
      <c r="B46" s="25">
        <f>regression!C46</f>
        <v>79195.73</v>
      </c>
      <c r="C46" s="18"/>
    </row>
    <row r="47" spans="1:3">
      <c r="A47">
        <v>1041</v>
      </c>
      <c r="B47" s="25">
        <f>regression!C47</f>
        <v>77889.41</v>
      </c>
      <c r="C47" s="18"/>
    </row>
    <row r="48" spans="1:3">
      <c r="A48">
        <v>1042</v>
      </c>
      <c r="B48" s="25">
        <f>regression!C48</f>
        <v>101043.932</v>
      </c>
      <c r="C48" s="18"/>
    </row>
    <row r="49" spans="1:3">
      <c r="A49">
        <v>1043</v>
      </c>
      <c r="B49" s="25">
        <f>regression!C49</f>
        <v>53199.962</v>
      </c>
      <c r="C49" s="18"/>
    </row>
    <row r="50" spans="1:3">
      <c r="A50">
        <v>1044</v>
      </c>
      <c r="B50" s="25">
        <f>regression!C50</f>
        <v>19986.775999999983</v>
      </c>
      <c r="C50" s="18"/>
    </row>
    <row r="51" spans="1:3">
      <c r="A51">
        <v>1045</v>
      </c>
      <c r="B51" s="25">
        <f>regression!C51</f>
        <v>113747.894</v>
      </c>
      <c r="C51" s="18"/>
    </row>
    <row r="52" spans="1:3">
      <c r="A52">
        <v>1046</v>
      </c>
      <c r="B52" s="25">
        <f>regression!C52</f>
        <v>190036.98199999999</v>
      </c>
      <c r="C52" s="18"/>
    </row>
    <row r="53" spans="1:3">
      <c r="A53">
        <v>1047</v>
      </c>
      <c r="B53" s="25">
        <f>regression!C53</f>
        <v>116981.03599999999</v>
      </c>
      <c r="C53" s="18"/>
    </row>
    <row r="54" spans="1:3">
      <c r="A54">
        <v>1048</v>
      </c>
      <c r="B54" s="25">
        <f>regression!C54</f>
        <v>128966.522</v>
      </c>
      <c r="C54" s="18"/>
    </row>
    <row r="55" spans="1:3">
      <c r="A55">
        <v>1049</v>
      </c>
      <c r="B55" s="25">
        <f>regression!C55</f>
        <v>146732.47399999999</v>
      </c>
      <c r="C55" s="18"/>
    </row>
    <row r="56" spans="1:3">
      <c r="A56">
        <v>1050</v>
      </c>
      <c r="B56" s="25">
        <f>regression!C56</f>
        <v>41377.766000000003</v>
      </c>
      <c r="C56" s="18"/>
    </row>
    <row r="57" spans="1:3">
      <c r="A57">
        <v>1051</v>
      </c>
      <c r="B57" s="25">
        <f>regression!C57</f>
        <v>97810.79</v>
      </c>
      <c r="C57" s="18"/>
    </row>
    <row r="58" spans="1:3">
      <c r="A58">
        <v>1052</v>
      </c>
      <c r="B58" s="25">
        <f>regression!C58</f>
        <v>244151.288</v>
      </c>
      <c r="C58" s="18"/>
    </row>
    <row r="59" spans="1:3">
      <c r="A59">
        <v>1053</v>
      </c>
      <c r="B59" s="25">
        <f>regression!C59</f>
        <v>329323.35200000001</v>
      </c>
      <c r="C59" s="18"/>
    </row>
    <row r="60" spans="1:3">
      <c r="A60">
        <v>1054</v>
      </c>
      <c r="B60" s="25">
        <f>regression!C60</f>
        <v>360381.11</v>
      </c>
      <c r="C60" s="18"/>
    </row>
    <row r="61" spans="1:3">
      <c r="A61">
        <v>1055</v>
      </c>
      <c r="B61" s="25">
        <f>regression!C61</f>
        <v>339349.35800000001</v>
      </c>
      <c r="C61" s="18"/>
    </row>
    <row r="62" spans="1:3">
      <c r="A62">
        <v>1056</v>
      </c>
      <c r="B62" s="25">
        <f>regression!C62</f>
        <v>218351.46799999999</v>
      </c>
      <c r="C62" s="18"/>
    </row>
    <row r="63" spans="1:3">
      <c r="A63">
        <v>1057</v>
      </c>
      <c r="B63" s="25">
        <f>regression!C63</f>
        <v>130632.08</v>
      </c>
      <c r="C63" s="18"/>
    </row>
    <row r="64" spans="1:3">
      <c r="A64">
        <v>1058</v>
      </c>
      <c r="B64" s="25">
        <f>regression!C64</f>
        <v>160546.80799999999</v>
      </c>
      <c r="C64" s="18"/>
    </row>
    <row r="65" spans="1:3">
      <c r="A65">
        <v>1059</v>
      </c>
      <c r="B65" s="25">
        <f>regression!C65</f>
        <v>227691.65600000002</v>
      </c>
      <c r="C65" s="18"/>
    </row>
    <row r="66" spans="1:3">
      <c r="A66">
        <v>1060</v>
      </c>
      <c r="B66" s="25">
        <f>regression!C66</f>
        <v>199932.356</v>
      </c>
      <c r="C66" s="18"/>
    </row>
    <row r="67" spans="1:3">
      <c r="A67">
        <v>1061</v>
      </c>
      <c r="B67" s="25">
        <f>regression!C67</f>
        <v>54506.281999999992</v>
      </c>
      <c r="C67" s="18"/>
    </row>
    <row r="68" spans="1:3">
      <c r="A68">
        <v>1062</v>
      </c>
      <c r="B68" s="25">
        <f>regression!C68</f>
        <v>34911.482000000004</v>
      </c>
      <c r="C68" s="18"/>
    </row>
    <row r="69" spans="1:3">
      <c r="A69">
        <v>1063</v>
      </c>
      <c r="B69" s="25">
        <f>regression!C69</f>
        <v>76648.406000000003</v>
      </c>
      <c r="C69" s="18"/>
    </row>
    <row r="70" spans="1:3">
      <c r="A70">
        <v>1064</v>
      </c>
      <c r="B70" s="25">
        <f>regression!C70</f>
        <v>172858.87400000001</v>
      </c>
      <c r="C70" s="18"/>
    </row>
    <row r="71" spans="1:3">
      <c r="A71">
        <v>1065</v>
      </c>
      <c r="B71" s="25">
        <f>regression!C71</f>
        <v>211101.39199999999</v>
      </c>
      <c r="C71" s="18"/>
    </row>
    <row r="72" spans="1:3">
      <c r="A72">
        <v>1066</v>
      </c>
      <c r="B72" s="25">
        <f>regression!C72</f>
        <v>150488.144</v>
      </c>
      <c r="C72" s="18"/>
    </row>
    <row r="73" spans="1:3">
      <c r="A73">
        <v>1067</v>
      </c>
      <c r="B73" s="25">
        <f>regression!C73</f>
        <v>194707.076</v>
      </c>
      <c r="C73" s="18"/>
    </row>
    <row r="74" spans="1:3">
      <c r="A74">
        <v>1068</v>
      </c>
      <c r="B74" s="25">
        <f>regression!C74</f>
        <v>170311.55</v>
      </c>
      <c r="C74" s="18"/>
    </row>
    <row r="75" spans="1:3">
      <c r="A75">
        <v>1069</v>
      </c>
      <c r="B75" s="25">
        <f>regression!C75</f>
        <v>108587.93</v>
      </c>
      <c r="C75" s="18"/>
    </row>
    <row r="76" spans="1:3">
      <c r="A76">
        <v>1070</v>
      </c>
      <c r="B76" s="25">
        <f>regression!C76</f>
        <v>153851.91800000001</v>
      </c>
      <c r="C76" s="18"/>
    </row>
    <row r="77" spans="1:3">
      <c r="A77">
        <v>1071</v>
      </c>
      <c r="B77" s="25">
        <f>regression!C77</f>
        <v>95590.046000000002</v>
      </c>
      <c r="C77" s="18"/>
    </row>
    <row r="78" spans="1:3">
      <c r="A78">
        <v>1072</v>
      </c>
      <c r="B78" s="25">
        <f>regression!C78</f>
        <v>70639.334000000003</v>
      </c>
      <c r="C78" s="18"/>
    </row>
    <row r="79" spans="1:3">
      <c r="A79">
        <v>1073</v>
      </c>
      <c r="B79" s="25">
        <f>regression!C79</f>
        <v>42292.19</v>
      </c>
      <c r="C79" s="18"/>
    </row>
    <row r="80" spans="1:3">
      <c r="A80">
        <v>1074</v>
      </c>
      <c r="B80" s="25">
        <f>regression!C80</f>
        <v>71292.494000000006</v>
      </c>
      <c r="C80" s="18"/>
    </row>
    <row r="81" spans="1:3">
      <c r="A81">
        <v>1075</v>
      </c>
      <c r="B81" s="25">
        <f>regression!C81</f>
        <v>131383.21400000001</v>
      </c>
      <c r="C81" s="18"/>
    </row>
    <row r="82" spans="1:3">
      <c r="A82">
        <v>1076</v>
      </c>
      <c r="B82" s="25">
        <f>regression!C82</f>
        <v>146503.86799999999</v>
      </c>
      <c r="C82" s="18"/>
    </row>
    <row r="83" spans="1:3">
      <c r="A83">
        <v>1077</v>
      </c>
      <c r="B83" s="25">
        <f>regression!C83</f>
        <v>144446.41399999999</v>
      </c>
      <c r="C83" s="18"/>
    </row>
    <row r="84" spans="1:3">
      <c r="A84">
        <v>1078</v>
      </c>
      <c r="B84" s="25">
        <f>regression!C84</f>
        <v>62311.544000000009</v>
      </c>
      <c r="C84" s="18"/>
    </row>
    <row r="85" spans="1:3">
      <c r="A85">
        <v>1079</v>
      </c>
      <c r="B85" s="25">
        <f>regression!C85</f>
        <v>30894.547999999995</v>
      </c>
      <c r="C85" s="18"/>
    </row>
    <row r="86" spans="1:3">
      <c r="A86">
        <v>1080</v>
      </c>
      <c r="B86" s="25">
        <f>regression!C86</f>
        <v>31286.444000000003</v>
      </c>
      <c r="C86" s="18"/>
    </row>
    <row r="87" spans="1:3">
      <c r="A87">
        <v>1081</v>
      </c>
      <c r="B87" s="25">
        <f>regression!C87</f>
        <v>97974.080000000002</v>
      </c>
      <c r="C87" s="18"/>
    </row>
    <row r="88" spans="1:3">
      <c r="A88">
        <v>1082</v>
      </c>
      <c r="B88" s="25">
        <f>regression!C88</f>
        <v>135628.75400000002</v>
      </c>
      <c r="C88" s="18"/>
    </row>
    <row r="89" spans="1:3">
      <c r="A89">
        <v>1083</v>
      </c>
      <c r="B89" s="25">
        <f>regression!C89</f>
        <v>204798.39799999999</v>
      </c>
      <c r="C89" s="18"/>
    </row>
    <row r="90" spans="1:3">
      <c r="A90">
        <v>1084</v>
      </c>
      <c r="B90" s="25">
        <f>regression!C90</f>
        <v>192486.33199999999</v>
      </c>
      <c r="C90" s="18"/>
    </row>
    <row r="91" spans="1:3">
      <c r="A91">
        <v>1085</v>
      </c>
      <c r="B91" s="25">
        <f>regression!C91</f>
        <v>97451.551999999996</v>
      </c>
      <c r="C91" s="18"/>
    </row>
    <row r="92" spans="1:3">
      <c r="A92">
        <v>1086</v>
      </c>
      <c r="B92" s="25">
        <f>regression!C92</f>
        <v>65805.95</v>
      </c>
      <c r="C92" s="18"/>
    </row>
    <row r="93" spans="1:3">
      <c r="A93">
        <v>1087</v>
      </c>
      <c r="B93" s="25">
        <f>regression!C93</f>
        <v>185954.73199999999</v>
      </c>
      <c r="C93" s="18"/>
    </row>
    <row r="94" spans="1:3">
      <c r="A94">
        <v>1088</v>
      </c>
      <c r="B94" s="25">
        <f>regression!C94</f>
        <v>182950.196</v>
      </c>
      <c r="C94" s="18"/>
    </row>
    <row r="95" spans="1:3">
      <c r="A95">
        <v>1089</v>
      </c>
      <c r="B95" s="25">
        <f>regression!C95</f>
        <v>57772.081999999995</v>
      </c>
      <c r="C95" s="18"/>
    </row>
    <row r="96" spans="1:3">
      <c r="A96">
        <v>1090</v>
      </c>
      <c r="B96" s="25">
        <f>regression!C96</f>
        <v>65512.028000000006</v>
      </c>
      <c r="C96" s="18"/>
    </row>
    <row r="97" spans="1:3">
      <c r="A97">
        <v>1091</v>
      </c>
      <c r="B97" s="25">
        <f>regression!C97</f>
        <v>136445.204</v>
      </c>
      <c r="C97" s="18"/>
    </row>
    <row r="98" spans="1:3">
      <c r="A98">
        <v>1092</v>
      </c>
      <c r="B98" s="25">
        <f>regression!C98</f>
        <v>137653.54999999999</v>
      </c>
      <c r="C98" s="18"/>
    </row>
    <row r="99" spans="1:3">
      <c r="A99">
        <v>1093</v>
      </c>
      <c r="B99" s="25">
        <f>regression!C99</f>
        <v>165510.82399999999</v>
      </c>
      <c r="C99" s="18"/>
    </row>
    <row r="100" spans="1:3">
      <c r="A100">
        <v>1094</v>
      </c>
      <c r="B100" s="25">
        <f>regression!C100</f>
        <v>228148.86800000002</v>
      </c>
      <c r="C100" s="18"/>
    </row>
    <row r="101" spans="1:3">
      <c r="A101">
        <v>1095</v>
      </c>
      <c r="B101" s="25">
        <f>regression!C101</f>
        <v>228965.318</v>
      </c>
      <c r="C101" s="18"/>
    </row>
    <row r="102" spans="1:3">
      <c r="A102">
        <v>1096</v>
      </c>
      <c r="B102" s="25">
        <f>regression!C102</f>
        <v>192290.38399999999</v>
      </c>
      <c r="C102" s="18"/>
    </row>
    <row r="103" spans="1:3">
      <c r="A103">
        <v>1097</v>
      </c>
      <c r="B103" s="25">
        <f>regression!C103</f>
        <v>249768.46399999998</v>
      </c>
      <c r="C103" s="18"/>
    </row>
    <row r="104" spans="1:3">
      <c r="A104">
        <v>1098</v>
      </c>
      <c r="B104" s="25">
        <f>regression!C104</f>
        <v>190036.98199999999</v>
      </c>
      <c r="C104" s="18"/>
    </row>
    <row r="105" spans="1:3">
      <c r="A105">
        <v>1099</v>
      </c>
      <c r="B105" s="25">
        <f>regression!C105</f>
        <v>75668.665999999997</v>
      </c>
      <c r="C105" s="18"/>
    </row>
    <row r="106" spans="1:3">
      <c r="A106">
        <v>1100</v>
      </c>
      <c r="B106" s="25">
        <f>regression!C106</f>
        <v>95524.73000000001</v>
      </c>
      <c r="C106" s="18"/>
    </row>
    <row r="107" spans="1:3">
      <c r="A107">
        <v>1101</v>
      </c>
      <c r="B107" s="25">
        <f>regression!C107</f>
        <v>131873.084</v>
      </c>
      <c r="C107" s="18"/>
    </row>
    <row r="108" spans="1:3">
      <c r="A108">
        <v>1102</v>
      </c>
      <c r="B108" s="25">
        <f>regression!C108</f>
        <v>180206.924</v>
      </c>
      <c r="C108" s="18"/>
    </row>
    <row r="109" spans="1:3">
      <c r="A109">
        <v>1103</v>
      </c>
      <c r="B109" s="25">
        <f>regression!C109</f>
        <v>112898.78599999999</v>
      </c>
      <c r="C109" s="18"/>
    </row>
    <row r="110" spans="1:3">
      <c r="A110">
        <v>1104</v>
      </c>
      <c r="B110" s="25">
        <f>regression!C110</f>
        <v>653.24000000001979</v>
      </c>
      <c r="C110" s="18"/>
    </row>
    <row r="111" spans="1:3">
      <c r="A111">
        <v>1105</v>
      </c>
      <c r="B111" s="25">
        <f>regression!C111</f>
        <v>167698.91</v>
      </c>
      <c r="C111" s="18"/>
    </row>
    <row r="112" spans="1:3">
      <c r="A112">
        <v>1106</v>
      </c>
      <c r="B112" s="25">
        <f>regression!C112</f>
        <v>314496.62</v>
      </c>
      <c r="C112" s="18"/>
    </row>
    <row r="113" spans="1:3">
      <c r="A113">
        <v>1107</v>
      </c>
      <c r="B113" s="25">
        <f>regression!C113</f>
        <v>145556.78599999999</v>
      </c>
      <c r="C113" s="18"/>
    </row>
    <row r="114" spans="1:3">
      <c r="A114">
        <v>1108</v>
      </c>
      <c r="B114" s="25">
        <f>regression!C114</f>
        <v>58555.873999999996</v>
      </c>
      <c r="C114" s="18"/>
    </row>
    <row r="115" spans="1:3">
      <c r="A115">
        <v>1109</v>
      </c>
      <c r="B115" s="25">
        <f>regression!C115</f>
        <v>84453.668000000005</v>
      </c>
      <c r="C115" s="18"/>
    </row>
    <row r="116" spans="1:3">
      <c r="A116">
        <v>1110</v>
      </c>
      <c r="B116" s="25">
        <f>regression!C116</f>
        <v>82265.581999999995</v>
      </c>
      <c r="C116" s="18"/>
    </row>
    <row r="117" spans="1:3">
      <c r="A117">
        <v>1111</v>
      </c>
      <c r="B117" s="25">
        <f>regression!C117</f>
        <v>61952.305999999997</v>
      </c>
      <c r="C117" s="18"/>
    </row>
    <row r="118" spans="1:3">
      <c r="A118">
        <v>1112</v>
      </c>
      <c r="B118" s="25">
        <f>regression!C118</f>
        <v>96145.231999999989</v>
      </c>
      <c r="C118" s="18"/>
    </row>
    <row r="119" spans="1:3">
      <c r="A119">
        <v>1113</v>
      </c>
      <c r="B119" s="25">
        <f>regression!C119</f>
        <v>265444.304</v>
      </c>
      <c r="C119" s="18"/>
    </row>
    <row r="120" spans="1:3">
      <c r="A120">
        <v>1114</v>
      </c>
      <c r="B120" s="25">
        <f>regression!C120</f>
        <v>207476.35399999999</v>
      </c>
      <c r="C120" s="18"/>
    </row>
    <row r="121" spans="1:3">
      <c r="A121">
        <v>1115</v>
      </c>
      <c r="B121" s="25">
        <f>regression!C121</f>
        <v>44610.907999999996</v>
      </c>
      <c r="C121" s="18"/>
    </row>
    <row r="122" spans="1:3">
      <c r="A122">
        <v>1116</v>
      </c>
      <c r="B122" s="25">
        <f>regression!C122</f>
        <v>100913.3</v>
      </c>
      <c r="C122" s="18"/>
    </row>
    <row r="123" spans="1:3">
      <c r="A123">
        <v>1117</v>
      </c>
      <c r="B123" s="25">
        <f>regression!C123</f>
        <v>108032.74400000001</v>
      </c>
      <c r="C123" s="18"/>
    </row>
    <row r="124" spans="1:3">
      <c r="A124">
        <v>1118</v>
      </c>
      <c r="B124" s="25">
        <f>regression!C124</f>
        <v>99084.452000000005</v>
      </c>
      <c r="C124" s="18"/>
    </row>
    <row r="125" spans="1:3">
      <c r="A125">
        <v>1119</v>
      </c>
      <c r="B125" s="25">
        <f>regression!C125</f>
        <v>127398.93799999999</v>
      </c>
      <c r="C125" s="18"/>
    </row>
    <row r="126" spans="1:3">
      <c r="A126">
        <v>1120</v>
      </c>
      <c r="B126" s="25">
        <f>regression!C126</f>
        <v>156889.11199999999</v>
      </c>
      <c r="C126" s="18"/>
    </row>
    <row r="127" spans="1:3">
      <c r="A127">
        <v>1121</v>
      </c>
      <c r="B127" s="25">
        <f>regression!C127</f>
        <v>78313.963999999993</v>
      </c>
      <c r="C127" s="18"/>
    </row>
    <row r="128" spans="1:3">
      <c r="A128">
        <v>1122</v>
      </c>
      <c r="B128" s="25">
        <f>regression!C128</f>
        <v>121357.208</v>
      </c>
      <c r="C128" s="18"/>
    </row>
    <row r="129" spans="1:3">
      <c r="A129">
        <v>1123</v>
      </c>
      <c r="B129" s="25">
        <f>regression!C129</f>
        <v>131644.478</v>
      </c>
      <c r="C129" s="18"/>
    </row>
    <row r="130" spans="1:3">
      <c r="A130">
        <v>1124</v>
      </c>
      <c r="B130" s="25">
        <f>regression!C130</f>
        <v>39973.471999999994</v>
      </c>
      <c r="C130" s="18"/>
    </row>
    <row r="131" spans="1:3">
      <c r="A131">
        <v>1125</v>
      </c>
      <c r="B131" s="25">
        <f>regression!C131</f>
        <v>45688.621999999988</v>
      </c>
      <c r="C131" s="18"/>
    </row>
    <row r="132" spans="1:3">
      <c r="A132">
        <v>1126</v>
      </c>
      <c r="B132" s="25">
        <f>regression!C132</f>
        <v>81220.525999999998</v>
      </c>
      <c r="C132" s="18"/>
    </row>
    <row r="133" spans="1:3">
      <c r="A133">
        <v>1127</v>
      </c>
      <c r="B133" s="25">
        <f>regression!C133</f>
        <v>92193.614000000001</v>
      </c>
      <c r="C133" s="18"/>
    </row>
    <row r="134" spans="1:3">
      <c r="A134">
        <v>1128</v>
      </c>
      <c r="B134" s="25">
        <f>regression!C134</f>
        <v>20248.040000000008</v>
      </c>
      <c r="C134" s="18"/>
    </row>
    <row r="135" spans="1:3">
      <c r="A135">
        <v>1129</v>
      </c>
      <c r="B135" s="25">
        <f>regression!C135</f>
        <v>29261.648000000001</v>
      </c>
      <c r="C135" s="18"/>
    </row>
    <row r="136" spans="1:3">
      <c r="A136">
        <v>1130</v>
      </c>
      <c r="B136" s="25">
        <f>regression!C136</f>
        <v>76387.142000000007</v>
      </c>
      <c r="C136" s="18"/>
    </row>
    <row r="137" spans="1:3">
      <c r="A137">
        <v>1131</v>
      </c>
      <c r="B137" s="25">
        <f>regression!C137</f>
        <v>86739.728000000003</v>
      </c>
      <c r="C137" s="18"/>
    </row>
    <row r="138" spans="1:3">
      <c r="A138">
        <v>1132</v>
      </c>
      <c r="B138" s="25">
        <f>regression!C138</f>
        <v>89646.29</v>
      </c>
      <c r="C138" s="18"/>
    </row>
    <row r="139" spans="1:3">
      <c r="A139">
        <v>1133</v>
      </c>
      <c r="B139" s="25">
        <f>regression!C139</f>
        <v>59927.510000000009</v>
      </c>
      <c r="C139" s="18"/>
    </row>
    <row r="140" spans="1:3">
      <c r="A140">
        <v>1134</v>
      </c>
      <c r="B140" s="25">
        <f>regression!C140</f>
        <v>38307.91399999999</v>
      </c>
      <c r="C140" s="18"/>
    </row>
    <row r="141" spans="1:3">
      <c r="A141">
        <v>1135</v>
      </c>
      <c r="B141" s="25">
        <f>regression!C141</f>
        <v>201532.598</v>
      </c>
      <c r="C141" s="18"/>
    </row>
    <row r="142" spans="1:3">
      <c r="A142">
        <v>1136</v>
      </c>
      <c r="B142" s="25">
        <f>regression!C142</f>
        <v>224425.856</v>
      </c>
      <c r="C142" s="18"/>
    </row>
    <row r="143" spans="1:3">
      <c r="A143">
        <v>1137</v>
      </c>
      <c r="B143" s="25">
        <f>regression!C143</f>
        <v>54440.966</v>
      </c>
      <c r="C143" s="18"/>
    </row>
    <row r="144" spans="1:3">
      <c r="A144">
        <v>1138</v>
      </c>
      <c r="B144" s="25">
        <f>regression!C144</f>
        <v>52481.486000000004</v>
      </c>
      <c r="C144" s="18"/>
    </row>
    <row r="145" spans="1:3">
      <c r="A145">
        <v>1139</v>
      </c>
      <c r="B145" s="25">
        <f>regression!C145</f>
        <v>140952.008</v>
      </c>
      <c r="C145" s="18"/>
    </row>
    <row r="146" spans="1:3">
      <c r="A146">
        <v>1140</v>
      </c>
      <c r="B146" s="25">
        <f>regression!C146</f>
        <v>104995.55</v>
      </c>
      <c r="C146" s="18"/>
    </row>
    <row r="147" spans="1:3">
      <c r="A147">
        <v>1141</v>
      </c>
      <c r="B147" s="25">
        <f>regression!C147</f>
        <v>129489.05</v>
      </c>
      <c r="C147" s="18"/>
    </row>
    <row r="148" spans="1:3">
      <c r="A148">
        <v>1142</v>
      </c>
      <c r="B148" s="25">
        <f>regression!C148</f>
        <v>90266.792000000001</v>
      </c>
      <c r="C148" s="18"/>
    </row>
    <row r="149" spans="1:3">
      <c r="A149">
        <v>1143</v>
      </c>
      <c r="B149" s="25">
        <f>regression!C149</f>
        <v>93042.722000000009</v>
      </c>
      <c r="C149" s="18"/>
    </row>
    <row r="150" spans="1:3">
      <c r="A150">
        <v>1144</v>
      </c>
      <c r="B150" s="25">
        <f>regression!C150</f>
        <v>96406.495999999999</v>
      </c>
      <c r="C150" s="18"/>
    </row>
    <row r="151" spans="1:3">
      <c r="A151">
        <v>1145</v>
      </c>
      <c r="B151" s="25">
        <f>regression!C151</f>
        <v>150847.38200000001</v>
      </c>
      <c r="C151" s="18"/>
    </row>
    <row r="152" spans="1:3">
      <c r="A152">
        <v>1146</v>
      </c>
      <c r="B152" s="25">
        <f>regression!C152</f>
        <v>100031.534</v>
      </c>
      <c r="C152" s="18"/>
    </row>
    <row r="153" spans="1:3">
      <c r="A153">
        <v>1147</v>
      </c>
      <c r="B153" s="25">
        <f>regression!C153</f>
        <v>158489.35399999999</v>
      </c>
      <c r="C153" s="18"/>
    </row>
    <row r="154" spans="1:3">
      <c r="A154">
        <v>1148</v>
      </c>
      <c r="B154" s="25">
        <f>regression!C154</f>
        <v>50652.637999999992</v>
      </c>
      <c r="C154" s="18"/>
    </row>
    <row r="155" spans="1:3">
      <c r="A155">
        <v>1149</v>
      </c>
      <c r="B155" s="25">
        <f>regression!C155</f>
        <v>13749.097999999998</v>
      </c>
      <c r="C155" s="18"/>
    </row>
    <row r="156" spans="1:3">
      <c r="A156">
        <v>1150</v>
      </c>
      <c r="B156" s="25">
        <f>regression!C156</f>
        <v>141572.51</v>
      </c>
      <c r="C156" s="18"/>
    </row>
    <row r="157" spans="1:3">
      <c r="A157">
        <v>1151</v>
      </c>
      <c r="B157" s="25">
        <f>regression!C157</f>
        <v>116523.82399999999</v>
      </c>
      <c r="C157" s="18"/>
    </row>
    <row r="158" spans="1:3">
      <c r="A158">
        <v>1152</v>
      </c>
      <c r="B158" s="25">
        <f>regression!C158</f>
        <v>62409.517999999996</v>
      </c>
      <c r="C158" s="18"/>
    </row>
    <row r="159" spans="1:3">
      <c r="A159">
        <v>1153</v>
      </c>
      <c r="B159" s="25">
        <f>regression!C159</f>
        <v>125570.09</v>
      </c>
      <c r="C159" s="18"/>
    </row>
    <row r="160" spans="1:3">
      <c r="A160">
        <v>1154</v>
      </c>
      <c r="B160" s="25">
        <f>regression!C160</f>
        <v>76746.37999999999</v>
      </c>
      <c r="C160" s="18"/>
    </row>
    <row r="161" spans="1:7">
      <c r="A161">
        <v>1155</v>
      </c>
      <c r="B161" s="25">
        <f>regression!C161</f>
        <v>86641.754000000001</v>
      </c>
      <c r="C161" s="18"/>
    </row>
    <row r="162" spans="1:7">
      <c r="A162">
        <v>1156</v>
      </c>
      <c r="B162" s="25">
        <f>regression!C162</f>
        <v>104342.39</v>
      </c>
      <c r="C162" s="18"/>
    </row>
    <row r="163" spans="1:7">
      <c r="A163">
        <v>1157</v>
      </c>
      <c r="B163" s="25">
        <f>regression!C163</f>
        <v>89189.078000000009</v>
      </c>
      <c r="C163" s="18"/>
    </row>
    <row r="164" spans="1:7">
      <c r="A164">
        <v>1158</v>
      </c>
      <c r="B164" s="25">
        <f>regression!C164</f>
        <v>34617.56</v>
      </c>
      <c r="C164" s="18"/>
    </row>
    <row r="165" spans="1:7">
      <c r="A165">
        <v>1159</v>
      </c>
      <c r="B165" s="25">
        <f>regression!C165</f>
        <v>107771.48000000001</v>
      </c>
      <c r="C165" s="18"/>
    </row>
    <row r="166" spans="1:7">
      <c r="A166">
        <v>1160</v>
      </c>
      <c r="B166" s="25">
        <f>regression!C166</f>
        <v>120083.546</v>
      </c>
      <c r="C166" s="18"/>
    </row>
    <row r="167" spans="1:7">
      <c r="A167">
        <v>1161</v>
      </c>
      <c r="B167" s="25">
        <f>regression!C167</f>
        <v>128868.548</v>
      </c>
      <c r="C167" s="18"/>
    </row>
    <row r="168" spans="1:7">
      <c r="A168">
        <v>1162</v>
      </c>
      <c r="B168" s="25">
        <f>regression!C168</f>
        <v>94022.462</v>
      </c>
      <c r="C168" s="18"/>
    </row>
    <row r="169" spans="1:7">
      <c r="A169">
        <v>1163</v>
      </c>
      <c r="B169" s="25">
        <f>regression!C169</f>
        <v>72566.156000000003</v>
      </c>
      <c r="C169" s="18"/>
    </row>
    <row r="170" spans="1:7">
      <c r="A170">
        <v>1164</v>
      </c>
      <c r="B170" s="25">
        <f>regression!C170</f>
        <v>94479.673999999999</v>
      </c>
      <c r="C170" s="18"/>
      <c r="G170">
        <f>SUMIF($B$170:$B$781,F170,$C$170:$C$781)</f>
        <v>0</v>
      </c>
    </row>
    <row r="171" spans="1:7">
      <c r="A171">
        <v>1165</v>
      </c>
      <c r="B171" s="25">
        <f>regression!C171</f>
        <v>172989.50599999999</v>
      </c>
      <c r="C171" s="18"/>
      <c r="G171">
        <f t="shared" ref="G171:G212" si="0">SUMIF($B$170:$B$781,F171,$C$170:$C$781)</f>
        <v>0</v>
      </c>
    </row>
    <row r="172" spans="1:7">
      <c r="A172">
        <v>1166</v>
      </c>
      <c r="B172" s="25">
        <f>regression!C172</f>
        <v>163714.63399999999</v>
      </c>
      <c r="C172" s="18"/>
      <c r="G172">
        <f t="shared" si="0"/>
        <v>0</v>
      </c>
    </row>
    <row r="173" spans="1:7">
      <c r="A173">
        <v>1167</v>
      </c>
      <c r="B173" s="25">
        <f>regression!C173</f>
        <v>130142.20999999999</v>
      </c>
      <c r="C173" s="18"/>
      <c r="G173">
        <f t="shared" si="0"/>
        <v>0</v>
      </c>
    </row>
    <row r="174" spans="1:7">
      <c r="A174">
        <v>1168</v>
      </c>
      <c r="B174" s="25">
        <f>regression!C174</f>
        <v>257018.53999999998</v>
      </c>
      <c r="C174" s="18"/>
      <c r="G174">
        <f t="shared" si="0"/>
        <v>0</v>
      </c>
    </row>
    <row r="175" spans="1:7">
      <c r="A175">
        <v>1169</v>
      </c>
      <c r="B175" s="25">
        <f>regression!C175</f>
        <v>224458.514</v>
      </c>
      <c r="C175" s="18"/>
      <c r="G175">
        <f t="shared" si="0"/>
        <v>0</v>
      </c>
    </row>
    <row r="176" spans="1:7">
      <c r="A176">
        <v>1170</v>
      </c>
      <c r="B176" s="25">
        <f>regression!C176</f>
        <v>233210.85800000001</v>
      </c>
      <c r="C176" s="18"/>
      <c r="G176">
        <f t="shared" si="0"/>
        <v>0</v>
      </c>
    </row>
    <row r="177" spans="1:7">
      <c r="A177">
        <v>1171</v>
      </c>
      <c r="B177" s="25">
        <f>regression!C177</f>
        <v>233570.09599999999</v>
      </c>
      <c r="C177" s="18"/>
      <c r="G177">
        <f t="shared" si="0"/>
        <v>0</v>
      </c>
    </row>
    <row r="178" spans="1:7">
      <c r="A178">
        <v>1172</v>
      </c>
      <c r="B178" s="25">
        <f>regression!C178</f>
        <v>234909.07399999999</v>
      </c>
      <c r="C178" s="18"/>
      <c r="G178">
        <f t="shared" si="0"/>
        <v>0</v>
      </c>
    </row>
    <row r="179" spans="1:7">
      <c r="A179">
        <v>1173</v>
      </c>
      <c r="B179" s="25">
        <f>regression!C179</f>
        <v>270865.53200000001</v>
      </c>
      <c r="C179" s="18"/>
      <c r="G179">
        <f t="shared" si="0"/>
        <v>0</v>
      </c>
    </row>
    <row r="180" spans="1:7">
      <c r="A180">
        <v>1174</v>
      </c>
      <c r="B180" s="25">
        <f>regression!C180</f>
        <v>325175.78599999996</v>
      </c>
      <c r="C180" s="18"/>
      <c r="G180">
        <f t="shared" si="0"/>
        <v>0</v>
      </c>
    </row>
    <row r="181" spans="1:7">
      <c r="A181">
        <v>1175</v>
      </c>
      <c r="B181" s="25">
        <f>regression!C181</f>
        <v>313059.66800000001</v>
      </c>
      <c r="C181" s="18"/>
      <c r="G181">
        <f t="shared" si="0"/>
        <v>0</v>
      </c>
    </row>
    <row r="182" spans="1:7">
      <c r="A182">
        <v>1176</v>
      </c>
      <c r="B182" s="25">
        <f>regression!C182</f>
        <v>188175.476</v>
      </c>
      <c r="C182" s="18"/>
      <c r="G182">
        <f t="shared" si="0"/>
        <v>0</v>
      </c>
    </row>
    <row r="183" spans="1:7">
      <c r="A183">
        <v>1177</v>
      </c>
      <c r="B183" s="25">
        <f>regression!C183</f>
        <v>178476.05</v>
      </c>
      <c r="C183" s="18"/>
      <c r="G183">
        <f t="shared" si="0"/>
        <v>0</v>
      </c>
    </row>
    <row r="184" spans="1:7">
      <c r="A184">
        <v>1178</v>
      </c>
      <c r="B184" s="25">
        <f>regression!C184</f>
        <v>223348.14199999999</v>
      </c>
      <c r="C184" s="18"/>
      <c r="G184">
        <f t="shared" si="0"/>
        <v>0</v>
      </c>
    </row>
    <row r="185" spans="1:7">
      <c r="A185">
        <v>1179</v>
      </c>
      <c r="B185" s="25">
        <f>regression!C185</f>
        <v>166719.17000000001</v>
      </c>
      <c r="C185" s="18"/>
      <c r="G185">
        <f t="shared" si="0"/>
        <v>0</v>
      </c>
    </row>
    <row r="186" spans="1:7">
      <c r="A186">
        <v>1180</v>
      </c>
      <c r="B186" s="25">
        <f>regression!C186</f>
        <v>159305.804</v>
      </c>
      <c r="C186" s="18"/>
      <c r="G186">
        <f t="shared" si="0"/>
        <v>0</v>
      </c>
    </row>
    <row r="187" spans="1:7">
      <c r="A187">
        <v>1181</v>
      </c>
      <c r="B187" s="25">
        <f>regression!C187</f>
        <v>132722.19200000001</v>
      </c>
      <c r="C187" s="18"/>
      <c r="G187">
        <f t="shared" si="0"/>
        <v>0</v>
      </c>
    </row>
    <row r="188" spans="1:7">
      <c r="A188">
        <v>1182</v>
      </c>
      <c r="B188" s="25">
        <f>regression!C188</f>
        <v>182427.66800000001</v>
      </c>
      <c r="C188" s="18"/>
      <c r="G188">
        <f t="shared" si="0"/>
        <v>0</v>
      </c>
    </row>
    <row r="189" spans="1:7">
      <c r="A189">
        <v>1183</v>
      </c>
      <c r="B189" s="25">
        <f>regression!C189</f>
        <v>125210.852</v>
      </c>
      <c r="C189" s="18"/>
      <c r="G189">
        <f t="shared" si="0"/>
        <v>0</v>
      </c>
    </row>
    <row r="190" spans="1:7">
      <c r="A190">
        <v>1184</v>
      </c>
      <c r="B190" s="25">
        <f>regression!C190</f>
        <v>73023.368000000002</v>
      </c>
      <c r="C190" s="18"/>
      <c r="G190">
        <f t="shared" si="0"/>
        <v>0</v>
      </c>
    </row>
    <row r="191" spans="1:7">
      <c r="A191">
        <v>1185</v>
      </c>
      <c r="B191" s="25">
        <f>regression!C191</f>
        <v>105909.97399999999</v>
      </c>
      <c r="C191" s="18"/>
      <c r="G191">
        <f t="shared" si="0"/>
        <v>0</v>
      </c>
    </row>
    <row r="192" spans="1:7">
      <c r="A192">
        <v>1186</v>
      </c>
      <c r="B192" s="25">
        <f>regression!C192</f>
        <v>115380.79399999999</v>
      </c>
      <c r="C192" s="18"/>
      <c r="G192">
        <f t="shared" si="0"/>
        <v>0</v>
      </c>
    </row>
    <row r="193" spans="1:7">
      <c r="A193">
        <v>1187</v>
      </c>
      <c r="B193" s="25">
        <f>regression!C193</f>
        <v>104570.996</v>
      </c>
      <c r="C193" s="18"/>
      <c r="G193">
        <f t="shared" si="0"/>
        <v>0</v>
      </c>
    </row>
    <row r="194" spans="1:7">
      <c r="A194">
        <v>1188</v>
      </c>
      <c r="B194" s="25">
        <f>regression!C194</f>
        <v>190820.774</v>
      </c>
      <c r="C194" s="18"/>
      <c r="G194">
        <f t="shared" si="0"/>
        <v>0</v>
      </c>
    </row>
    <row r="195" spans="1:7">
      <c r="A195">
        <v>1189</v>
      </c>
      <c r="B195" s="25">
        <f>regression!C195</f>
        <v>163616.66</v>
      </c>
      <c r="C195" s="18"/>
      <c r="G195">
        <f t="shared" si="0"/>
        <v>0</v>
      </c>
    </row>
    <row r="196" spans="1:7">
      <c r="A196">
        <v>1190</v>
      </c>
      <c r="B196" s="25">
        <f>regression!C196</f>
        <v>222858.272</v>
      </c>
      <c r="C196" s="18"/>
      <c r="G196">
        <f t="shared" si="0"/>
        <v>0</v>
      </c>
    </row>
    <row r="197" spans="1:7">
      <c r="A197">
        <v>1191</v>
      </c>
      <c r="B197" s="25">
        <f>regression!C197</f>
        <v>180958.05799999999</v>
      </c>
      <c r="C197" s="18"/>
      <c r="G197">
        <f t="shared" si="0"/>
        <v>0</v>
      </c>
    </row>
    <row r="198" spans="1:7">
      <c r="A198">
        <v>1192</v>
      </c>
      <c r="B198" s="25">
        <f>regression!C198</f>
        <v>142748.198</v>
      </c>
      <c r="C198" s="18"/>
      <c r="G198">
        <f t="shared" si="0"/>
        <v>0</v>
      </c>
    </row>
    <row r="199" spans="1:7">
      <c r="A199">
        <v>1193</v>
      </c>
      <c r="B199" s="25">
        <f>regression!C199</f>
        <v>66851.005999999994</v>
      </c>
      <c r="C199" s="18"/>
      <c r="G199">
        <f t="shared" si="0"/>
        <v>0</v>
      </c>
    </row>
    <row r="200" spans="1:7">
      <c r="A200">
        <v>1194</v>
      </c>
      <c r="B200" s="25">
        <f>regression!C200</f>
        <v>113388.656</v>
      </c>
      <c r="C200" s="18"/>
      <c r="G200">
        <f t="shared" si="0"/>
        <v>0</v>
      </c>
    </row>
    <row r="201" spans="1:7">
      <c r="A201">
        <v>1195</v>
      </c>
      <c r="B201" s="25">
        <f>regression!C201</f>
        <v>147744.872</v>
      </c>
      <c r="C201" s="18"/>
      <c r="G201">
        <f t="shared" si="0"/>
        <v>0</v>
      </c>
    </row>
    <row r="202" spans="1:7">
      <c r="A202">
        <v>1196</v>
      </c>
      <c r="B202" s="25">
        <f>regression!C202</f>
        <v>252119.84</v>
      </c>
      <c r="C202" s="18"/>
      <c r="G202">
        <f t="shared" si="0"/>
        <v>0</v>
      </c>
    </row>
    <row r="203" spans="1:7">
      <c r="A203">
        <v>1197</v>
      </c>
      <c r="B203" s="25">
        <f>regression!C203</f>
        <v>175798.09400000001</v>
      </c>
      <c r="C203" s="18"/>
      <c r="G203">
        <f t="shared" si="0"/>
        <v>0</v>
      </c>
    </row>
    <row r="204" spans="1:7">
      <c r="A204">
        <v>1198</v>
      </c>
      <c r="B204" s="25">
        <f>regression!C204</f>
        <v>22076.888000000006</v>
      </c>
      <c r="C204" s="18"/>
      <c r="G204">
        <f t="shared" si="0"/>
        <v>0</v>
      </c>
    </row>
    <row r="205" spans="1:7">
      <c r="A205">
        <v>1199</v>
      </c>
      <c r="B205" s="25">
        <f>regression!C205</f>
        <v>72174.260000000009</v>
      </c>
      <c r="C205" s="18"/>
      <c r="G205">
        <f t="shared" si="0"/>
        <v>0</v>
      </c>
    </row>
    <row r="206" spans="1:7">
      <c r="A206">
        <v>1200</v>
      </c>
      <c r="B206" s="25">
        <f>regression!C206</f>
        <v>78836.491999999998</v>
      </c>
      <c r="C206" s="18"/>
      <c r="G206">
        <f t="shared" si="0"/>
        <v>0</v>
      </c>
    </row>
    <row r="207" spans="1:7">
      <c r="A207">
        <v>1201</v>
      </c>
      <c r="B207" s="25">
        <f>regression!C207</f>
        <v>73284.631999999998</v>
      </c>
      <c r="C207" s="18"/>
      <c r="G207">
        <f t="shared" si="0"/>
        <v>0</v>
      </c>
    </row>
    <row r="208" spans="1:7">
      <c r="A208">
        <v>1202</v>
      </c>
      <c r="B208" s="25">
        <f>regression!C208</f>
        <v>61691.042000000001</v>
      </c>
      <c r="C208" s="18"/>
      <c r="G208">
        <f t="shared" si="0"/>
        <v>0</v>
      </c>
    </row>
    <row r="209" spans="1:7">
      <c r="A209">
        <v>1203</v>
      </c>
      <c r="B209" s="25">
        <f>regression!C209</f>
        <v>104081.126</v>
      </c>
      <c r="C209" s="18"/>
      <c r="G209">
        <f t="shared" si="0"/>
        <v>0</v>
      </c>
    </row>
    <row r="210" spans="1:7">
      <c r="A210">
        <v>1204</v>
      </c>
      <c r="B210" s="25">
        <f>regression!C210</f>
        <v>133571.29999999999</v>
      </c>
      <c r="C210" s="18"/>
      <c r="G210">
        <f t="shared" si="0"/>
        <v>0</v>
      </c>
    </row>
    <row r="211" spans="1:7">
      <c r="A211">
        <v>1205</v>
      </c>
      <c r="B211" s="25">
        <f>regression!C211</f>
        <v>176647.20199999999</v>
      </c>
      <c r="C211" s="18"/>
      <c r="G211">
        <f t="shared" si="0"/>
        <v>0</v>
      </c>
    </row>
    <row r="212" spans="1:7">
      <c r="A212">
        <v>1206</v>
      </c>
      <c r="B212" s="25">
        <f>regression!C212</f>
        <v>167372.32999999999</v>
      </c>
      <c r="C212" s="18"/>
      <c r="G212">
        <f t="shared" si="0"/>
        <v>0</v>
      </c>
    </row>
    <row r="213" spans="1:7">
      <c r="A213">
        <v>1207</v>
      </c>
      <c r="B213" s="25">
        <f>regression!C213</f>
        <v>58457.899999999994</v>
      </c>
      <c r="C213" s="18"/>
    </row>
    <row r="214" spans="1:7">
      <c r="A214">
        <v>1208</v>
      </c>
      <c r="B214" s="25">
        <f>regression!C214</f>
        <v>91899.69200000001</v>
      </c>
      <c r="C214" s="18"/>
    </row>
    <row r="215" spans="1:7">
      <c r="A215">
        <v>1209</v>
      </c>
      <c r="B215" s="25">
        <f>regression!C215</f>
        <v>61886.989999999991</v>
      </c>
      <c r="C215" s="18"/>
    </row>
    <row r="216" spans="1:7">
      <c r="A216">
        <v>1210</v>
      </c>
      <c r="B216" s="25">
        <f>regression!C216</f>
        <v>25538.635999999999</v>
      </c>
      <c r="C216" s="18"/>
    </row>
    <row r="217" spans="1:7">
      <c r="A217">
        <v>1211</v>
      </c>
      <c r="B217" s="25">
        <f>regression!C217</f>
        <v>55649.312000000005</v>
      </c>
      <c r="C217" s="18"/>
    </row>
    <row r="218" spans="1:7">
      <c r="A218">
        <v>1212</v>
      </c>
      <c r="B218" s="25">
        <f>regression!C218</f>
        <v>140788.71799999999</v>
      </c>
      <c r="C218" s="18"/>
    </row>
    <row r="219" spans="1:7">
      <c r="A219">
        <v>1213</v>
      </c>
      <c r="B219" s="25">
        <f>regression!C219</f>
        <v>126092.618</v>
      </c>
      <c r="C219" s="18"/>
    </row>
    <row r="220" spans="1:7">
      <c r="A220">
        <v>1214</v>
      </c>
      <c r="B220" s="25">
        <f>regression!C220</f>
        <v>97614.842000000004</v>
      </c>
      <c r="C220" s="18"/>
    </row>
    <row r="221" spans="1:7">
      <c r="A221">
        <v>1215</v>
      </c>
      <c r="B221" s="25">
        <f>regression!C221</f>
        <v>-6237.5979999999981</v>
      </c>
      <c r="C221" s="18"/>
    </row>
    <row r="222" spans="1:7">
      <c r="A222">
        <v>1216</v>
      </c>
      <c r="B222" s="25">
        <f>regression!C222</f>
        <v>26355.08600000001</v>
      </c>
      <c r="C222" s="18"/>
    </row>
    <row r="223" spans="1:7">
      <c r="A223">
        <v>1217</v>
      </c>
      <c r="B223" s="25">
        <f>regression!C223</f>
        <v>117503.56400000001</v>
      </c>
      <c r="C223" s="18"/>
    </row>
    <row r="224" spans="1:7">
      <c r="A224">
        <v>1218</v>
      </c>
      <c r="B224" s="25">
        <f>regression!C224</f>
        <v>179684.39600000001</v>
      </c>
      <c r="C224" s="18"/>
    </row>
    <row r="225" spans="1:3">
      <c r="A225">
        <v>1219</v>
      </c>
      <c r="B225" s="25">
        <f>regression!C225</f>
        <v>205451.55799999999</v>
      </c>
      <c r="C225" s="18"/>
    </row>
    <row r="226" spans="1:3">
      <c r="A226">
        <v>1220</v>
      </c>
      <c r="B226" s="25">
        <f>regression!C226</f>
        <v>155942.03</v>
      </c>
      <c r="C226" s="18"/>
    </row>
    <row r="227" spans="1:3">
      <c r="A227">
        <v>1221</v>
      </c>
      <c r="B227" s="25">
        <f>regression!C227</f>
        <v>67144.928</v>
      </c>
      <c r="C227" s="18"/>
    </row>
    <row r="228" spans="1:3">
      <c r="A228">
        <v>1222</v>
      </c>
      <c r="B228" s="25">
        <f>regression!C228</f>
        <v>103689.23000000001</v>
      </c>
      <c r="C228" s="18"/>
    </row>
    <row r="229" spans="1:3">
      <c r="A229">
        <v>1223</v>
      </c>
      <c r="B229" s="25">
        <f>regression!C229</f>
        <v>68483.906000000003</v>
      </c>
      <c r="C229" s="18"/>
    </row>
    <row r="230" spans="1:3">
      <c r="A230">
        <v>1224</v>
      </c>
      <c r="B230" s="25">
        <f>regression!C230</f>
        <v>38471.204000000012</v>
      </c>
      <c r="C230" s="18"/>
    </row>
    <row r="231" spans="1:3">
      <c r="A231">
        <v>1225</v>
      </c>
      <c r="B231" s="25">
        <f>regression!C231</f>
        <v>74101.081999999995</v>
      </c>
      <c r="C231" s="18"/>
    </row>
    <row r="232" spans="1:3">
      <c r="A232">
        <v>1226</v>
      </c>
      <c r="B232" s="25">
        <f>regression!C232</f>
        <v>131546.50400000002</v>
      </c>
      <c r="C232" s="18"/>
    </row>
    <row r="233" spans="1:3">
      <c r="A233">
        <v>1227</v>
      </c>
      <c r="B233" s="25">
        <f>regression!C233</f>
        <v>196176.68599999999</v>
      </c>
      <c r="C233" s="18"/>
    </row>
    <row r="234" spans="1:3">
      <c r="A234">
        <v>1228</v>
      </c>
      <c r="B234" s="25">
        <f>regression!C234</f>
        <v>193368.098</v>
      </c>
      <c r="C234" s="18"/>
    </row>
    <row r="235" spans="1:3">
      <c r="A235">
        <v>1229</v>
      </c>
      <c r="B235" s="25">
        <f>regression!C235</f>
        <v>63030.020000000004</v>
      </c>
      <c r="C235" s="18"/>
    </row>
    <row r="236" spans="1:3">
      <c r="A236">
        <v>1230</v>
      </c>
      <c r="B236" s="25">
        <f>regression!C236</f>
        <v>67700.114000000001</v>
      </c>
      <c r="C236" s="18"/>
    </row>
    <row r="237" spans="1:3">
      <c r="A237">
        <v>1231</v>
      </c>
      <c r="B237" s="25">
        <f>regression!C237</f>
        <v>57282.212</v>
      </c>
      <c r="C237" s="18"/>
    </row>
    <row r="238" spans="1:3">
      <c r="A238">
        <v>1232</v>
      </c>
      <c r="B238" s="25">
        <f>regression!C238</f>
        <v>37883.360000000001</v>
      </c>
      <c r="C238" s="18"/>
    </row>
    <row r="239" spans="1:3">
      <c r="A239">
        <v>1233</v>
      </c>
      <c r="B239" s="25">
        <f>regression!C239</f>
        <v>32821.37000000001</v>
      </c>
      <c r="C239" s="18"/>
    </row>
    <row r="240" spans="1:3">
      <c r="A240">
        <v>1234</v>
      </c>
      <c r="B240" s="25">
        <f>regression!C240</f>
        <v>104701.628</v>
      </c>
      <c r="C240" s="18"/>
    </row>
    <row r="241" spans="1:3">
      <c r="A241">
        <v>1235</v>
      </c>
      <c r="B241" s="25">
        <f>regression!C241</f>
        <v>171715.84400000001</v>
      </c>
      <c r="C241" s="18"/>
    </row>
    <row r="242" spans="1:3">
      <c r="A242">
        <v>1236</v>
      </c>
      <c r="B242" s="25">
        <f>regression!C242</f>
        <v>21848.282000000007</v>
      </c>
      <c r="C242" s="18"/>
    </row>
    <row r="243" spans="1:3">
      <c r="A243">
        <v>1237</v>
      </c>
      <c r="B243" s="25">
        <f>regression!C243</f>
        <v>126974.38400000001</v>
      </c>
      <c r="C243" s="18"/>
    </row>
    <row r="244" spans="1:3">
      <c r="A244">
        <v>1238</v>
      </c>
      <c r="B244" s="25">
        <f>regression!C244</f>
        <v>98725.214000000007</v>
      </c>
      <c r="C244" s="18"/>
    </row>
    <row r="245" spans="1:3">
      <c r="A245">
        <v>1239</v>
      </c>
      <c r="B245" s="25">
        <f>regression!C245</f>
        <v>58719.16399999999</v>
      </c>
      <c r="C245" s="18"/>
    </row>
    <row r="246" spans="1:3">
      <c r="A246">
        <v>1240</v>
      </c>
      <c r="B246" s="25">
        <f>regression!C246</f>
        <v>-33115.131999999983</v>
      </c>
      <c r="C246" s="18"/>
    </row>
    <row r="247" spans="1:3">
      <c r="A247">
        <v>1241</v>
      </c>
      <c r="B247" s="25">
        <f>regression!C247</f>
        <v>35727.932000000001</v>
      </c>
      <c r="C247" s="18"/>
    </row>
    <row r="248" spans="1:3">
      <c r="A248">
        <v>1242</v>
      </c>
      <c r="B248" s="25">
        <f>regression!C248</f>
        <v>129489.05</v>
      </c>
      <c r="C248" s="18"/>
    </row>
    <row r="249" spans="1:3">
      <c r="A249">
        <v>1243</v>
      </c>
      <c r="B249" s="25">
        <f>regression!C249</f>
        <v>172826.21600000001</v>
      </c>
      <c r="C249" s="18"/>
    </row>
    <row r="250" spans="1:3">
      <c r="A250">
        <v>1244</v>
      </c>
      <c r="B250" s="25">
        <f>regression!C250</f>
        <v>119561.01800000001</v>
      </c>
      <c r="C250" s="18"/>
    </row>
    <row r="251" spans="1:3">
      <c r="A251">
        <v>1245</v>
      </c>
      <c r="B251" s="25">
        <f>regression!C251</f>
        <v>87000.991999999998</v>
      </c>
      <c r="C251" s="18"/>
    </row>
    <row r="252" spans="1:3">
      <c r="A252">
        <v>1246</v>
      </c>
      <c r="B252" s="25">
        <f>regression!C252</f>
        <v>58196.635999999999</v>
      </c>
      <c r="C252" s="18"/>
    </row>
    <row r="253" spans="1:3">
      <c r="A253">
        <v>1247</v>
      </c>
      <c r="B253" s="25">
        <f>regression!C253</f>
        <v>82690.135999999999</v>
      </c>
      <c r="C253" s="18"/>
    </row>
    <row r="254" spans="1:3">
      <c r="A254">
        <v>1248</v>
      </c>
      <c r="B254" s="25">
        <f>regression!C254</f>
        <v>97026.997999999992</v>
      </c>
      <c r="C254" s="18"/>
    </row>
    <row r="255" spans="1:3">
      <c r="A255">
        <v>1249</v>
      </c>
      <c r="B255" s="25">
        <f>regression!C255</f>
        <v>116719.772</v>
      </c>
      <c r="C255" s="18"/>
    </row>
    <row r="256" spans="1:3">
      <c r="A256">
        <v>1250</v>
      </c>
      <c r="B256" s="25">
        <f>regression!C256</f>
        <v>150880.04</v>
      </c>
      <c r="C256" s="18"/>
    </row>
    <row r="257" spans="1:3">
      <c r="A257">
        <v>1251</v>
      </c>
      <c r="B257" s="25">
        <f>regression!C257</f>
        <v>119985.572</v>
      </c>
      <c r="C257" s="18"/>
    </row>
    <row r="258" spans="1:3">
      <c r="A258">
        <v>1252</v>
      </c>
      <c r="B258" s="25">
        <f>regression!C258</f>
        <v>184909.67600000001</v>
      </c>
      <c r="C258" s="18"/>
    </row>
    <row r="259" spans="1:3">
      <c r="A259">
        <v>1253</v>
      </c>
      <c r="B259" s="25">
        <f>regression!C259</f>
        <v>156366.584</v>
      </c>
      <c r="C259" s="18"/>
    </row>
    <row r="260" spans="1:3">
      <c r="A260">
        <v>1254</v>
      </c>
      <c r="B260" s="25">
        <f>regression!C260</f>
        <v>80534.707999999999</v>
      </c>
      <c r="C260" s="18"/>
    </row>
    <row r="261" spans="1:3">
      <c r="A261">
        <v>1255</v>
      </c>
      <c r="B261" s="25">
        <f>regression!C261</f>
        <v>9307.609999999986</v>
      </c>
      <c r="C261" s="18"/>
    </row>
    <row r="262" spans="1:3">
      <c r="A262">
        <v>1256</v>
      </c>
      <c r="B262" s="25">
        <f>regression!C262</f>
        <v>40104.104000000007</v>
      </c>
      <c r="C262" s="18"/>
    </row>
    <row r="263" spans="1:3">
      <c r="A263">
        <v>1257</v>
      </c>
      <c r="B263" s="25">
        <f>regression!C263</f>
        <v>154929.63200000001</v>
      </c>
      <c r="C263" s="18"/>
    </row>
    <row r="264" spans="1:3">
      <c r="A264">
        <v>1258</v>
      </c>
      <c r="B264" s="25">
        <f>regression!C264</f>
        <v>130207.526</v>
      </c>
      <c r="C264" s="18"/>
    </row>
    <row r="265" spans="1:3">
      <c r="A265">
        <v>1259</v>
      </c>
      <c r="B265" s="25">
        <f>regression!C265</f>
        <v>184289.174</v>
      </c>
      <c r="C265" s="18"/>
    </row>
    <row r="266" spans="1:3">
      <c r="A266">
        <v>1260</v>
      </c>
      <c r="B266" s="25">
        <f>regression!C266</f>
        <v>136967.73199999999</v>
      </c>
      <c r="C266" s="18"/>
    </row>
    <row r="267" spans="1:3">
      <c r="A267">
        <v>1261</v>
      </c>
      <c r="B267" s="25">
        <f>regression!C267</f>
        <v>129456.39199999999</v>
      </c>
      <c r="C267" s="18"/>
    </row>
    <row r="268" spans="1:3">
      <c r="A268">
        <v>1262</v>
      </c>
      <c r="B268" s="25">
        <f>regression!C268</f>
        <v>170278.89199999999</v>
      </c>
      <c r="C268" s="18"/>
    </row>
    <row r="269" spans="1:3">
      <c r="A269">
        <v>1263</v>
      </c>
      <c r="B269" s="25">
        <f>regression!C269</f>
        <v>203067.524</v>
      </c>
      <c r="C269" s="18"/>
    </row>
    <row r="270" spans="1:3">
      <c r="A270">
        <v>1264</v>
      </c>
      <c r="B270" s="25">
        <f>regression!C270</f>
        <v>179717.054</v>
      </c>
      <c r="C270" s="18"/>
    </row>
    <row r="271" spans="1:3">
      <c r="A271">
        <v>1265</v>
      </c>
      <c r="B271" s="25">
        <f>regression!C271</f>
        <v>267305.81</v>
      </c>
      <c r="C271" s="18"/>
    </row>
    <row r="272" spans="1:3">
      <c r="A272">
        <v>1266</v>
      </c>
      <c r="B272" s="25">
        <f>regression!C272</f>
        <v>236084.76199999999</v>
      </c>
      <c r="C272" s="18"/>
    </row>
    <row r="273" spans="1:3">
      <c r="A273">
        <v>1267</v>
      </c>
      <c r="B273" s="25">
        <f>regression!C273</f>
        <v>241244.726</v>
      </c>
      <c r="C273" s="18"/>
    </row>
    <row r="274" spans="1:3">
      <c r="A274">
        <v>1268</v>
      </c>
      <c r="B274" s="25">
        <f>regression!C274</f>
        <v>216979.83199999999</v>
      </c>
      <c r="C274" s="18"/>
    </row>
    <row r="275" spans="1:3">
      <c r="A275">
        <v>1269</v>
      </c>
      <c r="B275" s="25">
        <f>regression!C275</f>
        <v>50522.005999999994</v>
      </c>
      <c r="C275" s="18"/>
    </row>
    <row r="276" spans="1:3">
      <c r="A276">
        <v>1270</v>
      </c>
      <c r="B276" s="25">
        <f>regression!C276</f>
        <v>153460.022</v>
      </c>
      <c r="C276" s="18"/>
    </row>
    <row r="277" spans="1:3">
      <c r="A277">
        <v>1271</v>
      </c>
      <c r="B277" s="25">
        <f>regression!C277</f>
        <v>281185.46000000002</v>
      </c>
      <c r="C277" s="18"/>
    </row>
    <row r="278" spans="1:3">
      <c r="A278">
        <v>1272</v>
      </c>
      <c r="B278" s="25">
        <f>regression!C278</f>
        <v>148528.66399999999</v>
      </c>
      <c r="C278" s="18"/>
    </row>
    <row r="279" spans="1:3">
      <c r="A279">
        <v>1273</v>
      </c>
      <c r="B279" s="25">
        <f>regression!C279</f>
        <v>284614.55</v>
      </c>
      <c r="C279" s="18"/>
    </row>
    <row r="280" spans="1:3">
      <c r="A280">
        <v>1274</v>
      </c>
      <c r="B280" s="25">
        <f>regression!C280</f>
        <v>95198.15</v>
      </c>
      <c r="C280" s="18"/>
    </row>
    <row r="281" spans="1:3">
      <c r="A281">
        <v>1275</v>
      </c>
      <c r="B281" s="25">
        <f>regression!C281</f>
        <v>26224.454000000012</v>
      </c>
      <c r="C281" s="18"/>
    </row>
    <row r="282" spans="1:3">
      <c r="A282">
        <v>1276</v>
      </c>
      <c r="B282" s="25">
        <f>regression!C282</f>
        <v>63421.915999999997</v>
      </c>
      <c r="C282" s="18"/>
    </row>
    <row r="283" spans="1:3">
      <c r="A283">
        <v>1277</v>
      </c>
      <c r="B283" s="25">
        <f>regression!C283</f>
        <v>152382.30799999999</v>
      </c>
      <c r="C283" s="18"/>
    </row>
    <row r="284" spans="1:3">
      <c r="A284">
        <v>1278</v>
      </c>
      <c r="B284" s="25">
        <f>regression!C284</f>
        <v>189187.87400000001</v>
      </c>
      <c r="C284" s="18"/>
    </row>
    <row r="285" spans="1:3">
      <c r="A285">
        <v>1279</v>
      </c>
      <c r="B285" s="25">
        <f>regression!C285</f>
        <v>98463.95</v>
      </c>
      <c r="C285" s="18"/>
    </row>
    <row r="286" spans="1:3">
      <c r="A286">
        <v>1280</v>
      </c>
      <c r="B286" s="25">
        <f>regression!C286</f>
        <v>213714.03200000001</v>
      </c>
      <c r="C286" s="18"/>
    </row>
    <row r="287" spans="1:3">
      <c r="A287">
        <v>1281</v>
      </c>
      <c r="B287" s="25">
        <f>regression!C287</f>
        <v>132395.61199999999</v>
      </c>
      <c r="C287" s="18"/>
    </row>
    <row r="288" spans="1:3">
      <c r="A288">
        <v>1282</v>
      </c>
      <c r="B288" s="25">
        <f>regression!C288</f>
        <v>167960.174</v>
      </c>
      <c r="C288" s="18"/>
    </row>
    <row r="289" spans="1:3">
      <c r="A289">
        <v>1283</v>
      </c>
      <c r="B289" s="25">
        <f>regression!C289</f>
        <v>103101.386</v>
      </c>
      <c r="C289" s="18"/>
    </row>
    <row r="290" spans="1:3">
      <c r="A290">
        <v>1284</v>
      </c>
      <c r="B290" s="25">
        <f>regression!C290</f>
        <v>159305.804</v>
      </c>
      <c r="C290" s="18"/>
    </row>
    <row r="291" spans="1:3">
      <c r="A291">
        <v>1285</v>
      </c>
      <c r="B291" s="25">
        <f>regression!C291</f>
        <v>177169.73</v>
      </c>
      <c r="C291" s="18"/>
    </row>
    <row r="292" spans="1:3">
      <c r="A292">
        <v>1286</v>
      </c>
      <c r="B292" s="25">
        <f>regression!C292</f>
        <v>188306.10800000001</v>
      </c>
      <c r="C292" s="18"/>
    </row>
    <row r="293" spans="1:3">
      <c r="A293">
        <v>1287</v>
      </c>
      <c r="B293" s="25">
        <f>regression!C293</f>
        <v>101729.75</v>
      </c>
      <c r="C293" s="18"/>
    </row>
    <row r="294" spans="1:3">
      <c r="A294">
        <v>1288</v>
      </c>
      <c r="B294" s="25">
        <f>regression!C294</f>
        <v>130272.842</v>
      </c>
      <c r="C294" s="18"/>
    </row>
    <row r="295" spans="1:3">
      <c r="A295">
        <v>1289</v>
      </c>
      <c r="B295" s="25">
        <f>regression!C295</f>
        <v>78607.885999999999</v>
      </c>
      <c r="C295" s="18"/>
    </row>
    <row r="296" spans="1:3">
      <c r="A296">
        <v>1290</v>
      </c>
      <c r="B296" s="25">
        <f>regression!C296</f>
        <v>204765.74</v>
      </c>
      <c r="C296" s="18"/>
    </row>
    <row r="297" spans="1:3">
      <c r="A297">
        <v>1291</v>
      </c>
      <c r="B297" s="25">
        <f>regression!C297</f>
        <v>36936.278000000006</v>
      </c>
      <c r="C297" s="18"/>
    </row>
    <row r="298" spans="1:3">
      <c r="A298">
        <v>1292</v>
      </c>
      <c r="B298" s="25">
        <f>regression!C298</f>
        <v>34780.850000000006</v>
      </c>
      <c r="C298" s="18"/>
    </row>
    <row r="299" spans="1:3">
      <c r="A299">
        <v>1293</v>
      </c>
      <c r="B299" s="25">
        <f>regression!C299</f>
        <v>66687.716</v>
      </c>
      <c r="C299" s="18"/>
    </row>
    <row r="300" spans="1:3">
      <c r="A300">
        <v>1294</v>
      </c>
      <c r="B300" s="25">
        <f>regression!C300</f>
        <v>119234.43799999999</v>
      </c>
      <c r="C300" s="18"/>
    </row>
    <row r="301" spans="1:3">
      <c r="A301">
        <v>1295</v>
      </c>
      <c r="B301" s="25">
        <f>regression!C301</f>
        <v>299963.81</v>
      </c>
      <c r="C301" s="18"/>
    </row>
    <row r="302" spans="1:3">
      <c r="A302">
        <v>1296</v>
      </c>
      <c r="B302" s="25">
        <f>regression!C302</f>
        <v>138959.87</v>
      </c>
      <c r="C302" s="18"/>
    </row>
    <row r="303" spans="1:3">
      <c r="A303">
        <v>1297</v>
      </c>
      <c r="B303" s="25">
        <f>regression!C303</f>
        <v>51763.010000000009</v>
      </c>
      <c r="C303" s="18"/>
    </row>
    <row r="304" spans="1:3">
      <c r="A304">
        <v>1298</v>
      </c>
      <c r="B304" s="25">
        <f>regression!C304</f>
        <v>232427.06599999999</v>
      </c>
      <c r="C304" s="18"/>
    </row>
    <row r="305" spans="1:3">
      <c r="A305">
        <v>1299</v>
      </c>
      <c r="B305" s="25">
        <f>regression!C305</f>
        <v>131056.63400000001</v>
      </c>
      <c r="C305" s="18"/>
    </row>
    <row r="306" spans="1:3">
      <c r="A306">
        <v>1300</v>
      </c>
      <c r="B306" s="25">
        <f>regression!C306</f>
        <v>113062.076</v>
      </c>
      <c r="C306" s="18"/>
    </row>
    <row r="307" spans="1:3">
      <c r="A307">
        <v>1301</v>
      </c>
      <c r="B307" s="25">
        <f>regression!C307</f>
        <v>127300.96400000001</v>
      </c>
      <c r="C307" s="18"/>
    </row>
    <row r="308" spans="1:3">
      <c r="A308">
        <v>1302</v>
      </c>
      <c r="B308" s="25">
        <f>regression!C308</f>
        <v>61658.384000000005</v>
      </c>
      <c r="C308" s="18"/>
    </row>
    <row r="309" spans="1:3">
      <c r="A309">
        <v>1303</v>
      </c>
      <c r="B309" s="25">
        <f>regression!C309</f>
        <v>104015.81</v>
      </c>
      <c r="C309" s="18"/>
    </row>
    <row r="310" spans="1:3">
      <c r="A310">
        <v>1304</v>
      </c>
      <c r="B310" s="25">
        <f>regression!C310</f>
        <v>174295.826</v>
      </c>
      <c r="C310" s="18"/>
    </row>
    <row r="311" spans="1:3">
      <c r="A311">
        <v>1305</v>
      </c>
      <c r="B311" s="25">
        <f>regression!C311</f>
        <v>84257.72</v>
      </c>
      <c r="C311" s="18"/>
    </row>
    <row r="312" spans="1:3">
      <c r="A312">
        <v>1306</v>
      </c>
      <c r="B312" s="25">
        <f>regression!C312</f>
        <v>149508.40400000001</v>
      </c>
      <c r="C312" s="18"/>
    </row>
    <row r="313" spans="1:3">
      <c r="A313">
        <v>1307</v>
      </c>
      <c r="B313" s="25">
        <f>regression!C313</f>
        <v>-4441.4080000000249</v>
      </c>
      <c r="C313" s="18"/>
    </row>
    <row r="314" spans="1:3">
      <c r="A314">
        <v>1308</v>
      </c>
      <c r="B314" s="25">
        <f>regression!C314</f>
        <v>99737.611999999994</v>
      </c>
      <c r="C314" s="18"/>
    </row>
    <row r="315" spans="1:3">
      <c r="A315">
        <v>1309</v>
      </c>
      <c r="B315" s="25">
        <f>regression!C315</f>
        <v>180566.16200000001</v>
      </c>
      <c r="C315" s="18"/>
    </row>
    <row r="316" spans="1:3">
      <c r="A316">
        <v>1310</v>
      </c>
      <c r="B316" s="25">
        <f>regression!C316</f>
        <v>103721.88800000001</v>
      </c>
      <c r="C316" s="18"/>
    </row>
    <row r="317" spans="1:3">
      <c r="A317">
        <v>1311</v>
      </c>
      <c r="B317" s="25">
        <f>regression!C317</f>
        <v>186934.47200000001</v>
      </c>
      <c r="C317" s="18"/>
    </row>
    <row r="318" spans="1:3">
      <c r="A318">
        <v>1312</v>
      </c>
      <c r="B318" s="25">
        <f>regression!C318</f>
        <v>191310.644</v>
      </c>
      <c r="C318" s="18"/>
    </row>
    <row r="319" spans="1:3">
      <c r="A319">
        <v>1313</v>
      </c>
      <c r="B319" s="25">
        <f>regression!C319</f>
        <v>211199.36600000001</v>
      </c>
      <c r="C319" s="18"/>
    </row>
    <row r="320" spans="1:3">
      <c r="A320">
        <v>1314</v>
      </c>
      <c r="B320" s="25">
        <f>regression!C320</f>
        <v>290329.7</v>
      </c>
      <c r="C320" s="18"/>
    </row>
    <row r="321" spans="1:3">
      <c r="A321">
        <v>1315</v>
      </c>
      <c r="B321" s="25">
        <f>regression!C321</f>
        <v>22011.572000000015</v>
      </c>
      <c r="C321" s="18"/>
    </row>
    <row r="322" spans="1:3">
      <c r="A322">
        <v>1316</v>
      </c>
      <c r="B322" s="25">
        <f>regression!C322</f>
        <v>83539.244000000006</v>
      </c>
      <c r="C322" s="18"/>
    </row>
    <row r="323" spans="1:3">
      <c r="A323">
        <v>1317</v>
      </c>
      <c r="B323" s="25">
        <f>regression!C323</f>
        <v>93957.146000000008</v>
      </c>
      <c r="C323" s="18"/>
    </row>
    <row r="324" spans="1:3">
      <c r="A324">
        <v>1318</v>
      </c>
      <c r="B324" s="25">
        <f>regression!C324</f>
        <v>220082.342</v>
      </c>
      <c r="C324" s="18"/>
    </row>
    <row r="325" spans="1:3">
      <c r="A325">
        <v>1319</v>
      </c>
      <c r="B325" s="25">
        <f>regression!C325</f>
        <v>69855.542000000001</v>
      </c>
      <c r="C325" s="18"/>
    </row>
    <row r="326" spans="1:3">
      <c r="A326">
        <v>1320</v>
      </c>
      <c r="B326" s="25">
        <f>regression!C326</f>
        <v>107118.32</v>
      </c>
      <c r="C326" s="18"/>
    </row>
    <row r="327" spans="1:3">
      <c r="A327">
        <v>1321</v>
      </c>
      <c r="B327" s="25">
        <f>regression!C327</f>
        <v>279519.902</v>
      </c>
      <c r="C327" s="18"/>
    </row>
    <row r="328" spans="1:3">
      <c r="A328">
        <v>1322</v>
      </c>
      <c r="B328" s="25">
        <f>regression!C328</f>
        <v>111690.44</v>
      </c>
      <c r="C328" s="18"/>
    </row>
    <row r="329" spans="1:3">
      <c r="A329">
        <v>1323</v>
      </c>
      <c r="B329" s="25">
        <f>regression!C329</f>
        <v>224393.19799999997</v>
      </c>
      <c r="C329" s="18"/>
    </row>
    <row r="330" spans="1:3">
      <c r="A330">
        <v>1324</v>
      </c>
      <c r="B330" s="25">
        <f>regression!C330</f>
        <v>192780.25400000002</v>
      </c>
      <c r="C330" s="18"/>
    </row>
    <row r="331" spans="1:3">
      <c r="A331">
        <v>1325</v>
      </c>
      <c r="B331" s="25">
        <f>regression!C331</f>
        <v>150292.196</v>
      </c>
      <c r="C331" s="18"/>
    </row>
    <row r="332" spans="1:3">
      <c r="A332">
        <v>1326</v>
      </c>
      <c r="B332" s="25">
        <f>regression!C332</f>
        <v>260447.63</v>
      </c>
      <c r="C332" s="18"/>
    </row>
    <row r="333" spans="1:3">
      <c r="A333">
        <v>1327</v>
      </c>
      <c r="B333" s="25">
        <f>regression!C333</f>
        <v>148822.58600000001</v>
      </c>
      <c r="C333" s="18"/>
    </row>
    <row r="334" spans="1:3">
      <c r="A334">
        <v>1328</v>
      </c>
      <c r="B334" s="25">
        <f>regression!C334</f>
        <v>136706.46799999999</v>
      </c>
      <c r="C334" s="18"/>
    </row>
    <row r="335" spans="1:3">
      <c r="A335">
        <v>1329</v>
      </c>
      <c r="B335" s="25">
        <f>regression!C335</f>
        <v>81155.210000000006</v>
      </c>
      <c r="C335" s="18"/>
    </row>
    <row r="336" spans="1:3">
      <c r="A336">
        <v>1330</v>
      </c>
      <c r="B336" s="25">
        <f>regression!C336</f>
        <v>173120.13800000001</v>
      </c>
      <c r="C336" s="18"/>
    </row>
    <row r="337" spans="1:3">
      <c r="A337">
        <v>1331</v>
      </c>
      <c r="B337" s="25">
        <f>regression!C337</f>
        <v>185268.91399999999</v>
      </c>
      <c r="C337" s="18"/>
    </row>
    <row r="338" spans="1:3">
      <c r="A338">
        <v>1332</v>
      </c>
      <c r="B338" s="25">
        <f>regression!C338</f>
        <v>221258.03</v>
      </c>
      <c r="C338" s="18"/>
    </row>
    <row r="339" spans="1:3">
      <c r="A339">
        <v>1333</v>
      </c>
      <c r="B339" s="25">
        <f>regression!C339</f>
        <v>241734.59599999999</v>
      </c>
      <c r="C339" s="18"/>
    </row>
    <row r="340" spans="1:3">
      <c r="A340">
        <v>1334</v>
      </c>
      <c r="B340" s="25">
        <f>regression!C340</f>
        <v>233080.226</v>
      </c>
      <c r="C340" s="18"/>
    </row>
    <row r="341" spans="1:3">
      <c r="A341">
        <v>1335</v>
      </c>
      <c r="B341" s="25">
        <f>regression!C341</f>
        <v>184779.04399999999</v>
      </c>
      <c r="C341" s="18"/>
    </row>
    <row r="342" spans="1:3">
      <c r="A342">
        <v>1336</v>
      </c>
      <c r="B342" s="25">
        <f>regression!C342</f>
        <v>93859.171999999991</v>
      </c>
      <c r="C342" s="18"/>
    </row>
    <row r="343" spans="1:3">
      <c r="A343">
        <v>1337</v>
      </c>
      <c r="B343" s="25">
        <f>regression!C343</f>
        <v>172858.87400000001</v>
      </c>
      <c r="C343" s="18"/>
    </row>
    <row r="344" spans="1:3">
      <c r="A344">
        <v>1338</v>
      </c>
      <c r="B344" s="25">
        <f>regression!C344</f>
        <v>200030.33000000002</v>
      </c>
      <c r="C344" s="18"/>
    </row>
    <row r="345" spans="1:3">
      <c r="A345">
        <v>1339</v>
      </c>
      <c r="B345" s="25">
        <f>regression!C345</f>
        <v>182166.40400000001</v>
      </c>
      <c r="C345" s="18"/>
    </row>
    <row r="346" spans="1:3">
      <c r="A346">
        <v>1340</v>
      </c>
      <c r="B346" s="25">
        <f>regression!C346</f>
        <v>252544.394</v>
      </c>
      <c r="C346" s="18"/>
    </row>
    <row r="347" spans="1:3">
      <c r="A347">
        <v>1341</v>
      </c>
      <c r="B347" s="25">
        <f>regression!C347</f>
        <v>317305.20799999998</v>
      </c>
      <c r="C347" s="18"/>
    </row>
    <row r="348" spans="1:3">
      <c r="A348">
        <v>1342</v>
      </c>
      <c r="B348" s="25">
        <f>regression!C348</f>
        <v>199213.88</v>
      </c>
      <c r="C348" s="18"/>
    </row>
    <row r="349" spans="1:3">
      <c r="A349">
        <v>1343</v>
      </c>
      <c r="B349" s="25">
        <f>regression!C349</f>
        <v>172140.39799999999</v>
      </c>
      <c r="C349" s="18"/>
    </row>
    <row r="350" spans="1:3">
      <c r="A350">
        <v>1344</v>
      </c>
      <c r="B350" s="25">
        <f>regression!C350</f>
        <v>163551.34400000001</v>
      </c>
      <c r="C350" s="18"/>
    </row>
    <row r="351" spans="1:3">
      <c r="A351">
        <v>1345</v>
      </c>
      <c r="B351" s="25">
        <f>regression!C351</f>
        <v>150292.196</v>
      </c>
      <c r="C351" s="18"/>
    </row>
    <row r="352" spans="1:3">
      <c r="A352">
        <v>1346</v>
      </c>
      <c r="B352" s="25">
        <f>regression!C352</f>
        <v>-15512.470000000001</v>
      </c>
      <c r="C352" s="18"/>
    </row>
    <row r="353" spans="1:3">
      <c r="A353">
        <v>1347</v>
      </c>
      <c r="B353" s="25">
        <f>regression!C353</f>
        <v>96831.05</v>
      </c>
      <c r="C353" s="18"/>
    </row>
    <row r="354" spans="1:3">
      <c r="A354">
        <v>1348</v>
      </c>
      <c r="B354" s="25">
        <f>regression!C354</f>
        <v>164661.71600000001</v>
      </c>
      <c r="C354" s="18"/>
    </row>
    <row r="355" spans="1:3">
      <c r="A355">
        <v>1349</v>
      </c>
      <c r="B355" s="25">
        <f>regression!C355</f>
        <v>24036.368000000017</v>
      </c>
      <c r="C355" s="18"/>
    </row>
    <row r="356" spans="1:3">
      <c r="A356">
        <v>1350</v>
      </c>
      <c r="B356" s="25">
        <f>regression!C356</f>
        <v>137718.86600000001</v>
      </c>
      <c r="C356" s="18"/>
    </row>
    <row r="357" spans="1:3">
      <c r="A357">
        <v>1351</v>
      </c>
      <c r="B357" s="25">
        <f>regression!C357</f>
        <v>139776.32000000001</v>
      </c>
      <c r="C357" s="18"/>
    </row>
    <row r="358" spans="1:3">
      <c r="A358">
        <v>1352</v>
      </c>
      <c r="B358" s="25">
        <f>regression!C358</f>
        <v>21358.411999999982</v>
      </c>
      <c r="C358" s="18"/>
    </row>
    <row r="359" spans="1:3">
      <c r="A359">
        <v>1353</v>
      </c>
      <c r="B359" s="25">
        <f>regression!C359</f>
        <v>112604.864</v>
      </c>
      <c r="C359" s="18"/>
    </row>
    <row r="360" spans="1:3">
      <c r="A360">
        <v>1354</v>
      </c>
      <c r="B360" s="25">
        <f>regression!C360</f>
        <v>146046.65599999999</v>
      </c>
      <c r="C360" s="18"/>
    </row>
    <row r="361" spans="1:3">
      <c r="A361">
        <v>1355</v>
      </c>
      <c r="B361" s="25">
        <f>regression!C361</f>
        <v>144119.834</v>
      </c>
      <c r="C361" s="18"/>
    </row>
    <row r="362" spans="1:3">
      <c r="A362">
        <v>1356</v>
      </c>
      <c r="B362" s="25">
        <f>regression!C362</f>
        <v>185726.12599999999</v>
      </c>
      <c r="C362" s="18"/>
    </row>
    <row r="363" spans="1:3">
      <c r="A363">
        <v>1357</v>
      </c>
      <c r="B363" s="25">
        <f>regression!C363</f>
        <v>253132.23800000001</v>
      </c>
      <c r="C363" s="18"/>
    </row>
    <row r="364" spans="1:3">
      <c r="A364">
        <v>1358</v>
      </c>
      <c r="B364" s="25">
        <f>regression!C364</f>
        <v>79195.73</v>
      </c>
      <c r="C364" s="18"/>
    </row>
    <row r="365" spans="1:3">
      <c r="A365">
        <v>1359</v>
      </c>
      <c r="B365" s="25">
        <f>regression!C365</f>
        <v>162800.21</v>
      </c>
      <c r="C365" s="18"/>
    </row>
    <row r="366" spans="1:3">
      <c r="A366">
        <v>1360</v>
      </c>
      <c r="B366" s="25">
        <f>regression!C366</f>
        <v>30502.652000000002</v>
      </c>
      <c r="C366" s="18"/>
    </row>
    <row r="367" spans="1:3">
      <c r="A367">
        <v>1361</v>
      </c>
      <c r="B367" s="25">
        <f>regression!C367</f>
        <v>122075.68400000001</v>
      </c>
      <c r="C367" s="18"/>
    </row>
    <row r="368" spans="1:3">
      <c r="A368">
        <v>1362</v>
      </c>
      <c r="B368" s="25">
        <f>regression!C368</f>
        <v>195588.842</v>
      </c>
      <c r="C368" s="18"/>
    </row>
    <row r="369" spans="1:3">
      <c r="A369">
        <v>1363</v>
      </c>
      <c r="B369" s="25">
        <f>regression!C369</f>
        <v>189383.82199999999</v>
      </c>
      <c r="C369" s="18"/>
    </row>
    <row r="370" spans="1:3">
      <c r="A370">
        <v>1364</v>
      </c>
      <c r="B370" s="25">
        <f>regression!C370</f>
        <v>127496.912</v>
      </c>
      <c r="C370" s="18"/>
    </row>
    <row r="371" spans="1:3">
      <c r="A371">
        <v>1365</v>
      </c>
      <c r="B371" s="25">
        <f>regression!C371</f>
        <v>67406.191999999995</v>
      </c>
      <c r="C371" s="18"/>
    </row>
    <row r="372" spans="1:3">
      <c r="A372">
        <v>1366</v>
      </c>
      <c r="B372" s="25">
        <f>regression!C372</f>
        <v>66165.187999999995</v>
      </c>
      <c r="C372" s="18"/>
    </row>
    <row r="373" spans="1:3">
      <c r="A373">
        <v>1367</v>
      </c>
      <c r="B373" s="25">
        <f>regression!C373</f>
        <v>83375.954000000012</v>
      </c>
      <c r="C373" s="18"/>
    </row>
    <row r="374" spans="1:3">
      <c r="A374">
        <v>1368</v>
      </c>
      <c r="B374" s="25">
        <f>regression!C374</f>
        <v>253720.08199999999</v>
      </c>
      <c r="C374" s="18"/>
    </row>
    <row r="375" spans="1:3">
      <c r="A375">
        <v>1369</v>
      </c>
      <c r="B375" s="25">
        <f>regression!C375</f>
        <v>23154.602000000014</v>
      </c>
      <c r="C375" s="18"/>
    </row>
    <row r="376" spans="1:3">
      <c r="A376">
        <v>1370</v>
      </c>
      <c r="B376" s="25">
        <f>regression!C376</f>
        <v>-3592.2999999999884</v>
      </c>
      <c r="C376" s="18"/>
    </row>
    <row r="377" spans="1:3">
      <c r="A377">
        <v>1371</v>
      </c>
      <c r="B377" s="25">
        <f>regression!C377</f>
        <v>96667.760000000009</v>
      </c>
      <c r="C377" s="18"/>
    </row>
    <row r="378" spans="1:3">
      <c r="A378">
        <v>1372</v>
      </c>
      <c r="B378" s="25">
        <f>regression!C378</f>
        <v>140396.82199999999</v>
      </c>
      <c r="C378" s="18"/>
    </row>
    <row r="379" spans="1:3">
      <c r="A379">
        <v>1373</v>
      </c>
      <c r="B379" s="25">
        <f>regression!C379</f>
        <v>264040.01</v>
      </c>
      <c r="C379" s="18"/>
    </row>
    <row r="380" spans="1:3">
      <c r="A380">
        <v>1374</v>
      </c>
      <c r="B380" s="25">
        <f>regression!C380</f>
        <v>-16982.079999999987</v>
      </c>
      <c r="C380" s="18"/>
    </row>
    <row r="381" spans="1:3">
      <c r="A381">
        <v>1375</v>
      </c>
      <c r="B381" s="25">
        <f>regression!C381</f>
        <v>138894.554</v>
      </c>
      <c r="C381" s="18"/>
    </row>
    <row r="382" spans="1:3">
      <c r="A382">
        <v>1376</v>
      </c>
      <c r="B382" s="25">
        <f>regression!C382</f>
        <v>136020.65</v>
      </c>
      <c r="C382" s="18"/>
    </row>
    <row r="383" spans="1:3">
      <c r="A383">
        <v>1377</v>
      </c>
      <c r="B383" s="25">
        <f>regression!C383</f>
        <v>193368.098</v>
      </c>
      <c r="C383" s="18"/>
    </row>
    <row r="384" spans="1:3">
      <c r="A384">
        <v>1378</v>
      </c>
      <c r="B384" s="25">
        <f>regression!C384</f>
        <v>137163.68</v>
      </c>
      <c r="C384" s="18"/>
    </row>
    <row r="385" spans="1:3">
      <c r="A385">
        <v>1379</v>
      </c>
      <c r="B385" s="25">
        <f>regression!C385</f>
        <v>133669.274</v>
      </c>
      <c r="C385" s="18"/>
    </row>
    <row r="386" spans="1:3">
      <c r="A386">
        <v>1380</v>
      </c>
      <c r="B386" s="25">
        <f>regression!C386</f>
        <v>204700.424</v>
      </c>
      <c r="C386" s="18"/>
    </row>
    <row r="387" spans="1:3">
      <c r="A387">
        <v>1381</v>
      </c>
      <c r="B387" s="25">
        <f>regression!C387</f>
        <v>94153.093999999997</v>
      </c>
      <c r="C387" s="18"/>
    </row>
    <row r="388" spans="1:3">
      <c r="A388">
        <v>1382</v>
      </c>
      <c r="B388" s="25">
        <f>regression!C388</f>
        <v>84976.195999999996</v>
      </c>
      <c r="C388" s="18"/>
    </row>
    <row r="389" spans="1:3">
      <c r="A389">
        <v>1383</v>
      </c>
      <c r="B389" s="25">
        <f>regression!C389</f>
        <v>95785.994000000006</v>
      </c>
      <c r="C389" s="18"/>
    </row>
    <row r="390" spans="1:3">
      <c r="A390">
        <v>1384</v>
      </c>
      <c r="B390" s="25">
        <f>regression!C390</f>
        <v>122173.658</v>
      </c>
      <c r="C390" s="18"/>
    </row>
    <row r="391" spans="1:3">
      <c r="A391">
        <v>1385</v>
      </c>
      <c r="B391" s="25">
        <f>regression!C391</f>
        <v>156366.584</v>
      </c>
      <c r="C391" s="18"/>
    </row>
    <row r="392" spans="1:3">
      <c r="A392">
        <v>1386</v>
      </c>
      <c r="B392" s="25">
        <f>regression!C392</f>
        <v>61593.067999999999</v>
      </c>
      <c r="C392" s="18"/>
    </row>
    <row r="393" spans="1:3">
      <c r="A393">
        <v>1387</v>
      </c>
      <c r="B393" s="25">
        <f>regression!C393</f>
        <v>53493.884000000005</v>
      </c>
      <c r="C393" s="18"/>
    </row>
    <row r="394" spans="1:3">
      <c r="A394">
        <v>1388</v>
      </c>
      <c r="B394" s="25">
        <f>regression!C394</f>
        <v>195915.42199999999</v>
      </c>
      <c r="C394" s="18"/>
    </row>
    <row r="395" spans="1:3">
      <c r="A395">
        <v>1389</v>
      </c>
      <c r="B395" s="25">
        <f>regression!C395</f>
        <v>250584.91399999999</v>
      </c>
      <c r="C395" s="18"/>
    </row>
    <row r="396" spans="1:3">
      <c r="A396">
        <v>1390</v>
      </c>
      <c r="B396" s="25">
        <f>regression!C396</f>
        <v>122043.02600000001</v>
      </c>
      <c r="C396" s="18"/>
    </row>
    <row r="397" spans="1:3">
      <c r="A397">
        <v>1391</v>
      </c>
      <c r="B397" s="25">
        <f>regression!C397</f>
        <v>233243.516</v>
      </c>
      <c r="C397" s="18"/>
    </row>
    <row r="398" spans="1:3">
      <c r="A398">
        <v>1392</v>
      </c>
      <c r="B398" s="25">
        <f>regression!C398</f>
        <v>123284.03</v>
      </c>
      <c r="C398" s="18"/>
    </row>
    <row r="399" spans="1:3">
      <c r="A399">
        <v>1393</v>
      </c>
      <c r="B399" s="25">
        <f>regression!C399</f>
        <v>135726.728</v>
      </c>
      <c r="C399" s="18"/>
    </row>
    <row r="400" spans="1:3">
      <c r="A400">
        <v>1394</v>
      </c>
      <c r="B400" s="25">
        <f>regression!C400</f>
        <v>277037.89399999997</v>
      </c>
      <c r="C400" s="18"/>
    </row>
    <row r="401" spans="1:3">
      <c r="A401">
        <v>1395</v>
      </c>
      <c r="B401" s="25">
        <f>regression!C401</f>
        <v>237750.32</v>
      </c>
      <c r="C401" s="18"/>
    </row>
    <row r="402" spans="1:3">
      <c r="A402">
        <v>1396</v>
      </c>
      <c r="B402" s="25">
        <f>regression!C402</f>
        <v>289643.88199999998</v>
      </c>
      <c r="C402" s="18"/>
    </row>
    <row r="403" spans="1:3">
      <c r="A403">
        <v>1397</v>
      </c>
      <c r="B403" s="25">
        <f>regression!C403</f>
        <v>121553.156</v>
      </c>
      <c r="C403" s="18"/>
    </row>
    <row r="404" spans="1:3">
      <c r="A404">
        <v>1398</v>
      </c>
      <c r="B404" s="25">
        <f>regression!C404</f>
        <v>225079.016</v>
      </c>
      <c r="C404" s="18"/>
    </row>
    <row r="405" spans="1:3">
      <c r="A405">
        <v>1399</v>
      </c>
      <c r="B405" s="25">
        <f>regression!C405</f>
        <v>159926.30600000001</v>
      </c>
      <c r="C405" s="18"/>
    </row>
    <row r="406" spans="1:3">
      <c r="A406">
        <v>1400</v>
      </c>
      <c r="B406" s="25">
        <f>regression!C406</f>
        <v>150716.75</v>
      </c>
      <c r="C406" s="18"/>
    </row>
    <row r="407" spans="1:3">
      <c r="A407">
        <v>1401</v>
      </c>
      <c r="B407" s="25">
        <f>regression!C407</f>
        <v>135367.49</v>
      </c>
      <c r="C407" s="18"/>
    </row>
    <row r="408" spans="1:3">
      <c r="A408">
        <v>1402</v>
      </c>
      <c r="B408" s="25">
        <f>regression!C408</f>
        <v>104962.89199999999</v>
      </c>
      <c r="C408" s="18"/>
    </row>
    <row r="409" spans="1:3">
      <c r="A409">
        <v>1403</v>
      </c>
      <c r="B409" s="25">
        <f>regression!C409</f>
        <v>245947.478</v>
      </c>
      <c r="C409" s="18"/>
    </row>
    <row r="410" spans="1:3">
      <c r="A410">
        <v>1404</v>
      </c>
      <c r="B410" s="25">
        <f>regression!C410</f>
        <v>153133.44200000001</v>
      </c>
      <c r="C410" s="18"/>
    </row>
    <row r="411" spans="1:3">
      <c r="A411">
        <v>1405</v>
      </c>
      <c r="B411" s="25">
        <f>regression!C411</f>
        <v>104211.758</v>
      </c>
      <c r="C411" s="18"/>
    </row>
    <row r="412" spans="1:3">
      <c r="A412">
        <v>1406</v>
      </c>
      <c r="B412" s="25">
        <f>regression!C412</f>
        <v>161951.10200000001</v>
      </c>
      <c r="C412" s="18"/>
    </row>
    <row r="413" spans="1:3">
      <c r="A413">
        <v>1407</v>
      </c>
      <c r="B413" s="25">
        <f>regression!C413</f>
        <v>180435.53</v>
      </c>
      <c r="C413" s="18"/>
    </row>
    <row r="414" spans="1:3">
      <c r="A414">
        <v>1408</v>
      </c>
      <c r="B414" s="25">
        <f>regression!C414</f>
        <v>268285.55</v>
      </c>
      <c r="C414" s="18"/>
    </row>
    <row r="415" spans="1:3">
      <c r="A415">
        <v>1409</v>
      </c>
      <c r="B415" s="25">
        <f>regression!C415</f>
        <v>196405.29200000002</v>
      </c>
      <c r="C415" s="18"/>
    </row>
    <row r="416" spans="1:3">
      <c r="A416">
        <v>1410</v>
      </c>
      <c r="B416" s="25">
        <f>regression!C416</f>
        <v>89940.212</v>
      </c>
      <c r="C416" s="18"/>
    </row>
    <row r="417" spans="1:3">
      <c r="A417">
        <v>1411</v>
      </c>
      <c r="B417" s="25">
        <f>regression!C417</f>
        <v>108032.74400000001</v>
      </c>
      <c r="C417" s="18"/>
    </row>
    <row r="418" spans="1:3">
      <c r="A418">
        <v>1412</v>
      </c>
      <c r="B418" s="25">
        <f>regression!C418</f>
        <v>54898.178</v>
      </c>
      <c r="C418" s="18"/>
    </row>
    <row r="419" spans="1:3">
      <c r="A419">
        <v>1413</v>
      </c>
      <c r="B419" s="25">
        <f>regression!C419</f>
        <v>175732.77799999999</v>
      </c>
      <c r="C419" s="18"/>
    </row>
    <row r="420" spans="1:3">
      <c r="A420">
        <v>1414</v>
      </c>
      <c r="B420" s="25">
        <f>regression!C420</f>
        <v>271943.24599999998</v>
      </c>
      <c r="C420" s="18"/>
    </row>
    <row r="421" spans="1:3">
      <c r="A421">
        <v>1415</v>
      </c>
      <c r="B421" s="25">
        <f>regression!C421</f>
        <v>79816.232000000004</v>
      </c>
      <c r="C421" s="18"/>
    </row>
    <row r="422" spans="1:3">
      <c r="A422">
        <v>1416</v>
      </c>
      <c r="B422" s="25">
        <f>regression!C422</f>
        <v>189677.74400000001</v>
      </c>
      <c r="C422" s="18"/>
    </row>
    <row r="423" spans="1:3">
      <c r="A423">
        <v>1417</v>
      </c>
      <c r="B423" s="25">
        <f>regression!C423</f>
        <v>307344.51800000004</v>
      </c>
      <c r="C423" s="18"/>
    </row>
    <row r="424" spans="1:3">
      <c r="A424">
        <v>1418</v>
      </c>
      <c r="B424" s="25">
        <f>regression!C424</f>
        <v>110612.726</v>
      </c>
      <c r="C424" s="18"/>
    </row>
    <row r="425" spans="1:3">
      <c r="A425">
        <v>1419</v>
      </c>
      <c r="B425" s="25">
        <f>regression!C425</f>
        <v>148561.32199999999</v>
      </c>
      <c r="C425" s="18"/>
    </row>
    <row r="426" spans="1:3">
      <c r="A426">
        <v>1420</v>
      </c>
      <c r="B426" s="25">
        <f>regression!C426</f>
        <v>200324.25200000001</v>
      </c>
      <c r="C426" s="18"/>
    </row>
    <row r="427" spans="1:3">
      <c r="A427">
        <v>1421</v>
      </c>
      <c r="B427" s="25">
        <f>regression!C427</f>
        <v>-36674.854000000021</v>
      </c>
      <c r="C427" s="18"/>
    </row>
    <row r="428" spans="1:3">
      <c r="A428">
        <v>1422</v>
      </c>
      <c r="B428" s="25">
        <f>regression!C428</f>
        <v>111559.80799999999</v>
      </c>
      <c r="C428" s="18"/>
    </row>
    <row r="429" spans="1:3">
      <c r="A429">
        <v>1423</v>
      </c>
      <c r="B429" s="25">
        <f>regression!C429</f>
        <v>205614.848</v>
      </c>
      <c r="C429" s="18"/>
    </row>
    <row r="430" spans="1:3">
      <c r="A430">
        <v>1424</v>
      </c>
      <c r="B430" s="25">
        <f>regression!C430</f>
        <v>84225.062000000005</v>
      </c>
      <c r="C430" s="18"/>
    </row>
    <row r="431" spans="1:3">
      <c r="A431">
        <v>1425</v>
      </c>
      <c r="B431" s="25">
        <f>regression!C431</f>
        <v>96439.15400000001</v>
      </c>
      <c r="C431" s="18"/>
    </row>
    <row r="432" spans="1:3">
      <c r="A432">
        <v>1426</v>
      </c>
      <c r="B432" s="25">
        <f>regression!C432</f>
        <v>262505.08400000003</v>
      </c>
      <c r="C432" s="18"/>
    </row>
    <row r="433" spans="1:3">
      <c r="A433">
        <v>1427</v>
      </c>
      <c r="B433" s="25">
        <f>regression!C433</f>
        <v>72435.524000000005</v>
      </c>
      <c r="C433" s="18"/>
    </row>
    <row r="434" spans="1:3">
      <c r="A434">
        <v>1428</v>
      </c>
      <c r="B434" s="25">
        <f>regression!C434</f>
        <v>172924.19</v>
      </c>
      <c r="C434" s="18"/>
    </row>
    <row r="435" spans="1:3">
      <c r="A435">
        <v>1429</v>
      </c>
      <c r="B435" s="25">
        <f>regression!C435</f>
        <v>197907.56</v>
      </c>
      <c r="C435" s="18"/>
    </row>
    <row r="436" spans="1:3">
      <c r="A436">
        <v>1430</v>
      </c>
      <c r="B436" s="25">
        <f>regression!C436</f>
        <v>67765.429999999993</v>
      </c>
      <c r="C436" s="18"/>
    </row>
    <row r="437" spans="1:3">
      <c r="A437">
        <v>1431</v>
      </c>
      <c r="B437" s="25">
        <f>regression!C437</f>
        <v>147222.34400000001</v>
      </c>
      <c r="C437" s="18"/>
    </row>
    <row r="438" spans="1:3">
      <c r="A438">
        <v>1432</v>
      </c>
      <c r="B438" s="25">
        <f>regression!C438</f>
        <v>248004.932</v>
      </c>
      <c r="C438" s="18"/>
    </row>
    <row r="439" spans="1:3">
      <c r="A439">
        <v>1433</v>
      </c>
      <c r="B439" s="25">
        <f>regression!C439</f>
        <v>142682.88200000001</v>
      </c>
      <c r="C439" s="18"/>
    </row>
    <row r="440" spans="1:3">
      <c r="A440">
        <v>1434</v>
      </c>
      <c r="B440" s="25">
        <f>regression!C440</f>
        <v>175732.77799999999</v>
      </c>
      <c r="C440" s="18"/>
    </row>
    <row r="441" spans="1:3">
      <c r="A441">
        <v>1435</v>
      </c>
      <c r="B441" s="25">
        <f>regression!C441</f>
        <v>182590.95799999998</v>
      </c>
      <c r="C441" s="18"/>
    </row>
    <row r="442" spans="1:3">
      <c r="A442">
        <v>1436</v>
      </c>
      <c r="B442" s="25">
        <f>regression!C442</f>
        <v>62180.912000000011</v>
      </c>
      <c r="C442" s="18"/>
    </row>
    <row r="443" spans="1:3">
      <c r="A443">
        <v>1437</v>
      </c>
      <c r="B443" s="25">
        <f>regression!C443</f>
        <v>115478.76800000001</v>
      </c>
      <c r="C443" s="18"/>
    </row>
    <row r="444" spans="1:3">
      <c r="A444">
        <v>1438</v>
      </c>
      <c r="B444" s="25">
        <f>regression!C444</f>
        <v>267697.70600000001</v>
      </c>
      <c r="C444" s="18"/>
    </row>
    <row r="445" spans="1:3">
      <c r="A445">
        <v>1439</v>
      </c>
      <c r="B445" s="25">
        <f>regression!C445</f>
        <v>181578.56</v>
      </c>
      <c r="C445" s="18"/>
    </row>
    <row r="446" spans="1:3">
      <c r="A446">
        <v>1440</v>
      </c>
      <c r="B446" s="25">
        <f>regression!C446</f>
        <v>125864.012</v>
      </c>
      <c r="C446" s="18"/>
    </row>
    <row r="447" spans="1:3">
      <c r="A447">
        <v>1441</v>
      </c>
      <c r="B447" s="25">
        <f>regression!C447</f>
        <v>180468.18799999999</v>
      </c>
      <c r="C447" s="18"/>
    </row>
    <row r="448" spans="1:3">
      <c r="A448">
        <v>1442</v>
      </c>
      <c r="B448" s="25">
        <f>regression!C448</f>
        <v>144217.80799999999</v>
      </c>
      <c r="C448" s="18"/>
    </row>
    <row r="449" spans="1:3">
      <c r="A449">
        <v>1443</v>
      </c>
      <c r="B449" s="25">
        <f>regression!C449</f>
        <v>183015.51199999999</v>
      </c>
      <c r="C449" s="18"/>
    </row>
    <row r="450" spans="1:3">
      <c r="A450">
        <v>1444</v>
      </c>
      <c r="B450" s="25">
        <f>regression!C450</f>
        <v>37687.412000000011</v>
      </c>
      <c r="C450" s="18"/>
    </row>
    <row r="451" spans="1:3">
      <c r="A451">
        <v>1445</v>
      </c>
      <c r="B451" s="25">
        <f>regression!C451</f>
        <v>79685.600000000006</v>
      </c>
      <c r="C451" s="18"/>
    </row>
    <row r="452" spans="1:3">
      <c r="A452">
        <v>1446</v>
      </c>
      <c r="B452" s="25">
        <f>regression!C452</f>
        <v>27302.168000000005</v>
      </c>
      <c r="C452" s="18"/>
    </row>
    <row r="453" spans="1:3">
      <c r="A453">
        <v>1447</v>
      </c>
      <c r="B453" s="25">
        <f>regression!C453</f>
        <v>110678.042</v>
      </c>
      <c r="C453" s="18"/>
    </row>
    <row r="454" spans="1:3">
      <c r="A454">
        <v>1448</v>
      </c>
      <c r="B454" s="25">
        <f>regression!C454</f>
        <v>197287.05799999999</v>
      </c>
      <c r="C454" s="18"/>
    </row>
    <row r="455" spans="1:3">
      <c r="A455">
        <v>1449</v>
      </c>
      <c r="B455" s="25">
        <f>regression!C455</f>
        <v>171421.92199999999</v>
      </c>
      <c r="C455" s="18"/>
    </row>
    <row r="456" spans="1:3">
      <c r="A456">
        <v>1450</v>
      </c>
      <c r="B456" s="25">
        <f>regression!C456</f>
        <v>37197.542000000001</v>
      </c>
      <c r="C456" s="18"/>
    </row>
    <row r="457" spans="1:3">
      <c r="A457">
        <v>1451</v>
      </c>
      <c r="B457" s="25">
        <f>regression!C457</f>
        <v>131285.24</v>
      </c>
      <c r="C457" s="18"/>
    </row>
    <row r="458" spans="1:3">
      <c r="A458">
        <v>1452</v>
      </c>
      <c r="B458" s="25">
        <f>regression!C458</f>
        <v>157934.16800000001</v>
      </c>
      <c r="C458" s="18"/>
    </row>
    <row r="459" spans="1:3">
      <c r="A459">
        <v>1453</v>
      </c>
      <c r="B459" s="25">
        <f>regression!C459</f>
        <v>96471.812000000005</v>
      </c>
      <c r="C459" s="18"/>
    </row>
    <row r="460" spans="1:3">
      <c r="A460">
        <v>1454</v>
      </c>
      <c r="B460" s="25">
        <f>regression!C460</f>
        <v>27465.457999999999</v>
      </c>
      <c r="C460" s="18"/>
    </row>
    <row r="461" spans="1:3">
      <c r="A461">
        <v>1455</v>
      </c>
      <c r="B461" s="25">
        <f>regression!C461</f>
        <v>-64728.076000000001</v>
      </c>
      <c r="C461" s="18"/>
    </row>
    <row r="462" spans="1:3">
      <c r="A462">
        <v>1456</v>
      </c>
      <c r="B462" s="25">
        <f>regression!C462</f>
        <v>59241.691999999995</v>
      </c>
      <c r="C462" s="18"/>
    </row>
    <row r="463" spans="1:3">
      <c r="A463">
        <v>1457</v>
      </c>
      <c r="B463" s="25">
        <f>regression!C463</f>
        <v>73905.134000000005</v>
      </c>
      <c r="C463" s="18"/>
    </row>
    <row r="464" spans="1:3">
      <c r="A464">
        <v>1458</v>
      </c>
      <c r="B464" s="25">
        <f>regression!C464</f>
        <v>18974.377999999997</v>
      </c>
      <c r="C464" s="18"/>
    </row>
    <row r="465" spans="1:3">
      <c r="A465">
        <v>1459</v>
      </c>
      <c r="B465" s="25">
        <f>regression!C465</f>
        <v>117666.85399999999</v>
      </c>
      <c r="C465" s="18"/>
    </row>
    <row r="466" spans="1:3">
      <c r="A466">
        <v>1460</v>
      </c>
      <c r="B466" s="25">
        <f>regression!C466</f>
        <v>77040.302000000011</v>
      </c>
      <c r="C466" s="18"/>
    </row>
    <row r="467" spans="1:3">
      <c r="A467">
        <v>1461</v>
      </c>
      <c r="B467" s="25">
        <f>regression!C467</f>
        <v>131121.95000000001</v>
      </c>
      <c r="C467" s="18"/>
    </row>
    <row r="468" spans="1:3">
      <c r="A468">
        <v>1462</v>
      </c>
      <c r="B468" s="25">
        <f>regression!C468</f>
        <v>118156.72399999999</v>
      </c>
      <c r="C468" s="18"/>
    </row>
    <row r="469" spans="1:3">
      <c r="A469">
        <v>1463</v>
      </c>
      <c r="B469" s="25">
        <f>regression!C469</f>
        <v>88078.705999999991</v>
      </c>
      <c r="C469" s="18"/>
    </row>
    <row r="470" spans="1:3">
      <c r="A470">
        <v>1464</v>
      </c>
      <c r="B470" s="25">
        <f>regression!C470</f>
        <v>168058.14799999999</v>
      </c>
      <c r="C470" s="18"/>
    </row>
    <row r="471" spans="1:3">
      <c r="A471">
        <v>1465</v>
      </c>
      <c r="B471" s="25">
        <f>regression!C471</f>
        <v>172075.08199999999</v>
      </c>
      <c r="C471" s="18"/>
    </row>
    <row r="472" spans="1:3">
      <c r="A472">
        <v>1466</v>
      </c>
      <c r="B472" s="25">
        <f>regression!C472</f>
        <v>187848.89600000001</v>
      </c>
      <c r="C472" s="18"/>
    </row>
    <row r="473" spans="1:3">
      <c r="A473">
        <v>1467</v>
      </c>
      <c r="B473" s="25">
        <f>regression!C473</f>
        <v>215477.56400000001</v>
      </c>
      <c r="C473" s="18"/>
    </row>
    <row r="474" spans="1:3">
      <c r="A474">
        <v>1468</v>
      </c>
      <c r="B474" s="25">
        <f>regression!C474</f>
        <v>82134.95</v>
      </c>
      <c r="C474" s="18"/>
    </row>
    <row r="475" spans="1:3">
      <c r="A475">
        <v>1469</v>
      </c>
      <c r="B475" s="25">
        <f>regression!C475</f>
        <v>77562.829999999987</v>
      </c>
      <c r="C475" s="18"/>
    </row>
    <row r="476" spans="1:3">
      <c r="A476">
        <v>1470</v>
      </c>
      <c r="B476" s="25">
        <f>regression!C476</f>
        <v>114531.68599999999</v>
      </c>
      <c r="C476" s="18"/>
    </row>
    <row r="477" spans="1:3">
      <c r="A477">
        <v>1471</v>
      </c>
      <c r="B477" s="25">
        <f>regression!C477</f>
        <v>141703.14199999999</v>
      </c>
      <c r="C477" s="18"/>
    </row>
    <row r="478" spans="1:3">
      <c r="A478">
        <v>1472</v>
      </c>
      <c r="B478" s="25">
        <f>regression!C478</f>
        <v>69496.304000000004</v>
      </c>
      <c r="C478" s="18"/>
    </row>
    <row r="479" spans="1:3">
      <c r="A479">
        <v>1473</v>
      </c>
      <c r="B479" s="25">
        <f>regression!C479</f>
        <v>60580.670000000013</v>
      </c>
      <c r="C479" s="18"/>
    </row>
    <row r="480" spans="1:3">
      <c r="A480">
        <v>1474</v>
      </c>
      <c r="B480" s="25">
        <f>regression!C480</f>
        <v>171911.79200000002</v>
      </c>
      <c r="C480" s="18"/>
    </row>
    <row r="481" spans="1:3">
      <c r="A481">
        <v>1475</v>
      </c>
      <c r="B481" s="25">
        <f>regression!C481</f>
        <v>198266.79800000001</v>
      </c>
      <c r="C481" s="18"/>
    </row>
    <row r="482" spans="1:3">
      <c r="A482">
        <v>1476</v>
      </c>
      <c r="B482" s="25">
        <f>regression!C482</f>
        <v>168417.386</v>
      </c>
      <c r="C482" s="18"/>
    </row>
    <row r="483" spans="1:3">
      <c r="A483">
        <v>1477</v>
      </c>
      <c r="B483" s="25">
        <f>regression!C483</f>
        <v>165347.53399999999</v>
      </c>
      <c r="C483" s="18"/>
    </row>
    <row r="484" spans="1:3">
      <c r="A484">
        <v>1478</v>
      </c>
      <c r="B484" s="25">
        <f>regression!C484</f>
        <v>192910.886</v>
      </c>
      <c r="C484" s="18"/>
    </row>
    <row r="485" spans="1:3">
      <c r="A485">
        <v>1479</v>
      </c>
      <c r="B485" s="25">
        <f>regression!C485</f>
        <v>355743.674</v>
      </c>
      <c r="C485" s="18"/>
    </row>
    <row r="486" spans="1:3">
      <c r="A486">
        <v>1480</v>
      </c>
      <c r="B486" s="25">
        <f>regression!C486</f>
        <v>176679.86</v>
      </c>
      <c r="C486" s="18"/>
    </row>
    <row r="487" spans="1:3">
      <c r="A487">
        <v>1481</v>
      </c>
      <c r="B487" s="25">
        <f>regression!C487</f>
        <v>86576.437999999995</v>
      </c>
      <c r="C487" s="18"/>
    </row>
    <row r="488" spans="1:3">
      <c r="A488">
        <v>1482</v>
      </c>
      <c r="B488" s="25">
        <f>regression!C488</f>
        <v>221617.26799999998</v>
      </c>
      <c r="C488" s="18"/>
    </row>
    <row r="489" spans="1:3">
      <c r="A489">
        <v>1483</v>
      </c>
      <c r="B489" s="25">
        <f>regression!C489</f>
        <v>154570.394</v>
      </c>
      <c r="C489" s="18"/>
    </row>
    <row r="490" spans="1:3">
      <c r="A490">
        <v>1484</v>
      </c>
      <c r="B490" s="25">
        <f>regression!C490</f>
        <v>266032.14799999999</v>
      </c>
      <c r="C490" s="18"/>
    </row>
    <row r="491" spans="1:3">
      <c r="A491">
        <v>1485</v>
      </c>
      <c r="B491" s="25">
        <f>regression!C491</f>
        <v>245620.89799999999</v>
      </c>
      <c r="C491" s="18"/>
    </row>
    <row r="492" spans="1:3">
      <c r="A492">
        <v>1486</v>
      </c>
      <c r="B492" s="25">
        <f>regression!C492</f>
        <v>163779.95000000001</v>
      </c>
      <c r="C492" s="18"/>
    </row>
    <row r="493" spans="1:3">
      <c r="A493">
        <v>1487</v>
      </c>
      <c r="B493" s="25">
        <f>regression!C493</f>
        <v>183962.59400000001</v>
      </c>
      <c r="C493" s="18"/>
    </row>
    <row r="494" spans="1:3">
      <c r="A494">
        <v>1488</v>
      </c>
      <c r="B494" s="25">
        <f>regression!C494</f>
        <v>106432.50200000001</v>
      </c>
      <c r="C494" s="18"/>
    </row>
    <row r="495" spans="1:3">
      <c r="A495">
        <v>1489</v>
      </c>
      <c r="B495" s="25">
        <f>regression!C495</f>
        <v>96863.707999999999</v>
      </c>
      <c r="C495" s="18"/>
    </row>
    <row r="496" spans="1:3">
      <c r="A496">
        <v>1490</v>
      </c>
      <c r="B496" s="25">
        <f>regression!C496</f>
        <v>141474.53599999999</v>
      </c>
      <c r="C496" s="18"/>
    </row>
    <row r="497" spans="1:3">
      <c r="A497">
        <v>1491</v>
      </c>
      <c r="B497" s="25">
        <f>regression!C497</f>
        <v>162342.99799999999</v>
      </c>
      <c r="C497" s="18"/>
    </row>
    <row r="498" spans="1:3">
      <c r="A498">
        <v>1492</v>
      </c>
      <c r="B498" s="25">
        <f>regression!C498</f>
        <v>154505.07800000001</v>
      </c>
      <c r="C498" s="18"/>
    </row>
    <row r="499" spans="1:3">
      <c r="A499">
        <v>1493</v>
      </c>
      <c r="B499" s="25">
        <f>regression!C499</f>
        <v>222923.58799999999</v>
      </c>
      <c r="C499" s="18"/>
    </row>
    <row r="500" spans="1:3">
      <c r="A500">
        <v>1494</v>
      </c>
      <c r="B500" s="25">
        <f>regression!C500</f>
        <v>317141.91800000001</v>
      </c>
      <c r="C500" s="18"/>
    </row>
    <row r="501" spans="1:3">
      <c r="A501">
        <v>1495</v>
      </c>
      <c r="B501" s="25">
        <f>regression!C501</f>
        <v>173871.272</v>
      </c>
      <c r="C501" s="18"/>
    </row>
    <row r="502" spans="1:3">
      <c r="A502">
        <v>1496</v>
      </c>
      <c r="B502" s="25">
        <f>regression!C502</f>
        <v>29392.28</v>
      </c>
      <c r="C502" s="18"/>
    </row>
    <row r="503" spans="1:3">
      <c r="A503">
        <v>1497</v>
      </c>
      <c r="B503" s="25">
        <f>regression!C503</f>
        <v>-6727.4679999999935</v>
      </c>
      <c r="C503" s="18"/>
    </row>
    <row r="504" spans="1:3">
      <c r="A504">
        <v>1498</v>
      </c>
      <c r="B504" s="25">
        <f>regression!C504</f>
        <v>245849.50400000002</v>
      </c>
      <c r="C504" s="18"/>
    </row>
    <row r="505" spans="1:3">
      <c r="A505">
        <v>1499</v>
      </c>
      <c r="B505" s="25">
        <f>regression!C505</f>
        <v>208194.83000000002</v>
      </c>
      <c r="C505" s="18"/>
    </row>
    <row r="506" spans="1:3">
      <c r="A506">
        <v>1500</v>
      </c>
      <c r="B506" s="25">
        <f>regression!C506</f>
        <v>208325.462</v>
      </c>
      <c r="C506" s="18"/>
    </row>
    <row r="507" spans="1:3">
      <c r="A507">
        <v>1501</v>
      </c>
      <c r="B507" s="25">
        <f>regression!C507</f>
        <v>121651.13</v>
      </c>
      <c r="C507" s="18"/>
    </row>
    <row r="508" spans="1:3">
      <c r="A508">
        <v>1502</v>
      </c>
      <c r="B508" s="25">
        <f>regression!C508</f>
        <v>31155.812000000005</v>
      </c>
      <c r="C508" s="18"/>
    </row>
    <row r="509" spans="1:3">
      <c r="A509">
        <v>1503</v>
      </c>
      <c r="B509" s="25">
        <f>regression!C509</f>
        <v>40593.974000000002</v>
      </c>
      <c r="C509" s="18"/>
    </row>
    <row r="510" spans="1:3">
      <c r="A510">
        <v>1504</v>
      </c>
      <c r="B510" s="25">
        <f>regression!C510</f>
        <v>137131.022</v>
      </c>
      <c r="C510" s="18"/>
    </row>
    <row r="511" spans="1:3">
      <c r="A511">
        <v>1505</v>
      </c>
      <c r="B511" s="25">
        <f>regression!C511</f>
        <v>92585.510000000009</v>
      </c>
      <c r="C511" s="18"/>
    </row>
    <row r="512" spans="1:3">
      <c r="A512">
        <v>1506</v>
      </c>
      <c r="B512" s="25">
        <f>regression!C512</f>
        <v>123545.29399999999</v>
      </c>
      <c r="C512" s="18"/>
    </row>
    <row r="513" spans="1:5">
      <c r="A513">
        <v>1507</v>
      </c>
      <c r="B513" s="25">
        <f>regression!C513</f>
        <v>117111.66800000001</v>
      </c>
      <c r="C513" s="18"/>
    </row>
    <row r="514" spans="1:5">
      <c r="A514">
        <v>1508</v>
      </c>
      <c r="B514" s="25">
        <f>regression!C514</f>
        <v>204112.58000000002</v>
      </c>
      <c r="C514" s="18"/>
    </row>
    <row r="515" spans="1:5">
      <c r="A515">
        <v>1509</v>
      </c>
      <c r="B515" s="25">
        <f>regression!C515</f>
        <v>186999.788</v>
      </c>
      <c r="C515" s="18"/>
    </row>
    <row r="516" spans="1:5">
      <c r="A516">
        <v>1510</v>
      </c>
      <c r="B516" s="25">
        <f>regression!C516</f>
        <v>133016.114</v>
      </c>
      <c r="C516" s="18"/>
    </row>
    <row r="517" spans="1:5">
      <c r="A517">
        <v>1511</v>
      </c>
      <c r="B517" s="25">
        <f>regression!C517</f>
        <v>54179.702000000005</v>
      </c>
      <c r="C517" s="18"/>
    </row>
    <row r="518" spans="1:5">
      <c r="A518">
        <v>1512</v>
      </c>
      <c r="B518" s="25">
        <f>regression!C518</f>
        <v>55355.39</v>
      </c>
      <c r="C518" s="18"/>
      <c r="E518" s="14"/>
    </row>
    <row r="519" spans="1:5">
      <c r="A519">
        <v>1513</v>
      </c>
      <c r="B519" s="25">
        <f>regression!C519</f>
        <v>181807.166</v>
      </c>
      <c r="C519" s="18"/>
      <c r="E519" s="15"/>
    </row>
    <row r="520" spans="1:5">
      <c r="A520">
        <v>1514</v>
      </c>
      <c r="B520" s="25">
        <f>regression!C520</f>
        <v>146732.47399999999</v>
      </c>
      <c r="C520" s="18"/>
    </row>
    <row r="521" spans="1:5">
      <c r="A521">
        <v>1515</v>
      </c>
      <c r="B521" s="25">
        <f>regression!C521</f>
        <v>131089.29200000002</v>
      </c>
      <c r="C521" s="18"/>
    </row>
    <row r="522" spans="1:5">
      <c r="A522">
        <v>1516</v>
      </c>
      <c r="B522" s="25">
        <f>regression!C522</f>
        <v>146699.81599999999</v>
      </c>
      <c r="C522" s="18"/>
    </row>
    <row r="523" spans="1:5">
      <c r="A523">
        <v>1517</v>
      </c>
      <c r="B523" s="25">
        <f>regression!C523</f>
        <v>276776.63</v>
      </c>
      <c r="C523" s="18"/>
    </row>
    <row r="524" spans="1:5">
      <c r="A524">
        <v>1518</v>
      </c>
      <c r="B524" s="25">
        <f>regression!C524</f>
        <v>129162.47</v>
      </c>
      <c r="C524" s="18"/>
    </row>
    <row r="525" spans="1:5">
      <c r="A525">
        <v>1519</v>
      </c>
      <c r="B525" s="25">
        <f>regression!C525</f>
        <v>261035.47399999999</v>
      </c>
      <c r="C525" s="18"/>
    </row>
    <row r="526" spans="1:5">
      <c r="A526">
        <v>1520</v>
      </c>
      <c r="B526" s="25">
        <f>regression!C526</f>
        <v>162310.34</v>
      </c>
      <c r="C526" s="18"/>
    </row>
    <row r="527" spans="1:5">
      <c r="A527">
        <v>1521</v>
      </c>
      <c r="B527" s="25">
        <f>regression!C527</f>
        <v>141082.64000000001</v>
      </c>
      <c r="C527" s="18"/>
    </row>
    <row r="528" spans="1:5">
      <c r="A528">
        <v>1522</v>
      </c>
      <c r="B528" s="25">
        <f>regression!C528</f>
        <v>187326.36799999999</v>
      </c>
      <c r="C528" s="18"/>
    </row>
    <row r="529" spans="1:3">
      <c r="A529">
        <v>1523</v>
      </c>
      <c r="B529" s="25">
        <f>regression!C529</f>
        <v>266130.12199999997</v>
      </c>
      <c r="C529" s="18"/>
    </row>
    <row r="530" spans="1:3">
      <c r="A530">
        <v>1524</v>
      </c>
      <c r="B530" s="25">
        <f>regression!C530</f>
        <v>84518.983999999997</v>
      </c>
      <c r="C530" s="18"/>
    </row>
    <row r="531" spans="1:3">
      <c r="A531">
        <v>1525</v>
      </c>
      <c r="B531" s="25">
        <f>regression!C531</f>
        <v>38242.597999999998</v>
      </c>
      <c r="C531" s="18"/>
    </row>
    <row r="532" spans="1:3">
      <c r="A532">
        <v>1526</v>
      </c>
      <c r="B532" s="25">
        <f>regression!C532</f>
        <v>192714.93799999999</v>
      </c>
      <c r="C532" s="18"/>
    </row>
    <row r="533" spans="1:3">
      <c r="A533">
        <v>1527</v>
      </c>
      <c r="B533" s="25">
        <f>regression!C533</f>
        <v>128411.336</v>
      </c>
      <c r="C533" s="18"/>
    </row>
    <row r="534" spans="1:3">
      <c r="A534">
        <v>1528</v>
      </c>
      <c r="B534" s="25">
        <f>regression!C534</f>
        <v>90136.16</v>
      </c>
      <c r="C534" s="18"/>
    </row>
    <row r="535" spans="1:3">
      <c r="A535">
        <v>1529</v>
      </c>
      <c r="B535" s="25">
        <f>regression!C535</f>
        <v>88241.995999999999</v>
      </c>
      <c r="C535" s="18"/>
    </row>
    <row r="536" spans="1:3">
      <c r="A536">
        <v>1530</v>
      </c>
      <c r="B536" s="25">
        <f>regression!C536</f>
        <v>69496.304000000004</v>
      </c>
      <c r="C536" s="18"/>
    </row>
    <row r="537" spans="1:3">
      <c r="A537">
        <v>1531</v>
      </c>
      <c r="B537" s="25">
        <f>regression!C537</f>
        <v>156072.66200000001</v>
      </c>
      <c r="C537" s="18"/>
    </row>
    <row r="538" spans="1:3">
      <c r="A538">
        <v>1532</v>
      </c>
      <c r="B538" s="25">
        <f>regression!C538</f>
        <v>51534.40400000001</v>
      </c>
      <c r="C538" s="18"/>
    </row>
    <row r="539" spans="1:3">
      <c r="A539">
        <v>1533</v>
      </c>
      <c r="B539" s="25">
        <f>regression!C539</f>
        <v>128443.99400000001</v>
      </c>
      <c r="C539" s="18"/>
    </row>
    <row r="540" spans="1:3">
      <c r="A540">
        <v>1534</v>
      </c>
      <c r="B540" s="25">
        <f>regression!C540</f>
        <v>208031.53999999998</v>
      </c>
      <c r="C540" s="18"/>
    </row>
    <row r="541" spans="1:3">
      <c r="A541">
        <v>1535</v>
      </c>
      <c r="B541" s="25">
        <f>regression!C541</f>
        <v>96896.366000000009</v>
      </c>
      <c r="C541" s="18"/>
    </row>
    <row r="542" spans="1:3">
      <c r="A542">
        <v>1536</v>
      </c>
      <c r="B542" s="25">
        <f>regression!C542</f>
        <v>164727.03200000001</v>
      </c>
      <c r="C542" s="18"/>
    </row>
    <row r="543" spans="1:3">
      <c r="A543">
        <v>1537</v>
      </c>
      <c r="B543" s="25">
        <f>regression!C543</f>
        <v>162245.024</v>
      </c>
      <c r="C543" s="18"/>
    </row>
    <row r="544" spans="1:3">
      <c r="A544">
        <v>1538</v>
      </c>
      <c r="B544" s="25">
        <f>regression!C544</f>
        <v>209011.28</v>
      </c>
      <c r="C544" s="18"/>
    </row>
    <row r="545" spans="1:3">
      <c r="A545">
        <v>1539</v>
      </c>
      <c r="B545" s="25">
        <f>regression!C545</f>
        <v>181056.03200000001</v>
      </c>
      <c r="C545" s="18"/>
    </row>
    <row r="546" spans="1:3">
      <c r="A546">
        <v>1540</v>
      </c>
      <c r="B546" s="25">
        <f>regression!C546</f>
        <v>381053.62400000001</v>
      </c>
      <c r="C546" s="18"/>
    </row>
    <row r="547" spans="1:3">
      <c r="A547">
        <v>1541</v>
      </c>
      <c r="B547" s="25">
        <f>regression!C547</f>
        <v>238730.06</v>
      </c>
      <c r="C547" s="18"/>
    </row>
    <row r="548" spans="1:3">
      <c r="A548">
        <v>1542</v>
      </c>
      <c r="B548" s="25">
        <f>regression!C548</f>
        <v>68516.563999999998</v>
      </c>
      <c r="C548" s="18"/>
    </row>
    <row r="549" spans="1:3">
      <c r="A549">
        <v>1543</v>
      </c>
      <c r="B549" s="25">
        <f>regression!C549</f>
        <v>148463.348</v>
      </c>
      <c r="C549" s="18"/>
    </row>
    <row r="550" spans="1:3">
      <c r="A550">
        <v>1544</v>
      </c>
      <c r="B550" s="25">
        <f>regression!C550</f>
        <v>-41246.974000000017</v>
      </c>
      <c r="C550" s="18"/>
    </row>
    <row r="551" spans="1:3">
      <c r="A551">
        <v>1545</v>
      </c>
      <c r="B551" s="25">
        <f>regression!C551</f>
        <v>162375.65599999999</v>
      </c>
      <c r="C551" s="18"/>
    </row>
    <row r="552" spans="1:3">
      <c r="A552">
        <v>1546</v>
      </c>
      <c r="B552" s="25">
        <f>regression!C552</f>
        <v>159305.804</v>
      </c>
      <c r="C552" s="18"/>
    </row>
    <row r="553" spans="1:3">
      <c r="A553">
        <v>1547</v>
      </c>
      <c r="B553" s="25">
        <f>regression!C553</f>
        <v>142552.25</v>
      </c>
      <c r="C553" s="18"/>
    </row>
    <row r="554" spans="1:3">
      <c r="A554">
        <v>1548</v>
      </c>
      <c r="B554" s="25">
        <f>regression!C554</f>
        <v>252773</v>
      </c>
      <c r="C554" s="18"/>
    </row>
    <row r="555" spans="1:3">
      <c r="A555">
        <v>1549</v>
      </c>
      <c r="B555" s="25">
        <f>regression!C555</f>
        <v>196470.60800000001</v>
      </c>
      <c r="C555" s="18"/>
    </row>
    <row r="556" spans="1:3">
      <c r="A556">
        <v>1550</v>
      </c>
      <c r="B556" s="25">
        <f>regression!C556</f>
        <v>244935.08</v>
      </c>
      <c r="C556" s="18"/>
    </row>
    <row r="557" spans="1:3">
      <c r="A557">
        <v>1551</v>
      </c>
      <c r="B557" s="25">
        <f>regression!C557</f>
        <v>201826.52</v>
      </c>
      <c r="C557" s="18"/>
    </row>
    <row r="558" spans="1:3">
      <c r="A558">
        <v>1552</v>
      </c>
      <c r="B558" s="25">
        <f>regression!C558</f>
        <v>193106.834</v>
      </c>
      <c r="C558" s="18"/>
    </row>
    <row r="559" spans="1:3">
      <c r="A559">
        <v>1553</v>
      </c>
      <c r="B559" s="25">
        <f>regression!C559</f>
        <v>264431.90600000002</v>
      </c>
      <c r="C559" s="18"/>
    </row>
    <row r="560" spans="1:3">
      <c r="A560">
        <v>1554</v>
      </c>
      <c r="B560" s="25">
        <f>regression!C560</f>
        <v>339937.20199999999</v>
      </c>
      <c r="C560" s="18"/>
    </row>
    <row r="561" spans="1:3">
      <c r="A561">
        <v>1555</v>
      </c>
      <c r="B561" s="25">
        <f>regression!C561</f>
        <v>111657.78200000001</v>
      </c>
      <c r="C561" s="18"/>
    </row>
    <row r="562" spans="1:3">
      <c r="A562">
        <v>1556</v>
      </c>
      <c r="B562" s="25">
        <f>regression!C562</f>
        <v>140723.402</v>
      </c>
      <c r="C562" s="18"/>
    </row>
    <row r="563" spans="1:3">
      <c r="A563">
        <v>1557</v>
      </c>
      <c r="B563" s="25">
        <f>regression!C563</f>
        <v>187359.02600000001</v>
      </c>
      <c r="C563" s="18"/>
    </row>
    <row r="564" spans="1:3">
      <c r="A564">
        <v>1558</v>
      </c>
      <c r="B564" s="25">
        <f>regression!C564</f>
        <v>228932.66</v>
      </c>
      <c r="C564" s="18"/>
    </row>
    <row r="565" spans="1:3">
      <c r="A565">
        <v>1559</v>
      </c>
      <c r="B565" s="25">
        <f>regression!C565</f>
        <v>220278.28999999998</v>
      </c>
      <c r="C565" s="18"/>
    </row>
    <row r="566" spans="1:3">
      <c r="A566">
        <v>1560</v>
      </c>
      <c r="B566" s="25">
        <f>regression!C566</f>
        <v>34944.14</v>
      </c>
      <c r="C566" s="18"/>
    </row>
    <row r="567" spans="1:3">
      <c r="A567">
        <v>1561</v>
      </c>
      <c r="B567" s="25">
        <f>regression!C567</f>
        <v>123806.558</v>
      </c>
      <c r="C567" s="18"/>
    </row>
    <row r="568" spans="1:3">
      <c r="A568">
        <v>1562</v>
      </c>
      <c r="B568" s="25">
        <f>regression!C568</f>
        <v>158162.774</v>
      </c>
      <c r="C568" s="18"/>
    </row>
    <row r="569" spans="1:3">
      <c r="A569">
        <v>1563</v>
      </c>
      <c r="B569" s="25">
        <f>regression!C569</f>
        <v>136477.86199999999</v>
      </c>
      <c r="C569" s="18"/>
    </row>
    <row r="570" spans="1:3">
      <c r="A570">
        <v>1564</v>
      </c>
      <c r="B570" s="25">
        <f>regression!C570</f>
        <v>160024.28</v>
      </c>
      <c r="C570" s="18"/>
    </row>
    <row r="571" spans="1:3">
      <c r="A571">
        <v>1565</v>
      </c>
      <c r="B571" s="25">
        <f>regression!C571</f>
        <v>155354.18599999999</v>
      </c>
      <c r="C571" s="18"/>
    </row>
    <row r="572" spans="1:3">
      <c r="A572">
        <v>1566</v>
      </c>
      <c r="B572" s="25">
        <f>regression!C572</f>
        <v>110971.96400000001</v>
      </c>
      <c r="C572" s="18"/>
    </row>
    <row r="573" spans="1:3">
      <c r="A573">
        <v>1567</v>
      </c>
      <c r="B573" s="25">
        <f>regression!C573</f>
        <v>81514.447999999989</v>
      </c>
      <c r="C573" s="18"/>
    </row>
    <row r="574" spans="1:3">
      <c r="A574">
        <v>1568</v>
      </c>
      <c r="B574" s="25">
        <f>regression!C574</f>
        <v>96929.024000000005</v>
      </c>
      <c r="C574" s="18"/>
    </row>
    <row r="575" spans="1:3">
      <c r="A575">
        <v>1569</v>
      </c>
      <c r="B575" s="25">
        <f>regression!C575</f>
        <v>129031.838</v>
      </c>
      <c r="C575" s="18"/>
    </row>
    <row r="576" spans="1:3">
      <c r="A576">
        <v>1570</v>
      </c>
      <c r="B576" s="25">
        <f>regression!C576</f>
        <v>87000.991999999998</v>
      </c>
      <c r="C576" s="18"/>
    </row>
    <row r="577" spans="1:3">
      <c r="A577">
        <v>1571</v>
      </c>
      <c r="B577" s="25">
        <f>regression!C577</f>
        <v>83735.191999999995</v>
      </c>
      <c r="C577" s="18"/>
    </row>
    <row r="578" spans="1:3">
      <c r="A578">
        <v>1572</v>
      </c>
      <c r="B578" s="25">
        <f>regression!C578</f>
        <v>109208.432</v>
      </c>
      <c r="C578" s="18"/>
    </row>
    <row r="579" spans="1:3">
      <c r="A579">
        <v>1573</v>
      </c>
      <c r="B579" s="25">
        <f>regression!C579</f>
        <v>54571.597999999998</v>
      </c>
      <c r="C579" s="18"/>
    </row>
    <row r="580" spans="1:3">
      <c r="A580">
        <v>1574</v>
      </c>
      <c r="B580" s="25">
        <f>regression!C580</f>
        <v>134518.38200000001</v>
      </c>
      <c r="C580" s="18"/>
    </row>
    <row r="581" spans="1:3">
      <c r="A581">
        <v>1575</v>
      </c>
      <c r="B581" s="25">
        <f>regression!C581</f>
        <v>273706.77799999999</v>
      </c>
      <c r="C581" s="18"/>
    </row>
    <row r="582" spans="1:3">
      <c r="A582">
        <v>1576</v>
      </c>
      <c r="B582" s="25">
        <f>regression!C582</f>
        <v>212048.47399999999</v>
      </c>
      <c r="C582" s="18"/>
    </row>
    <row r="583" spans="1:3">
      <c r="A583">
        <v>1577</v>
      </c>
      <c r="B583" s="25">
        <f>regression!C583</f>
        <v>50064.794000000009</v>
      </c>
      <c r="C583" s="18"/>
    </row>
    <row r="584" spans="1:3">
      <c r="A584">
        <v>1578</v>
      </c>
      <c r="B584" s="25">
        <f>regression!C584</f>
        <v>241897.886</v>
      </c>
      <c r="C584" s="18"/>
    </row>
    <row r="585" spans="1:3">
      <c r="A585">
        <v>1579</v>
      </c>
      <c r="B585" s="25">
        <f>regression!C585</f>
        <v>196862.50400000002</v>
      </c>
      <c r="C585" s="18"/>
    </row>
    <row r="586" spans="1:3">
      <c r="A586">
        <v>1580</v>
      </c>
      <c r="B586" s="25">
        <f>regression!C586</f>
        <v>178606.682</v>
      </c>
      <c r="C586" s="18"/>
    </row>
    <row r="587" spans="1:3">
      <c r="A587">
        <v>1581</v>
      </c>
      <c r="B587" s="25">
        <f>regression!C587</f>
        <v>142225.67000000001</v>
      </c>
      <c r="C587" s="18"/>
    </row>
    <row r="588" spans="1:3">
      <c r="A588">
        <v>1582</v>
      </c>
      <c r="B588" s="25">
        <f>regression!C588</f>
        <v>120867.338</v>
      </c>
      <c r="C588" s="18"/>
    </row>
    <row r="589" spans="1:3">
      <c r="A589">
        <v>1583</v>
      </c>
      <c r="B589" s="25">
        <f>regression!C589</f>
        <v>159599.726</v>
      </c>
      <c r="C589" s="18"/>
    </row>
    <row r="590" spans="1:3">
      <c r="A590">
        <v>1584</v>
      </c>
      <c r="B590" s="25">
        <f>regression!C590</f>
        <v>228900.00200000001</v>
      </c>
      <c r="C590" s="18"/>
    </row>
    <row r="591" spans="1:3">
      <c r="A591">
        <v>1585</v>
      </c>
      <c r="B591" s="25">
        <f>regression!C591</f>
        <v>143042.12</v>
      </c>
      <c r="C591" s="18"/>
    </row>
    <row r="592" spans="1:3">
      <c r="A592">
        <v>1586</v>
      </c>
      <c r="B592" s="25">
        <f>regression!C592</f>
        <v>302870.37199999997</v>
      </c>
      <c r="C592" s="18"/>
    </row>
    <row r="593" spans="1:3">
      <c r="A593">
        <v>1587</v>
      </c>
      <c r="B593" s="25">
        <f>regression!C593</f>
        <v>171062.68400000001</v>
      </c>
      <c r="C593" s="18"/>
    </row>
    <row r="594" spans="1:3">
      <c r="A594">
        <v>1588</v>
      </c>
      <c r="B594" s="25">
        <f>regression!C594</f>
        <v>310545.00199999998</v>
      </c>
      <c r="C594" s="18"/>
    </row>
    <row r="595" spans="1:3">
      <c r="A595">
        <v>1589</v>
      </c>
      <c r="B595" s="25">
        <f>regression!C595</f>
        <v>175373.54</v>
      </c>
      <c r="C595" s="18"/>
    </row>
    <row r="596" spans="1:3">
      <c r="A596">
        <v>1590</v>
      </c>
      <c r="B596" s="25">
        <f>regression!C596</f>
        <v>106399.844</v>
      </c>
      <c r="C596" s="18"/>
    </row>
    <row r="597" spans="1:3">
      <c r="A597">
        <v>1591</v>
      </c>
      <c r="B597" s="25">
        <f>regression!C597</f>
        <v>122336.948</v>
      </c>
      <c r="C597" s="18"/>
    </row>
    <row r="598" spans="1:3">
      <c r="A598">
        <v>1592</v>
      </c>
      <c r="B598" s="25">
        <f>regression!C598</f>
        <v>147581.58199999999</v>
      </c>
      <c r="C598" s="18"/>
    </row>
    <row r="599" spans="1:3">
      <c r="A599">
        <v>1593</v>
      </c>
      <c r="B599" s="25">
        <f>regression!C599</f>
        <v>284581.89199999999</v>
      </c>
      <c r="C599" s="18"/>
    </row>
    <row r="600" spans="1:3">
      <c r="A600">
        <v>1594</v>
      </c>
      <c r="B600" s="25">
        <f>regression!C600</f>
        <v>223903.32800000001</v>
      </c>
      <c r="C600" s="18"/>
    </row>
    <row r="601" spans="1:3">
      <c r="A601">
        <v>1595</v>
      </c>
      <c r="B601" s="25">
        <f>regression!C601</f>
        <v>99802.928</v>
      </c>
      <c r="C601" s="18"/>
    </row>
    <row r="602" spans="1:3">
      <c r="A602">
        <v>1596</v>
      </c>
      <c r="B602" s="25">
        <f>regression!C602</f>
        <v>169397.12599999999</v>
      </c>
      <c r="C602" s="18"/>
    </row>
    <row r="603" spans="1:3">
      <c r="A603">
        <v>1597</v>
      </c>
      <c r="B603" s="25">
        <f>regression!C603</f>
        <v>48889.106</v>
      </c>
      <c r="C603" s="18"/>
    </row>
    <row r="604" spans="1:3">
      <c r="A604">
        <v>1598</v>
      </c>
      <c r="B604" s="25">
        <f>regression!C604</f>
        <v>54898.178</v>
      </c>
      <c r="C604" s="18"/>
    </row>
    <row r="605" spans="1:3">
      <c r="A605">
        <v>1599</v>
      </c>
      <c r="B605" s="25">
        <f>regression!C605</f>
        <v>143989.20199999999</v>
      </c>
      <c r="C605" s="18"/>
    </row>
    <row r="606" spans="1:3">
      <c r="A606">
        <v>1600</v>
      </c>
      <c r="B606" s="25">
        <f>regression!C606</f>
        <v>126811.094</v>
      </c>
      <c r="C606" s="18"/>
    </row>
    <row r="607" spans="1:3">
      <c r="A607">
        <v>1601</v>
      </c>
      <c r="B607" s="25">
        <f>regression!C607</f>
        <v>81285.842000000004</v>
      </c>
      <c r="C607" s="18"/>
    </row>
    <row r="608" spans="1:3">
      <c r="A608">
        <v>1602</v>
      </c>
      <c r="B608" s="25">
        <f>regression!C608</f>
        <v>172858.87400000001</v>
      </c>
      <c r="C608" s="18"/>
    </row>
    <row r="609" spans="1:3">
      <c r="A609">
        <v>1603</v>
      </c>
      <c r="B609" s="25">
        <f>regression!C609</f>
        <v>227854.946</v>
      </c>
      <c r="C609" s="18"/>
    </row>
    <row r="610" spans="1:3">
      <c r="A610">
        <v>1604</v>
      </c>
      <c r="B610" s="25">
        <f>regression!C610</f>
        <v>228475.44799999997</v>
      </c>
      <c r="C610" s="18"/>
    </row>
    <row r="611" spans="1:3">
      <c r="A611">
        <v>1605</v>
      </c>
      <c r="B611" s="25">
        <f>regression!C611</f>
        <v>231414.66800000001</v>
      </c>
      <c r="C611" s="18"/>
    </row>
    <row r="612" spans="1:3">
      <c r="A612">
        <v>1606</v>
      </c>
      <c r="B612" s="25">
        <f>regression!C612</f>
        <v>242420.41399999999</v>
      </c>
      <c r="C612" s="18"/>
    </row>
    <row r="613" spans="1:3">
      <c r="A613">
        <v>1607</v>
      </c>
      <c r="B613" s="25">
        <f>regression!C613</f>
        <v>156137.978</v>
      </c>
      <c r="C613" s="18"/>
    </row>
    <row r="614" spans="1:3">
      <c r="A614">
        <v>1608</v>
      </c>
      <c r="B614" s="25">
        <f>regression!C614</f>
        <v>38667.152000000002</v>
      </c>
      <c r="C614" s="18"/>
    </row>
    <row r="615" spans="1:3">
      <c r="A615">
        <v>1609</v>
      </c>
      <c r="B615" s="25">
        <f>regression!C615</f>
        <v>208554.068</v>
      </c>
      <c r="C615" s="18"/>
    </row>
    <row r="616" spans="1:3">
      <c r="A616">
        <v>1610</v>
      </c>
      <c r="B616" s="25">
        <f>regression!C616</f>
        <v>219102.60200000001</v>
      </c>
      <c r="C616" s="18"/>
    </row>
    <row r="617" spans="1:3">
      <c r="A617">
        <v>1611</v>
      </c>
      <c r="B617" s="25">
        <f>regression!C617</f>
        <v>190886.09</v>
      </c>
      <c r="C617" s="18"/>
    </row>
    <row r="618" spans="1:3">
      <c r="A618">
        <v>1612</v>
      </c>
      <c r="B618" s="25">
        <f>regression!C618</f>
        <v>237913.61</v>
      </c>
      <c r="C618" s="18"/>
    </row>
    <row r="619" spans="1:3">
      <c r="A619">
        <v>1613</v>
      </c>
      <c r="B619" s="25">
        <f>regression!C619</f>
        <v>189253.19</v>
      </c>
      <c r="C619" s="18"/>
    </row>
    <row r="620" spans="1:3">
      <c r="A620">
        <v>1614</v>
      </c>
      <c r="B620" s="25">
        <f>regression!C620</f>
        <v>178802.63</v>
      </c>
      <c r="C620" s="18"/>
    </row>
    <row r="621" spans="1:3">
      <c r="A621">
        <v>1615</v>
      </c>
      <c r="B621" s="25">
        <f>regression!C621</f>
        <v>212864.924</v>
      </c>
      <c r="C621" s="18"/>
    </row>
    <row r="622" spans="1:3">
      <c r="A622">
        <v>1616</v>
      </c>
      <c r="B622" s="25">
        <f>regression!C622</f>
        <v>134812.304</v>
      </c>
      <c r="C622" s="18"/>
    </row>
    <row r="623" spans="1:3">
      <c r="A623">
        <v>1617</v>
      </c>
      <c r="B623" s="25">
        <f>regression!C623</f>
        <v>168254.09599999999</v>
      </c>
      <c r="C623" s="18"/>
    </row>
    <row r="624" spans="1:3">
      <c r="A624">
        <v>1618</v>
      </c>
      <c r="B624" s="25">
        <f>regression!C624</f>
        <v>102807.46400000001</v>
      </c>
      <c r="C624" s="18"/>
    </row>
    <row r="625" spans="1:3">
      <c r="A625">
        <v>1619</v>
      </c>
      <c r="B625" s="25">
        <f>regression!C625</f>
        <v>105877.31599999999</v>
      </c>
      <c r="C625" s="18"/>
    </row>
    <row r="626" spans="1:3">
      <c r="A626">
        <v>1620</v>
      </c>
      <c r="B626" s="25">
        <f>regression!C626</f>
        <v>238403.47999999998</v>
      </c>
      <c r="C626" s="18"/>
    </row>
    <row r="627" spans="1:3">
      <c r="A627">
        <v>1621</v>
      </c>
      <c r="B627" s="25">
        <f>regression!C627</f>
        <v>239905.74799999999</v>
      </c>
      <c r="C627" s="18"/>
    </row>
    <row r="628" spans="1:3">
      <c r="A628">
        <v>1622</v>
      </c>
      <c r="B628" s="25">
        <f>regression!C628</f>
        <v>249735.80599999998</v>
      </c>
      <c r="C628" s="18"/>
    </row>
    <row r="629" spans="1:3">
      <c r="A629">
        <v>1623</v>
      </c>
      <c r="B629" s="25">
        <f>regression!C629</f>
        <v>94087.777999999991</v>
      </c>
      <c r="C629" s="18"/>
    </row>
    <row r="630" spans="1:3">
      <c r="A630">
        <v>1624</v>
      </c>
      <c r="B630" s="25">
        <f>regression!C630</f>
        <v>212048.47399999999</v>
      </c>
      <c r="C630" s="18"/>
    </row>
    <row r="631" spans="1:3">
      <c r="A631">
        <v>1625</v>
      </c>
      <c r="B631" s="25">
        <f>regression!C631</f>
        <v>63911.786000000007</v>
      </c>
      <c r="C631" s="18"/>
    </row>
    <row r="632" spans="1:3">
      <c r="A632">
        <v>1626</v>
      </c>
      <c r="B632" s="25">
        <f>regression!C632</f>
        <v>65348.737999999998</v>
      </c>
      <c r="C632" s="18"/>
    </row>
    <row r="633" spans="1:3">
      <c r="A633">
        <v>1627</v>
      </c>
      <c r="B633" s="25">
        <f>regression!C633</f>
        <v>47582.786000000007</v>
      </c>
      <c r="C633" s="18"/>
    </row>
    <row r="634" spans="1:3">
      <c r="A634">
        <v>1628</v>
      </c>
      <c r="B634" s="25">
        <f>regression!C634</f>
        <v>170932.052</v>
      </c>
      <c r="C634" s="18"/>
    </row>
    <row r="635" spans="1:3">
      <c r="A635">
        <v>1629</v>
      </c>
      <c r="B635" s="25">
        <f>regression!C635</f>
        <v>247874.3</v>
      </c>
      <c r="C635" s="18"/>
    </row>
    <row r="636" spans="1:3">
      <c r="A636">
        <v>1630</v>
      </c>
      <c r="B636" s="25">
        <f>regression!C636</f>
        <v>147483.60800000001</v>
      </c>
      <c r="C636" s="18"/>
    </row>
    <row r="637" spans="1:3">
      <c r="A637">
        <v>1631</v>
      </c>
      <c r="B637" s="25">
        <f>regression!C637</f>
        <v>77072.960000000006</v>
      </c>
      <c r="C637" s="18"/>
    </row>
    <row r="638" spans="1:3">
      <c r="A638">
        <v>1632</v>
      </c>
      <c r="B638" s="25">
        <f>regression!C638</f>
        <v>35695.274000000005</v>
      </c>
      <c r="C638" s="18"/>
    </row>
    <row r="639" spans="1:3">
      <c r="A639">
        <v>1633</v>
      </c>
      <c r="B639" s="25">
        <f>regression!C639</f>
        <v>214301.87599999999</v>
      </c>
      <c r="C639" s="18"/>
    </row>
    <row r="640" spans="1:3">
      <c r="A640">
        <v>1634</v>
      </c>
      <c r="B640" s="25">
        <f>regression!C640</f>
        <v>164204.50399999999</v>
      </c>
      <c r="C640" s="18"/>
    </row>
    <row r="641" spans="1:3">
      <c r="A641">
        <v>1635</v>
      </c>
      <c r="B641" s="25">
        <f>regression!C641</f>
        <v>196895.16200000001</v>
      </c>
      <c r="C641" s="18"/>
    </row>
    <row r="642" spans="1:3">
      <c r="A642">
        <v>1636</v>
      </c>
      <c r="B642" s="25">
        <f>regression!C642</f>
        <v>183929.93599999999</v>
      </c>
      <c r="C642" s="18"/>
    </row>
    <row r="643" spans="1:3">
      <c r="A643">
        <v>1637</v>
      </c>
      <c r="B643" s="25">
        <f>regression!C643</f>
        <v>188698.00400000002</v>
      </c>
      <c r="C643" s="18"/>
    </row>
    <row r="644" spans="1:3">
      <c r="A644">
        <v>1638</v>
      </c>
      <c r="B644" s="25">
        <f>regression!C644</f>
        <v>108228.69200000001</v>
      </c>
      <c r="C644" s="18"/>
    </row>
    <row r="645" spans="1:3">
      <c r="A645">
        <v>1639</v>
      </c>
      <c r="B645" s="25">
        <f>regression!C645</f>
        <v>238272.848</v>
      </c>
      <c r="C645" s="18"/>
    </row>
    <row r="646" spans="1:3">
      <c r="A646">
        <v>1640</v>
      </c>
      <c r="B646" s="25">
        <f>regression!C646</f>
        <v>167927.516</v>
      </c>
      <c r="C646" s="18"/>
    </row>
    <row r="647" spans="1:3">
      <c r="A647">
        <v>1641</v>
      </c>
      <c r="B647" s="25">
        <f>regression!C647</f>
        <v>65805.95</v>
      </c>
      <c r="C647" s="18"/>
    </row>
    <row r="648" spans="1:3">
      <c r="A648">
        <v>1642</v>
      </c>
      <c r="B648" s="25">
        <f>regression!C648</f>
        <v>131938.4</v>
      </c>
      <c r="C648" s="18"/>
    </row>
    <row r="649" spans="1:3">
      <c r="A649">
        <v>1643</v>
      </c>
      <c r="B649" s="25">
        <f>regression!C649</f>
        <v>101207.22200000001</v>
      </c>
      <c r="C649" s="18"/>
    </row>
    <row r="650" spans="1:3">
      <c r="A650">
        <v>1644</v>
      </c>
      <c r="B650" s="25">
        <f>regression!C650</f>
        <v>71945.65400000001</v>
      </c>
      <c r="C650" s="18"/>
    </row>
    <row r="651" spans="1:3">
      <c r="A651">
        <v>1645</v>
      </c>
      <c r="B651" s="25">
        <f>regression!C651</f>
        <v>114499.02799999999</v>
      </c>
      <c r="C651" s="18"/>
    </row>
    <row r="652" spans="1:3">
      <c r="A652">
        <v>1646</v>
      </c>
      <c r="B652" s="25">
        <f>regression!C652</f>
        <v>139808.978</v>
      </c>
      <c r="C652" s="18"/>
    </row>
    <row r="653" spans="1:3">
      <c r="A653">
        <v>1647</v>
      </c>
      <c r="B653" s="25">
        <f>regression!C653</f>
        <v>79848.89</v>
      </c>
      <c r="C653" s="18"/>
    </row>
    <row r="654" spans="1:3">
      <c r="A654">
        <v>1648</v>
      </c>
      <c r="B654" s="25">
        <f>regression!C654</f>
        <v>53461.225999999995</v>
      </c>
      <c r="C654" s="18"/>
    </row>
    <row r="655" spans="1:3">
      <c r="A655">
        <v>1649</v>
      </c>
      <c r="B655" s="25">
        <f>regression!C655</f>
        <v>270898.19</v>
      </c>
      <c r="C655" s="18"/>
    </row>
    <row r="656" spans="1:3">
      <c r="A656">
        <v>1650</v>
      </c>
      <c r="B656" s="25">
        <f>regression!C656</f>
        <v>204765.74</v>
      </c>
      <c r="C656" s="18"/>
    </row>
    <row r="657" spans="1:3">
      <c r="A657">
        <v>1651</v>
      </c>
      <c r="B657" s="25">
        <f>regression!C657</f>
        <v>171617.87</v>
      </c>
      <c r="C657" s="18"/>
    </row>
    <row r="658" spans="1:3">
      <c r="A658">
        <v>1652</v>
      </c>
      <c r="B658" s="25">
        <f>regression!C658</f>
        <v>124786.298</v>
      </c>
      <c r="C658" s="18"/>
    </row>
    <row r="659" spans="1:3">
      <c r="A659">
        <v>1653</v>
      </c>
      <c r="B659" s="25">
        <f>regression!C659</f>
        <v>209697.098</v>
      </c>
      <c r="C659" s="18"/>
    </row>
    <row r="660" spans="1:3">
      <c r="A660">
        <v>1654</v>
      </c>
      <c r="B660" s="25">
        <f>regression!C660</f>
        <v>21260.437999999995</v>
      </c>
      <c r="C660" s="18"/>
    </row>
    <row r="661" spans="1:3">
      <c r="A661">
        <v>1655</v>
      </c>
      <c r="B661" s="25">
        <f>regression!C661</f>
        <v>158717.96</v>
      </c>
      <c r="C661" s="18"/>
    </row>
    <row r="662" spans="1:3">
      <c r="A662">
        <v>1656</v>
      </c>
      <c r="B662" s="25">
        <f>regression!C662</f>
        <v>130534.106</v>
      </c>
      <c r="C662" s="18"/>
    </row>
    <row r="663" spans="1:3">
      <c r="A663">
        <v>1657</v>
      </c>
      <c r="B663" s="25">
        <f>regression!C663</f>
        <v>183995.25200000001</v>
      </c>
      <c r="C663" s="18"/>
    </row>
    <row r="664" spans="1:3">
      <c r="A664">
        <v>1658</v>
      </c>
      <c r="B664" s="25">
        <f>regression!C664</f>
        <v>152349.65</v>
      </c>
      <c r="C664" s="18"/>
    </row>
    <row r="665" spans="1:3">
      <c r="A665">
        <v>1659</v>
      </c>
      <c r="B665" s="25">
        <f>regression!C665</f>
        <v>85857.962</v>
      </c>
      <c r="C665" s="18"/>
    </row>
    <row r="666" spans="1:3">
      <c r="A666">
        <v>1660</v>
      </c>
      <c r="B666" s="25">
        <f>regression!C666</f>
        <v>251107.44199999998</v>
      </c>
      <c r="C666" s="18"/>
    </row>
    <row r="667" spans="1:3">
      <c r="A667">
        <v>1661</v>
      </c>
      <c r="B667" s="25">
        <f>regression!C667</f>
        <v>144609.704</v>
      </c>
      <c r="C667" s="18"/>
    </row>
    <row r="668" spans="1:3">
      <c r="A668">
        <v>1662</v>
      </c>
      <c r="B668" s="25">
        <f>regression!C668</f>
        <v>283177.598</v>
      </c>
      <c r="C668" s="18"/>
    </row>
    <row r="669" spans="1:3">
      <c r="A669">
        <v>1663</v>
      </c>
      <c r="B669" s="25">
        <f>regression!C669</f>
        <v>178443.39199999999</v>
      </c>
      <c r="C669" s="18"/>
    </row>
    <row r="670" spans="1:3">
      <c r="A670">
        <v>1664</v>
      </c>
      <c r="B670" s="25">
        <f>regression!C670</f>
        <v>101795.06599999999</v>
      </c>
      <c r="C670" s="18"/>
    </row>
    <row r="671" spans="1:3">
      <c r="A671">
        <v>1665</v>
      </c>
      <c r="B671" s="25">
        <f>regression!C671</f>
        <v>201434.62400000001</v>
      </c>
      <c r="C671" s="18"/>
    </row>
    <row r="672" spans="1:3">
      <c r="A672">
        <v>1666</v>
      </c>
      <c r="B672" s="25">
        <f>regression!C672</f>
        <v>134257.11799999999</v>
      </c>
      <c r="C672" s="18"/>
    </row>
    <row r="673" spans="1:3">
      <c r="A673">
        <v>1667</v>
      </c>
      <c r="B673" s="25">
        <f>regression!C673</f>
        <v>224915.726</v>
      </c>
      <c r="C673" s="18"/>
    </row>
    <row r="674" spans="1:3">
      <c r="A674">
        <v>1668</v>
      </c>
      <c r="B674" s="25">
        <f>regression!C674</f>
        <v>304601.24599999998</v>
      </c>
      <c r="C674" s="18"/>
    </row>
    <row r="675" spans="1:3">
      <c r="A675">
        <v>1669</v>
      </c>
      <c r="B675" s="25">
        <f>regression!C675</f>
        <v>172173.05600000001</v>
      </c>
      <c r="C675" s="18"/>
    </row>
    <row r="676" spans="1:3">
      <c r="A676">
        <v>1670</v>
      </c>
      <c r="B676" s="25">
        <f>regression!C676</f>
        <v>36805.645999999993</v>
      </c>
      <c r="C676" s="18"/>
    </row>
    <row r="677" spans="1:3">
      <c r="A677">
        <v>1671</v>
      </c>
      <c r="B677" s="25">
        <f>regression!C677</f>
        <v>163616.66</v>
      </c>
      <c r="C677" s="18"/>
    </row>
    <row r="678" spans="1:3">
      <c r="A678">
        <v>1672</v>
      </c>
      <c r="B678" s="25">
        <f>regression!C678</f>
        <v>192486.33199999999</v>
      </c>
      <c r="C678" s="18"/>
    </row>
    <row r="679" spans="1:3">
      <c r="A679">
        <v>1673</v>
      </c>
      <c r="B679" s="25">
        <f>regression!C679</f>
        <v>135269.516</v>
      </c>
      <c r="C679" s="18"/>
    </row>
    <row r="680" spans="1:3">
      <c r="A680">
        <v>1674</v>
      </c>
      <c r="B680" s="25">
        <f>regression!C680</f>
        <v>205255.61</v>
      </c>
      <c r="C680" s="18"/>
    </row>
    <row r="681" spans="1:3">
      <c r="A681">
        <v>1675</v>
      </c>
      <c r="B681" s="25">
        <f>regression!C681</f>
        <v>28869.752000000008</v>
      </c>
      <c r="C681" s="18"/>
    </row>
    <row r="682" spans="1:3">
      <c r="A682">
        <v>1676</v>
      </c>
      <c r="B682" s="25">
        <f>regression!C682</f>
        <v>90136.16</v>
      </c>
      <c r="C682" s="18"/>
    </row>
    <row r="683" spans="1:3">
      <c r="A683">
        <v>1677</v>
      </c>
      <c r="B683" s="25">
        <f>regression!C683</f>
        <v>302674.424</v>
      </c>
      <c r="C683" s="18"/>
    </row>
    <row r="684" spans="1:3">
      <c r="A684">
        <v>1678</v>
      </c>
      <c r="B684" s="25">
        <f>regression!C684</f>
        <v>210350.258</v>
      </c>
      <c r="C684" s="18"/>
    </row>
    <row r="685" spans="1:3">
      <c r="A685">
        <v>1679</v>
      </c>
      <c r="B685" s="25">
        <f>regression!C685</f>
        <v>169233.83600000001</v>
      </c>
      <c r="C685" s="18"/>
    </row>
    <row r="686" spans="1:3">
      <c r="A686">
        <v>1680</v>
      </c>
      <c r="B686" s="25">
        <f>regression!C686</f>
        <v>228279.5</v>
      </c>
      <c r="C686" s="18"/>
    </row>
    <row r="687" spans="1:3">
      <c r="A687">
        <v>1681</v>
      </c>
      <c r="B687" s="25">
        <f>regression!C687</f>
        <v>42586.112000000008</v>
      </c>
      <c r="C687" s="18"/>
    </row>
    <row r="688" spans="1:3">
      <c r="A688">
        <v>1682</v>
      </c>
      <c r="B688" s="25">
        <f>regression!C688</f>
        <v>78901.808000000005</v>
      </c>
      <c r="C688" s="18"/>
    </row>
    <row r="689" spans="1:3">
      <c r="A689">
        <v>1683</v>
      </c>
      <c r="B689" s="25">
        <f>regression!C689</f>
        <v>212636.318</v>
      </c>
      <c r="C689" s="18"/>
    </row>
    <row r="690" spans="1:3">
      <c r="A690">
        <v>1684</v>
      </c>
      <c r="B690" s="25">
        <f>regression!C690</f>
        <v>71357.81</v>
      </c>
      <c r="C690" s="18"/>
    </row>
    <row r="691" spans="1:3">
      <c r="A691">
        <v>1685</v>
      </c>
      <c r="B691" s="25">
        <f>regression!C691</f>
        <v>88731.865999999995</v>
      </c>
      <c r="C691" s="18"/>
    </row>
    <row r="692" spans="1:3">
      <c r="A692">
        <v>1686</v>
      </c>
      <c r="B692" s="25">
        <f>regression!C692</f>
        <v>187620.28999999998</v>
      </c>
      <c r="C692" s="18"/>
    </row>
    <row r="693" spans="1:3">
      <c r="A693">
        <v>1687</v>
      </c>
      <c r="B693" s="25">
        <f>regression!C693</f>
        <v>145687.41800000001</v>
      </c>
      <c r="C693" s="18"/>
    </row>
    <row r="694" spans="1:3">
      <c r="A694">
        <v>1688</v>
      </c>
      <c r="B694" s="25">
        <f>regression!C694</f>
        <v>137980.13</v>
      </c>
      <c r="C694" s="18"/>
    </row>
    <row r="695" spans="1:3">
      <c r="A695">
        <v>1689</v>
      </c>
      <c r="B695" s="25">
        <f>regression!C695</f>
        <v>131644.478</v>
      </c>
      <c r="C695" s="18"/>
    </row>
    <row r="696" spans="1:3">
      <c r="A696">
        <v>1690</v>
      </c>
      <c r="B696" s="25">
        <f>regression!C696</f>
        <v>100456.088</v>
      </c>
      <c r="C696" s="18"/>
    </row>
    <row r="697" spans="1:3">
      <c r="A697">
        <v>1691</v>
      </c>
      <c r="B697" s="25">
        <f>regression!C697</f>
        <v>75080.822</v>
      </c>
      <c r="C697" s="18"/>
    </row>
    <row r="698" spans="1:3">
      <c r="A698">
        <v>1692</v>
      </c>
      <c r="B698" s="25">
        <f>regression!C698</f>
        <v>187032.446</v>
      </c>
      <c r="C698" s="18"/>
    </row>
    <row r="699" spans="1:3">
      <c r="A699">
        <v>1693</v>
      </c>
      <c r="B699" s="25">
        <f>regression!C699</f>
        <v>150030.932</v>
      </c>
      <c r="C699" s="18"/>
    </row>
    <row r="700" spans="1:3">
      <c r="A700">
        <v>1694</v>
      </c>
      <c r="B700" s="25">
        <f>regression!C700</f>
        <v>255450.95600000001</v>
      </c>
      <c r="C700" s="18"/>
    </row>
    <row r="701" spans="1:3">
      <c r="A701">
        <v>1695</v>
      </c>
      <c r="B701" s="25">
        <f>regression!C701</f>
        <v>325861.60400000005</v>
      </c>
      <c r="C701" s="18"/>
    </row>
    <row r="702" spans="1:3">
      <c r="A702">
        <v>1696</v>
      </c>
      <c r="B702" s="25">
        <f>regression!C702</f>
        <v>126451.856</v>
      </c>
      <c r="C702" s="18"/>
    </row>
    <row r="703" spans="1:3">
      <c r="A703">
        <v>1697</v>
      </c>
      <c r="B703" s="25">
        <f>regression!C703</f>
        <v>104505.68</v>
      </c>
      <c r="C703" s="18"/>
    </row>
    <row r="704" spans="1:3">
      <c r="A704">
        <v>1698</v>
      </c>
      <c r="B704" s="25">
        <f>regression!C704</f>
        <v>105714.02600000001</v>
      </c>
      <c r="C704" s="18"/>
    </row>
    <row r="705" spans="1:3">
      <c r="A705">
        <v>1699</v>
      </c>
      <c r="B705" s="25">
        <f>regression!C705</f>
        <v>53297.936000000002</v>
      </c>
      <c r="C705" s="18"/>
    </row>
    <row r="706" spans="1:3">
      <c r="A706">
        <v>1700</v>
      </c>
      <c r="B706" s="25">
        <f>regression!C706</f>
        <v>163649.318</v>
      </c>
      <c r="C706" s="18"/>
    </row>
    <row r="707" spans="1:3">
      <c r="A707">
        <v>1701</v>
      </c>
      <c r="B707" s="25">
        <f>regression!C707</f>
        <v>221845.87400000001</v>
      </c>
      <c r="C707" s="18"/>
    </row>
    <row r="708" spans="1:3">
      <c r="A708">
        <v>1702</v>
      </c>
      <c r="B708" s="25">
        <f>regression!C708</f>
        <v>231316.69400000002</v>
      </c>
      <c r="C708" s="18"/>
    </row>
    <row r="709" spans="1:3">
      <c r="A709">
        <v>1703</v>
      </c>
      <c r="B709" s="25">
        <f>regression!C709</f>
        <v>84518.983999999997</v>
      </c>
      <c r="C709" s="18"/>
    </row>
    <row r="710" spans="1:3">
      <c r="A710">
        <v>1704</v>
      </c>
      <c r="B710" s="25">
        <f>regression!C710</f>
        <v>20574.619999999995</v>
      </c>
      <c r="C710" s="18"/>
    </row>
    <row r="711" spans="1:3">
      <c r="A711">
        <v>1705</v>
      </c>
      <c r="B711" s="25">
        <f>regression!C711</f>
        <v>103395.30799999999</v>
      </c>
      <c r="C711" s="18"/>
    </row>
    <row r="712" spans="1:3">
      <c r="A712">
        <v>1706</v>
      </c>
      <c r="B712" s="25">
        <f>regression!C712</f>
        <v>233047.568</v>
      </c>
      <c r="C712" s="18"/>
    </row>
    <row r="713" spans="1:3">
      <c r="A713">
        <v>1707</v>
      </c>
      <c r="B713" s="25">
        <f>regression!C713</f>
        <v>186673.20799999998</v>
      </c>
      <c r="C713" s="18"/>
    </row>
    <row r="714" spans="1:3">
      <c r="A714">
        <v>1708</v>
      </c>
      <c r="B714" s="25">
        <f>regression!C714</f>
        <v>88307.312000000005</v>
      </c>
      <c r="C714" s="18"/>
    </row>
    <row r="715" spans="1:3">
      <c r="A715">
        <v>1709</v>
      </c>
      <c r="B715" s="25">
        <f>regression!C715</f>
        <v>120802.022</v>
      </c>
      <c r="C715" s="18"/>
    </row>
    <row r="716" spans="1:3">
      <c r="A716">
        <v>1710</v>
      </c>
      <c r="B716" s="25">
        <f>regression!C716</f>
        <v>137914.81400000001</v>
      </c>
      <c r="C716" s="18"/>
    </row>
    <row r="717" spans="1:3">
      <c r="A717">
        <v>1711</v>
      </c>
      <c r="B717" s="25">
        <f>regression!C717</f>
        <v>164596.4</v>
      </c>
      <c r="C717" s="18"/>
    </row>
    <row r="718" spans="1:3">
      <c r="A718">
        <v>1712</v>
      </c>
      <c r="B718" s="25">
        <f>regression!C718</f>
        <v>140854.03399999999</v>
      </c>
      <c r="C718" s="18"/>
    </row>
    <row r="719" spans="1:3">
      <c r="A719">
        <v>1713</v>
      </c>
      <c r="B719" s="25">
        <f>regression!C719</f>
        <v>173610.008</v>
      </c>
      <c r="C719" s="18"/>
    </row>
    <row r="720" spans="1:3">
      <c r="A720">
        <v>1714</v>
      </c>
      <c r="B720" s="25">
        <f>regression!C720</f>
        <v>82820.767999999996</v>
      </c>
      <c r="C720" s="18"/>
    </row>
    <row r="721" spans="1:3">
      <c r="A721">
        <v>1715</v>
      </c>
      <c r="B721" s="25">
        <f>regression!C721</f>
        <v>65675.317999999999</v>
      </c>
      <c r="C721" s="18"/>
    </row>
    <row r="722" spans="1:3">
      <c r="A722">
        <v>1716</v>
      </c>
      <c r="B722" s="25">
        <f>regression!C722</f>
        <v>130142.20999999999</v>
      </c>
      <c r="C722" s="18"/>
    </row>
    <row r="723" spans="1:3">
      <c r="A723">
        <v>1717</v>
      </c>
      <c r="B723" s="25">
        <f>regression!C723</f>
        <v>90593.372000000003</v>
      </c>
      <c r="C723" s="18"/>
    </row>
    <row r="724" spans="1:3">
      <c r="A724">
        <v>1718</v>
      </c>
      <c r="B724" s="25">
        <f>regression!C724</f>
        <v>262505.08400000003</v>
      </c>
      <c r="C724" s="18"/>
    </row>
    <row r="725" spans="1:3">
      <c r="A725">
        <v>1719</v>
      </c>
      <c r="B725" s="25">
        <f>regression!C725</f>
        <v>312831.06200000003</v>
      </c>
      <c r="C725" s="18"/>
    </row>
    <row r="726" spans="1:3">
      <c r="A726">
        <v>1720</v>
      </c>
      <c r="B726" s="25">
        <f>regression!C726</f>
        <v>216620.59399999998</v>
      </c>
      <c r="C726" s="18"/>
    </row>
    <row r="727" spans="1:3">
      <c r="A727">
        <v>1721</v>
      </c>
      <c r="B727" s="25">
        <f>regression!C727</f>
        <v>227658.99799999999</v>
      </c>
      <c r="C727" s="18"/>
    </row>
    <row r="728" spans="1:3">
      <c r="A728">
        <v>1722</v>
      </c>
      <c r="B728" s="25">
        <f>regression!C728</f>
        <v>100945.958</v>
      </c>
      <c r="C728" s="18"/>
    </row>
    <row r="729" spans="1:3">
      <c r="A729">
        <v>1723</v>
      </c>
      <c r="B729" s="25">
        <f>regression!C729</f>
        <v>204961.68799999999</v>
      </c>
      <c r="C729" s="18"/>
    </row>
    <row r="730" spans="1:3">
      <c r="A730">
        <v>1724</v>
      </c>
      <c r="B730" s="25">
        <f>regression!C730</f>
        <v>105093.524</v>
      </c>
      <c r="C730" s="18"/>
    </row>
    <row r="731" spans="1:3">
      <c r="A731">
        <v>1725</v>
      </c>
      <c r="B731" s="25">
        <f>regression!C731</f>
        <v>95883.967999999993</v>
      </c>
      <c r="C731" s="18"/>
    </row>
    <row r="732" spans="1:3">
      <c r="A732">
        <v>1726</v>
      </c>
      <c r="B732" s="25">
        <f>regression!C732</f>
        <v>156921.76999999999</v>
      </c>
      <c r="C732" s="18"/>
    </row>
    <row r="733" spans="1:3">
      <c r="A733">
        <v>1727</v>
      </c>
      <c r="B733" s="25">
        <f>regression!C733</f>
        <v>95426.755999999994</v>
      </c>
      <c r="C733" s="18"/>
    </row>
    <row r="734" spans="1:3">
      <c r="A734">
        <v>1728</v>
      </c>
      <c r="B734" s="25">
        <f>regression!C734</f>
        <v>65675.317999999999</v>
      </c>
      <c r="C734" s="18"/>
    </row>
    <row r="735" spans="1:3">
      <c r="A735">
        <v>1729</v>
      </c>
      <c r="B735" s="25">
        <f>regression!C735</f>
        <v>130828.02800000001</v>
      </c>
      <c r="C735" s="18"/>
    </row>
    <row r="736" spans="1:3">
      <c r="A736">
        <v>1730</v>
      </c>
      <c r="B736" s="25">
        <f>regression!C736</f>
        <v>24199.657999999996</v>
      </c>
      <c r="C736" s="18"/>
    </row>
    <row r="737" spans="1:3">
      <c r="A737">
        <v>1731</v>
      </c>
      <c r="B737" s="25">
        <f>regression!C737</f>
        <v>91899.69200000001</v>
      </c>
      <c r="C737" s="18"/>
    </row>
    <row r="738" spans="1:3">
      <c r="A738">
        <v>1732</v>
      </c>
      <c r="B738" s="25">
        <f>regression!C738</f>
        <v>218841.33799999999</v>
      </c>
      <c r="C738" s="18"/>
    </row>
    <row r="739" spans="1:3">
      <c r="A739">
        <v>1733</v>
      </c>
      <c r="B739" s="25">
        <f>regression!C739</f>
        <v>194543.78599999999</v>
      </c>
      <c r="C739" s="18"/>
    </row>
    <row r="740" spans="1:3">
      <c r="A740">
        <v>1734</v>
      </c>
      <c r="B740" s="25">
        <f>regression!C740</f>
        <v>142519.592</v>
      </c>
      <c r="C740" s="18"/>
    </row>
    <row r="741" spans="1:3">
      <c r="A741">
        <v>1735</v>
      </c>
      <c r="B741" s="25">
        <f>regression!C741</f>
        <v>270147.05599999998</v>
      </c>
      <c r="C741" s="18"/>
    </row>
    <row r="742" spans="1:3">
      <c r="A742">
        <v>1736</v>
      </c>
      <c r="B742" s="25">
        <f>regression!C742</f>
        <v>45623.305999999997</v>
      </c>
      <c r="C742" s="18"/>
    </row>
    <row r="743" spans="1:3">
      <c r="A743">
        <v>1737</v>
      </c>
      <c r="B743" s="25">
        <f>regression!C743</f>
        <v>107510.216</v>
      </c>
      <c r="C743" s="18"/>
    </row>
    <row r="744" spans="1:3">
      <c r="A744">
        <v>1738</v>
      </c>
      <c r="B744" s="25">
        <f>regression!C744</f>
        <v>96733.076000000001</v>
      </c>
      <c r="C744" s="18"/>
    </row>
    <row r="745" spans="1:3">
      <c r="A745">
        <v>1739</v>
      </c>
      <c r="B745" s="25">
        <f>regression!C745</f>
        <v>228736.712</v>
      </c>
      <c r="C745" s="18"/>
    </row>
    <row r="746" spans="1:3">
      <c r="A746">
        <v>1740</v>
      </c>
      <c r="B746" s="25">
        <f>regression!C746</f>
        <v>302380.50199999998</v>
      </c>
      <c r="C746" s="18"/>
    </row>
    <row r="747" spans="1:3">
      <c r="A747">
        <v>1741</v>
      </c>
      <c r="B747" s="25">
        <f>regression!C747</f>
        <v>152643.57199999999</v>
      </c>
      <c r="C747" s="18"/>
    </row>
    <row r="748" spans="1:3">
      <c r="A748">
        <v>1742</v>
      </c>
      <c r="B748" s="25">
        <f>regression!C748</f>
        <v>84061.771999999997</v>
      </c>
      <c r="C748" s="18"/>
    </row>
    <row r="749" spans="1:3">
      <c r="A749">
        <v>1743</v>
      </c>
      <c r="B749" s="25">
        <f>regression!C749</f>
        <v>101337.85399999999</v>
      </c>
      <c r="C749" s="18"/>
    </row>
    <row r="750" spans="1:3">
      <c r="A750">
        <v>1744</v>
      </c>
      <c r="B750" s="25">
        <f>regression!C750</f>
        <v>173414.06</v>
      </c>
      <c r="C750" s="18"/>
    </row>
    <row r="751" spans="1:3">
      <c r="A751">
        <v>1745</v>
      </c>
      <c r="B751" s="25">
        <f>regression!C751</f>
        <v>166490.56400000001</v>
      </c>
      <c r="C751" s="18"/>
    </row>
    <row r="752" spans="1:3">
      <c r="A752">
        <v>1746</v>
      </c>
      <c r="B752" s="25">
        <f>regression!C752</f>
        <v>296142.82400000002</v>
      </c>
      <c r="C752" s="18"/>
    </row>
    <row r="753" spans="1:3">
      <c r="A753">
        <v>1747</v>
      </c>
      <c r="B753" s="25">
        <f>regression!C753</f>
        <v>240950.804</v>
      </c>
      <c r="C753" s="18"/>
    </row>
    <row r="754" spans="1:3">
      <c r="A754">
        <v>1748</v>
      </c>
      <c r="B754" s="25">
        <f>regression!C754</f>
        <v>201108.04399999999</v>
      </c>
      <c r="C754" s="18"/>
    </row>
    <row r="755" spans="1:3">
      <c r="A755">
        <v>1749</v>
      </c>
      <c r="B755" s="25">
        <f>regression!C755</f>
        <v>173642.666</v>
      </c>
      <c r="C755" s="18"/>
    </row>
    <row r="756" spans="1:3">
      <c r="A756">
        <v>1750</v>
      </c>
      <c r="B756" s="25">
        <f>regression!C756</f>
        <v>106661.10800000001</v>
      </c>
      <c r="C756" s="18"/>
    </row>
    <row r="757" spans="1:3">
      <c r="A757">
        <v>1751</v>
      </c>
      <c r="B757" s="25">
        <f>regression!C757</f>
        <v>113421.31400000001</v>
      </c>
      <c r="C757" s="18"/>
    </row>
    <row r="758" spans="1:3">
      <c r="A758">
        <v>1752</v>
      </c>
      <c r="B758" s="25">
        <f>regression!C758</f>
        <v>21358.411999999982</v>
      </c>
      <c r="C758" s="18"/>
    </row>
    <row r="759" spans="1:3">
      <c r="A759">
        <v>1753</v>
      </c>
      <c r="B759" s="25">
        <f>regression!C759</f>
        <v>147581.58199999999</v>
      </c>
      <c r="C759" s="18"/>
    </row>
    <row r="760" spans="1:3">
      <c r="A760">
        <v>1754</v>
      </c>
      <c r="B760" s="25">
        <f>regression!C760</f>
        <v>91997.665999999997</v>
      </c>
      <c r="C760" s="18"/>
    </row>
    <row r="761" spans="1:3">
      <c r="A761">
        <v>1755</v>
      </c>
      <c r="B761" s="25">
        <f>regression!C761</f>
        <v>42586.112000000008</v>
      </c>
      <c r="C761" s="18"/>
    </row>
    <row r="762" spans="1:3">
      <c r="A762">
        <v>1756</v>
      </c>
      <c r="B762" s="25">
        <f>regression!C762</f>
        <v>114499.02799999999</v>
      </c>
      <c r="C762" s="18"/>
    </row>
    <row r="763" spans="1:3">
      <c r="A763">
        <v>1757</v>
      </c>
      <c r="B763" s="25">
        <f>regression!C763</f>
        <v>131546.50400000002</v>
      </c>
      <c r="C763" s="18"/>
    </row>
    <row r="764" spans="1:3">
      <c r="A764">
        <v>1758</v>
      </c>
      <c r="B764" s="25">
        <f>regression!C764</f>
        <v>290035.77799999999</v>
      </c>
      <c r="C764" s="18"/>
    </row>
    <row r="765" spans="1:3">
      <c r="A765">
        <v>1759</v>
      </c>
      <c r="B765" s="25">
        <f>regression!C765</f>
        <v>222466.37599999999</v>
      </c>
      <c r="C765" s="18"/>
    </row>
    <row r="766" spans="1:3">
      <c r="A766">
        <v>1760</v>
      </c>
      <c r="B766" s="25">
        <f>regression!C766</f>
        <v>236084.76199999999</v>
      </c>
      <c r="C766" s="18"/>
    </row>
    <row r="767" spans="1:3">
      <c r="A767">
        <v>1761</v>
      </c>
      <c r="B767" s="25">
        <f>regression!C767</f>
        <v>218122.86199999999</v>
      </c>
      <c r="C767" s="18"/>
    </row>
    <row r="768" spans="1:3">
      <c r="A768">
        <v>1762</v>
      </c>
      <c r="B768" s="25">
        <f>regression!C768</f>
        <v>196405.29200000002</v>
      </c>
      <c r="C768" s="18"/>
    </row>
    <row r="769" spans="1:3">
      <c r="A769">
        <v>1763</v>
      </c>
      <c r="B769" s="25">
        <f>regression!C769</f>
        <v>112017.01999999999</v>
      </c>
      <c r="C769" s="18"/>
    </row>
    <row r="770" spans="1:3">
      <c r="A770">
        <v>1764</v>
      </c>
      <c r="B770" s="25">
        <f>regression!C770</f>
        <v>135726.728</v>
      </c>
      <c r="C770" s="18"/>
    </row>
    <row r="771" spans="1:3">
      <c r="A771">
        <v>1765</v>
      </c>
      <c r="B771" s="25">
        <f>regression!C771</f>
        <v>136739.12599999999</v>
      </c>
      <c r="C771" s="18"/>
    </row>
    <row r="772" spans="1:3">
      <c r="A772">
        <v>1766</v>
      </c>
      <c r="B772" s="25">
        <f>regression!C772</f>
        <v>138796.57999999999</v>
      </c>
      <c r="C772" s="18"/>
    </row>
    <row r="773" spans="1:3">
      <c r="A773">
        <v>1767</v>
      </c>
      <c r="B773" s="25">
        <f>regression!C773</f>
        <v>87752.126000000004</v>
      </c>
      <c r="C773" s="18"/>
    </row>
    <row r="774" spans="1:3">
      <c r="A774">
        <v>1768</v>
      </c>
      <c r="B774" s="25">
        <f>regression!C774</f>
        <v>113453.97200000001</v>
      </c>
      <c r="C774" s="18"/>
    </row>
    <row r="775" spans="1:3">
      <c r="A775">
        <v>1769</v>
      </c>
      <c r="B775" s="25">
        <f>regression!C775</f>
        <v>134746.98800000001</v>
      </c>
      <c r="C775" s="18"/>
    </row>
    <row r="776" spans="1:3">
      <c r="A776">
        <v>1770</v>
      </c>
      <c r="B776" s="25">
        <f>regression!C776</f>
        <v>156399.242</v>
      </c>
      <c r="C776" s="18"/>
    </row>
    <row r="777" spans="1:3">
      <c r="A777">
        <v>1771</v>
      </c>
      <c r="B777" s="25">
        <f>regression!C777</f>
        <v>159403.77799999999</v>
      </c>
      <c r="C777" s="18"/>
    </row>
    <row r="778" spans="1:3">
      <c r="A778">
        <v>1772</v>
      </c>
      <c r="B778" s="25">
        <f>regression!C778</f>
        <v>-52611.958000000013</v>
      </c>
      <c r="C778" s="18"/>
    </row>
    <row r="779" spans="1:3">
      <c r="A779">
        <v>1773</v>
      </c>
      <c r="B779" s="25">
        <f>regression!C779</f>
        <v>79097.755999999994</v>
      </c>
      <c r="C779" s="18"/>
    </row>
    <row r="780" spans="1:3">
      <c r="A780">
        <v>1774</v>
      </c>
      <c r="B780" s="25">
        <f>regression!C780</f>
        <v>148887.902</v>
      </c>
      <c r="C780" s="18"/>
    </row>
    <row r="781" spans="1:3">
      <c r="A781">
        <v>1775</v>
      </c>
      <c r="B781" s="25">
        <f>regression!C781</f>
        <v>114499.02799999999</v>
      </c>
      <c r="C781" s="18"/>
    </row>
    <row r="782" spans="1:3">
      <c r="A782">
        <v>1776</v>
      </c>
      <c r="B782" s="25">
        <f>regression!C782</f>
        <v>126223.25</v>
      </c>
    </row>
    <row r="783" spans="1:3">
      <c r="A783">
        <v>1777</v>
      </c>
      <c r="B783" s="25">
        <f>regression!C783</f>
        <v>103558.598</v>
      </c>
    </row>
    <row r="784" spans="1:3">
      <c r="A784">
        <v>1778</v>
      </c>
      <c r="B784" s="25">
        <f>regression!C784</f>
        <v>89385.025999999998</v>
      </c>
    </row>
    <row r="785" spans="1:2">
      <c r="A785">
        <v>1779</v>
      </c>
      <c r="B785" s="25">
        <f>regression!C785</f>
        <v>162604.26199999999</v>
      </c>
    </row>
    <row r="786" spans="1:2">
      <c r="A786">
        <v>1780</v>
      </c>
      <c r="B786" s="25">
        <f>regression!C786</f>
        <v>100684.69399999999</v>
      </c>
    </row>
    <row r="787" spans="1:2">
      <c r="A787">
        <v>1781</v>
      </c>
      <c r="B787" s="25">
        <f>regression!C787</f>
        <v>155582.79199999999</v>
      </c>
    </row>
    <row r="788" spans="1:2">
      <c r="A788">
        <v>1782</v>
      </c>
      <c r="B788" s="25">
        <f>regression!C788</f>
        <v>281577.35600000003</v>
      </c>
    </row>
    <row r="789" spans="1:2">
      <c r="A789">
        <v>1783</v>
      </c>
      <c r="B789" s="25">
        <f>regression!C789</f>
        <v>241636.62199999997</v>
      </c>
    </row>
    <row r="790" spans="1:2">
      <c r="A790">
        <v>1784</v>
      </c>
      <c r="B790" s="25">
        <f>regression!C790</f>
        <v>174557.09</v>
      </c>
    </row>
    <row r="791" spans="1:2">
      <c r="A791">
        <v>1785</v>
      </c>
      <c r="B791" s="25">
        <f>regression!C791</f>
        <v>63911.786000000007</v>
      </c>
    </row>
    <row r="792" spans="1:2">
      <c r="A792">
        <v>1786</v>
      </c>
      <c r="B792" s="25">
        <f>regression!C792</f>
        <v>17080.214000000007</v>
      </c>
    </row>
    <row r="793" spans="1:2">
      <c r="A793">
        <v>1787</v>
      </c>
      <c r="B793" s="25">
        <f>regression!C793</f>
        <v>155942.03</v>
      </c>
    </row>
    <row r="794" spans="1:2">
      <c r="A794">
        <v>1788</v>
      </c>
      <c r="B794" s="25">
        <f>regression!C794</f>
        <v>224556.48800000001</v>
      </c>
    </row>
    <row r="795" spans="1:2">
      <c r="A795">
        <v>1789</v>
      </c>
      <c r="B795" s="25">
        <f>regression!C795</f>
        <v>21815.624000000011</v>
      </c>
    </row>
    <row r="796" spans="1:2">
      <c r="A796">
        <v>1790</v>
      </c>
      <c r="B796" s="25">
        <f>regression!C796</f>
        <v>28020.644</v>
      </c>
    </row>
    <row r="797" spans="1:2">
      <c r="A797">
        <v>1791</v>
      </c>
      <c r="B797" s="25">
        <f>regression!C797</f>
        <v>131775.10999999999</v>
      </c>
    </row>
    <row r="798" spans="1:2">
      <c r="A798">
        <v>1792</v>
      </c>
      <c r="B798" s="25">
        <f>regression!C798</f>
        <v>213126.18799999999</v>
      </c>
    </row>
    <row r="799" spans="1:2">
      <c r="A799">
        <v>1793</v>
      </c>
      <c r="B799" s="25">
        <f>regression!C799</f>
        <v>287684.402</v>
      </c>
    </row>
    <row r="800" spans="1:2">
      <c r="A800">
        <v>1794</v>
      </c>
      <c r="B800" s="25">
        <f>regression!C800</f>
        <v>227985.57800000001</v>
      </c>
    </row>
    <row r="801" spans="1:2">
      <c r="A801">
        <v>1795</v>
      </c>
      <c r="B801" s="25">
        <f>regression!C801</f>
        <v>239579.16800000001</v>
      </c>
    </row>
    <row r="802" spans="1:2">
      <c r="A802">
        <v>1796</v>
      </c>
      <c r="B802" s="25">
        <f>regression!C802</f>
        <v>240526.25</v>
      </c>
    </row>
    <row r="803" spans="1:2">
      <c r="A803">
        <v>1797</v>
      </c>
      <c r="B803" s="25">
        <f>regression!C803</f>
        <v>218416.78399999999</v>
      </c>
    </row>
    <row r="804" spans="1:2">
      <c r="A804">
        <v>1798</v>
      </c>
      <c r="B804" s="25">
        <f>regression!C804</f>
        <v>128541.96799999999</v>
      </c>
    </row>
    <row r="805" spans="1:2">
      <c r="A805">
        <v>1799</v>
      </c>
      <c r="B805" s="25">
        <f>regression!C805</f>
        <v>243955.34</v>
      </c>
    </row>
    <row r="806" spans="1:2">
      <c r="A806">
        <v>1800</v>
      </c>
      <c r="B806" s="25">
        <f>regression!C806</f>
        <v>140886.69200000001</v>
      </c>
    </row>
    <row r="807" spans="1:2">
      <c r="A807">
        <v>1801</v>
      </c>
      <c r="B807" s="25">
        <f>regression!C807</f>
        <v>22534.100000000006</v>
      </c>
    </row>
    <row r="808" spans="1:2">
      <c r="A808">
        <v>1802</v>
      </c>
      <c r="B808" s="25">
        <f>regression!C808</f>
        <v>156072.66200000001</v>
      </c>
    </row>
    <row r="809" spans="1:2">
      <c r="A809">
        <v>1803</v>
      </c>
      <c r="B809" s="25">
        <f>regression!C809</f>
        <v>189677.74400000001</v>
      </c>
    </row>
    <row r="810" spans="1:2">
      <c r="A810">
        <v>1804</v>
      </c>
      <c r="B810" s="25">
        <f>regression!C810</f>
        <v>186118.022</v>
      </c>
    </row>
    <row r="811" spans="1:2">
      <c r="A811">
        <v>1805</v>
      </c>
      <c r="B811" s="25">
        <f>regression!C811</f>
        <v>30502.652000000002</v>
      </c>
    </row>
    <row r="812" spans="1:2">
      <c r="A812">
        <v>1806</v>
      </c>
      <c r="B812" s="25">
        <f>regression!C812</f>
        <v>62932.045999999988</v>
      </c>
    </row>
    <row r="813" spans="1:2">
      <c r="A813">
        <v>1807</v>
      </c>
      <c r="B813" s="25">
        <f>regression!C813</f>
        <v>168743.96600000001</v>
      </c>
    </row>
    <row r="814" spans="1:2">
      <c r="A814">
        <v>1808</v>
      </c>
      <c r="B814" s="25">
        <f>regression!C814</f>
        <v>92389.562000000005</v>
      </c>
    </row>
    <row r="815" spans="1:2">
      <c r="A815">
        <v>1809</v>
      </c>
      <c r="B815" s="25">
        <f>regression!C815</f>
        <v>189220.53200000001</v>
      </c>
    </row>
    <row r="816" spans="1:2">
      <c r="A816">
        <v>1810</v>
      </c>
      <c r="B816" s="25">
        <f>regression!C816</f>
        <v>220474.23800000001</v>
      </c>
    </row>
    <row r="817" spans="1:2">
      <c r="A817">
        <v>1811</v>
      </c>
      <c r="B817" s="25">
        <f>regression!C817</f>
        <v>233112.88400000002</v>
      </c>
    </row>
    <row r="818" spans="1:2">
      <c r="A818">
        <v>1812</v>
      </c>
      <c r="B818" s="25">
        <f>regression!C818</f>
        <v>125406.8</v>
      </c>
    </row>
    <row r="819" spans="1:2">
      <c r="A819">
        <v>1813</v>
      </c>
      <c r="B819" s="25">
        <f>regression!C819</f>
        <v>158717.96</v>
      </c>
    </row>
    <row r="820" spans="1:2">
      <c r="A820">
        <v>1814</v>
      </c>
      <c r="B820" s="25">
        <f>regression!C820</f>
        <v>195098.97200000001</v>
      </c>
    </row>
    <row r="821" spans="1:2">
      <c r="A821">
        <v>1815</v>
      </c>
      <c r="B821" s="25">
        <f>regression!C821</f>
        <v>173610.008</v>
      </c>
    </row>
    <row r="822" spans="1:2">
      <c r="A822">
        <v>1816</v>
      </c>
      <c r="B822" s="25">
        <f>regression!C822</f>
        <v>142617.56599999999</v>
      </c>
    </row>
    <row r="823" spans="1:2">
      <c r="A823">
        <v>1817</v>
      </c>
      <c r="B823" s="25">
        <f>regression!C823</f>
        <v>237685.00400000002</v>
      </c>
    </row>
    <row r="824" spans="1:2">
      <c r="A824">
        <v>1818</v>
      </c>
      <c r="B824" s="25">
        <f>regression!C824</f>
        <v>160252.886</v>
      </c>
    </row>
    <row r="825" spans="1:2">
      <c r="A825">
        <v>1819</v>
      </c>
      <c r="B825" s="25">
        <f>regression!C825</f>
        <v>147124.37</v>
      </c>
    </row>
    <row r="826" spans="1:2">
      <c r="A826">
        <v>1820</v>
      </c>
      <c r="B826" s="25">
        <f>regression!C826</f>
        <v>52514.144</v>
      </c>
    </row>
    <row r="827" spans="1:2">
      <c r="A827">
        <v>1821</v>
      </c>
      <c r="B827" s="25">
        <f>regression!C827</f>
        <v>166163.984</v>
      </c>
    </row>
    <row r="828" spans="1:2">
      <c r="A828">
        <v>1822</v>
      </c>
      <c r="B828" s="25">
        <f>regression!C828</f>
        <v>48399.236000000004</v>
      </c>
    </row>
    <row r="829" spans="1:2">
      <c r="A829">
        <v>1823</v>
      </c>
      <c r="B829" s="25">
        <f>regression!C829</f>
        <v>155288.87</v>
      </c>
    </row>
    <row r="830" spans="1:2">
      <c r="A830">
        <v>1824</v>
      </c>
      <c r="B830" s="25">
        <f>regression!C830</f>
        <v>25799.899999999994</v>
      </c>
    </row>
    <row r="831" spans="1:2">
      <c r="A831">
        <v>1825</v>
      </c>
      <c r="B831" s="25">
        <f>regression!C831</f>
        <v>199344.51199999999</v>
      </c>
    </row>
    <row r="832" spans="1:2">
      <c r="A832">
        <v>1826</v>
      </c>
      <c r="B832" s="25">
        <f>regression!C832</f>
        <v>196895.16200000001</v>
      </c>
    </row>
    <row r="833" spans="1:2">
      <c r="A833">
        <v>1827</v>
      </c>
      <c r="B833" s="25">
        <f>regression!C833</f>
        <v>189187.87400000001</v>
      </c>
    </row>
    <row r="834" spans="1:2">
      <c r="A834">
        <v>1828</v>
      </c>
      <c r="B834" s="25">
        <f>regression!C834</f>
        <v>177430.99400000001</v>
      </c>
    </row>
    <row r="835" spans="1:2">
      <c r="A835">
        <v>1829</v>
      </c>
      <c r="B835" s="25">
        <f>regression!C835</f>
        <v>150226.88</v>
      </c>
    </row>
    <row r="836" spans="1:2">
      <c r="A836">
        <v>1830</v>
      </c>
      <c r="B836" s="25">
        <f>regression!C836</f>
        <v>124394.402</v>
      </c>
    </row>
    <row r="837" spans="1:2">
      <c r="A837">
        <v>1831</v>
      </c>
      <c r="B837" s="25">
        <f>regression!C837</f>
        <v>58980.428</v>
      </c>
    </row>
    <row r="838" spans="1:2">
      <c r="A838">
        <v>1832</v>
      </c>
      <c r="B838" s="25">
        <f>regression!C838</f>
        <v>116556.48199999999</v>
      </c>
    </row>
    <row r="839" spans="1:2">
      <c r="A839">
        <v>1833</v>
      </c>
      <c r="B839" s="25">
        <f>regression!C839</f>
        <v>344019.45199999999</v>
      </c>
    </row>
    <row r="840" spans="1:2">
      <c r="A840">
        <v>1834</v>
      </c>
      <c r="B840" s="25">
        <f>regression!C840</f>
        <v>240918.14600000001</v>
      </c>
    </row>
    <row r="841" spans="1:2">
      <c r="A841">
        <v>1835</v>
      </c>
      <c r="B841" s="25">
        <f>regression!C841</f>
        <v>104668.97</v>
      </c>
    </row>
    <row r="842" spans="1:2">
      <c r="A842">
        <v>1836</v>
      </c>
      <c r="B842" s="25">
        <f>regression!C842</f>
        <v>306136.17200000002</v>
      </c>
    </row>
    <row r="843" spans="1:2">
      <c r="A843">
        <v>1837</v>
      </c>
      <c r="B843" s="25">
        <f>regression!C843</f>
        <v>146079.31400000001</v>
      </c>
    </row>
    <row r="844" spans="1:2">
      <c r="A844">
        <v>1838</v>
      </c>
      <c r="B844" s="25">
        <f>regression!C844</f>
        <v>130566.764</v>
      </c>
    </row>
    <row r="845" spans="1:2">
      <c r="A845">
        <v>1839</v>
      </c>
      <c r="B845" s="25">
        <f>regression!C845</f>
        <v>95720.678</v>
      </c>
    </row>
    <row r="846" spans="1:2">
      <c r="A846">
        <v>1840</v>
      </c>
      <c r="B846" s="25">
        <f>regression!C846</f>
        <v>164629.05799999999</v>
      </c>
    </row>
    <row r="847" spans="1:2">
      <c r="A847">
        <v>1841</v>
      </c>
      <c r="B847" s="25">
        <f>regression!C847</f>
        <v>63552.547999999995</v>
      </c>
    </row>
    <row r="848" spans="1:2">
      <c r="A848">
        <v>1842</v>
      </c>
      <c r="B848" s="25">
        <f>regression!C848</f>
        <v>28477.856</v>
      </c>
    </row>
    <row r="849" spans="1:2">
      <c r="A849">
        <v>1843</v>
      </c>
      <c r="B849" s="25">
        <f>regression!C849</f>
        <v>242420.41399999999</v>
      </c>
    </row>
    <row r="850" spans="1:2">
      <c r="A850">
        <v>1844</v>
      </c>
      <c r="B850" s="25">
        <f>regression!C850</f>
        <v>200291.59399999998</v>
      </c>
    </row>
    <row r="851" spans="1:2">
      <c r="A851">
        <v>1845</v>
      </c>
      <c r="B851" s="25">
        <f>regression!C851</f>
        <v>125439.458</v>
      </c>
    </row>
    <row r="852" spans="1:2">
      <c r="A852">
        <v>1846</v>
      </c>
      <c r="B852" s="25">
        <f>regression!C852</f>
        <v>154668.36799999999</v>
      </c>
    </row>
    <row r="853" spans="1:2">
      <c r="A853">
        <v>1847</v>
      </c>
      <c r="B853" s="25">
        <f>regression!C853</f>
        <v>107444.9</v>
      </c>
    </row>
    <row r="854" spans="1:2">
      <c r="A854">
        <v>1848</v>
      </c>
      <c r="B854" s="25">
        <f>regression!C854</f>
        <v>93010.064000000013</v>
      </c>
    </row>
    <row r="855" spans="1:2">
      <c r="A855">
        <v>1849</v>
      </c>
      <c r="B855" s="25">
        <f>regression!C855</f>
        <v>230794.166</v>
      </c>
    </row>
    <row r="856" spans="1:2">
      <c r="A856">
        <v>1850</v>
      </c>
      <c r="B856" s="25">
        <f>regression!C856</f>
        <v>217175.78</v>
      </c>
    </row>
    <row r="857" spans="1:2">
      <c r="A857">
        <v>1851</v>
      </c>
      <c r="B857" s="25">
        <f>regression!C857</f>
        <v>160579.46599999999</v>
      </c>
    </row>
    <row r="858" spans="1:2">
      <c r="A858">
        <v>1852</v>
      </c>
      <c r="B858" s="25">
        <f>regression!C858</f>
        <v>140396.82199999999</v>
      </c>
    </row>
    <row r="859" spans="1:2">
      <c r="A859">
        <v>1853</v>
      </c>
      <c r="B859" s="25">
        <f>regression!C859</f>
        <v>162342.99799999999</v>
      </c>
    </row>
    <row r="860" spans="1:2">
      <c r="A860">
        <v>1854</v>
      </c>
      <c r="B860" s="25">
        <f>regression!C860</f>
        <v>152806.86199999999</v>
      </c>
    </row>
    <row r="861" spans="1:2">
      <c r="A861">
        <v>1855</v>
      </c>
      <c r="B861" s="25">
        <f>regression!C861</f>
        <v>-29718.700000000012</v>
      </c>
    </row>
    <row r="862" spans="1:2">
      <c r="A862">
        <v>1856</v>
      </c>
      <c r="B862" s="25">
        <f>regression!C862</f>
        <v>105681.368</v>
      </c>
    </row>
    <row r="863" spans="1:2">
      <c r="A863">
        <v>1857</v>
      </c>
      <c r="B863" s="25">
        <f>regression!C863</f>
        <v>35205.40400000001</v>
      </c>
    </row>
    <row r="864" spans="1:2">
      <c r="A864">
        <v>1858</v>
      </c>
      <c r="B864" s="25">
        <f>regression!C864</f>
        <v>177659.6</v>
      </c>
    </row>
    <row r="865" spans="1:2">
      <c r="A865">
        <v>1859</v>
      </c>
      <c r="B865" s="25">
        <f>regression!C865</f>
        <v>46798.994000000006</v>
      </c>
    </row>
    <row r="866" spans="1:2">
      <c r="A866">
        <v>1860</v>
      </c>
      <c r="B866" s="25">
        <f>regression!C866</f>
        <v>44806.856</v>
      </c>
    </row>
    <row r="867" spans="1:2">
      <c r="A867">
        <v>1861</v>
      </c>
      <c r="B867" s="25">
        <f>regression!C867</f>
        <v>113780.552</v>
      </c>
    </row>
    <row r="868" spans="1:2">
      <c r="A868">
        <v>1862</v>
      </c>
      <c r="B868" s="25">
        <f>regression!C868</f>
        <v>18941.72</v>
      </c>
    </row>
    <row r="869" spans="1:2">
      <c r="A869">
        <v>1863</v>
      </c>
      <c r="B869" s="25">
        <f>regression!C869</f>
        <v>69920.857999999993</v>
      </c>
    </row>
    <row r="870" spans="1:2">
      <c r="A870">
        <v>1864</v>
      </c>
      <c r="B870" s="25">
        <f>regression!C870</f>
        <v>71553.758000000002</v>
      </c>
    </row>
    <row r="871" spans="1:2">
      <c r="A871">
        <v>1865</v>
      </c>
      <c r="B871" s="25">
        <f>regression!C871</f>
        <v>162800.21</v>
      </c>
    </row>
    <row r="872" spans="1:2">
      <c r="A872">
        <v>1866</v>
      </c>
      <c r="B872" s="25">
        <f>regression!C872</f>
        <v>170115.60200000001</v>
      </c>
    </row>
    <row r="873" spans="1:2">
      <c r="A873">
        <v>1867</v>
      </c>
      <c r="B873" s="25">
        <f>regression!C873</f>
        <v>293791.44799999997</v>
      </c>
    </row>
    <row r="874" spans="1:2">
      <c r="A874">
        <v>1868</v>
      </c>
      <c r="B874" s="25">
        <f>regression!C874</f>
        <v>187293.71</v>
      </c>
    </row>
    <row r="875" spans="1:2">
      <c r="A875">
        <v>1869</v>
      </c>
      <c r="B875" s="25">
        <f>regression!C875</f>
        <v>312798.40399999998</v>
      </c>
    </row>
    <row r="876" spans="1:2">
      <c r="A876">
        <v>1870</v>
      </c>
      <c r="B876" s="25">
        <f>regression!C876</f>
        <v>197646.296</v>
      </c>
    </row>
    <row r="877" spans="1:2">
      <c r="A877">
        <v>1871</v>
      </c>
      <c r="B877" s="25">
        <f>regression!C877</f>
        <v>201336.65</v>
      </c>
    </row>
    <row r="878" spans="1:2">
      <c r="A878">
        <v>1872</v>
      </c>
      <c r="B878" s="25">
        <f>regression!C878</f>
        <v>160122.25399999999</v>
      </c>
    </row>
    <row r="879" spans="1:2">
      <c r="A879">
        <v>1873</v>
      </c>
      <c r="B879" s="25">
        <f>regression!C879</f>
        <v>203786</v>
      </c>
    </row>
    <row r="880" spans="1:2">
      <c r="A880">
        <v>1874</v>
      </c>
      <c r="B880" s="25">
        <f>regression!C880</f>
        <v>80828.62999999999</v>
      </c>
    </row>
    <row r="881" spans="1:2">
      <c r="A881">
        <v>1875</v>
      </c>
      <c r="B881" s="25">
        <f>regression!C881</f>
        <v>162245.024</v>
      </c>
    </row>
    <row r="882" spans="1:2">
      <c r="A882">
        <v>1876</v>
      </c>
      <c r="B882" s="25">
        <f>regression!C882</f>
        <v>172956.848</v>
      </c>
    </row>
    <row r="883" spans="1:2">
      <c r="A883">
        <v>1877</v>
      </c>
      <c r="B883" s="25">
        <f>regression!C883</f>
        <v>204994.34599999999</v>
      </c>
    </row>
    <row r="884" spans="1:2">
      <c r="A884">
        <v>1878</v>
      </c>
      <c r="B884" s="25">
        <f>regression!C884</f>
        <v>184485.122</v>
      </c>
    </row>
    <row r="885" spans="1:2">
      <c r="A885">
        <v>1879</v>
      </c>
      <c r="B885" s="25">
        <f>regression!C885</f>
        <v>68320.615999999995</v>
      </c>
    </row>
    <row r="886" spans="1:2">
      <c r="A886">
        <v>1880</v>
      </c>
      <c r="B886" s="25">
        <f>regression!C886</f>
        <v>148104.10999999999</v>
      </c>
    </row>
    <row r="887" spans="1:2">
      <c r="A887">
        <v>1881</v>
      </c>
      <c r="B887" s="25">
        <f>regression!C887</f>
        <v>164857.66399999999</v>
      </c>
    </row>
    <row r="888" spans="1:2">
      <c r="A888">
        <v>1882</v>
      </c>
      <c r="B888" s="25">
        <f>regression!C888</f>
        <v>166686.51199999999</v>
      </c>
    </row>
    <row r="889" spans="1:2">
      <c r="A889">
        <v>1883</v>
      </c>
      <c r="B889" s="25">
        <f>regression!C889</f>
        <v>169919.65400000001</v>
      </c>
    </row>
    <row r="890" spans="1:2">
      <c r="A890">
        <v>1884</v>
      </c>
      <c r="B890" s="25">
        <f>regression!C890</f>
        <v>216065.408</v>
      </c>
    </row>
    <row r="891" spans="1:2">
      <c r="A891">
        <v>1885</v>
      </c>
      <c r="B891" s="25">
        <f>regression!C891</f>
        <v>208129.514</v>
      </c>
    </row>
    <row r="892" spans="1:2">
      <c r="A892">
        <v>1886</v>
      </c>
      <c r="B892" s="25">
        <f>regression!C892</f>
        <v>41867.635999999999</v>
      </c>
    </row>
    <row r="893" spans="1:2">
      <c r="A893">
        <v>1887</v>
      </c>
      <c r="B893" s="25">
        <f>regression!C893</f>
        <v>20248.040000000008</v>
      </c>
    </row>
    <row r="894" spans="1:2">
      <c r="A894">
        <v>1888</v>
      </c>
      <c r="B894" s="25">
        <f>regression!C894</f>
        <v>205647.50599999999</v>
      </c>
    </row>
    <row r="895" spans="1:2">
      <c r="A895">
        <v>1889</v>
      </c>
      <c r="B895" s="25">
        <f>regression!C895</f>
        <v>125406.8</v>
      </c>
    </row>
    <row r="896" spans="1:2">
      <c r="A896">
        <v>1890</v>
      </c>
      <c r="B896" s="25">
        <f>regression!C896</f>
        <v>258422.834</v>
      </c>
    </row>
    <row r="897" spans="1:2">
      <c r="A897">
        <v>1891</v>
      </c>
      <c r="B897" s="25">
        <f>regression!C897</f>
        <v>214955.03599999999</v>
      </c>
    </row>
    <row r="898" spans="1:2">
      <c r="A898">
        <v>1892</v>
      </c>
      <c r="B898" s="25">
        <f>regression!C898</f>
        <v>163714.63399999999</v>
      </c>
    </row>
    <row r="899" spans="1:2">
      <c r="A899">
        <v>1893</v>
      </c>
      <c r="B899" s="25">
        <f>regression!C899</f>
        <v>137424.94399999999</v>
      </c>
    </row>
    <row r="900" spans="1:2">
      <c r="A900">
        <v>1894</v>
      </c>
      <c r="B900" s="25">
        <f>regression!C900</f>
        <v>58719.16399999999</v>
      </c>
    </row>
    <row r="901" spans="1:2">
      <c r="A901">
        <v>1895</v>
      </c>
      <c r="B901" s="25">
        <f>regression!C901</f>
        <v>103525.94</v>
      </c>
    </row>
    <row r="902" spans="1:2">
      <c r="A902">
        <v>1896</v>
      </c>
      <c r="B902" s="25">
        <f>regression!C902</f>
        <v>68092.010000000009</v>
      </c>
    </row>
    <row r="903" spans="1:2">
      <c r="A903">
        <v>1897</v>
      </c>
      <c r="B903" s="25">
        <f>regression!C903</f>
        <v>150292.196</v>
      </c>
    </row>
    <row r="904" spans="1:2">
      <c r="A904">
        <v>1898</v>
      </c>
      <c r="B904" s="25">
        <f>regression!C904</f>
        <v>180566.16200000001</v>
      </c>
    </row>
    <row r="905" spans="1:2">
      <c r="A905">
        <v>1899</v>
      </c>
      <c r="B905" s="25">
        <f>regression!C905</f>
        <v>145491.47</v>
      </c>
    </row>
    <row r="906" spans="1:2">
      <c r="A906">
        <v>1900</v>
      </c>
      <c r="B906" s="25">
        <f>regression!C906</f>
        <v>231773.90600000002</v>
      </c>
    </row>
    <row r="907" spans="1:2">
      <c r="A907">
        <v>1901</v>
      </c>
      <c r="B907" s="25">
        <f>regression!C907</f>
        <v>80306.101999999999</v>
      </c>
    </row>
    <row r="908" spans="1:2">
      <c r="A908">
        <v>1902</v>
      </c>
      <c r="B908" s="25">
        <f>regression!C908</f>
        <v>64630.262000000002</v>
      </c>
    </row>
    <row r="909" spans="1:2">
      <c r="A909">
        <v>1903</v>
      </c>
      <c r="B909" s="25">
        <f>regression!C909</f>
        <v>238926.008</v>
      </c>
    </row>
    <row r="910" spans="1:2">
      <c r="A910">
        <v>1904</v>
      </c>
      <c r="B910" s="25">
        <f>regression!C910</f>
        <v>101043.932</v>
      </c>
    </row>
    <row r="911" spans="1:2">
      <c r="A911">
        <v>1905</v>
      </c>
      <c r="B911" s="25">
        <f>regression!C911</f>
        <v>229651.136</v>
      </c>
    </row>
    <row r="912" spans="1:2">
      <c r="A912">
        <v>1906</v>
      </c>
      <c r="B912" s="25">
        <f>regression!C912</f>
        <v>137882.15599999999</v>
      </c>
    </row>
    <row r="913" spans="1:2">
      <c r="A913">
        <v>1907</v>
      </c>
      <c r="B913" s="25">
        <f>regression!C913</f>
        <v>184093.226</v>
      </c>
    </row>
    <row r="914" spans="1:2">
      <c r="A914">
        <v>1908</v>
      </c>
      <c r="B914" s="25">
        <f>regression!C914</f>
        <v>255483.614</v>
      </c>
    </row>
    <row r="915" spans="1:2">
      <c r="A915">
        <v>1909</v>
      </c>
      <c r="B915" s="25">
        <f>regression!C915</f>
        <v>121847.07800000001</v>
      </c>
    </row>
    <row r="916" spans="1:2">
      <c r="A916">
        <v>1910</v>
      </c>
      <c r="B916" s="25">
        <f>regression!C916</f>
        <v>121814.42</v>
      </c>
    </row>
    <row r="917" spans="1:2">
      <c r="A917">
        <v>1911</v>
      </c>
      <c r="B917" s="25">
        <f>regression!C917</f>
        <v>76517.774000000005</v>
      </c>
    </row>
    <row r="918" spans="1:2">
      <c r="A918">
        <v>1912</v>
      </c>
      <c r="B918" s="25">
        <f>regression!C918</f>
        <v>168156.122</v>
      </c>
    </row>
    <row r="919" spans="1:2">
      <c r="A919">
        <v>1913</v>
      </c>
      <c r="B919" s="25">
        <f>regression!C919</f>
        <v>103558.598</v>
      </c>
    </row>
    <row r="920" spans="1:2">
      <c r="A920">
        <v>1914</v>
      </c>
      <c r="B920" s="25">
        <f>regression!C920</f>
        <v>190886.09</v>
      </c>
    </row>
    <row r="921" spans="1:2">
      <c r="A921">
        <v>1915</v>
      </c>
      <c r="B921" s="25">
        <f>regression!C921</f>
        <v>224131.93400000001</v>
      </c>
    </row>
    <row r="922" spans="1:2">
      <c r="A922">
        <v>1916</v>
      </c>
      <c r="B922" s="25">
        <f>regression!C922</f>
        <v>110971.96400000001</v>
      </c>
    </row>
    <row r="923" spans="1:2">
      <c r="A923">
        <v>1917</v>
      </c>
      <c r="B923" s="25">
        <f>regression!C923</f>
        <v>24820.160000000003</v>
      </c>
    </row>
    <row r="924" spans="1:2">
      <c r="A924">
        <v>1918</v>
      </c>
      <c r="B924" s="25">
        <f>regression!C924</f>
        <v>69986.173999999999</v>
      </c>
    </row>
    <row r="925" spans="1:2">
      <c r="A925">
        <v>1919</v>
      </c>
      <c r="B925" s="25">
        <f>regression!C925</f>
        <v>289121.35400000005</v>
      </c>
    </row>
    <row r="926" spans="1:2">
      <c r="A926">
        <v>1920</v>
      </c>
      <c r="B926" s="25">
        <f>regression!C926</f>
        <v>227952.92</v>
      </c>
    </row>
    <row r="927" spans="1:2">
      <c r="A927">
        <v>1921</v>
      </c>
      <c r="B927" s="25">
        <f>regression!C927</f>
        <v>220310.94799999997</v>
      </c>
    </row>
    <row r="928" spans="1:2">
      <c r="A928">
        <v>1922</v>
      </c>
      <c r="B928" s="25">
        <f>regression!C928</f>
        <v>194413.15400000001</v>
      </c>
    </row>
    <row r="929" spans="1:2">
      <c r="A929">
        <v>1923</v>
      </c>
      <c r="B929" s="25">
        <f>regression!C929</f>
        <v>205222.95199999999</v>
      </c>
    </row>
    <row r="930" spans="1:2">
      <c r="A930">
        <v>1924</v>
      </c>
      <c r="B930" s="25">
        <f>regression!C930</f>
        <v>263027.61200000002</v>
      </c>
    </row>
    <row r="931" spans="1:2">
      <c r="A931">
        <v>1925</v>
      </c>
      <c r="B931" s="25">
        <f>regression!C931</f>
        <v>-55649.152000000002</v>
      </c>
    </row>
    <row r="932" spans="1:2">
      <c r="A932">
        <v>1926</v>
      </c>
      <c r="B932" s="25">
        <f>regression!C932</f>
        <v>175504.17199999999</v>
      </c>
    </row>
    <row r="933" spans="1:2">
      <c r="A933">
        <v>1927</v>
      </c>
      <c r="B933" s="25">
        <f>regression!C933</f>
        <v>179945.66</v>
      </c>
    </row>
    <row r="934" spans="1:2">
      <c r="A934">
        <v>1928</v>
      </c>
      <c r="B934" s="25">
        <f>regression!C934</f>
        <v>177267.704</v>
      </c>
    </row>
    <row r="935" spans="1:2">
      <c r="A935">
        <v>1929</v>
      </c>
      <c r="B935" s="25">
        <f>regression!C935</f>
        <v>209109.25400000002</v>
      </c>
    </row>
    <row r="936" spans="1:2">
      <c r="A936">
        <v>1930</v>
      </c>
      <c r="B936" s="25">
        <f>regression!C936</f>
        <v>158913.908</v>
      </c>
    </row>
    <row r="937" spans="1:2">
      <c r="A937">
        <v>1931</v>
      </c>
      <c r="B937" s="25">
        <f>regression!C937</f>
        <v>147973.478</v>
      </c>
    </row>
    <row r="938" spans="1:2">
      <c r="A938">
        <v>1932</v>
      </c>
      <c r="B938" s="25">
        <f>regression!C938</f>
        <v>211525.946</v>
      </c>
    </row>
    <row r="939" spans="1:2">
      <c r="A939">
        <v>1933</v>
      </c>
      <c r="B939" s="25">
        <f>regression!C939</f>
        <v>178965.91999999998</v>
      </c>
    </row>
    <row r="940" spans="1:2">
      <c r="A940">
        <v>1934</v>
      </c>
      <c r="B940" s="25">
        <f>regression!C940</f>
        <v>67504.165999999997</v>
      </c>
    </row>
    <row r="941" spans="1:2">
      <c r="A941">
        <v>1935</v>
      </c>
      <c r="B941" s="25">
        <f>regression!C941</f>
        <v>258880.04599999997</v>
      </c>
    </row>
    <row r="942" spans="1:2">
      <c r="A942">
        <v>1936</v>
      </c>
      <c r="B942" s="25">
        <f>regression!C942</f>
        <v>117176.984</v>
      </c>
    </row>
    <row r="943" spans="1:2">
      <c r="A943">
        <v>1937</v>
      </c>
      <c r="B943" s="25">
        <f>regression!C943</f>
        <v>131840.42600000001</v>
      </c>
    </row>
    <row r="944" spans="1:2">
      <c r="A944">
        <v>1938</v>
      </c>
      <c r="B944" s="25">
        <f>regression!C944</f>
        <v>141539.85200000001</v>
      </c>
    </row>
    <row r="945" spans="1:2">
      <c r="A945">
        <v>1939</v>
      </c>
      <c r="B945" s="25">
        <f>regression!C945</f>
        <v>43304.587999999989</v>
      </c>
    </row>
    <row r="946" spans="1:2">
      <c r="A946">
        <v>1940</v>
      </c>
      <c r="B946" s="25">
        <f>regression!C946</f>
        <v>166216.18335529999</v>
      </c>
    </row>
    <row r="947" spans="1:2">
      <c r="A947">
        <v>1941</v>
      </c>
      <c r="B947" s="25">
        <f>regression!C947</f>
        <v>274419.50465670001</v>
      </c>
    </row>
    <row r="948" spans="1:2">
      <c r="A948">
        <v>1942</v>
      </c>
      <c r="B948" s="25">
        <f>regression!C948</f>
        <v>350243.01582790003</v>
      </c>
    </row>
    <row r="949" spans="1:2">
      <c r="A949">
        <v>1943</v>
      </c>
      <c r="B949" s="25">
        <f>regression!C949</f>
        <v>90784.758863499999</v>
      </c>
    </row>
    <row r="950" spans="1:2">
      <c r="A950">
        <v>1944</v>
      </c>
      <c r="B950" s="25">
        <f>regression!C950</f>
        <v>148396.94683189999</v>
      </c>
    </row>
    <row r="951" spans="1:2">
      <c r="A951">
        <v>1945</v>
      </c>
      <c r="B951" s="25">
        <f>regression!C951</f>
        <v>370082.42417119996</v>
      </c>
    </row>
    <row r="952" spans="1:2">
      <c r="A952">
        <v>1946</v>
      </c>
      <c r="B952" s="25">
        <f>regression!C952</f>
        <v>289531.31218180008</v>
      </c>
    </row>
    <row r="953" spans="1:2">
      <c r="A953">
        <v>1947</v>
      </c>
      <c r="B953" s="25">
        <f>regression!C953</f>
        <v>87875.272481200009</v>
      </c>
    </row>
    <row r="954" spans="1:2">
      <c r="A954">
        <v>1948</v>
      </c>
      <c r="B954" s="25">
        <f>regression!C954</f>
        <v>85720</v>
      </c>
    </row>
    <row r="955" spans="1:2">
      <c r="A955">
        <v>1949</v>
      </c>
      <c r="B955" s="25">
        <f>regression!C955</f>
        <v>132637</v>
      </c>
    </row>
    <row r="956" spans="1:2">
      <c r="A956">
        <v>1950</v>
      </c>
      <c r="B956" s="25">
        <f>regression!C956</f>
        <v>223250</v>
      </c>
    </row>
    <row r="957" spans="1:2">
      <c r="A957">
        <v>1951</v>
      </c>
      <c r="B957" s="25">
        <f>regression!C957</f>
        <v>39883</v>
      </c>
    </row>
    <row r="958" spans="1:2">
      <c r="A958">
        <v>1952</v>
      </c>
      <c r="B958" s="25">
        <f>regression!C958</f>
        <v>13154</v>
      </c>
    </row>
    <row r="959" spans="1:2">
      <c r="A959">
        <v>1953</v>
      </c>
      <c r="B959" s="25">
        <f>regression!C959</f>
        <v>37361</v>
      </c>
    </row>
    <row r="960" spans="1:2">
      <c r="A960">
        <v>1954</v>
      </c>
      <c r="B960" s="25">
        <f>regression!C960</f>
        <v>12264</v>
      </c>
    </row>
    <row r="961" spans="1:2">
      <c r="A961">
        <v>1955</v>
      </c>
      <c r="B961" s="25">
        <f>regression!C961</f>
        <v>16146</v>
      </c>
    </row>
    <row r="962" spans="1:2">
      <c r="A962">
        <v>1956</v>
      </c>
      <c r="B962" s="25">
        <f>regression!C962</f>
        <v>12461</v>
      </c>
    </row>
    <row r="963" spans="1:2">
      <c r="A963">
        <v>1957</v>
      </c>
      <c r="B963" s="25">
        <f>regression!C963</f>
        <v>483122</v>
      </c>
    </row>
    <row r="964" spans="1:2">
      <c r="A964">
        <v>1958</v>
      </c>
      <c r="B964" s="25">
        <f>regression!C964</f>
        <v>192694</v>
      </c>
    </row>
    <row r="965" spans="1:2">
      <c r="A965">
        <v>1959</v>
      </c>
      <c r="B965" s="25">
        <f>regression!C965</f>
        <v>81210</v>
      </c>
    </row>
    <row r="966" spans="1:2">
      <c r="A966">
        <v>1960</v>
      </c>
      <c r="B966" s="25">
        <f>regression!C966</f>
        <v>56423</v>
      </c>
    </row>
    <row r="967" spans="1:2">
      <c r="A967">
        <v>1961</v>
      </c>
      <c r="B967" s="25">
        <f>regression!C967</f>
        <v>53835</v>
      </c>
    </row>
    <row r="968" spans="1:2">
      <c r="A968">
        <v>1962</v>
      </c>
      <c r="B968" s="25">
        <f>regression!C968</f>
        <v>185375</v>
      </c>
    </row>
    <row r="969" spans="1:2">
      <c r="A969">
        <v>1963</v>
      </c>
      <c r="B969" s="25">
        <f>regression!C969</f>
        <v>47270</v>
      </c>
    </row>
    <row r="970" spans="1:2">
      <c r="A970">
        <v>1964</v>
      </c>
      <c r="B970" s="25">
        <f>regression!C970</f>
        <v>159201</v>
      </c>
    </row>
    <row r="971" spans="1:2">
      <c r="A971">
        <v>1965</v>
      </c>
      <c r="B971" s="25">
        <f>regression!C971</f>
        <v>125811</v>
      </c>
    </row>
    <row r="972" spans="1:2">
      <c r="A972">
        <v>1966</v>
      </c>
      <c r="B972" s="25">
        <f>regression!C972</f>
        <v>183105</v>
      </c>
    </row>
    <row r="973" spans="1:2">
      <c r="A973">
        <v>1967</v>
      </c>
      <c r="B973" s="25">
        <f>regression!C973</f>
        <v>48507</v>
      </c>
    </row>
    <row r="974" spans="1:2">
      <c r="A974">
        <v>1968</v>
      </c>
      <c r="B974" s="25">
        <f>regression!C974</f>
        <v>167037</v>
      </c>
    </row>
    <row r="975" spans="1:2">
      <c r="A975">
        <v>1969</v>
      </c>
      <c r="B975" s="25">
        <f>regression!C975</f>
        <v>204434</v>
      </c>
    </row>
    <row r="976" spans="1:2">
      <c r="A976">
        <v>1970</v>
      </c>
      <c r="B976" s="25">
        <f>regression!C976</f>
        <v>226243</v>
      </c>
    </row>
    <row r="977" spans="1:2">
      <c r="A977">
        <v>1971</v>
      </c>
      <c r="B977" s="25">
        <f>regression!C977</f>
        <v>115167</v>
      </c>
    </row>
    <row r="978" spans="1:2">
      <c r="A978">
        <v>1972</v>
      </c>
      <c r="B978" s="25">
        <f>regression!C978</f>
        <v>16978</v>
      </c>
    </row>
    <row r="979" spans="1:2">
      <c r="A979">
        <v>1973</v>
      </c>
      <c r="B979" s="25">
        <f>regression!C979</f>
        <v>156842</v>
      </c>
    </row>
    <row r="980" spans="1:2">
      <c r="A980">
        <v>1974</v>
      </c>
      <c r="B980" s="25">
        <f>regression!C980</f>
        <v>212433</v>
      </c>
    </row>
    <row r="981" spans="1:2">
      <c r="A981">
        <v>1975</v>
      </c>
      <c r="B981" s="25">
        <f>regression!C981</f>
        <v>191328</v>
      </c>
    </row>
    <row r="982" spans="1:2">
      <c r="A982">
        <v>1976</v>
      </c>
      <c r="B982" s="25">
        <f>regression!C982</f>
        <v>34655</v>
      </c>
    </row>
    <row r="983" spans="1:2">
      <c r="A983">
        <v>1977</v>
      </c>
      <c r="B983" s="25">
        <f>regression!C983</f>
        <v>117241</v>
      </c>
    </row>
    <row r="984" spans="1:2">
      <c r="A984">
        <v>1978</v>
      </c>
      <c r="B984" s="25">
        <f>regression!C984</f>
        <v>0</v>
      </c>
    </row>
    <row r="985" spans="1:2">
      <c r="A985">
        <v>1979</v>
      </c>
      <c r="B985" s="25">
        <f>regression!C985</f>
        <v>91392</v>
      </c>
    </row>
    <row r="986" spans="1:2">
      <c r="A986">
        <v>1980</v>
      </c>
      <c r="B986" s="25">
        <f>regression!C986</f>
        <v>5370</v>
      </c>
    </row>
    <row r="987" spans="1:2">
      <c r="A987">
        <v>1981</v>
      </c>
      <c r="B987" s="25">
        <f>regression!C987</f>
        <v>471476</v>
      </c>
    </row>
    <row r="988" spans="1:2">
      <c r="A988">
        <v>1982</v>
      </c>
      <c r="B988" s="25">
        <f>regression!C988</f>
        <v>394108</v>
      </c>
    </row>
    <row r="989" spans="1:2">
      <c r="A989">
        <v>1983</v>
      </c>
      <c r="B989" s="25">
        <f>regression!C989</f>
        <v>46976</v>
      </c>
    </row>
    <row r="990" spans="1:2">
      <c r="A990">
        <v>1984</v>
      </c>
      <c r="B990" s="25">
        <f>regression!C990</f>
        <v>30780</v>
      </c>
    </row>
    <row r="991" spans="1:2">
      <c r="A991">
        <v>1985</v>
      </c>
      <c r="B991" s="25">
        <f>regression!C991</f>
        <v>160320</v>
      </c>
    </row>
    <row r="992" spans="1:2">
      <c r="A992">
        <v>1986</v>
      </c>
      <c r="B992" s="25">
        <f>regression!C992</f>
        <v>198231</v>
      </c>
    </row>
    <row r="993" spans="1:2">
      <c r="A993">
        <v>1987</v>
      </c>
      <c r="B993" s="25">
        <f>regression!C993</f>
        <v>240739</v>
      </c>
    </row>
    <row r="994" spans="1:2">
      <c r="A994">
        <v>1988</v>
      </c>
      <c r="B994" s="25">
        <f>regression!C994</f>
        <v>20153</v>
      </c>
    </row>
    <row r="995" spans="1:2">
      <c r="A995">
        <v>1989</v>
      </c>
      <c r="B995" s="25">
        <f>regression!C995</f>
        <v>473864</v>
      </c>
    </row>
    <row r="996" spans="1:2">
      <c r="A996">
        <v>1990</v>
      </c>
      <c r="B996" s="25">
        <f>regression!C996</f>
        <v>478301</v>
      </c>
    </row>
    <row r="997" spans="1:2">
      <c r="A997">
        <v>1991</v>
      </c>
      <c r="B997" s="25">
        <f>regression!C997</f>
        <v>282907.40159999998</v>
      </c>
    </row>
    <row r="998" spans="1:2">
      <c r="A998">
        <v>1992</v>
      </c>
      <c r="B998" s="25">
        <f>regression!C998</f>
        <v>205772.11200000002</v>
      </c>
    </row>
    <row r="999" spans="1:2">
      <c r="A999">
        <v>1993</v>
      </c>
      <c r="B999" s="25">
        <f>regression!C999</f>
        <v>280821.1152</v>
      </c>
    </row>
    <row r="1000" spans="1:2">
      <c r="A1000">
        <v>1994</v>
      </c>
      <c r="B1000" s="25">
        <f>regression!C1000</f>
        <v>255173.5968</v>
      </c>
    </row>
    <row r="1001" spans="1:2">
      <c r="A1001">
        <v>1995</v>
      </c>
      <c r="B1001" s="25">
        <f>regression!C1001</f>
        <v>167171.22719999996</v>
      </c>
    </row>
    <row r="1002" spans="1:2">
      <c r="A1002">
        <v>1996</v>
      </c>
      <c r="B1002" s="25">
        <f>regression!C1002</f>
        <v>81700.334399999992</v>
      </c>
    </row>
    <row r="1003" spans="1:2">
      <c r="A1003">
        <v>1997</v>
      </c>
      <c r="B1003" s="25">
        <f>regression!C1003</f>
        <v>270440.978</v>
      </c>
    </row>
    <row r="1004" spans="1:2">
      <c r="A1004">
        <v>1998</v>
      </c>
      <c r="B1004" s="25">
        <f>regression!C1004</f>
        <v>77007.644</v>
      </c>
    </row>
    <row r="1005" spans="1:2">
      <c r="A1005">
        <v>1999</v>
      </c>
      <c r="B1005" s="25">
        <f>regression!C1005</f>
        <v>146732.47399999999</v>
      </c>
    </row>
    <row r="1006" spans="1:2">
      <c r="A1006">
        <v>2000</v>
      </c>
      <c r="B1006" s="25">
        <f>regression!C1006</f>
        <v>106726.424</v>
      </c>
    </row>
    <row r="1007" spans="1:2">
      <c r="A1007">
        <v>2001</v>
      </c>
      <c r="B1007" s="25">
        <f>regression!C1007</f>
        <v>197025.79399999999</v>
      </c>
    </row>
    <row r="1008" spans="1:2">
      <c r="A1008">
        <v>2002</v>
      </c>
      <c r="B1008" s="25">
        <f>regression!C1008</f>
        <v>198136.166</v>
      </c>
    </row>
    <row r="1009" spans="1:2">
      <c r="A1009">
        <v>2003</v>
      </c>
      <c r="B1009" s="25">
        <f>regression!C1009</f>
        <v>131089.29200000002</v>
      </c>
    </row>
    <row r="1010" spans="1:2">
      <c r="A1010" s="2">
        <v>2004</v>
      </c>
      <c r="B1010" s="25">
        <f>regression!C1010</f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C1009"/>
    </sheetView>
  </sheetViews>
  <sheetFormatPr defaultRowHeight="12.75"/>
  <cols>
    <col min="1" max="3" width="13.28515625" style="2" customWidth="1"/>
    <col min="4" max="5" width="13.42578125" customWidth="1"/>
    <col min="9" max="9" width="78.140625" customWidth="1"/>
  </cols>
  <sheetData>
    <row r="1" spans="1:9">
      <c r="A1" s="2" t="s">
        <v>12</v>
      </c>
      <c r="B1" s="4"/>
      <c r="C1" s="4"/>
      <c r="D1" s="4"/>
      <c r="E1" s="4"/>
    </row>
    <row r="2" spans="1:9">
      <c r="A2">
        <v>996</v>
      </c>
      <c r="B2" s="13">
        <v>-0.93248898670909508</v>
      </c>
      <c r="C2" s="13">
        <f>regression!D2</f>
        <v>1.1151624</v>
      </c>
      <c r="D2" s="5"/>
      <c r="E2" s="5"/>
      <c r="I2" s="17"/>
    </row>
    <row r="3" spans="1:9">
      <c r="A3">
        <v>997</v>
      </c>
      <c r="B3" s="5">
        <v>-1.217091590489094</v>
      </c>
      <c r="C3" s="13">
        <f>regression!D3</f>
        <v>1.4062618</v>
      </c>
      <c r="D3" s="5"/>
      <c r="E3" s="5"/>
    </row>
    <row r="4" spans="1:9">
      <c r="A4">
        <v>998</v>
      </c>
      <c r="B4" s="5">
        <v>-2.2475017919771827</v>
      </c>
      <c r="C4" s="13">
        <f>regression!D4</f>
        <v>2.4601937999999999</v>
      </c>
      <c r="D4" s="5"/>
      <c r="E4" s="5"/>
      <c r="I4" s="17"/>
    </row>
    <row r="5" spans="1:9">
      <c r="A5">
        <v>999</v>
      </c>
      <c r="B5" s="5">
        <v>-2.3433795326504061</v>
      </c>
      <c r="C5" s="13">
        <f>regression!D5</f>
        <v>2.5582601999999999</v>
      </c>
      <c r="D5" s="5"/>
      <c r="E5" s="5"/>
      <c r="I5" s="17"/>
    </row>
    <row r="6" spans="1:9">
      <c r="A6">
        <v>1000</v>
      </c>
      <c r="B6" s="5">
        <v>-2.2954406623137942</v>
      </c>
      <c r="C6" s="13">
        <f>regression!D6</f>
        <v>2.5092270000000001</v>
      </c>
      <c r="D6" s="5"/>
      <c r="E6" s="5"/>
      <c r="I6" s="17"/>
    </row>
    <row r="7" spans="1:9">
      <c r="A7">
        <v>1001</v>
      </c>
      <c r="B7" s="5">
        <v>-1.3350101910871961</v>
      </c>
      <c r="C7" s="13">
        <f>regression!D7</f>
        <v>1.5268722000000001</v>
      </c>
      <c r="D7" s="5"/>
      <c r="E7" s="5"/>
      <c r="I7" s="17"/>
    </row>
    <row r="8" spans="1:9">
      <c r="A8">
        <v>1002</v>
      </c>
      <c r="B8" s="5">
        <v>-1.2903774497393163</v>
      </c>
      <c r="C8" s="13">
        <f>regression!D8</f>
        <v>1.4812205999999999</v>
      </c>
      <c r="D8" s="5"/>
      <c r="E8" s="5"/>
      <c r="I8" s="17"/>
    </row>
    <row r="9" spans="1:9">
      <c r="A9">
        <v>1003</v>
      </c>
      <c r="B9" s="5">
        <v>-2.0747565523159444</v>
      </c>
      <c r="C9" s="13">
        <f>regression!D9</f>
        <v>2.2835052</v>
      </c>
      <c r="D9" s="5"/>
      <c r="E9" s="5"/>
    </row>
    <row r="10" spans="1:9">
      <c r="A10">
        <v>1004</v>
      </c>
      <c r="B10" s="5">
        <v>-2.3191345867330391</v>
      </c>
      <c r="C10" s="13">
        <f>regression!D10</f>
        <v>2.5334618</v>
      </c>
      <c r="D10" s="5"/>
      <c r="E10" s="5"/>
    </row>
    <row r="11" spans="1:9">
      <c r="A11">
        <v>1005</v>
      </c>
      <c r="B11" s="5">
        <v>-2.4428389130614221</v>
      </c>
      <c r="C11" s="13">
        <f>regression!D11</f>
        <v>2.6599900000000001</v>
      </c>
      <c r="D11" s="5"/>
      <c r="E11" s="5"/>
    </row>
    <row r="12" spans="1:9">
      <c r="A12">
        <v>1006</v>
      </c>
      <c r="B12" s="5">
        <v>-2.3444815756466499</v>
      </c>
      <c r="C12" s="13">
        <f>regression!D12</f>
        <v>2.5593873999999999</v>
      </c>
      <c r="D12" s="5"/>
      <c r="E12" s="5"/>
    </row>
    <row r="13" spans="1:9">
      <c r="A13">
        <v>1007</v>
      </c>
      <c r="B13" s="5">
        <v>-2.1940527066593516</v>
      </c>
      <c r="C13" s="13">
        <f>regression!D13</f>
        <v>2.4055245999999997</v>
      </c>
      <c r="D13" s="5"/>
      <c r="E13" s="5"/>
    </row>
    <row r="14" spans="1:9">
      <c r="A14">
        <v>1008</v>
      </c>
      <c r="B14" s="5">
        <v>-1.8502152918312404</v>
      </c>
      <c r="C14" s="13">
        <f>regression!D14</f>
        <v>2.0538381999999999</v>
      </c>
      <c r="D14" s="5"/>
      <c r="E14" s="5"/>
    </row>
    <row r="15" spans="1:9">
      <c r="A15">
        <v>1009</v>
      </c>
      <c r="B15" s="5">
        <v>-1.7898784377868844</v>
      </c>
      <c r="C15" s="13">
        <f>regression!D15</f>
        <v>1.992124</v>
      </c>
      <c r="D15" s="5"/>
      <c r="E15" s="5"/>
    </row>
    <row r="16" spans="1:9">
      <c r="A16">
        <v>1010</v>
      </c>
      <c r="B16" s="5">
        <v>-1.9482971184969515</v>
      </c>
      <c r="C16" s="13">
        <f>regression!D16</f>
        <v>2.1541589999999999</v>
      </c>
      <c r="D16" s="5"/>
      <c r="E16" s="5"/>
    </row>
    <row r="17" spans="1:5">
      <c r="A17">
        <v>1011</v>
      </c>
      <c r="B17" s="5">
        <v>-1.9967870103316852</v>
      </c>
      <c r="C17" s="13">
        <f>regression!D17</f>
        <v>2.2037558000000002</v>
      </c>
      <c r="D17" s="5"/>
      <c r="E17" s="5"/>
    </row>
    <row r="18" spans="1:5">
      <c r="A18">
        <v>1012</v>
      </c>
      <c r="B18" s="5">
        <v>-1.9524297797328665</v>
      </c>
      <c r="C18" s="13">
        <f>regression!D18</f>
        <v>2.1583860000000001</v>
      </c>
      <c r="D18" s="5"/>
      <c r="E18" s="5"/>
    </row>
    <row r="19" spans="1:5">
      <c r="A19">
        <v>1013</v>
      </c>
      <c r="B19" s="5">
        <v>-2.1890935131762537</v>
      </c>
      <c r="C19" s="13">
        <f>regression!D19</f>
        <v>2.4004522000000001</v>
      </c>
      <c r="D19" s="5"/>
      <c r="E19" s="5"/>
    </row>
    <row r="20" spans="1:5">
      <c r="A20">
        <v>1014</v>
      </c>
      <c r="B20" s="5">
        <v>-2.8486662464282548</v>
      </c>
      <c r="C20" s="13">
        <f>regression!D20</f>
        <v>3.0750814000000002</v>
      </c>
      <c r="D20" s="5"/>
      <c r="E20" s="5"/>
    </row>
    <row r="21" spans="1:5">
      <c r="A21">
        <v>1015</v>
      </c>
      <c r="B21" s="5">
        <v>-2.7260639630961161</v>
      </c>
      <c r="C21" s="13">
        <f>regression!D21</f>
        <v>2.9496804000000001</v>
      </c>
      <c r="D21" s="5"/>
      <c r="E21" s="5"/>
    </row>
    <row r="22" spans="1:5">
      <c r="A22">
        <v>1016</v>
      </c>
      <c r="B22" s="5">
        <v>-1.6135515583878532</v>
      </c>
      <c r="C22" s="13">
        <f>regression!D22</f>
        <v>1.8117719999999999</v>
      </c>
      <c r="D22" s="5"/>
      <c r="E22" s="5"/>
    </row>
    <row r="23" spans="1:5">
      <c r="A23">
        <v>1017</v>
      </c>
      <c r="B23" s="5">
        <v>-0.61813122203050963</v>
      </c>
      <c r="C23" s="13">
        <f>regression!D23</f>
        <v>0.79362860000000013</v>
      </c>
      <c r="D23" s="5"/>
      <c r="E23" s="5"/>
    </row>
    <row r="24" spans="1:5">
      <c r="A24">
        <v>1018</v>
      </c>
      <c r="B24" s="5">
        <v>-0.32498778502962034</v>
      </c>
      <c r="C24" s="13">
        <f>regression!D24</f>
        <v>0.49379340000000016</v>
      </c>
      <c r="D24" s="5"/>
      <c r="E24" s="5"/>
    </row>
    <row r="25" spans="1:5">
      <c r="A25">
        <v>1019</v>
      </c>
      <c r="B25" s="5">
        <v>-1.0038462707158904</v>
      </c>
      <c r="C25" s="13">
        <f>regression!D25</f>
        <v>1.1881485999999999</v>
      </c>
      <c r="D25" s="5"/>
      <c r="E25" s="5"/>
    </row>
    <row r="26" spans="1:5">
      <c r="A26">
        <v>1020</v>
      </c>
      <c r="B26" s="5">
        <v>-2.4320939938480439</v>
      </c>
      <c r="C26" s="13">
        <f>regression!D26</f>
        <v>2.6489997999999999</v>
      </c>
      <c r="D26" s="5"/>
      <c r="E26" s="5"/>
    </row>
    <row r="27" spans="1:5">
      <c r="A27">
        <v>1021</v>
      </c>
      <c r="B27" s="5">
        <v>-1.7923580345284333</v>
      </c>
      <c r="C27" s="13">
        <f>regression!D27</f>
        <v>1.9946602</v>
      </c>
      <c r="D27" s="5"/>
      <c r="E27" s="5"/>
    </row>
    <row r="28" spans="1:5">
      <c r="A28">
        <v>1022</v>
      </c>
      <c r="B28" s="5">
        <v>-2.2717467378945493</v>
      </c>
      <c r="C28" s="13">
        <f>regression!D28</f>
        <v>2.4849921999999998</v>
      </c>
      <c r="D28" s="5"/>
      <c r="E28" s="5"/>
    </row>
    <row r="29" spans="1:5">
      <c r="A29">
        <v>1023</v>
      </c>
      <c r="B29" s="5">
        <v>-1.7091537883120156</v>
      </c>
      <c r="C29" s="13">
        <f>regression!D29</f>
        <v>1.9095565999999999</v>
      </c>
      <c r="D29" s="5"/>
      <c r="E29" s="5"/>
    </row>
    <row r="30" spans="1:5">
      <c r="A30">
        <v>1024</v>
      </c>
      <c r="B30" s="5">
        <v>-1.6962047831061491</v>
      </c>
      <c r="C30" s="13">
        <f>regression!D30</f>
        <v>1.896312</v>
      </c>
      <c r="D30" s="5"/>
      <c r="E30" s="5"/>
    </row>
    <row r="31" spans="1:5">
      <c r="A31">
        <v>1025</v>
      </c>
      <c r="B31" s="5">
        <v>-2.0265421712302718</v>
      </c>
      <c r="C31" s="13">
        <f>regression!D31</f>
        <v>2.2341902</v>
      </c>
      <c r="D31" s="5"/>
      <c r="E31" s="5"/>
    </row>
    <row r="32" spans="1:5">
      <c r="A32">
        <v>1026</v>
      </c>
      <c r="B32" s="5">
        <v>-1.2013874777926177</v>
      </c>
      <c r="C32" s="13">
        <f>regression!D32</f>
        <v>1.3901992000000001</v>
      </c>
      <c r="D32" s="5"/>
      <c r="E32" s="5"/>
    </row>
    <row r="33" spans="1:5">
      <c r="A33">
        <v>1027</v>
      </c>
      <c r="B33" s="5">
        <v>-1.2743978262937792</v>
      </c>
      <c r="C33" s="13">
        <f>regression!D33</f>
        <v>1.4648762</v>
      </c>
      <c r="D33" s="5"/>
      <c r="E33" s="5"/>
    </row>
    <row r="34" spans="1:5">
      <c r="A34">
        <v>1028</v>
      </c>
      <c r="B34" s="5">
        <v>-2.080542278046225</v>
      </c>
      <c r="C34" s="13">
        <f>regression!D34</f>
        <v>2.2894230000000002</v>
      </c>
      <c r="D34" s="5"/>
      <c r="E34" s="5"/>
    </row>
    <row r="35" spans="1:5">
      <c r="A35">
        <v>1029</v>
      </c>
      <c r="B35" s="5">
        <v>-1.6518475525073304</v>
      </c>
      <c r="C35" s="13">
        <f>regression!D35</f>
        <v>1.8509422</v>
      </c>
      <c r="D35" s="5"/>
      <c r="E35" s="5"/>
    </row>
    <row r="36" spans="1:5">
      <c r="A36">
        <v>1030</v>
      </c>
      <c r="B36" s="5">
        <v>-0.95563188963021795</v>
      </c>
      <c r="C36" s="13">
        <f>regression!D36</f>
        <v>1.1388335999999999</v>
      </c>
      <c r="D36" s="5"/>
      <c r="E36" s="5"/>
    </row>
    <row r="37" spans="1:5">
      <c r="A37">
        <v>1031</v>
      </c>
      <c r="B37" s="5">
        <v>-1.3369387663306229</v>
      </c>
      <c r="C37" s="13">
        <f>regression!D37</f>
        <v>1.5288447999999999</v>
      </c>
      <c r="D37" s="5"/>
      <c r="E37" s="5"/>
    </row>
    <row r="38" spans="1:5">
      <c r="A38">
        <v>1032</v>
      </c>
      <c r="B38" s="5">
        <v>-1.8890623074488395</v>
      </c>
      <c r="C38" s="13">
        <f>regression!D38</f>
        <v>2.093572</v>
      </c>
      <c r="D38" s="5"/>
      <c r="E38" s="5"/>
    </row>
    <row r="39" spans="1:5">
      <c r="A39">
        <v>1033</v>
      </c>
      <c r="B39" s="5">
        <v>-2.2965427053100385</v>
      </c>
      <c r="C39" s="13">
        <f>regression!D39</f>
        <v>2.5103542000000001</v>
      </c>
      <c r="D39" s="5"/>
      <c r="E39" s="5"/>
    </row>
    <row r="40" spans="1:5">
      <c r="A40">
        <v>1034</v>
      </c>
      <c r="B40" s="5">
        <v>-1.998991096324173</v>
      </c>
      <c r="C40" s="13">
        <f>regression!D40</f>
        <v>2.2060102000000001</v>
      </c>
      <c r="D40" s="5"/>
      <c r="E40" s="5"/>
    </row>
    <row r="41" spans="1:5">
      <c r="A41">
        <v>1035</v>
      </c>
      <c r="B41" s="5">
        <v>-1.7014394873383079</v>
      </c>
      <c r="C41" s="13">
        <f>regression!D41</f>
        <v>1.9016662</v>
      </c>
      <c r="D41" s="5"/>
      <c r="E41" s="5"/>
    </row>
    <row r="42" spans="1:5">
      <c r="A42">
        <v>1036</v>
      </c>
      <c r="B42" s="5">
        <v>-1.6077658326575726</v>
      </c>
      <c r="C42" s="13">
        <f>regression!D42</f>
        <v>1.8058542</v>
      </c>
      <c r="D42" s="5"/>
      <c r="E42" s="5"/>
    </row>
    <row r="43" spans="1:5">
      <c r="A43">
        <v>1037</v>
      </c>
      <c r="B43" s="5">
        <v>-1.4460410229587737</v>
      </c>
      <c r="C43" s="13">
        <f>regression!D43</f>
        <v>1.6404376000000001</v>
      </c>
      <c r="D43" s="5"/>
      <c r="E43" s="5"/>
    </row>
    <row r="44" spans="1:5">
      <c r="A44">
        <v>1038</v>
      </c>
      <c r="B44" s="5">
        <v>-1.6105209401481824</v>
      </c>
      <c r="C44" s="13">
        <f>regression!D44</f>
        <v>1.8086722</v>
      </c>
      <c r="D44" s="5"/>
      <c r="E44" s="5"/>
    </row>
    <row r="45" spans="1:5">
      <c r="A45">
        <v>1039</v>
      </c>
      <c r="B45" s="5">
        <v>-1.7700416638544936</v>
      </c>
      <c r="C45" s="13">
        <f>regression!D45</f>
        <v>1.9718344000000001</v>
      </c>
      <c r="D45" s="5"/>
      <c r="E45" s="5"/>
    </row>
    <row r="46" spans="1:5">
      <c r="A46">
        <v>1040</v>
      </c>
      <c r="B46" s="5">
        <v>-2.2403385125015971</v>
      </c>
      <c r="C46" s="13">
        <f>regression!D46</f>
        <v>2.4528669999999999</v>
      </c>
      <c r="D46" s="5"/>
      <c r="E46" s="5"/>
    </row>
    <row r="47" spans="1:5">
      <c r="A47">
        <v>1041</v>
      </c>
      <c r="B47" s="5">
        <v>-2.2513589424640363</v>
      </c>
      <c r="C47" s="13">
        <f>regression!D47</f>
        <v>2.4641389999999999</v>
      </c>
      <c r="D47" s="5"/>
      <c r="E47" s="5"/>
    </row>
    <row r="48" spans="1:5">
      <c r="A48">
        <v>1042</v>
      </c>
      <c r="B48" s="5">
        <v>-2.0560218213797974</v>
      </c>
      <c r="C48" s="13">
        <f>regression!D48</f>
        <v>2.2643428000000001</v>
      </c>
      <c r="D48" s="5"/>
      <c r="E48" s="5"/>
    </row>
    <row r="49" spans="1:5">
      <c r="A49">
        <v>1043</v>
      </c>
      <c r="B49" s="5">
        <v>-2.4596450687541425</v>
      </c>
      <c r="C49" s="13">
        <f>regression!D49</f>
        <v>2.6771798000000002</v>
      </c>
      <c r="D49" s="5"/>
      <c r="E49" s="5"/>
    </row>
    <row r="50" spans="1:5">
      <c r="A50">
        <v>1044</v>
      </c>
      <c r="B50" s="5">
        <v>-2.7398395005491656</v>
      </c>
      <c r="C50" s="13">
        <f>regression!D50</f>
        <v>2.9637704</v>
      </c>
      <c r="D50" s="5"/>
      <c r="E50" s="5"/>
    </row>
    <row r="51" spans="1:5">
      <c r="A51">
        <v>1045</v>
      </c>
      <c r="B51" s="5">
        <v>-1.9488481399950737</v>
      </c>
      <c r="C51" s="13">
        <f>regression!D51</f>
        <v>2.1547225999999999</v>
      </c>
      <c r="D51" s="5"/>
      <c r="E51" s="5"/>
    </row>
    <row r="52" spans="1:5">
      <c r="A52">
        <v>1046</v>
      </c>
      <c r="B52" s="5">
        <v>-1.3052550301886097</v>
      </c>
      <c r="C52" s="13">
        <f>regression!D52</f>
        <v>1.4964378</v>
      </c>
      <c r="D52" s="5"/>
      <c r="E52" s="5"/>
    </row>
    <row r="53" spans="1:5">
      <c r="A53">
        <v>1047</v>
      </c>
      <c r="B53" s="5">
        <v>-1.921572575838036</v>
      </c>
      <c r="C53" s="13">
        <f>regression!D53</f>
        <v>2.1268243999999998</v>
      </c>
      <c r="D53" s="5"/>
      <c r="E53" s="5"/>
    </row>
    <row r="54" spans="1:5">
      <c r="A54">
        <v>1048</v>
      </c>
      <c r="B54" s="5">
        <v>-1.820460130932654</v>
      </c>
      <c r="C54" s="13">
        <f>regression!D54</f>
        <v>2.0234038000000001</v>
      </c>
      <c r="D54" s="5"/>
      <c r="E54" s="5"/>
    </row>
    <row r="55" spans="1:5">
      <c r="A55">
        <v>1049</v>
      </c>
      <c r="B55" s="5">
        <v>-1.6705822834434774</v>
      </c>
      <c r="C55" s="13">
        <f>regression!D55</f>
        <v>1.8701045999999999</v>
      </c>
      <c r="D55" s="5"/>
      <c r="E55" s="5"/>
    </row>
    <row r="56" spans="1:5">
      <c r="A56">
        <v>1050</v>
      </c>
      <c r="B56" s="5">
        <v>-2.5593799599142191</v>
      </c>
      <c r="C56" s="13">
        <f>regression!D56</f>
        <v>2.7791914000000002</v>
      </c>
      <c r="D56" s="5"/>
      <c r="E56" s="5"/>
    </row>
    <row r="57" spans="1:5">
      <c r="A57">
        <v>1051</v>
      </c>
      <c r="B57" s="5">
        <v>-2.0832973855368349</v>
      </c>
      <c r="C57" s="13">
        <f>regression!D57</f>
        <v>2.2922410000000002</v>
      </c>
      <c r="D57" s="5"/>
      <c r="E57" s="5"/>
    </row>
    <row r="58" spans="1:5">
      <c r="A58">
        <v>1052</v>
      </c>
      <c r="B58" s="5">
        <v>-0.84873371899455519</v>
      </c>
      <c r="C58" s="13">
        <f>regression!D58</f>
        <v>1.0294951999999999</v>
      </c>
      <c r="D58" s="5"/>
      <c r="E58" s="5"/>
    </row>
    <row r="59" spans="1:5">
      <c r="A59">
        <v>1053</v>
      </c>
      <c r="B59" s="5">
        <v>-0.13020168544350286</v>
      </c>
      <c r="C59" s="13">
        <f>regression!D59</f>
        <v>0.29456079999999996</v>
      </c>
      <c r="D59" s="5"/>
      <c r="E59" s="5"/>
    </row>
    <row r="60" spans="1:5">
      <c r="A60">
        <v>1054</v>
      </c>
      <c r="B60" s="5">
        <v>0.13180903691349521</v>
      </c>
      <c r="C60" s="13">
        <f>regression!D60</f>
        <v>2.6569000000000065E-2</v>
      </c>
      <c r="D60" s="5"/>
      <c r="E60" s="5"/>
    </row>
    <row r="61" spans="1:5">
      <c r="A61">
        <v>1055</v>
      </c>
      <c r="B61" s="5">
        <v>-4.5619885481780198E-2</v>
      </c>
      <c r="C61" s="13">
        <f>regression!D61</f>
        <v>0.20804820000000013</v>
      </c>
      <c r="D61" s="5"/>
      <c r="E61" s="5"/>
    </row>
    <row r="62" spans="1:5">
      <c r="A62">
        <v>1056</v>
      </c>
      <c r="B62" s="5">
        <v>-1.0663872107527346</v>
      </c>
      <c r="C62" s="13">
        <f>regression!D62</f>
        <v>1.2521172</v>
      </c>
      <c r="D62" s="5"/>
      <c r="E62" s="5"/>
    </row>
    <row r="63" spans="1:5">
      <c r="A63">
        <v>1057</v>
      </c>
      <c r="B63" s="5">
        <v>-1.8064090827305437</v>
      </c>
      <c r="C63" s="13">
        <f>regression!D63</f>
        <v>2.0090319999999999</v>
      </c>
      <c r="D63" s="5"/>
      <c r="E63" s="5"/>
    </row>
    <row r="64" spans="1:5">
      <c r="A64">
        <v>1058</v>
      </c>
      <c r="B64" s="5">
        <v>-1.5540412365906802</v>
      </c>
      <c r="C64" s="13">
        <f>regression!D64</f>
        <v>1.7509032</v>
      </c>
      <c r="D64" s="5"/>
      <c r="E64" s="5"/>
    </row>
    <row r="65" spans="1:5">
      <c r="A65">
        <v>1059</v>
      </c>
      <c r="B65" s="5">
        <v>-0.98759113652129227</v>
      </c>
      <c r="C65" s="13">
        <f>regression!D65</f>
        <v>1.1715224</v>
      </c>
      <c r="D65" s="5"/>
      <c r="E65" s="5"/>
    </row>
    <row r="66" spans="1:5">
      <c r="A66">
        <v>1060</v>
      </c>
      <c r="B66" s="5">
        <v>-1.2217752732231308</v>
      </c>
      <c r="C66" s="13">
        <f>regression!D66</f>
        <v>1.4110524</v>
      </c>
      <c r="D66" s="5"/>
      <c r="E66" s="5"/>
    </row>
    <row r="67" spans="1:5">
      <c r="A67">
        <v>1061</v>
      </c>
      <c r="B67" s="5">
        <v>-2.4486246387917028</v>
      </c>
      <c r="C67" s="13">
        <f>regression!D67</f>
        <v>2.6659078000000003</v>
      </c>
      <c r="D67" s="5"/>
      <c r="E67" s="5"/>
    </row>
    <row r="68" spans="1:5">
      <c r="A68">
        <v>1062</v>
      </c>
      <c r="B68" s="5">
        <v>-2.6139310882282945</v>
      </c>
      <c r="C68" s="13">
        <f>regression!D68</f>
        <v>2.8349877999999999</v>
      </c>
      <c r="D68" s="5"/>
      <c r="E68" s="5"/>
    </row>
    <row r="69" spans="1:5">
      <c r="A69">
        <v>1063</v>
      </c>
      <c r="B69" s="5">
        <v>-2.2618283509283539</v>
      </c>
      <c r="C69" s="13">
        <f>regression!D69</f>
        <v>2.4748473999999998</v>
      </c>
      <c r="D69" s="5"/>
      <c r="E69" s="5"/>
    </row>
    <row r="70" spans="1:5">
      <c r="A70">
        <v>1064</v>
      </c>
      <c r="B70" s="5">
        <v>-1.4501736841946884</v>
      </c>
      <c r="C70" s="13">
        <f>regression!D70</f>
        <v>1.6446646</v>
      </c>
      <c r="D70" s="5"/>
      <c r="E70" s="5"/>
    </row>
    <row r="71" spans="1:5">
      <c r="A71">
        <v>1065</v>
      </c>
      <c r="B71" s="5">
        <v>-1.1275505970442734</v>
      </c>
      <c r="C71" s="13">
        <f>regression!D71</f>
        <v>1.3146768</v>
      </c>
      <c r="D71" s="5"/>
      <c r="E71" s="5"/>
    </row>
    <row r="72" spans="1:5">
      <c r="A72">
        <v>1066</v>
      </c>
      <c r="B72" s="5">
        <v>-1.6388985473014639</v>
      </c>
      <c r="C72" s="13">
        <f>regression!D72</f>
        <v>1.8376976</v>
      </c>
      <c r="D72" s="5"/>
      <c r="E72" s="5"/>
    </row>
    <row r="73" spans="1:5">
      <c r="A73">
        <v>1067</v>
      </c>
      <c r="B73" s="5">
        <v>-1.2658569930728885</v>
      </c>
      <c r="C73" s="13">
        <f>regression!D73</f>
        <v>1.4561404</v>
      </c>
      <c r="D73" s="5"/>
      <c r="E73" s="5"/>
    </row>
    <row r="74" spans="1:5">
      <c r="A74">
        <v>1068</v>
      </c>
      <c r="B74" s="5">
        <v>-1.4716635226214452</v>
      </c>
      <c r="C74" s="13">
        <f>regression!D74</f>
        <v>1.6666449999999999</v>
      </c>
      <c r="D74" s="5"/>
      <c r="E74" s="5"/>
    </row>
    <row r="75" spans="1:5">
      <c r="A75">
        <v>1069</v>
      </c>
      <c r="B75" s="5">
        <v>-1.9923788383467094</v>
      </c>
      <c r="C75" s="13">
        <f>regression!D75</f>
        <v>2.1992470000000002</v>
      </c>
      <c r="D75" s="5"/>
      <c r="E75" s="5"/>
    </row>
    <row r="76" spans="1:5">
      <c r="A76">
        <v>1070</v>
      </c>
      <c r="B76" s="5">
        <v>-1.6105209401481824</v>
      </c>
      <c r="C76" s="13">
        <f>regression!D76</f>
        <v>1.8086722</v>
      </c>
      <c r="D76" s="5"/>
      <c r="E76" s="5"/>
    </row>
    <row r="77" spans="1:5">
      <c r="A77">
        <v>1071</v>
      </c>
      <c r="B77" s="5">
        <v>-2.1020321164729818</v>
      </c>
      <c r="C77" s="13">
        <f>regression!D77</f>
        <v>2.3114034000000001</v>
      </c>
      <c r="D77" s="5"/>
      <c r="E77" s="5"/>
    </row>
    <row r="78" spans="1:5">
      <c r="A78">
        <v>1072</v>
      </c>
      <c r="B78" s="5">
        <v>-2.3125223287555756</v>
      </c>
      <c r="C78" s="13">
        <f>regression!D78</f>
        <v>2.5266986</v>
      </c>
      <c r="D78" s="5"/>
      <c r="E78" s="5"/>
    </row>
    <row r="79" spans="1:5">
      <c r="A79">
        <v>1073</v>
      </c>
      <c r="B79" s="5">
        <v>-2.5516656589405118</v>
      </c>
      <c r="C79" s="13">
        <f>regression!D79</f>
        <v>2.7713009999999998</v>
      </c>
      <c r="D79" s="5"/>
      <c r="E79" s="5"/>
    </row>
    <row r="80" spans="1:5">
      <c r="A80">
        <v>1074</v>
      </c>
      <c r="B80" s="5">
        <v>-2.3070121137743556</v>
      </c>
      <c r="C80" s="13">
        <f>regression!D80</f>
        <v>2.5210626</v>
      </c>
      <c r="D80" s="5"/>
      <c r="E80" s="5"/>
    </row>
    <row r="81" spans="1:5">
      <c r="A81">
        <v>1075</v>
      </c>
      <c r="B81" s="5">
        <v>-1.8000723355021409</v>
      </c>
      <c r="C81" s="13">
        <f>regression!D81</f>
        <v>2.0025506000000002</v>
      </c>
      <c r="D81" s="5"/>
      <c r="E81" s="5"/>
    </row>
    <row r="82" spans="1:5">
      <c r="A82">
        <v>1076</v>
      </c>
      <c r="B82" s="5">
        <v>-1.6725108586869044</v>
      </c>
      <c r="C82" s="13">
        <f>regression!D82</f>
        <v>1.8720771999999999</v>
      </c>
      <c r="D82" s="5"/>
      <c r="E82" s="5"/>
    </row>
    <row r="83" spans="1:5">
      <c r="A83">
        <v>1077</v>
      </c>
      <c r="B83" s="5">
        <v>-1.6898680358777465</v>
      </c>
      <c r="C83" s="13">
        <f>regression!D83</f>
        <v>1.8898306</v>
      </c>
      <c r="D83" s="5"/>
      <c r="E83" s="5"/>
    </row>
    <row r="84" spans="1:5">
      <c r="A84">
        <v>1078</v>
      </c>
      <c r="B84" s="5">
        <v>-2.3827775697661271</v>
      </c>
      <c r="C84" s="13">
        <f>regression!D84</f>
        <v>2.5985575999999999</v>
      </c>
      <c r="D84" s="5"/>
      <c r="E84" s="5"/>
    </row>
    <row r="85" spans="1:5">
      <c r="A85">
        <v>1079</v>
      </c>
      <c r="B85" s="5">
        <v>-2.6478189103627958</v>
      </c>
      <c r="C85" s="13">
        <f>regression!D85</f>
        <v>2.8696492</v>
      </c>
      <c r="D85" s="5"/>
      <c r="E85" s="5"/>
    </row>
    <row r="86" spans="1:5">
      <c r="A86">
        <v>1080</v>
      </c>
      <c r="B86" s="5">
        <v>-2.6445127813740639</v>
      </c>
      <c r="C86" s="13">
        <f>regression!D86</f>
        <v>2.8662676</v>
      </c>
      <c r="D86" s="5"/>
      <c r="E86" s="5"/>
    </row>
    <row r="87" spans="1:5">
      <c r="A87">
        <v>1081</v>
      </c>
      <c r="B87" s="5">
        <v>-2.08191983179153</v>
      </c>
      <c r="C87" s="13">
        <f>regression!D87</f>
        <v>2.290832</v>
      </c>
      <c r="D87" s="5"/>
      <c r="E87" s="5"/>
    </row>
    <row r="88" spans="1:5">
      <c r="A88">
        <v>1082</v>
      </c>
      <c r="B88" s="5">
        <v>-1.7642559381242127</v>
      </c>
      <c r="C88" s="13">
        <f>regression!D88</f>
        <v>1.9659165999999999</v>
      </c>
      <c r="D88" s="5"/>
      <c r="E88" s="5"/>
    </row>
    <row r="89" spans="1:5">
      <c r="A89">
        <v>1083</v>
      </c>
      <c r="B89" s="5">
        <v>-1.1807241716130439</v>
      </c>
      <c r="C89" s="13">
        <f>regression!D89</f>
        <v>1.3690642</v>
      </c>
      <c r="D89" s="5"/>
      <c r="E89" s="5"/>
    </row>
    <row r="90" spans="1:5">
      <c r="A90">
        <v>1084</v>
      </c>
      <c r="B90" s="5">
        <v>-1.2845917240090357</v>
      </c>
      <c r="C90" s="13">
        <f>regression!D90</f>
        <v>1.4753028000000001</v>
      </c>
      <c r="D90" s="5"/>
      <c r="E90" s="5"/>
    </row>
    <row r="91" spans="1:5">
      <c r="A91">
        <v>1085</v>
      </c>
      <c r="B91" s="5">
        <v>-2.0863280037765057</v>
      </c>
      <c r="C91" s="13">
        <f>regression!D91</f>
        <v>2.2953408</v>
      </c>
      <c r="D91" s="5"/>
      <c r="E91" s="5"/>
    </row>
    <row r="92" spans="1:5">
      <c r="A92">
        <v>1086</v>
      </c>
      <c r="B92" s="5">
        <v>-2.3532979196166015</v>
      </c>
      <c r="C92" s="13">
        <f>regression!D92</f>
        <v>2.5684050000000003</v>
      </c>
      <c r="D92" s="5"/>
      <c r="E92" s="5"/>
    </row>
    <row r="93" spans="1:5">
      <c r="A93">
        <v>1087</v>
      </c>
      <c r="B93" s="5">
        <v>-1.3396938738212327</v>
      </c>
      <c r="C93" s="13">
        <f>regression!D93</f>
        <v>1.5316627999999999</v>
      </c>
      <c r="D93" s="5"/>
      <c r="E93" s="5"/>
    </row>
    <row r="94" spans="1:5">
      <c r="A94">
        <v>1088</v>
      </c>
      <c r="B94" s="5">
        <v>-1.3650408627348436</v>
      </c>
      <c r="C94" s="13">
        <f>regression!D94</f>
        <v>1.5575884</v>
      </c>
      <c r="D94" s="5"/>
      <c r="E94" s="5"/>
    </row>
    <row r="95" spans="1:5">
      <c r="A95">
        <v>1089</v>
      </c>
      <c r="B95" s="5">
        <v>-2.4210735638856042</v>
      </c>
      <c r="C95" s="13">
        <f>regression!D95</f>
        <v>2.6377278</v>
      </c>
      <c r="D95" s="5"/>
      <c r="E95" s="5"/>
    </row>
    <row r="96" spans="1:5">
      <c r="A96">
        <v>1090</v>
      </c>
      <c r="B96" s="5">
        <v>-2.3557775163581502</v>
      </c>
      <c r="C96" s="13">
        <f>regression!D96</f>
        <v>2.5709412</v>
      </c>
      <c r="D96" s="5"/>
      <c r="E96" s="5"/>
    </row>
    <row r="97" spans="1:5">
      <c r="A97">
        <v>1091</v>
      </c>
      <c r="B97" s="5">
        <v>-1.7573681693976881</v>
      </c>
      <c r="C97" s="13">
        <f>regression!D97</f>
        <v>1.9588715999999999</v>
      </c>
      <c r="D97" s="5"/>
      <c r="E97" s="5"/>
    </row>
    <row r="98" spans="1:5">
      <c r="A98">
        <v>1092</v>
      </c>
      <c r="B98" s="5">
        <v>-1.7471742716824317</v>
      </c>
      <c r="C98" s="13">
        <f>regression!D98</f>
        <v>1.948445</v>
      </c>
      <c r="D98" s="5"/>
      <c r="E98" s="5"/>
    </row>
    <row r="99" spans="1:5">
      <c r="A99">
        <v>1093</v>
      </c>
      <c r="B99" s="5">
        <v>-1.5121636027334102</v>
      </c>
      <c r="C99" s="13">
        <f>regression!D99</f>
        <v>1.7080696</v>
      </c>
      <c r="D99" s="5"/>
      <c r="E99" s="5"/>
    </row>
    <row r="100" spans="1:5">
      <c r="A100">
        <v>1094</v>
      </c>
      <c r="B100" s="5">
        <v>-0.98373398603443851</v>
      </c>
      <c r="C100" s="13">
        <f>regression!D100</f>
        <v>1.1675772</v>
      </c>
      <c r="D100" s="5"/>
      <c r="E100" s="5"/>
    </row>
    <row r="101" spans="1:5">
      <c r="A101">
        <v>1095</v>
      </c>
      <c r="B101" s="5">
        <v>-0.97684621730791388</v>
      </c>
      <c r="C101" s="13">
        <f>regression!D101</f>
        <v>1.1605322</v>
      </c>
      <c r="D101" s="5"/>
      <c r="E101" s="5"/>
    </row>
    <row r="102" spans="1:5">
      <c r="A102">
        <v>1096</v>
      </c>
      <c r="B102" s="5">
        <v>-1.2862447885034016</v>
      </c>
      <c r="C102" s="13">
        <f>regression!D102</f>
        <v>1.4769936000000001</v>
      </c>
      <c r="D102" s="5"/>
      <c r="E102" s="5"/>
    </row>
    <row r="103" spans="1:5">
      <c r="A103">
        <v>1097</v>
      </c>
      <c r="B103" s="5">
        <v>-0.80134587015606562</v>
      </c>
      <c r="C103" s="13">
        <f>regression!D103</f>
        <v>0.98102560000000005</v>
      </c>
      <c r="D103" s="5"/>
      <c r="E103" s="5"/>
    </row>
    <row r="104" spans="1:5">
      <c r="A104">
        <v>1098</v>
      </c>
      <c r="B104" s="5">
        <v>-1.3052550301886097</v>
      </c>
      <c r="C104" s="13">
        <f>regression!D104</f>
        <v>1.4964378</v>
      </c>
      <c r="D104" s="5"/>
      <c r="E104" s="5"/>
    </row>
    <row r="105" spans="1:5">
      <c r="A105">
        <v>1099</v>
      </c>
      <c r="B105" s="5">
        <v>-2.2700936734001838</v>
      </c>
      <c r="C105" s="13">
        <f>regression!D105</f>
        <v>2.4833014000000002</v>
      </c>
      <c r="D105" s="5"/>
      <c r="E105" s="5"/>
    </row>
    <row r="106" spans="1:5">
      <c r="A106">
        <v>1100</v>
      </c>
      <c r="B106" s="5">
        <v>-2.102583137971104</v>
      </c>
      <c r="C106" s="13">
        <f>regression!D106</f>
        <v>2.3119670000000001</v>
      </c>
      <c r="D106" s="5"/>
      <c r="E106" s="5"/>
    </row>
    <row r="107" spans="1:5">
      <c r="A107">
        <v>1101</v>
      </c>
      <c r="B107" s="5">
        <v>-1.7959396742662261</v>
      </c>
      <c r="C107" s="13">
        <f>regression!D107</f>
        <v>1.9983236</v>
      </c>
      <c r="D107" s="5"/>
      <c r="E107" s="5"/>
    </row>
    <row r="108" spans="1:5">
      <c r="A108">
        <v>1102</v>
      </c>
      <c r="B108" s="5">
        <v>-1.3881837656559664</v>
      </c>
      <c r="C108" s="13">
        <f>regression!D108</f>
        <v>1.5812596000000001</v>
      </c>
      <c r="D108" s="5"/>
      <c r="E108" s="5"/>
    </row>
    <row r="109" spans="1:5">
      <c r="A109">
        <v>1103</v>
      </c>
      <c r="B109" s="5">
        <v>-1.9560114194706593</v>
      </c>
      <c r="C109" s="13">
        <f>regression!D109</f>
        <v>2.1620493999999999</v>
      </c>
      <c r="D109" s="5"/>
      <c r="E109" s="5"/>
    </row>
    <row r="110" spans="1:5">
      <c r="A110">
        <v>1104</v>
      </c>
      <c r="B110" s="5">
        <v>-2.9029418639932691</v>
      </c>
      <c r="C110" s="13">
        <f>regression!D110</f>
        <v>3.1305959999999997</v>
      </c>
      <c r="D110" s="5"/>
      <c r="E110" s="5"/>
    </row>
    <row r="111" spans="1:5">
      <c r="A111">
        <v>1105</v>
      </c>
      <c r="B111" s="5">
        <v>-1.4937043825463241</v>
      </c>
      <c r="C111" s="13">
        <f>regression!D111</f>
        <v>1.6891890000000001</v>
      </c>
      <c r="D111" s="5"/>
      <c r="E111" s="5"/>
    </row>
    <row r="112" spans="1:5">
      <c r="A112">
        <v>1106</v>
      </c>
      <c r="B112" s="5">
        <v>-0.25528356551719078</v>
      </c>
      <c r="C112" s="13">
        <f>regression!D112</f>
        <v>0.42249800000000004</v>
      </c>
      <c r="D112" s="5"/>
      <c r="E112" s="5"/>
    </row>
    <row r="113" spans="1:5">
      <c r="A113">
        <v>1107</v>
      </c>
      <c r="B113" s="5">
        <v>-1.680500670409673</v>
      </c>
      <c r="C113" s="13">
        <f>regression!D113</f>
        <v>1.8802494000000001</v>
      </c>
      <c r="D113" s="5"/>
      <c r="E113" s="5"/>
    </row>
    <row r="114" spans="1:5">
      <c r="A114">
        <v>1108</v>
      </c>
      <c r="B114" s="5">
        <v>-2.4144613059081403</v>
      </c>
      <c r="C114" s="13">
        <f>regression!D114</f>
        <v>2.6309646</v>
      </c>
      <c r="D114" s="5"/>
      <c r="E114" s="5"/>
    </row>
    <row r="115" spans="1:5">
      <c r="A115">
        <v>1109</v>
      </c>
      <c r="B115" s="5">
        <v>-2.1959812819027782</v>
      </c>
      <c r="C115" s="13">
        <f>regression!D115</f>
        <v>2.4074971999999999</v>
      </c>
      <c r="D115" s="5"/>
      <c r="E115" s="5"/>
    </row>
    <row r="116" spans="1:5">
      <c r="A116">
        <v>1110</v>
      </c>
      <c r="B116" s="5">
        <v>-2.2144405020898645</v>
      </c>
      <c r="C116" s="13">
        <f>regression!D116</f>
        <v>2.4263778</v>
      </c>
      <c r="D116" s="5"/>
      <c r="E116" s="5"/>
    </row>
    <row r="117" spans="1:5">
      <c r="A117">
        <v>1111</v>
      </c>
      <c r="B117" s="5">
        <v>-2.385808188005798</v>
      </c>
      <c r="C117" s="13">
        <f>regression!D117</f>
        <v>2.6016574000000001</v>
      </c>
      <c r="D117" s="5"/>
      <c r="E117" s="5"/>
    </row>
    <row r="118" spans="1:5">
      <c r="A118">
        <v>1112</v>
      </c>
      <c r="B118" s="5">
        <v>-2.0973484337389454</v>
      </c>
      <c r="C118" s="13">
        <f>regression!D118</f>
        <v>2.3066127999999999</v>
      </c>
      <c r="D118" s="5"/>
      <c r="E118" s="5"/>
    </row>
    <row r="119" spans="1:5">
      <c r="A119">
        <v>1113</v>
      </c>
      <c r="B119" s="5">
        <v>-0.6691007106067921</v>
      </c>
      <c r="C119" s="13">
        <f>regression!D119</f>
        <v>0.8457616</v>
      </c>
      <c r="D119" s="5"/>
      <c r="E119" s="5"/>
    </row>
    <row r="120" spans="1:5">
      <c r="A120">
        <v>1114</v>
      </c>
      <c r="B120" s="5">
        <v>-1.1581322901900428</v>
      </c>
      <c r="C120" s="13">
        <f>regression!D120</f>
        <v>1.3459566000000001</v>
      </c>
      <c r="D120" s="5"/>
      <c r="E120" s="5"/>
    </row>
    <row r="121" spans="1:5">
      <c r="A121">
        <v>1115</v>
      </c>
      <c r="B121" s="5">
        <v>-2.5321043957571816</v>
      </c>
      <c r="C121" s="13">
        <f>regression!D121</f>
        <v>2.7512932000000001</v>
      </c>
      <c r="D121" s="5"/>
      <c r="E121" s="5"/>
    </row>
    <row r="122" spans="1:5">
      <c r="A122">
        <v>1116</v>
      </c>
      <c r="B122" s="5">
        <v>-2.0571238643760412</v>
      </c>
      <c r="C122" s="13">
        <f>regression!D122</f>
        <v>2.2654700000000001</v>
      </c>
      <c r="D122" s="5"/>
      <c r="E122" s="5"/>
    </row>
    <row r="123" spans="1:5">
      <c r="A123">
        <v>1117</v>
      </c>
      <c r="B123" s="5">
        <v>-1.9970625210807462</v>
      </c>
      <c r="C123" s="13">
        <f>regression!D123</f>
        <v>2.2040375999999999</v>
      </c>
      <c r="D123" s="5"/>
      <c r="E123" s="5"/>
    </row>
    <row r="124" spans="1:5">
      <c r="A124">
        <v>1118</v>
      </c>
      <c r="B124" s="5">
        <v>-2.0725524663234562</v>
      </c>
      <c r="C124" s="13">
        <f>regression!D124</f>
        <v>2.2812508</v>
      </c>
      <c r="D124" s="5"/>
      <c r="E124" s="5"/>
    </row>
    <row r="125" spans="1:5">
      <c r="A125">
        <v>1119</v>
      </c>
      <c r="B125" s="5">
        <v>-1.8336846468875814</v>
      </c>
      <c r="C125" s="13">
        <f>regression!D125</f>
        <v>2.0369302</v>
      </c>
      <c r="D125" s="5"/>
      <c r="E125" s="5"/>
    </row>
    <row r="126" spans="1:5">
      <c r="A126">
        <v>1120</v>
      </c>
      <c r="B126" s="5">
        <v>-1.5848984404855107</v>
      </c>
      <c r="C126" s="13">
        <f>regression!D126</f>
        <v>1.7824648000000001</v>
      </c>
      <c r="D126" s="5"/>
      <c r="E126" s="5"/>
    </row>
    <row r="127" spans="1:5">
      <c r="A127">
        <v>1121</v>
      </c>
      <c r="B127" s="5">
        <v>-2.2477773027262438</v>
      </c>
      <c r="C127" s="13">
        <f>regression!D127</f>
        <v>2.4604756000000001</v>
      </c>
      <c r="D127" s="5"/>
      <c r="E127" s="5"/>
    </row>
    <row r="128" spans="1:5">
      <c r="A128">
        <v>1122</v>
      </c>
      <c r="B128" s="5">
        <v>-1.8846541354638637</v>
      </c>
      <c r="C128" s="13">
        <f>regression!D128</f>
        <v>2.0890632</v>
      </c>
      <c r="D128" s="5"/>
      <c r="E128" s="5"/>
    </row>
    <row r="129" spans="1:5">
      <c r="A129">
        <v>1123</v>
      </c>
      <c r="B129" s="5">
        <v>-1.7978682495096532</v>
      </c>
      <c r="C129" s="13">
        <f>regression!D129</f>
        <v>2.0002962000000002</v>
      </c>
      <c r="D129" s="5"/>
      <c r="E129" s="5"/>
    </row>
    <row r="130" spans="1:5">
      <c r="A130">
        <v>1124</v>
      </c>
      <c r="B130" s="5">
        <v>-2.5712269221238415</v>
      </c>
      <c r="C130" s="13">
        <f>regression!D130</f>
        <v>2.7913087999999999</v>
      </c>
      <c r="D130" s="5"/>
      <c r="E130" s="5"/>
    </row>
    <row r="131" spans="1:5">
      <c r="A131">
        <v>1125</v>
      </c>
      <c r="B131" s="5">
        <v>-2.5230125410381694</v>
      </c>
      <c r="C131" s="13">
        <f>regression!D131</f>
        <v>2.7419937999999999</v>
      </c>
      <c r="D131" s="5"/>
      <c r="E131" s="5"/>
    </row>
    <row r="132" spans="1:5">
      <c r="A132">
        <v>1126</v>
      </c>
      <c r="B132" s="5">
        <v>-2.2232568460598161</v>
      </c>
      <c r="C132" s="13">
        <f>regression!D132</f>
        <v>2.4353954</v>
      </c>
      <c r="D132" s="5"/>
      <c r="E132" s="5"/>
    </row>
    <row r="133" spans="1:5">
      <c r="A133">
        <v>1127</v>
      </c>
      <c r="B133" s="5">
        <v>-2.1306852343753246</v>
      </c>
      <c r="C133" s="13">
        <f>regression!D133</f>
        <v>2.3407106</v>
      </c>
      <c r="D133" s="5"/>
      <c r="E133" s="5"/>
    </row>
    <row r="134" spans="1:5">
      <c r="A134">
        <v>1128</v>
      </c>
      <c r="B134" s="5">
        <v>-2.7376354145566775</v>
      </c>
      <c r="C134" s="13">
        <f>regression!D134</f>
        <v>2.961516</v>
      </c>
      <c r="D134" s="5"/>
      <c r="E134" s="5"/>
    </row>
    <row r="135" spans="1:5">
      <c r="A135">
        <v>1129</v>
      </c>
      <c r="B135" s="5">
        <v>-2.6615944478158449</v>
      </c>
      <c r="C135" s="13">
        <f>regression!D135</f>
        <v>2.8837391999999999</v>
      </c>
      <c r="D135" s="5"/>
      <c r="E135" s="5"/>
    </row>
    <row r="136" spans="1:5">
      <c r="A136">
        <v>1130</v>
      </c>
      <c r="B136" s="5">
        <v>-2.264032436920842</v>
      </c>
      <c r="C136" s="13">
        <f>regression!D136</f>
        <v>2.4771017999999998</v>
      </c>
      <c r="D136" s="5"/>
      <c r="E136" s="5"/>
    </row>
    <row r="137" spans="1:5">
      <c r="A137">
        <v>1131</v>
      </c>
      <c r="B137" s="5">
        <v>-2.1766955294685095</v>
      </c>
      <c r="C137" s="13">
        <f>regression!D137</f>
        <v>2.3877712</v>
      </c>
      <c r="D137" s="5"/>
      <c r="E137" s="5"/>
    </row>
    <row r="138" spans="1:5">
      <c r="A138">
        <v>1132</v>
      </c>
      <c r="B138" s="5">
        <v>-2.1521750728020814</v>
      </c>
      <c r="C138" s="13">
        <f>regression!D138</f>
        <v>2.3626909999999999</v>
      </c>
      <c r="D138" s="5"/>
      <c r="E138" s="5"/>
    </row>
    <row r="139" spans="1:5">
      <c r="A139">
        <v>1133</v>
      </c>
      <c r="B139" s="5">
        <v>-2.402889854447579</v>
      </c>
      <c r="C139" s="13">
        <f>regression!D139</f>
        <v>2.619129</v>
      </c>
      <c r="D139" s="5"/>
      <c r="E139" s="5"/>
    </row>
    <row r="140" spans="1:5">
      <c r="A140">
        <v>1134</v>
      </c>
      <c r="B140" s="5">
        <v>-2.5852779703259521</v>
      </c>
      <c r="C140" s="13">
        <f>regression!D140</f>
        <v>2.8056806000000001</v>
      </c>
      <c r="D140" s="5"/>
      <c r="E140" s="5"/>
    </row>
    <row r="141" spans="1:5">
      <c r="A141">
        <v>1135</v>
      </c>
      <c r="B141" s="5">
        <v>-1.2082752465191424</v>
      </c>
      <c r="C141" s="13">
        <f>regression!D141</f>
        <v>1.3972442</v>
      </c>
      <c r="D141" s="5"/>
      <c r="E141" s="5"/>
    </row>
    <row r="142" spans="1:5">
      <c r="A142">
        <v>1136</v>
      </c>
      <c r="B142" s="5">
        <v>-1.0151422114273909</v>
      </c>
      <c r="C142" s="13">
        <f>regression!D142</f>
        <v>1.1997024000000001</v>
      </c>
      <c r="D142" s="5"/>
      <c r="E142" s="5"/>
    </row>
    <row r="143" spans="1:5">
      <c r="A143">
        <v>1137</v>
      </c>
      <c r="B143" s="5">
        <v>-2.4491756602898249</v>
      </c>
      <c r="C143" s="13">
        <f>regression!D143</f>
        <v>2.6664713999999998</v>
      </c>
      <c r="D143" s="5"/>
      <c r="E143" s="5"/>
    </row>
    <row r="144" spans="1:5">
      <c r="A144">
        <v>1138</v>
      </c>
      <c r="B144" s="5">
        <v>-2.4657063052334838</v>
      </c>
      <c r="C144" s="13">
        <f>regression!D144</f>
        <v>2.6833793999999997</v>
      </c>
      <c r="D144" s="5"/>
      <c r="E144" s="5"/>
    </row>
    <row r="145" spans="1:5">
      <c r="A145">
        <v>1139</v>
      </c>
      <c r="B145" s="5">
        <v>-1.7193476860272721</v>
      </c>
      <c r="C145" s="13">
        <f>regression!D145</f>
        <v>1.9199831999999999</v>
      </c>
      <c r="D145" s="5"/>
      <c r="E145" s="5"/>
    </row>
    <row r="146" spans="1:5">
      <c r="A146">
        <v>1140</v>
      </c>
      <c r="B146" s="5">
        <v>-2.0226850207434177</v>
      </c>
      <c r="C146" s="13">
        <f>regression!D146</f>
        <v>2.230245</v>
      </c>
      <c r="D146" s="5"/>
      <c r="E146" s="5"/>
    </row>
    <row r="147" spans="1:5">
      <c r="A147">
        <v>1141</v>
      </c>
      <c r="B147" s="5">
        <v>-1.8160519589476782</v>
      </c>
      <c r="C147" s="13">
        <f>regression!D147</f>
        <v>2.0188950000000001</v>
      </c>
      <c r="D147" s="5"/>
      <c r="E147" s="5"/>
    </row>
    <row r="148" spans="1:5">
      <c r="A148">
        <v>1142</v>
      </c>
      <c r="B148" s="5">
        <v>-2.1469403685699229</v>
      </c>
      <c r="C148" s="13">
        <f>regression!D148</f>
        <v>2.3573368000000001</v>
      </c>
      <c r="D148" s="5"/>
      <c r="E148" s="5"/>
    </row>
    <row r="149" spans="1:5">
      <c r="A149">
        <v>1143</v>
      </c>
      <c r="B149" s="5">
        <v>-2.1235219548997391</v>
      </c>
      <c r="C149" s="13">
        <f>regression!D149</f>
        <v>2.3333838</v>
      </c>
      <c r="D149" s="5"/>
      <c r="E149" s="5"/>
    </row>
    <row r="150" spans="1:5">
      <c r="A150">
        <v>1144</v>
      </c>
      <c r="B150" s="5">
        <v>-2.0951443477464573</v>
      </c>
      <c r="C150" s="13">
        <f>regression!D150</f>
        <v>2.3043583999999999</v>
      </c>
      <c r="D150" s="5"/>
      <c r="E150" s="5"/>
    </row>
    <row r="151" spans="1:5">
      <c r="A151">
        <v>1145</v>
      </c>
      <c r="B151" s="5">
        <v>-1.6358679290617932</v>
      </c>
      <c r="C151" s="13">
        <f>regression!D151</f>
        <v>1.8345978000000001</v>
      </c>
      <c r="D151" s="5"/>
      <c r="E151" s="5"/>
    </row>
    <row r="152" spans="1:5">
      <c r="A152">
        <v>1146</v>
      </c>
      <c r="B152" s="5">
        <v>-2.0645626546006879</v>
      </c>
      <c r="C152" s="13">
        <f>regression!D152</f>
        <v>2.2730785999999998</v>
      </c>
      <c r="D152" s="5"/>
      <c r="E152" s="5"/>
    </row>
    <row r="153" spans="1:5">
      <c r="A153">
        <v>1147</v>
      </c>
      <c r="B153" s="5">
        <v>-1.5713984137815222</v>
      </c>
      <c r="C153" s="13">
        <f>regression!D153</f>
        <v>1.7686565999999999</v>
      </c>
      <c r="D153" s="5"/>
      <c r="E153" s="5"/>
    </row>
    <row r="154" spans="1:5">
      <c r="A154">
        <v>1148</v>
      </c>
      <c r="B154" s="5">
        <v>-2.4811349071808992</v>
      </c>
      <c r="C154" s="13">
        <f>regression!D154</f>
        <v>2.6991602000000001</v>
      </c>
      <c r="D154" s="5"/>
      <c r="E154" s="5"/>
    </row>
    <row r="155" spans="1:5">
      <c r="A155">
        <v>1149</v>
      </c>
      <c r="B155" s="5">
        <v>-2.7924620536198139</v>
      </c>
      <c r="C155" s="13">
        <f>regression!D155</f>
        <v>3.0175942</v>
      </c>
      <c r="D155" s="5"/>
      <c r="E155" s="5"/>
    </row>
    <row r="156" spans="1:5">
      <c r="A156">
        <v>1150</v>
      </c>
      <c r="B156" s="5">
        <v>-1.7141129817951133</v>
      </c>
      <c r="C156" s="13">
        <f>regression!D156</f>
        <v>1.9146289999999999</v>
      </c>
      <c r="D156" s="5"/>
      <c r="E156" s="5"/>
    </row>
    <row r="157" spans="1:5">
      <c r="A157">
        <v>1151</v>
      </c>
      <c r="B157" s="5">
        <v>-1.9254297263248898</v>
      </c>
      <c r="C157" s="13">
        <f>regression!D157</f>
        <v>2.1307695999999998</v>
      </c>
      <c r="D157" s="5"/>
      <c r="E157" s="5"/>
    </row>
    <row r="158" spans="1:5">
      <c r="A158">
        <v>1152</v>
      </c>
      <c r="B158" s="5">
        <v>-2.3819510375189443</v>
      </c>
      <c r="C158" s="13">
        <f>regression!D158</f>
        <v>2.5977122000000001</v>
      </c>
      <c r="D158" s="5"/>
      <c r="E158" s="5"/>
    </row>
    <row r="159" spans="1:5">
      <c r="A159">
        <v>1153</v>
      </c>
      <c r="B159" s="5">
        <v>-1.8491132488349966</v>
      </c>
      <c r="C159" s="13">
        <f>regression!D159</f>
        <v>2.052711</v>
      </c>
      <c r="D159" s="5"/>
      <c r="E159" s="5"/>
    </row>
    <row r="160" spans="1:5">
      <c r="A160">
        <v>1154</v>
      </c>
      <c r="B160" s="5">
        <v>-2.2610018186811711</v>
      </c>
      <c r="C160" s="13">
        <f>regression!D160</f>
        <v>2.474002</v>
      </c>
      <c r="D160" s="5"/>
      <c r="E160" s="5"/>
    </row>
    <row r="161" spans="1:5">
      <c r="A161">
        <v>1155</v>
      </c>
      <c r="B161" s="5">
        <v>-2.1775220617156923</v>
      </c>
      <c r="C161" s="13">
        <f>regression!D161</f>
        <v>2.3886165999999998</v>
      </c>
      <c r="D161" s="5"/>
      <c r="E161" s="5"/>
    </row>
    <row r="162" spans="1:5">
      <c r="A162">
        <v>1156</v>
      </c>
      <c r="B162" s="5">
        <v>-2.0281952357246378</v>
      </c>
      <c r="C162" s="13">
        <f>regression!D162</f>
        <v>2.235881</v>
      </c>
      <c r="D162" s="5"/>
      <c r="E162" s="5"/>
    </row>
    <row r="163" spans="1:5">
      <c r="A163">
        <v>1157</v>
      </c>
      <c r="B163" s="5">
        <v>-2.1560322232889355</v>
      </c>
      <c r="C163" s="13">
        <f>regression!D163</f>
        <v>2.3666361999999999</v>
      </c>
      <c r="D163" s="5"/>
      <c r="E163" s="5"/>
    </row>
    <row r="164" spans="1:5">
      <c r="A164">
        <v>1158</v>
      </c>
      <c r="B164" s="5">
        <v>-2.6164106849698436</v>
      </c>
      <c r="C164" s="13">
        <f>regression!D164</f>
        <v>2.8375240000000002</v>
      </c>
      <c r="D164" s="5"/>
      <c r="E164" s="5"/>
    </row>
    <row r="165" spans="1:5">
      <c r="A165">
        <v>1159</v>
      </c>
      <c r="B165" s="5">
        <v>-1.9992666070732341</v>
      </c>
      <c r="C165" s="13">
        <f>regression!D165</f>
        <v>2.2062919999999999</v>
      </c>
      <c r="D165" s="5"/>
      <c r="E165" s="5"/>
    </row>
    <row r="166" spans="1:5">
      <c r="A166">
        <v>1160</v>
      </c>
      <c r="B166" s="5">
        <v>-1.8953990546772421</v>
      </c>
      <c r="C166" s="13">
        <f>regression!D166</f>
        <v>2.1000534000000002</v>
      </c>
      <c r="D166" s="5"/>
      <c r="E166" s="5"/>
    </row>
    <row r="167" spans="1:5">
      <c r="A167">
        <v>1161</v>
      </c>
      <c r="B167" s="5">
        <v>-1.821286663179837</v>
      </c>
      <c r="C167" s="13">
        <f>regression!D167</f>
        <v>2.0242491999999999</v>
      </c>
      <c r="D167" s="5"/>
      <c r="E167" s="5"/>
    </row>
    <row r="168" spans="1:5">
      <c r="A168">
        <v>1162</v>
      </c>
      <c r="B168" s="5">
        <v>-2.1152566324279092</v>
      </c>
      <c r="C168" s="13">
        <f>regression!D168</f>
        <v>2.3249298</v>
      </c>
      <c r="D168" s="5"/>
      <c r="E168" s="5"/>
    </row>
    <row r="169" spans="1:5">
      <c r="A169">
        <v>1163</v>
      </c>
      <c r="B169" s="5">
        <v>-2.2962671945609774</v>
      </c>
      <c r="C169" s="13">
        <f>regression!D169</f>
        <v>2.5100723999999999</v>
      </c>
      <c r="D169" s="5"/>
      <c r="E169" s="5"/>
    </row>
    <row r="170" spans="1:5">
      <c r="A170">
        <v>1164</v>
      </c>
      <c r="B170" s="5">
        <v>-2.1113994819410555</v>
      </c>
      <c r="C170" s="13">
        <f>regression!D170</f>
        <v>2.3209846000000001</v>
      </c>
      <c r="D170" s="5"/>
      <c r="E170" s="5"/>
    </row>
    <row r="171" spans="1:5">
      <c r="A171">
        <v>1165</v>
      </c>
      <c r="B171" s="5">
        <v>-1.4490716411984443</v>
      </c>
      <c r="C171" s="13">
        <f>regression!D171</f>
        <v>1.6435374</v>
      </c>
      <c r="D171" s="5"/>
      <c r="E171" s="5"/>
    </row>
    <row r="172" spans="1:5">
      <c r="A172">
        <v>1166</v>
      </c>
      <c r="B172" s="5">
        <v>-1.5273166939317646</v>
      </c>
      <c r="C172" s="13">
        <f>regression!D172</f>
        <v>1.7235685999999999</v>
      </c>
      <c r="D172" s="5"/>
      <c r="E172" s="5"/>
    </row>
    <row r="173" spans="1:5">
      <c r="A173">
        <v>1167</v>
      </c>
      <c r="B173" s="5">
        <v>-1.8105417439664584</v>
      </c>
      <c r="C173" s="13">
        <f>regression!D173</f>
        <v>2.0132590000000001</v>
      </c>
      <c r="D173" s="5"/>
      <c r="E173" s="5"/>
    </row>
    <row r="174" spans="1:5">
      <c r="A174">
        <v>1168</v>
      </c>
      <c r="B174" s="5">
        <v>-0.74018248386452656</v>
      </c>
      <c r="C174" s="13">
        <f>regression!D174</f>
        <v>0.918466</v>
      </c>
      <c r="D174" s="5"/>
      <c r="E174" s="5"/>
    </row>
    <row r="175" spans="1:5">
      <c r="A175">
        <v>1169</v>
      </c>
      <c r="B175" s="5">
        <v>-1.0148667006783301</v>
      </c>
      <c r="C175" s="13">
        <f>regression!D175</f>
        <v>1.1994205999999998</v>
      </c>
      <c r="D175" s="5"/>
      <c r="E175" s="5"/>
    </row>
    <row r="176" spans="1:5">
      <c r="A176">
        <v>1170</v>
      </c>
      <c r="B176" s="5">
        <v>-0.94102981992998569</v>
      </c>
      <c r="C176" s="13">
        <f>regression!D176</f>
        <v>1.1238982000000002</v>
      </c>
      <c r="D176" s="5"/>
      <c r="E176" s="5"/>
    </row>
    <row r="177" spans="1:5">
      <c r="A177">
        <v>1171</v>
      </c>
      <c r="B177" s="5">
        <v>-0.93799920169031481</v>
      </c>
      <c r="C177" s="13">
        <f>regression!D177</f>
        <v>1.1207984</v>
      </c>
      <c r="D177" s="5"/>
      <c r="E177" s="5"/>
    </row>
    <row r="178" spans="1:5">
      <c r="A178">
        <v>1172</v>
      </c>
      <c r="B178" s="5">
        <v>-0.92670326097881439</v>
      </c>
      <c r="C178" s="13">
        <f>regression!D178</f>
        <v>1.1092446</v>
      </c>
      <c r="D178" s="5"/>
      <c r="E178" s="5"/>
    </row>
    <row r="179" spans="1:5">
      <c r="A179">
        <v>1173</v>
      </c>
      <c r="B179" s="5">
        <v>-0.6233659262626684</v>
      </c>
      <c r="C179" s="13">
        <f>regression!D179</f>
        <v>0.7989828000000001</v>
      </c>
      <c r="D179" s="5"/>
      <c r="E179" s="5"/>
    </row>
    <row r="180" spans="1:5">
      <c r="A180">
        <v>1174</v>
      </c>
      <c r="B180" s="5">
        <v>-0.16519155057424828</v>
      </c>
      <c r="C180" s="13">
        <f>regression!D180</f>
        <v>0.33034940000000002</v>
      </c>
      <c r="D180" s="5"/>
      <c r="E180" s="5"/>
    </row>
    <row r="181" spans="1:5">
      <c r="A181">
        <v>1175</v>
      </c>
      <c r="B181" s="5">
        <v>-0.26740603847587407</v>
      </c>
      <c r="C181" s="13">
        <f>regression!D181</f>
        <v>0.43489719999999998</v>
      </c>
      <c r="D181" s="5"/>
      <c r="E181" s="5"/>
    </row>
    <row r="182" spans="1:5">
      <c r="A182">
        <v>1176</v>
      </c>
      <c r="B182" s="5">
        <v>-1.3209591428850858</v>
      </c>
      <c r="C182" s="13">
        <f>regression!D182</f>
        <v>1.5125004</v>
      </c>
      <c r="D182" s="5"/>
      <c r="E182" s="5"/>
    </row>
    <row r="183" spans="1:5">
      <c r="A183">
        <v>1177</v>
      </c>
      <c r="B183" s="5">
        <v>-1.4027858353561986</v>
      </c>
      <c r="C183" s="13">
        <f>regression!D183</f>
        <v>1.596195</v>
      </c>
      <c r="D183" s="5"/>
      <c r="E183" s="5"/>
    </row>
    <row r="184" spans="1:5">
      <c r="A184">
        <v>1178</v>
      </c>
      <c r="B184" s="5">
        <v>-1.0242340661464033</v>
      </c>
      <c r="C184" s="13">
        <f>regression!D184</f>
        <v>1.2090017999999998</v>
      </c>
      <c r="D184" s="5"/>
      <c r="E184" s="5"/>
    </row>
    <row r="185" spans="1:5">
      <c r="A185">
        <v>1179</v>
      </c>
      <c r="B185" s="5">
        <v>-1.5019697050181537</v>
      </c>
      <c r="C185" s="13">
        <f>regression!D185</f>
        <v>1.697643</v>
      </c>
      <c r="D185" s="5"/>
      <c r="E185" s="5"/>
    </row>
    <row r="186" spans="1:5">
      <c r="A186">
        <v>1180</v>
      </c>
      <c r="B186" s="5">
        <v>-1.5645106450549977</v>
      </c>
      <c r="C186" s="13">
        <f>regression!D186</f>
        <v>1.7616115999999999</v>
      </c>
      <c r="D186" s="5"/>
      <c r="E186" s="5"/>
    </row>
    <row r="187" spans="1:5">
      <c r="A187">
        <v>1181</v>
      </c>
      <c r="B187" s="5">
        <v>-1.7887763947906405</v>
      </c>
      <c r="C187" s="13">
        <f>regression!D187</f>
        <v>1.9909968</v>
      </c>
      <c r="D187" s="5"/>
      <c r="E187" s="5"/>
    </row>
    <row r="188" spans="1:5">
      <c r="A188">
        <v>1182</v>
      </c>
      <c r="B188" s="5">
        <v>-1.3694490347198194</v>
      </c>
      <c r="C188" s="13">
        <f>regression!D188</f>
        <v>1.5620972</v>
      </c>
      <c r="D188" s="5"/>
      <c r="E188" s="5"/>
    </row>
    <row r="189" spans="1:5">
      <c r="A189">
        <v>1183</v>
      </c>
      <c r="B189" s="5">
        <v>-1.8521438670746675</v>
      </c>
      <c r="C189" s="13">
        <f>regression!D189</f>
        <v>2.0558108000000002</v>
      </c>
      <c r="D189" s="5"/>
      <c r="E189" s="5"/>
    </row>
    <row r="190" spans="1:5">
      <c r="A190">
        <v>1184</v>
      </c>
      <c r="B190" s="5">
        <v>-2.2924100440741233</v>
      </c>
      <c r="C190" s="13">
        <f>regression!D190</f>
        <v>2.5061271999999999</v>
      </c>
      <c r="D190" s="5"/>
      <c r="E190" s="5"/>
    </row>
    <row r="191" spans="1:5">
      <c r="A191">
        <v>1185</v>
      </c>
      <c r="B191" s="5">
        <v>-2.0149707197697104</v>
      </c>
      <c r="C191" s="13">
        <f>regression!D191</f>
        <v>2.2223546000000001</v>
      </c>
      <c r="D191" s="5"/>
      <c r="E191" s="5"/>
    </row>
    <row r="192" spans="1:5">
      <c r="A192">
        <v>1186</v>
      </c>
      <c r="B192" s="5">
        <v>-1.9350726025420242</v>
      </c>
      <c r="C192" s="13">
        <f>regression!D192</f>
        <v>2.1406326</v>
      </c>
      <c r="D192" s="5"/>
      <c r="E192" s="5"/>
    </row>
    <row r="193" spans="1:5">
      <c r="A193">
        <v>1187</v>
      </c>
      <c r="B193" s="5">
        <v>-2.0262666604812107</v>
      </c>
      <c r="C193" s="13">
        <f>regression!D193</f>
        <v>2.2339083999999998</v>
      </c>
      <c r="D193" s="5"/>
      <c r="E193" s="5"/>
    </row>
    <row r="194" spans="1:5">
      <c r="A194">
        <v>1188</v>
      </c>
      <c r="B194" s="5">
        <v>-1.2986427722111458</v>
      </c>
      <c r="C194" s="13">
        <f>regression!D194</f>
        <v>1.4896746000000001</v>
      </c>
      <c r="D194" s="5"/>
      <c r="E194" s="5"/>
    </row>
    <row r="195" spans="1:5">
      <c r="A195">
        <v>1189</v>
      </c>
      <c r="B195" s="5">
        <v>-1.5281432261789474</v>
      </c>
      <c r="C195" s="13">
        <f>regression!D195</f>
        <v>1.7244139999999999</v>
      </c>
      <c r="D195" s="5"/>
      <c r="E195" s="5"/>
    </row>
    <row r="196" spans="1:5">
      <c r="A196">
        <v>1190</v>
      </c>
      <c r="B196" s="5">
        <v>-1.0283667273823183</v>
      </c>
      <c r="C196" s="13">
        <f>regression!D196</f>
        <v>1.2132288</v>
      </c>
      <c r="D196" s="5"/>
      <c r="E196" s="5"/>
    </row>
    <row r="197" spans="1:5">
      <c r="A197">
        <v>1191</v>
      </c>
      <c r="B197" s="5">
        <v>-1.3818470184275637</v>
      </c>
      <c r="C197" s="13">
        <f>regression!D197</f>
        <v>1.5747781999999999</v>
      </c>
      <c r="D197" s="5"/>
      <c r="E197" s="5"/>
    </row>
    <row r="198" spans="1:5">
      <c r="A198">
        <v>1192</v>
      </c>
      <c r="B198" s="5">
        <v>-1.7041945948289177</v>
      </c>
      <c r="C198" s="13">
        <f>regression!D198</f>
        <v>1.9044842</v>
      </c>
      <c r="D198" s="5"/>
      <c r="E198" s="5"/>
    </row>
    <row r="199" spans="1:5">
      <c r="A199">
        <v>1193</v>
      </c>
      <c r="B199" s="5">
        <v>-2.3444815756466499</v>
      </c>
      <c r="C199" s="13">
        <f>regression!D199</f>
        <v>2.5593873999999999</v>
      </c>
      <c r="D199" s="5"/>
      <c r="E199" s="5"/>
    </row>
    <row r="200" spans="1:5">
      <c r="A200">
        <v>1194</v>
      </c>
      <c r="B200" s="5">
        <v>-1.9518787582347445</v>
      </c>
      <c r="C200" s="13">
        <f>regression!D200</f>
        <v>2.1578224000000001</v>
      </c>
      <c r="D200" s="5"/>
      <c r="E200" s="5"/>
    </row>
    <row r="201" spans="1:5">
      <c r="A201">
        <v>1195</v>
      </c>
      <c r="B201" s="5">
        <v>-1.6620414502225869</v>
      </c>
      <c r="C201" s="13">
        <f>regression!D201</f>
        <v>1.8613687999999999</v>
      </c>
      <c r="D201" s="5"/>
      <c r="E201" s="5"/>
    </row>
    <row r="202" spans="1:5">
      <c r="A202">
        <v>1196</v>
      </c>
      <c r="B202" s="5">
        <v>-0.78150909622367459</v>
      </c>
      <c r="C202" s="13">
        <f>regression!D202</f>
        <v>0.96073600000000003</v>
      </c>
      <c r="D202" s="5"/>
      <c r="E202" s="5"/>
    </row>
    <row r="203" spans="1:5">
      <c r="A203">
        <v>1197</v>
      </c>
      <c r="B203" s="5">
        <v>-1.4253777167791997</v>
      </c>
      <c r="C203" s="13">
        <f>regression!D203</f>
        <v>1.6193025999999999</v>
      </c>
      <c r="D203" s="5"/>
      <c r="E203" s="5"/>
    </row>
    <row r="204" spans="1:5">
      <c r="A204">
        <v>1198</v>
      </c>
      <c r="B204" s="5">
        <v>-2.7222068126092624</v>
      </c>
      <c r="C204" s="13">
        <f>regression!D204</f>
        <v>2.9457351999999997</v>
      </c>
      <c r="D204" s="5"/>
      <c r="E204" s="5"/>
    </row>
    <row r="205" spans="1:5">
      <c r="A205">
        <v>1199</v>
      </c>
      <c r="B205" s="5">
        <v>-2.2995733235497093</v>
      </c>
      <c r="C205" s="13">
        <f>regression!D205</f>
        <v>2.5134539999999999</v>
      </c>
      <c r="D205" s="5"/>
      <c r="E205" s="5"/>
    </row>
    <row r="206" spans="1:5">
      <c r="A206">
        <v>1200</v>
      </c>
      <c r="B206" s="5">
        <v>-2.243369130741268</v>
      </c>
      <c r="C206" s="13">
        <f>regression!D206</f>
        <v>2.4559668000000001</v>
      </c>
      <c r="D206" s="5"/>
      <c r="E206" s="5"/>
    </row>
    <row r="207" spans="1:5">
      <c r="A207">
        <v>1201</v>
      </c>
      <c r="B207" s="5">
        <v>-2.2902059580816356</v>
      </c>
      <c r="C207" s="13">
        <f>regression!D207</f>
        <v>2.5038727999999999</v>
      </c>
      <c r="D207" s="5"/>
      <c r="E207" s="5"/>
    </row>
    <row r="208" spans="1:5">
      <c r="A208">
        <v>1202</v>
      </c>
      <c r="B208" s="5">
        <v>-2.3880122739982856</v>
      </c>
      <c r="C208" s="13">
        <f>regression!D208</f>
        <v>2.6039118000000001</v>
      </c>
      <c r="D208" s="5"/>
      <c r="E208" s="5"/>
    </row>
    <row r="209" spans="1:5">
      <c r="A209">
        <v>1203</v>
      </c>
      <c r="B209" s="5">
        <v>-2.0303993217171254</v>
      </c>
      <c r="C209" s="13">
        <f>regression!D209</f>
        <v>2.2381354</v>
      </c>
      <c r="D209" s="5"/>
      <c r="E209" s="5"/>
    </row>
    <row r="210" spans="1:5">
      <c r="A210">
        <v>1204</v>
      </c>
      <c r="B210" s="5">
        <v>-1.781613115315055</v>
      </c>
      <c r="C210" s="13">
        <f>regression!D210</f>
        <v>1.98367</v>
      </c>
      <c r="D210" s="5"/>
      <c r="E210" s="5"/>
    </row>
    <row r="211" spans="1:5">
      <c r="A211">
        <v>1205</v>
      </c>
      <c r="B211" s="5">
        <v>-1.4182144373036139</v>
      </c>
      <c r="C211" s="13">
        <f>regression!D211</f>
        <v>1.6119758</v>
      </c>
      <c r="D211" s="5"/>
      <c r="E211" s="5"/>
    </row>
    <row r="212" spans="1:5">
      <c r="A212">
        <v>1206</v>
      </c>
      <c r="B212" s="5">
        <v>-1.4964594900369341</v>
      </c>
      <c r="C212" s="13">
        <f>regression!D212</f>
        <v>1.692007</v>
      </c>
      <c r="D212" s="5"/>
      <c r="E212" s="5"/>
    </row>
    <row r="213" spans="1:5">
      <c r="A213">
        <v>1207</v>
      </c>
      <c r="B213" s="5">
        <v>-2.4152878381553236</v>
      </c>
      <c r="C213" s="13">
        <f>regression!D213</f>
        <v>2.6318099999999998</v>
      </c>
      <c r="D213" s="5"/>
      <c r="E213" s="5"/>
    </row>
    <row r="214" spans="1:5">
      <c r="A214">
        <v>1208</v>
      </c>
      <c r="B214" s="5">
        <v>-2.1331648311168734</v>
      </c>
      <c r="C214" s="13">
        <f>regression!D214</f>
        <v>2.3432468000000002</v>
      </c>
      <c r="D214" s="5"/>
      <c r="E214" s="5"/>
    </row>
    <row r="215" spans="1:5">
      <c r="A215">
        <v>1209</v>
      </c>
      <c r="B215" s="5">
        <v>-2.3863592095039197</v>
      </c>
      <c r="C215" s="13">
        <f>regression!D215</f>
        <v>2.6022210000000001</v>
      </c>
      <c r="D215" s="5"/>
      <c r="E215" s="5"/>
    </row>
    <row r="216" spans="1:5">
      <c r="A216">
        <v>1210</v>
      </c>
      <c r="B216" s="5">
        <v>-2.6930026732087979</v>
      </c>
      <c r="C216" s="13">
        <f>regression!D216</f>
        <v>2.9158644000000002</v>
      </c>
      <c r="D216" s="5"/>
      <c r="E216" s="5"/>
    </row>
    <row r="217" spans="1:5">
      <c r="A217">
        <v>1211</v>
      </c>
      <c r="B217" s="5">
        <v>-2.4389817625745684</v>
      </c>
      <c r="C217" s="13">
        <f>regression!D217</f>
        <v>2.6560448000000001</v>
      </c>
      <c r="D217" s="5"/>
      <c r="E217" s="5"/>
    </row>
    <row r="218" spans="1:5">
      <c r="A218">
        <v>1212</v>
      </c>
      <c r="B218" s="5">
        <v>-1.720725239772577</v>
      </c>
      <c r="C218" s="13">
        <f>regression!D218</f>
        <v>1.9213921999999999</v>
      </c>
      <c r="D218" s="5"/>
      <c r="E218" s="5"/>
    </row>
    <row r="219" spans="1:5">
      <c r="A219">
        <v>1213</v>
      </c>
      <c r="B219" s="5">
        <v>-1.8447050768500208</v>
      </c>
      <c r="C219" s="13">
        <f>regression!D219</f>
        <v>2.0482022</v>
      </c>
      <c r="D219" s="5"/>
      <c r="E219" s="5"/>
    </row>
    <row r="220" spans="1:5">
      <c r="A220">
        <v>1214</v>
      </c>
      <c r="B220" s="5">
        <v>-2.0849504500312008</v>
      </c>
      <c r="C220" s="13">
        <f>regression!D220</f>
        <v>2.2939318000000002</v>
      </c>
      <c r="D220" s="5"/>
      <c r="E220" s="5"/>
    </row>
    <row r="221" spans="1:5">
      <c r="A221">
        <v>1215</v>
      </c>
      <c r="B221" s="5">
        <v>-2.9610746320451371</v>
      </c>
      <c r="C221" s="13">
        <f>regression!D221</f>
        <v>3.1900557999999997</v>
      </c>
      <c r="D221" s="5"/>
      <c r="E221" s="5"/>
    </row>
    <row r="222" spans="1:5">
      <c r="A222">
        <v>1216</v>
      </c>
      <c r="B222" s="5">
        <v>-2.686114904482273</v>
      </c>
      <c r="C222" s="13">
        <f>regression!D222</f>
        <v>2.9088193999999996</v>
      </c>
      <c r="D222" s="5"/>
      <c r="E222" s="5"/>
    </row>
    <row r="223" spans="1:5">
      <c r="A223">
        <v>1217</v>
      </c>
      <c r="B223" s="5">
        <v>-1.9171644038530602</v>
      </c>
      <c r="C223" s="13">
        <f>regression!D223</f>
        <v>2.1223155999999999</v>
      </c>
      <c r="D223" s="5"/>
      <c r="E223" s="5"/>
    </row>
    <row r="224" spans="1:5">
      <c r="A224">
        <v>1218</v>
      </c>
      <c r="B224" s="5">
        <v>-1.3925919376409421</v>
      </c>
      <c r="C224" s="13">
        <f>regression!D224</f>
        <v>1.5857684000000001</v>
      </c>
      <c r="D224" s="5"/>
      <c r="E224" s="5"/>
    </row>
    <row r="225" spans="1:5">
      <c r="A225">
        <v>1219</v>
      </c>
      <c r="B225" s="5">
        <v>-1.175213956631824</v>
      </c>
      <c r="C225" s="13">
        <f>regression!D225</f>
        <v>1.3634282</v>
      </c>
      <c r="D225" s="5"/>
      <c r="E225" s="5"/>
    </row>
    <row r="226" spans="1:5">
      <c r="A226">
        <v>1220</v>
      </c>
      <c r="B226" s="5">
        <v>-1.5928882522082792</v>
      </c>
      <c r="C226" s="13">
        <f>regression!D226</f>
        <v>1.790637</v>
      </c>
      <c r="D226" s="5"/>
      <c r="E226" s="5"/>
    </row>
    <row r="227" spans="1:5">
      <c r="A227">
        <v>1221</v>
      </c>
      <c r="B227" s="5">
        <v>-2.3420019789051012</v>
      </c>
      <c r="C227" s="13">
        <f>regression!D227</f>
        <v>2.5568512000000001</v>
      </c>
      <c r="D227" s="5"/>
      <c r="E227" s="5"/>
    </row>
    <row r="228" spans="1:5">
      <c r="A228">
        <v>1222</v>
      </c>
      <c r="B228" s="5">
        <v>-2.0337054507058574</v>
      </c>
      <c r="C228" s="13">
        <f>regression!D228</f>
        <v>2.241517</v>
      </c>
      <c r="D228" s="5"/>
      <c r="E228" s="5"/>
    </row>
    <row r="229" spans="1:5">
      <c r="A229">
        <v>1223</v>
      </c>
      <c r="B229" s="5">
        <v>-2.3307060381936004</v>
      </c>
      <c r="C229" s="13">
        <f>regression!D229</f>
        <v>2.5452973999999999</v>
      </c>
      <c r="D229" s="5"/>
      <c r="E229" s="5"/>
    </row>
    <row r="230" spans="1:5">
      <c r="A230">
        <v>1224</v>
      </c>
      <c r="B230" s="5">
        <v>-2.5839004165806472</v>
      </c>
      <c r="C230" s="13">
        <f>regression!D230</f>
        <v>2.8042715999999999</v>
      </c>
      <c r="D230" s="5"/>
      <c r="E230" s="5"/>
    </row>
    <row r="231" spans="1:5">
      <c r="A231">
        <v>1225</v>
      </c>
      <c r="B231" s="5">
        <v>-2.2833181893551111</v>
      </c>
      <c r="C231" s="13">
        <f>regression!D231</f>
        <v>2.4968278000000002</v>
      </c>
      <c r="D231" s="5"/>
      <c r="E231" s="5"/>
    </row>
    <row r="232" spans="1:5">
      <c r="A232">
        <v>1226</v>
      </c>
      <c r="B232" s="5">
        <v>-1.7986947817568359</v>
      </c>
      <c r="C232" s="13">
        <f>regression!D232</f>
        <v>2.0011416</v>
      </c>
      <c r="D232" s="5"/>
      <c r="E232" s="5"/>
    </row>
    <row r="233" spans="1:5">
      <c r="A233">
        <v>1227</v>
      </c>
      <c r="B233" s="5">
        <v>-1.2534590093651441</v>
      </c>
      <c r="C233" s="13">
        <f>regression!D233</f>
        <v>1.4434594000000001</v>
      </c>
      <c r="D233" s="5"/>
      <c r="E233" s="5"/>
    </row>
    <row r="234" spans="1:5">
      <c r="A234">
        <v>1228</v>
      </c>
      <c r="B234" s="5">
        <v>-1.277152933784389</v>
      </c>
      <c r="C234" s="13">
        <f>regression!D234</f>
        <v>1.4676941999999999</v>
      </c>
      <c r="D234" s="5"/>
      <c r="E234" s="5"/>
    </row>
    <row r="235" spans="1:5">
      <c r="A235">
        <v>1229</v>
      </c>
      <c r="B235" s="5">
        <v>-2.3767163332867853</v>
      </c>
      <c r="C235" s="13">
        <f>regression!D235</f>
        <v>2.5923579999999999</v>
      </c>
      <c r="D235" s="5"/>
      <c r="E235" s="5"/>
    </row>
    <row r="236" spans="1:5">
      <c r="A236">
        <v>1230</v>
      </c>
      <c r="B236" s="5">
        <v>-2.3373182961710643</v>
      </c>
      <c r="C236" s="13">
        <f>regression!D236</f>
        <v>2.5520605999999999</v>
      </c>
      <c r="D236" s="5"/>
      <c r="E236" s="5"/>
    </row>
    <row r="237" spans="1:5">
      <c r="A237">
        <v>1231</v>
      </c>
      <c r="B237" s="5">
        <v>-2.425206225121519</v>
      </c>
      <c r="C237" s="13">
        <f>regression!D237</f>
        <v>2.6419548000000002</v>
      </c>
      <c r="D237" s="5"/>
      <c r="E237" s="5"/>
    </row>
    <row r="238" spans="1:5">
      <c r="A238">
        <v>1232</v>
      </c>
      <c r="B238" s="5">
        <v>-2.5888596100637447</v>
      </c>
      <c r="C238" s="13">
        <f>regression!D238</f>
        <v>2.8093440000000003</v>
      </c>
      <c r="D238" s="5"/>
      <c r="E238" s="5"/>
    </row>
    <row r="239" spans="1:5">
      <c r="A239">
        <v>1233</v>
      </c>
      <c r="B239" s="5">
        <v>-2.6315637761681976</v>
      </c>
      <c r="C239" s="13">
        <f>regression!D239</f>
        <v>2.8530229999999999</v>
      </c>
      <c r="D239" s="5"/>
      <c r="E239" s="5"/>
    </row>
    <row r="240" spans="1:5">
      <c r="A240">
        <v>1234</v>
      </c>
      <c r="B240" s="5">
        <v>-2.0251646174849669</v>
      </c>
      <c r="C240" s="13">
        <f>regression!D240</f>
        <v>2.2327811999999998</v>
      </c>
      <c r="D240" s="5"/>
      <c r="E240" s="5"/>
    </row>
    <row r="241" spans="1:5">
      <c r="A241">
        <v>1235</v>
      </c>
      <c r="B241" s="5">
        <v>-1.4598165604118229</v>
      </c>
      <c r="C241" s="13">
        <f>regression!D241</f>
        <v>1.6545276</v>
      </c>
      <c r="D241" s="5"/>
      <c r="E241" s="5"/>
    </row>
    <row r="242" spans="1:5">
      <c r="A242">
        <v>1236</v>
      </c>
      <c r="B242" s="5">
        <v>-2.724135387852689</v>
      </c>
      <c r="C242" s="13">
        <f>regression!D242</f>
        <v>2.9477077999999999</v>
      </c>
      <c r="D242" s="5"/>
      <c r="E242" s="5"/>
    </row>
    <row r="243" spans="1:5">
      <c r="A243">
        <v>1237</v>
      </c>
      <c r="B243" s="5">
        <v>-1.8372662866253742</v>
      </c>
      <c r="C243" s="13">
        <f>regression!D243</f>
        <v>2.0405935999999998</v>
      </c>
      <c r="D243" s="5"/>
      <c r="E243" s="5"/>
    </row>
    <row r="244" spans="1:5">
      <c r="A244">
        <v>1238</v>
      </c>
      <c r="B244" s="5">
        <v>-2.0755830845631271</v>
      </c>
      <c r="C244" s="13">
        <f>regression!D244</f>
        <v>2.2843505999999998</v>
      </c>
      <c r="D244" s="5"/>
      <c r="E244" s="5"/>
    </row>
    <row r="245" spans="1:5">
      <c r="A245">
        <v>1239</v>
      </c>
      <c r="B245" s="5">
        <v>-2.4130837521628354</v>
      </c>
      <c r="C245" s="13">
        <f>regression!D245</f>
        <v>2.6295555999999998</v>
      </c>
      <c r="D245" s="5"/>
      <c r="E245" s="5"/>
    </row>
    <row r="246" spans="1:5">
      <c r="A246">
        <v>1240</v>
      </c>
      <c r="B246" s="5">
        <v>-3.1878199785223291</v>
      </c>
      <c r="C246" s="13">
        <f>regression!D246</f>
        <v>3.4219771999999997</v>
      </c>
      <c r="D246" s="5"/>
      <c r="E246" s="5"/>
    </row>
    <row r="247" spans="1:5">
      <c r="A247">
        <v>1241</v>
      </c>
      <c r="B247" s="5">
        <v>-2.6070433195017699</v>
      </c>
      <c r="C247" s="13">
        <f>regression!D247</f>
        <v>2.8279427999999998</v>
      </c>
      <c r="D247" s="5"/>
      <c r="E247" s="5"/>
    </row>
    <row r="248" spans="1:5">
      <c r="A248">
        <v>1242</v>
      </c>
      <c r="B248" s="5">
        <v>-1.8160519589476782</v>
      </c>
      <c r="C248" s="13">
        <f>regression!D248</f>
        <v>2.0188950000000001</v>
      </c>
      <c r="D248" s="5"/>
      <c r="E248" s="5"/>
    </row>
    <row r="249" spans="1:5">
      <c r="A249">
        <v>1243</v>
      </c>
      <c r="B249" s="5">
        <v>-1.4504491949437492</v>
      </c>
      <c r="C249" s="13">
        <f>regression!D249</f>
        <v>1.6449464</v>
      </c>
      <c r="D249" s="5"/>
      <c r="E249" s="5"/>
    </row>
    <row r="250" spans="1:5">
      <c r="A250">
        <v>1244</v>
      </c>
      <c r="B250" s="5">
        <v>-1.8998072266622179</v>
      </c>
      <c r="C250" s="13">
        <f>regression!D250</f>
        <v>2.1045622000000002</v>
      </c>
      <c r="D250" s="5"/>
      <c r="E250" s="5"/>
    </row>
    <row r="251" spans="1:5">
      <c r="A251">
        <v>1245</v>
      </c>
      <c r="B251" s="5">
        <v>-2.1744914434760214</v>
      </c>
      <c r="C251" s="13">
        <f>regression!D251</f>
        <v>2.3855168</v>
      </c>
      <c r="D251" s="5"/>
      <c r="E251" s="5"/>
    </row>
    <row r="252" spans="1:5">
      <c r="A252">
        <v>1246</v>
      </c>
      <c r="B252" s="5">
        <v>-2.4174919241478117</v>
      </c>
      <c r="C252" s="13">
        <f>regression!D252</f>
        <v>2.6340643999999998</v>
      </c>
      <c r="D252" s="5"/>
      <c r="E252" s="5"/>
    </row>
    <row r="253" spans="1:5">
      <c r="A253">
        <v>1247</v>
      </c>
      <c r="B253" s="5">
        <v>-2.2108588623520715</v>
      </c>
      <c r="C253" s="13">
        <f>regression!D253</f>
        <v>2.4227144000000003</v>
      </c>
      <c r="D253" s="5"/>
      <c r="E253" s="5"/>
    </row>
    <row r="254" spans="1:5">
      <c r="A254">
        <v>1248</v>
      </c>
      <c r="B254" s="5">
        <v>-2.0899096435142988</v>
      </c>
      <c r="C254" s="13">
        <f>regression!D254</f>
        <v>2.2990041999999997</v>
      </c>
      <c r="D254" s="5"/>
      <c r="E254" s="5"/>
    </row>
    <row r="255" spans="1:5">
      <c r="A255">
        <v>1249</v>
      </c>
      <c r="B255" s="5">
        <v>-1.9237766618305239</v>
      </c>
      <c r="C255" s="13">
        <f>regression!D255</f>
        <v>2.1290787999999998</v>
      </c>
      <c r="D255" s="5"/>
      <c r="E255" s="5"/>
    </row>
    <row r="256" spans="1:5">
      <c r="A256">
        <v>1250</v>
      </c>
      <c r="B256" s="5">
        <v>-1.6355924183127322</v>
      </c>
      <c r="C256" s="13">
        <f>regression!D256</f>
        <v>1.8343160000000001</v>
      </c>
      <c r="D256" s="5"/>
      <c r="E256" s="5"/>
    </row>
    <row r="257" spans="1:5">
      <c r="A257">
        <v>1251</v>
      </c>
      <c r="B257" s="5">
        <v>-1.8962255869244253</v>
      </c>
      <c r="C257" s="13">
        <f>regression!D257</f>
        <v>2.1008988</v>
      </c>
      <c r="D257" s="5"/>
      <c r="E257" s="5"/>
    </row>
    <row r="258" spans="1:5">
      <c r="A258">
        <v>1252</v>
      </c>
      <c r="B258" s="5">
        <v>-1.3485102177911843</v>
      </c>
      <c r="C258" s="13">
        <f>regression!D258</f>
        <v>1.5406804000000001</v>
      </c>
      <c r="D258" s="5"/>
      <c r="E258" s="5"/>
    </row>
    <row r="259" spans="1:5">
      <c r="A259">
        <v>1253</v>
      </c>
      <c r="B259" s="5">
        <v>-1.5893066124704864</v>
      </c>
      <c r="C259" s="13">
        <f>regression!D259</f>
        <v>1.7869736000000001</v>
      </c>
      <c r="D259" s="5"/>
      <c r="E259" s="5"/>
    </row>
    <row r="260" spans="1:5">
      <c r="A260">
        <v>1254</v>
      </c>
      <c r="B260" s="5">
        <v>-2.2290425717900968</v>
      </c>
      <c r="C260" s="13">
        <f>regression!D260</f>
        <v>2.4413131999999997</v>
      </c>
      <c r="D260" s="5"/>
      <c r="E260" s="5"/>
    </row>
    <row r="261" spans="1:5">
      <c r="A261">
        <v>1255</v>
      </c>
      <c r="B261" s="5">
        <v>-2.8299315154921079</v>
      </c>
      <c r="C261" s="13">
        <f>regression!D261</f>
        <v>3.0559190000000003</v>
      </c>
      <c r="D261" s="5"/>
      <c r="E261" s="5"/>
    </row>
    <row r="262" spans="1:5">
      <c r="A262">
        <v>1256</v>
      </c>
      <c r="B262" s="5">
        <v>-2.5701248791275977</v>
      </c>
      <c r="C262" s="13">
        <f>regression!D262</f>
        <v>2.7901815999999999</v>
      </c>
      <c r="D262" s="5"/>
      <c r="E262" s="5"/>
    </row>
    <row r="263" spans="1:5">
      <c r="A263">
        <v>1257</v>
      </c>
      <c r="B263" s="5">
        <v>-1.60142908542917</v>
      </c>
      <c r="C263" s="13">
        <f>regression!D263</f>
        <v>1.7993728</v>
      </c>
      <c r="D263" s="5"/>
      <c r="E263" s="5"/>
    </row>
    <row r="264" spans="1:5">
      <c r="A264">
        <v>1258</v>
      </c>
      <c r="B264" s="5">
        <v>-1.8099907224683365</v>
      </c>
      <c r="C264" s="13">
        <f>regression!D264</f>
        <v>2.0126954000000001</v>
      </c>
      <c r="D264" s="5"/>
      <c r="E264" s="5"/>
    </row>
    <row r="265" spans="1:5">
      <c r="A265">
        <v>1259</v>
      </c>
      <c r="B265" s="5">
        <v>-1.3537449220233431</v>
      </c>
      <c r="C265" s="13">
        <f>regression!D265</f>
        <v>1.5460346</v>
      </c>
      <c r="D265" s="5"/>
      <c r="E265" s="5"/>
    </row>
    <row r="266" spans="1:5">
      <c r="A266">
        <v>1260</v>
      </c>
      <c r="B266" s="5">
        <v>-1.7529599974127124</v>
      </c>
      <c r="C266" s="13">
        <f>regression!D266</f>
        <v>1.9543628</v>
      </c>
      <c r="D266" s="5"/>
      <c r="E266" s="5"/>
    </row>
    <row r="267" spans="1:5">
      <c r="A267">
        <v>1261</v>
      </c>
      <c r="B267" s="5">
        <v>-1.8163274696967391</v>
      </c>
      <c r="C267" s="13">
        <f>regression!D267</f>
        <v>2.0191767999999999</v>
      </c>
      <c r="D267" s="5"/>
      <c r="E267" s="5"/>
    </row>
    <row r="268" spans="1:5">
      <c r="A268">
        <v>1262</v>
      </c>
      <c r="B268" s="5">
        <v>-1.4719390333705062</v>
      </c>
      <c r="C268" s="13">
        <f>regression!D268</f>
        <v>1.6669267999999999</v>
      </c>
      <c r="D268" s="5"/>
      <c r="E268" s="5"/>
    </row>
    <row r="269" spans="1:5">
      <c r="A269">
        <v>1263</v>
      </c>
      <c r="B269" s="5">
        <v>-1.1953262413132761</v>
      </c>
      <c r="C269" s="13">
        <f>regression!D269</f>
        <v>1.3839996000000001</v>
      </c>
      <c r="D269" s="5"/>
      <c r="E269" s="5"/>
    </row>
    <row r="270" spans="1:5">
      <c r="A270">
        <v>1264</v>
      </c>
      <c r="B270" s="5">
        <v>-1.3923164268918813</v>
      </c>
      <c r="C270" s="13">
        <f>regression!D270</f>
        <v>1.5854866000000001</v>
      </c>
      <c r="D270" s="5"/>
      <c r="E270" s="5"/>
    </row>
    <row r="271" spans="1:5">
      <c r="A271">
        <v>1265</v>
      </c>
      <c r="B271" s="5">
        <v>-0.6533965979103159</v>
      </c>
      <c r="C271" s="13">
        <f>regression!D271</f>
        <v>0.82969900000000008</v>
      </c>
      <c r="D271" s="5"/>
      <c r="E271" s="5"/>
    </row>
    <row r="272" spans="1:5">
      <c r="A272">
        <v>1266</v>
      </c>
      <c r="B272" s="5">
        <v>-0.91678487401261888</v>
      </c>
      <c r="C272" s="13">
        <f>regression!D272</f>
        <v>1.0990998000000001</v>
      </c>
      <c r="D272" s="5"/>
      <c r="E272" s="5"/>
    </row>
    <row r="273" spans="1:5">
      <c r="A273">
        <v>1267</v>
      </c>
      <c r="B273" s="5">
        <v>-0.87325417566098307</v>
      </c>
      <c r="C273" s="13">
        <f>regression!D273</f>
        <v>1.0545754000000001</v>
      </c>
      <c r="D273" s="5"/>
      <c r="E273" s="5"/>
    </row>
    <row r="274" spans="1:5">
      <c r="A274">
        <v>1268</v>
      </c>
      <c r="B274" s="5">
        <v>-1.0779586622132959</v>
      </c>
      <c r="C274" s="13">
        <f>regression!D274</f>
        <v>1.2639528</v>
      </c>
      <c r="D274" s="5"/>
      <c r="E274" s="5"/>
    </row>
    <row r="275" spans="1:5">
      <c r="A275">
        <v>1269</v>
      </c>
      <c r="B275" s="5">
        <v>-2.4822369501771431</v>
      </c>
      <c r="C275" s="13">
        <f>regression!D275</f>
        <v>2.7002874000000001</v>
      </c>
      <c r="D275" s="5"/>
      <c r="E275" s="5"/>
    </row>
    <row r="276" spans="1:5">
      <c r="A276">
        <v>1270</v>
      </c>
      <c r="B276" s="5">
        <v>-1.6138270691369143</v>
      </c>
      <c r="C276" s="13">
        <f>regression!D276</f>
        <v>1.8120537999999999</v>
      </c>
      <c r="D276" s="5"/>
      <c r="E276" s="5"/>
    </row>
    <row r="277" spans="1:5">
      <c r="A277">
        <v>1271</v>
      </c>
      <c r="B277" s="5">
        <v>-0.53630452955939667</v>
      </c>
      <c r="C277" s="13">
        <f>regression!D277</f>
        <v>0.70993400000000007</v>
      </c>
      <c r="D277" s="5"/>
      <c r="E277" s="5"/>
    </row>
    <row r="278" spans="1:5">
      <c r="A278">
        <v>1272</v>
      </c>
      <c r="B278" s="5">
        <v>-1.6554291922451232</v>
      </c>
      <c r="C278" s="13">
        <f>regression!D278</f>
        <v>1.8546056</v>
      </c>
      <c r="D278" s="5"/>
      <c r="E278" s="5"/>
    </row>
    <row r="279" spans="1:5">
      <c r="A279">
        <v>1273</v>
      </c>
      <c r="B279" s="5">
        <v>-0.507375900907993</v>
      </c>
      <c r="C279" s="13">
        <f>regression!D279</f>
        <v>0.68034499999999998</v>
      </c>
      <c r="D279" s="5"/>
      <c r="E279" s="5"/>
    </row>
    <row r="280" spans="1:5">
      <c r="A280">
        <v>1274</v>
      </c>
      <c r="B280" s="5">
        <v>-2.1053382454617138</v>
      </c>
      <c r="C280" s="13">
        <f>regression!D280</f>
        <v>2.3147850000000001</v>
      </c>
      <c r="D280" s="5"/>
      <c r="E280" s="5"/>
    </row>
    <row r="281" spans="1:5">
      <c r="A281">
        <v>1275</v>
      </c>
      <c r="B281" s="5">
        <v>-2.6872169474785168</v>
      </c>
      <c r="C281" s="13">
        <f>regression!D281</f>
        <v>2.9099465999999996</v>
      </c>
      <c r="D281" s="5"/>
      <c r="E281" s="5"/>
    </row>
    <row r="282" spans="1:5">
      <c r="A282">
        <v>1276</v>
      </c>
      <c r="B282" s="5">
        <v>-2.3734102042980534</v>
      </c>
      <c r="C282" s="13">
        <f>regression!D282</f>
        <v>2.5889764</v>
      </c>
      <c r="D282" s="5"/>
      <c r="E282" s="5"/>
    </row>
    <row r="283" spans="1:5">
      <c r="A283">
        <v>1277</v>
      </c>
      <c r="B283" s="5">
        <v>-1.6229189238559267</v>
      </c>
      <c r="C283" s="13">
        <f>regression!D283</f>
        <v>1.8213531999999999</v>
      </c>
      <c r="D283" s="5"/>
      <c r="E283" s="5"/>
    </row>
    <row r="284" spans="1:5">
      <c r="A284">
        <v>1278</v>
      </c>
      <c r="B284" s="5">
        <v>-1.3124183096641953</v>
      </c>
      <c r="C284" s="13">
        <f>regression!D284</f>
        <v>1.5037646</v>
      </c>
      <c r="D284" s="5"/>
      <c r="E284" s="5"/>
    </row>
    <row r="285" spans="1:5">
      <c r="A285">
        <v>1279</v>
      </c>
      <c r="B285" s="5">
        <v>-2.0777871705556152</v>
      </c>
      <c r="C285" s="13">
        <f>regression!D285</f>
        <v>2.2866049999999998</v>
      </c>
      <c r="D285" s="5"/>
      <c r="E285" s="5"/>
    </row>
    <row r="286" spans="1:5">
      <c r="A286">
        <v>1280</v>
      </c>
      <c r="B286" s="5">
        <v>-1.1055097371193945</v>
      </c>
      <c r="C286" s="13">
        <f>regression!D286</f>
        <v>1.2921328000000001</v>
      </c>
      <c r="D286" s="5"/>
      <c r="E286" s="5"/>
    </row>
    <row r="287" spans="1:5">
      <c r="A287">
        <v>1281</v>
      </c>
      <c r="B287" s="5">
        <v>-1.7915315022812504</v>
      </c>
      <c r="C287" s="13">
        <f>regression!D287</f>
        <v>1.9938148</v>
      </c>
      <c r="D287" s="5"/>
      <c r="E287" s="5"/>
    </row>
    <row r="288" spans="1:5">
      <c r="A288">
        <v>1282</v>
      </c>
      <c r="B288" s="5">
        <v>-1.4915002965538362</v>
      </c>
      <c r="C288" s="13">
        <f>regression!D288</f>
        <v>1.6869346000000001</v>
      </c>
      <c r="D288" s="5"/>
      <c r="E288" s="5"/>
    </row>
    <row r="289" spans="1:5">
      <c r="A289">
        <v>1283</v>
      </c>
      <c r="B289" s="5">
        <v>-2.0386646441889553</v>
      </c>
      <c r="C289" s="13">
        <f>regression!D289</f>
        <v>2.2465894</v>
      </c>
      <c r="D289" s="5"/>
      <c r="E289" s="5"/>
    </row>
    <row r="290" spans="1:5">
      <c r="A290">
        <v>1284</v>
      </c>
      <c r="B290" s="5">
        <v>-1.5645106450549977</v>
      </c>
      <c r="C290" s="13">
        <f>regression!D290</f>
        <v>1.7616115999999999</v>
      </c>
      <c r="D290" s="5"/>
      <c r="E290" s="5"/>
    </row>
    <row r="291" spans="1:5">
      <c r="A291">
        <v>1285</v>
      </c>
      <c r="B291" s="5">
        <v>-1.4138062653186381</v>
      </c>
      <c r="C291" s="13">
        <f>regression!D291</f>
        <v>1.607467</v>
      </c>
      <c r="D291" s="5"/>
      <c r="E291" s="5"/>
    </row>
    <row r="292" spans="1:5">
      <c r="A292">
        <v>1286</v>
      </c>
      <c r="B292" s="5">
        <v>-1.3198570998888419</v>
      </c>
      <c r="C292" s="13">
        <f>regression!D292</f>
        <v>1.5113732</v>
      </c>
      <c r="D292" s="5"/>
      <c r="E292" s="5"/>
    </row>
    <row r="293" spans="1:5">
      <c r="A293">
        <v>1287</v>
      </c>
      <c r="B293" s="5">
        <v>-2.0502360956495167</v>
      </c>
      <c r="C293" s="13">
        <f>regression!D293</f>
        <v>2.2584249999999999</v>
      </c>
      <c r="D293" s="5"/>
      <c r="E293" s="5"/>
    </row>
    <row r="294" spans="1:5">
      <c r="A294">
        <v>1288</v>
      </c>
      <c r="B294" s="5">
        <v>-1.8094397009702146</v>
      </c>
      <c r="C294" s="13">
        <f>regression!D294</f>
        <v>2.0121318000000001</v>
      </c>
      <c r="D294" s="5"/>
      <c r="E294" s="5"/>
    </row>
    <row r="295" spans="1:5">
      <c r="A295">
        <v>1289</v>
      </c>
      <c r="B295" s="5">
        <v>-2.245297705984695</v>
      </c>
      <c r="C295" s="13">
        <f>regression!D295</f>
        <v>2.4579393999999999</v>
      </c>
      <c r="D295" s="5"/>
      <c r="E295" s="5"/>
    </row>
    <row r="296" spans="1:5">
      <c r="A296">
        <v>1290</v>
      </c>
      <c r="B296" s="5">
        <v>-1.1809996823621047</v>
      </c>
      <c r="C296" s="13">
        <f>regression!D296</f>
        <v>1.369346</v>
      </c>
      <c r="D296" s="5"/>
      <c r="E296" s="5"/>
    </row>
    <row r="297" spans="1:5">
      <c r="A297">
        <v>1291</v>
      </c>
      <c r="B297" s="5">
        <v>-2.5968494217865135</v>
      </c>
      <c r="C297" s="13">
        <f>regression!D297</f>
        <v>2.8175162</v>
      </c>
      <c r="D297" s="5"/>
      <c r="E297" s="5"/>
    </row>
    <row r="298" spans="1:5">
      <c r="A298">
        <v>1292</v>
      </c>
      <c r="B298" s="5">
        <v>-2.6150331312245383</v>
      </c>
      <c r="C298" s="13">
        <f>regression!D298</f>
        <v>2.8361149999999999</v>
      </c>
      <c r="D298" s="5"/>
      <c r="E298" s="5"/>
    </row>
    <row r="299" spans="1:5">
      <c r="A299">
        <v>1293</v>
      </c>
      <c r="B299" s="5">
        <v>-2.3458591293919548</v>
      </c>
      <c r="C299" s="13">
        <f>regression!D299</f>
        <v>2.5607964000000001</v>
      </c>
      <c r="D299" s="5"/>
      <c r="E299" s="5"/>
    </row>
    <row r="300" spans="1:5">
      <c r="A300">
        <v>1294</v>
      </c>
      <c r="B300" s="5">
        <v>-1.9025623341528279</v>
      </c>
      <c r="C300" s="13">
        <f>regression!D300</f>
        <v>2.1073802000000001</v>
      </c>
      <c r="D300" s="5"/>
      <c r="E300" s="5"/>
    </row>
    <row r="301" spans="1:5">
      <c r="A301">
        <v>1295</v>
      </c>
      <c r="B301" s="5">
        <v>-0.37788584884932952</v>
      </c>
      <c r="C301" s="13">
        <f>regression!D301</f>
        <v>0.54789899999999991</v>
      </c>
      <c r="D301" s="5"/>
      <c r="E301" s="5"/>
    </row>
    <row r="302" spans="1:5">
      <c r="A302">
        <v>1296</v>
      </c>
      <c r="B302" s="5">
        <v>-1.7361538417199922</v>
      </c>
      <c r="C302" s="13">
        <f>regression!D302</f>
        <v>1.937173</v>
      </c>
      <c r="D302" s="5"/>
      <c r="E302" s="5"/>
    </row>
    <row r="303" spans="1:5">
      <c r="A303">
        <v>1297</v>
      </c>
      <c r="B303" s="5">
        <v>-2.4717675417128255</v>
      </c>
      <c r="C303" s="13">
        <f>regression!D303</f>
        <v>2.6895790000000002</v>
      </c>
      <c r="D303" s="5"/>
      <c r="E303" s="5"/>
    </row>
    <row r="304" spans="1:5">
      <c r="A304">
        <v>1298</v>
      </c>
      <c r="B304" s="5">
        <v>-0.94764207790744936</v>
      </c>
      <c r="C304" s="13">
        <f>regression!D304</f>
        <v>1.1306614000000001</v>
      </c>
      <c r="D304" s="5"/>
      <c r="E304" s="5"/>
    </row>
    <row r="305" spans="1:5">
      <c r="A305">
        <v>1299</v>
      </c>
      <c r="B305" s="5">
        <v>-1.8028274429927509</v>
      </c>
      <c r="C305" s="13">
        <f>regression!D305</f>
        <v>2.0053686000000002</v>
      </c>
      <c r="D305" s="5"/>
      <c r="E305" s="5"/>
    </row>
    <row r="306" spans="1:5">
      <c r="A306">
        <v>1300</v>
      </c>
      <c r="B306" s="5">
        <v>-1.9546338657253544</v>
      </c>
      <c r="C306" s="13">
        <f>regression!D306</f>
        <v>2.1606404000000001</v>
      </c>
      <c r="D306" s="5"/>
      <c r="E306" s="5"/>
    </row>
    <row r="307" spans="1:5">
      <c r="A307">
        <v>1301</v>
      </c>
      <c r="B307" s="5">
        <v>-1.8345111791347644</v>
      </c>
      <c r="C307" s="13">
        <f>regression!D307</f>
        <v>2.0377755999999998</v>
      </c>
      <c r="D307" s="5"/>
      <c r="E307" s="5"/>
    </row>
    <row r="308" spans="1:5">
      <c r="A308">
        <v>1302</v>
      </c>
      <c r="B308" s="5">
        <v>-2.3882877847473467</v>
      </c>
      <c r="C308" s="13">
        <f>regression!D308</f>
        <v>2.6041935999999999</v>
      </c>
      <c r="D308" s="5"/>
      <c r="E308" s="5"/>
    </row>
    <row r="309" spans="1:5">
      <c r="A309">
        <v>1303</v>
      </c>
      <c r="B309" s="5">
        <v>-2.0309503432152476</v>
      </c>
      <c r="C309" s="13">
        <f>regression!D309</f>
        <v>2.238699</v>
      </c>
      <c r="D309" s="5"/>
      <c r="E309" s="5"/>
    </row>
    <row r="310" spans="1:5">
      <c r="A310">
        <v>1304</v>
      </c>
      <c r="B310" s="5">
        <v>-1.4380512112360049</v>
      </c>
      <c r="C310" s="13">
        <f>regression!D310</f>
        <v>1.6322654000000001</v>
      </c>
      <c r="D310" s="5"/>
      <c r="E310" s="5"/>
    </row>
    <row r="311" spans="1:5">
      <c r="A311">
        <v>1305</v>
      </c>
      <c r="B311" s="5">
        <v>-2.1976343463971442</v>
      </c>
      <c r="C311" s="13">
        <f>regression!D311</f>
        <v>2.4091879999999999</v>
      </c>
      <c r="D311" s="5"/>
      <c r="E311" s="5"/>
    </row>
    <row r="312" spans="1:5">
      <c r="A312">
        <v>1306</v>
      </c>
      <c r="B312" s="5">
        <v>-1.6471638697732935</v>
      </c>
      <c r="C312" s="13">
        <f>regression!D312</f>
        <v>1.8461516</v>
      </c>
      <c r="D312" s="5"/>
      <c r="E312" s="5"/>
    </row>
    <row r="313" spans="1:5">
      <c r="A313">
        <v>1307</v>
      </c>
      <c r="B313" s="5">
        <v>-2.9459215408467831</v>
      </c>
      <c r="C313" s="13">
        <f>regression!D313</f>
        <v>3.1745568</v>
      </c>
      <c r="D313" s="5"/>
      <c r="E313" s="5"/>
    </row>
    <row r="314" spans="1:5">
      <c r="A314">
        <v>1308</v>
      </c>
      <c r="B314" s="5">
        <v>-2.0670422513422366</v>
      </c>
      <c r="C314" s="13">
        <f>regression!D314</f>
        <v>2.2756148</v>
      </c>
      <c r="D314" s="5"/>
      <c r="E314" s="5"/>
    </row>
    <row r="315" spans="1:5">
      <c r="A315">
        <v>1309</v>
      </c>
      <c r="B315" s="5">
        <v>-1.3851531474162955</v>
      </c>
      <c r="C315" s="13">
        <f>regression!D315</f>
        <v>1.5781597999999999</v>
      </c>
      <c r="D315" s="5"/>
      <c r="E315" s="5"/>
    </row>
    <row r="316" spans="1:5">
      <c r="A316">
        <v>1310</v>
      </c>
      <c r="B316" s="5">
        <v>-2.0334299399567963</v>
      </c>
      <c r="C316" s="13">
        <f>regression!D316</f>
        <v>2.2412352000000002</v>
      </c>
      <c r="D316" s="5"/>
      <c r="E316" s="5"/>
    </row>
    <row r="317" spans="1:5">
      <c r="A317">
        <v>1311</v>
      </c>
      <c r="B317" s="5">
        <v>-1.3314285513494033</v>
      </c>
      <c r="C317" s="13">
        <f>regression!D317</f>
        <v>1.5232087999999999</v>
      </c>
      <c r="D317" s="5"/>
      <c r="E317" s="5"/>
    </row>
    <row r="318" spans="1:5">
      <c r="A318">
        <v>1312</v>
      </c>
      <c r="B318" s="5">
        <v>-1.2945101109752311</v>
      </c>
      <c r="C318" s="13">
        <f>regression!D318</f>
        <v>1.4854476000000001</v>
      </c>
      <c r="D318" s="5"/>
      <c r="E318" s="5"/>
    </row>
    <row r="319" spans="1:5">
      <c r="A319">
        <v>1313</v>
      </c>
      <c r="B319" s="5">
        <v>-1.1267240647970904</v>
      </c>
      <c r="C319" s="13">
        <f>regression!D319</f>
        <v>1.3138314</v>
      </c>
      <c r="D319" s="5"/>
      <c r="E319" s="5"/>
    </row>
    <row r="320" spans="1:5">
      <c r="A320">
        <v>1314</v>
      </c>
      <c r="B320" s="5">
        <v>-0.45916151982232045</v>
      </c>
      <c r="C320" s="13">
        <f>regression!D320</f>
        <v>0.63102999999999998</v>
      </c>
      <c r="D320" s="5"/>
      <c r="E320" s="5"/>
    </row>
    <row r="321" spans="1:5">
      <c r="A321">
        <v>1315</v>
      </c>
      <c r="B321" s="5">
        <v>-2.7227578341073841</v>
      </c>
      <c r="C321" s="13">
        <f>regression!D321</f>
        <v>2.9462988000000001</v>
      </c>
      <c r="D321" s="5"/>
      <c r="E321" s="5"/>
    </row>
    <row r="322" spans="1:5">
      <c r="A322">
        <v>1316</v>
      </c>
      <c r="B322" s="5">
        <v>-2.2036955828764859</v>
      </c>
      <c r="C322" s="13">
        <f>regression!D322</f>
        <v>2.4153875999999999</v>
      </c>
      <c r="D322" s="5"/>
      <c r="E322" s="5"/>
    </row>
    <row r="323" spans="1:5">
      <c r="A323">
        <v>1317</v>
      </c>
      <c r="B323" s="5">
        <v>-2.1158076539260313</v>
      </c>
      <c r="C323" s="13">
        <f>regression!D323</f>
        <v>2.3254934</v>
      </c>
      <c r="D323" s="5"/>
      <c r="E323" s="5"/>
    </row>
    <row r="324" spans="1:5">
      <c r="A324">
        <v>1318</v>
      </c>
      <c r="B324" s="5">
        <v>-1.0517851410525021</v>
      </c>
      <c r="C324" s="13">
        <f>regression!D324</f>
        <v>1.2371818000000001</v>
      </c>
      <c r="D324" s="5"/>
      <c r="E324" s="5"/>
    </row>
    <row r="325" spans="1:5">
      <c r="A325">
        <v>1319</v>
      </c>
      <c r="B325" s="5">
        <v>-2.3191345867330391</v>
      </c>
      <c r="C325" s="13">
        <f>regression!D325</f>
        <v>2.5334618</v>
      </c>
      <c r="D325" s="5"/>
      <c r="E325" s="5"/>
    </row>
    <row r="326" spans="1:5">
      <c r="A326">
        <v>1320</v>
      </c>
      <c r="B326" s="5">
        <v>-2.004776822054454</v>
      </c>
      <c r="C326" s="13">
        <f>regression!D326</f>
        <v>2.2119279999999999</v>
      </c>
      <c r="D326" s="5"/>
      <c r="E326" s="5"/>
    </row>
    <row r="327" spans="1:5">
      <c r="A327">
        <v>1321</v>
      </c>
      <c r="B327" s="5">
        <v>-0.55035557776150701</v>
      </c>
      <c r="C327" s="13">
        <f>regression!D327</f>
        <v>0.7243058</v>
      </c>
      <c r="D327" s="5"/>
      <c r="E327" s="5"/>
    </row>
    <row r="328" spans="1:5">
      <c r="A328">
        <v>1322</v>
      </c>
      <c r="B328" s="5">
        <v>-1.9662053171859157</v>
      </c>
      <c r="C328" s="13">
        <f>regression!D328</f>
        <v>2.1724760000000001</v>
      </c>
      <c r="D328" s="5"/>
      <c r="E328" s="5"/>
    </row>
    <row r="329" spans="1:5">
      <c r="A329">
        <v>1323</v>
      </c>
      <c r="B329" s="5">
        <v>-1.015417722176452</v>
      </c>
      <c r="C329" s="13">
        <f>regression!D329</f>
        <v>1.1999842000000001</v>
      </c>
      <c r="D329" s="5"/>
      <c r="E329" s="5"/>
    </row>
    <row r="330" spans="1:5">
      <c r="A330">
        <v>1324</v>
      </c>
      <c r="B330" s="5">
        <v>-1.2821121272674867</v>
      </c>
      <c r="C330" s="13">
        <f>regression!D330</f>
        <v>1.4727665999999999</v>
      </c>
      <c r="D330" s="5"/>
      <c r="E330" s="5"/>
    </row>
    <row r="331" spans="1:5">
      <c r="A331">
        <v>1325</v>
      </c>
      <c r="B331" s="5">
        <v>-1.6405516117958299</v>
      </c>
      <c r="C331" s="13">
        <f>regression!D331</f>
        <v>1.8393884</v>
      </c>
      <c r="D331" s="5"/>
      <c r="E331" s="5"/>
    </row>
    <row r="332" spans="1:5">
      <c r="A332">
        <v>1326</v>
      </c>
      <c r="B332" s="5">
        <v>-0.71125385521312301</v>
      </c>
      <c r="C332" s="13">
        <f>regression!D332</f>
        <v>0.88887700000000003</v>
      </c>
      <c r="D332" s="5"/>
      <c r="E332" s="5"/>
    </row>
    <row r="333" spans="1:5">
      <c r="A333">
        <v>1327</v>
      </c>
      <c r="B333" s="5">
        <v>-1.6529495955035742</v>
      </c>
      <c r="C333" s="13">
        <f>regression!D333</f>
        <v>1.8520694</v>
      </c>
      <c r="D333" s="5"/>
      <c r="E333" s="5"/>
    </row>
    <row r="334" spans="1:5">
      <c r="A334">
        <v>1328</v>
      </c>
      <c r="B334" s="5">
        <v>-1.7551640834052002</v>
      </c>
      <c r="C334" s="13">
        <f>regression!D334</f>
        <v>1.9566171999999999</v>
      </c>
      <c r="D334" s="5"/>
      <c r="E334" s="5"/>
    </row>
    <row r="335" spans="1:5">
      <c r="A335">
        <v>1329</v>
      </c>
      <c r="B335" s="5">
        <v>-2.2238078675579378</v>
      </c>
      <c r="C335" s="13">
        <f>regression!D335</f>
        <v>2.435959</v>
      </c>
      <c r="D335" s="5"/>
      <c r="E335" s="5"/>
    </row>
    <row r="336" spans="1:5">
      <c r="A336">
        <v>1330</v>
      </c>
      <c r="B336" s="5">
        <v>-1.4479695982022005</v>
      </c>
      <c r="C336" s="13">
        <f>regression!D336</f>
        <v>1.6424102</v>
      </c>
      <c r="D336" s="5"/>
      <c r="E336" s="5"/>
    </row>
    <row r="337" spans="1:5">
      <c r="A337">
        <v>1331</v>
      </c>
      <c r="B337" s="5">
        <v>-1.3454795995515134</v>
      </c>
      <c r="C337" s="13">
        <f>regression!D337</f>
        <v>1.5375806000000001</v>
      </c>
      <c r="D337" s="5"/>
      <c r="E337" s="5"/>
    </row>
    <row r="338" spans="1:5">
      <c r="A338">
        <v>1332</v>
      </c>
      <c r="B338" s="5">
        <v>-1.0418667540863065</v>
      </c>
      <c r="C338" s="13">
        <f>regression!D338</f>
        <v>1.2270369999999999</v>
      </c>
      <c r="D338" s="5"/>
      <c r="E338" s="5"/>
    </row>
    <row r="339" spans="1:5">
      <c r="A339">
        <v>1333</v>
      </c>
      <c r="B339" s="5">
        <v>-0.86912151442506824</v>
      </c>
      <c r="C339" s="13">
        <f>regression!D339</f>
        <v>1.0503484000000001</v>
      </c>
      <c r="D339" s="5"/>
      <c r="E339" s="5"/>
    </row>
    <row r="340" spans="1:5">
      <c r="A340">
        <v>1334</v>
      </c>
      <c r="B340" s="5">
        <v>-0.94213186292622964</v>
      </c>
      <c r="C340" s="13">
        <f>regression!D340</f>
        <v>1.1250254000000002</v>
      </c>
      <c r="D340" s="5"/>
      <c r="E340" s="5"/>
    </row>
    <row r="341" spans="1:5">
      <c r="A341">
        <v>1335</v>
      </c>
      <c r="B341" s="5">
        <v>-1.3496122607874284</v>
      </c>
      <c r="C341" s="13">
        <f>regression!D341</f>
        <v>1.5418076000000001</v>
      </c>
      <c r="D341" s="5"/>
      <c r="E341" s="5"/>
    </row>
    <row r="342" spans="1:5">
      <c r="A342">
        <v>1336</v>
      </c>
      <c r="B342" s="5">
        <v>-2.1166341861732141</v>
      </c>
      <c r="C342" s="13">
        <f>regression!D342</f>
        <v>2.3263388000000003</v>
      </c>
      <c r="D342" s="5"/>
      <c r="E342" s="5"/>
    </row>
    <row r="343" spans="1:5">
      <c r="A343">
        <v>1337</v>
      </c>
      <c r="B343" s="5">
        <v>-1.4501736841946884</v>
      </c>
      <c r="C343" s="13">
        <f>regression!D343</f>
        <v>1.6446646</v>
      </c>
      <c r="D343" s="5"/>
      <c r="E343" s="5"/>
    </row>
    <row r="344" spans="1:5">
      <c r="A344">
        <v>1338</v>
      </c>
      <c r="B344" s="5">
        <v>-1.2209487409759476</v>
      </c>
      <c r="C344" s="13">
        <f>regression!D344</f>
        <v>1.410207</v>
      </c>
      <c r="D344" s="5"/>
      <c r="E344" s="5"/>
    </row>
    <row r="345" spans="1:5">
      <c r="A345">
        <v>1339</v>
      </c>
      <c r="B345" s="5">
        <v>-1.3716531207123073</v>
      </c>
      <c r="C345" s="13">
        <f>regression!D345</f>
        <v>1.5643516</v>
      </c>
      <c r="D345" s="5"/>
      <c r="E345" s="5"/>
    </row>
    <row r="346" spans="1:5">
      <c r="A346">
        <v>1340</v>
      </c>
      <c r="B346" s="5">
        <v>-0.7779274564858818</v>
      </c>
      <c r="C346" s="13">
        <f>regression!D346</f>
        <v>0.95707260000000005</v>
      </c>
      <c r="D346" s="5"/>
      <c r="E346" s="5"/>
    </row>
    <row r="347" spans="1:5">
      <c r="A347">
        <v>1341</v>
      </c>
      <c r="B347" s="5">
        <v>-0.23158964109794589</v>
      </c>
      <c r="C347" s="13">
        <f>regression!D347</f>
        <v>0.39826319999999993</v>
      </c>
      <c r="D347" s="5"/>
      <c r="E347" s="5"/>
    </row>
    <row r="348" spans="1:5">
      <c r="A348">
        <v>1342</v>
      </c>
      <c r="B348" s="5">
        <v>-1.2278365097024724</v>
      </c>
      <c r="C348" s="13">
        <f>regression!D348</f>
        <v>1.417252</v>
      </c>
      <c r="D348" s="5"/>
      <c r="E348" s="5"/>
    </row>
    <row r="349" spans="1:5">
      <c r="A349">
        <v>1343</v>
      </c>
      <c r="B349" s="5">
        <v>-1.4562349206740302</v>
      </c>
      <c r="C349" s="13">
        <f>regression!D349</f>
        <v>1.6508642</v>
      </c>
      <c r="D349" s="5"/>
      <c r="E349" s="5"/>
    </row>
    <row r="350" spans="1:5">
      <c r="A350">
        <v>1344</v>
      </c>
      <c r="B350" s="5">
        <v>-1.5286942476770695</v>
      </c>
      <c r="C350" s="13">
        <f>regression!D350</f>
        <v>1.7249775999999999</v>
      </c>
      <c r="D350" s="5"/>
      <c r="E350" s="5"/>
    </row>
    <row r="351" spans="1:5">
      <c r="A351">
        <v>1345</v>
      </c>
      <c r="B351" s="5">
        <v>-1.6405516117958299</v>
      </c>
      <c r="C351" s="13">
        <f>regression!D351</f>
        <v>1.8393884</v>
      </c>
      <c r="D351" s="5"/>
      <c r="E351" s="5"/>
    </row>
    <row r="352" spans="1:5">
      <c r="A352">
        <v>1346</v>
      </c>
      <c r="B352" s="5">
        <v>-3.0393196847784574</v>
      </c>
      <c r="C352" s="13">
        <f>regression!D352</f>
        <v>3.2700870000000002</v>
      </c>
      <c r="D352" s="5"/>
      <c r="E352" s="5"/>
    </row>
    <row r="353" spans="1:5">
      <c r="A353">
        <v>1347</v>
      </c>
      <c r="B353" s="5">
        <v>-2.0915627080086647</v>
      </c>
      <c r="C353" s="13">
        <f>regression!D353</f>
        <v>2.3006950000000002</v>
      </c>
      <c r="D353" s="5"/>
      <c r="E353" s="5"/>
    </row>
    <row r="354" spans="1:5">
      <c r="A354">
        <v>1348</v>
      </c>
      <c r="B354" s="5">
        <v>-1.519326882208996</v>
      </c>
      <c r="C354" s="13">
        <f>regression!D354</f>
        <v>1.7153963999999999</v>
      </c>
      <c r="D354" s="5"/>
      <c r="E354" s="5"/>
    </row>
    <row r="355" spans="1:5">
      <c r="A355">
        <v>1349</v>
      </c>
      <c r="B355" s="5">
        <v>-2.7056761676656027</v>
      </c>
      <c r="C355" s="13">
        <f>regression!D355</f>
        <v>2.9288271999999997</v>
      </c>
      <c r="D355" s="5"/>
      <c r="E355" s="5"/>
    </row>
    <row r="356" spans="1:5">
      <c r="A356">
        <v>1350</v>
      </c>
      <c r="B356" s="5">
        <v>-1.7466232501843098</v>
      </c>
      <c r="C356" s="13">
        <f>regression!D356</f>
        <v>1.9478814</v>
      </c>
      <c r="D356" s="5"/>
      <c r="E356" s="5"/>
    </row>
    <row r="357" spans="1:5">
      <c r="A357">
        <v>1351</v>
      </c>
      <c r="B357" s="5">
        <v>-1.7292660729934675</v>
      </c>
      <c r="C357" s="13">
        <f>regression!D357</f>
        <v>1.9301280000000001</v>
      </c>
      <c r="D357" s="5"/>
      <c r="E357" s="5"/>
    </row>
    <row r="358" spans="1:5">
      <c r="A358">
        <v>1352</v>
      </c>
      <c r="B358" s="5">
        <v>-2.7282680490886042</v>
      </c>
      <c r="C358" s="13">
        <f>regression!D358</f>
        <v>2.9519348000000001</v>
      </c>
      <c r="D358" s="5"/>
      <c r="E358" s="5"/>
    </row>
    <row r="359" spans="1:5">
      <c r="A359">
        <v>1353</v>
      </c>
      <c r="B359" s="5">
        <v>-1.958491016212208</v>
      </c>
      <c r="C359" s="13">
        <f>regression!D359</f>
        <v>2.1645856000000001</v>
      </c>
      <c r="D359" s="5"/>
      <c r="E359" s="5"/>
    </row>
    <row r="360" spans="1:5">
      <c r="A360">
        <v>1354</v>
      </c>
      <c r="B360" s="5">
        <v>-1.6763680091737581</v>
      </c>
      <c r="C360" s="13">
        <f>regression!D360</f>
        <v>1.8760224000000001</v>
      </c>
      <c r="D360" s="5"/>
      <c r="E360" s="5"/>
    </row>
    <row r="361" spans="1:5">
      <c r="A361">
        <v>1355</v>
      </c>
      <c r="B361" s="5">
        <v>-1.6926231433683563</v>
      </c>
      <c r="C361" s="13">
        <f>regression!D361</f>
        <v>1.8926486</v>
      </c>
      <c r="D361" s="5"/>
      <c r="E361" s="5"/>
    </row>
    <row r="362" spans="1:5">
      <c r="A362">
        <v>1356</v>
      </c>
      <c r="B362" s="5">
        <v>-1.3416224490646598</v>
      </c>
      <c r="C362" s="13">
        <f>regression!D362</f>
        <v>1.5336354000000001</v>
      </c>
      <c r="D362" s="5"/>
      <c r="E362" s="5"/>
    </row>
    <row r="363" spans="1:5">
      <c r="A363">
        <v>1357</v>
      </c>
      <c r="B363" s="5">
        <v>-0.77296826300278387</v>
      </c>
      <c r="C363" s="13">
        <f>regression!D363</f>
        <v>0.95200019999999996</v>
      </c>
      <c r="D363" s="5"/>
      <c r="E363" s="5"/>
    </row>
    <row r="364" spans="1:5">
      <c r="A364">
        <v>1358</v>
      </c>
      <c r="B364" s="5">
        <v>-2.2403385125015971</v>
      </c>
      <c r="C364" s="13">
        <f>regression!D364</f>
        <v>2.4528669999999999</v>
      </c>
      <c r="D364" s="5"/>
      <c r="E364" s="5"/>
    </row>
    <row r="365" spans="1:5">
      <c r="A365">
        <v>1359</v>
      </c>
      <c r="B365" s="5">
        <v>-1.5350309949054721</v>
      </c>
      <c r="C365" s="13">
        <f>regression!D365</f>
        <v>1.7314590000000001</v>
      </c>
      <c r="D365" s="5"/>
      <c r="E365" s="5"/>
    </row>
    <row r="366" spans="1:5">
      <c r="A366">
        <v>1360</v>
      </c>
      <c r="B366" s="5">
        <v>-2.6511250393515278</v>
      </c>
      <c r="C366" s="13">
        <f>regression!D366</f>
        <v>2.8730308</v>
      </c>
      <c r="D366" s="5"/>
      <c r="E366" s="5"/>
    </row>
    <row r="367" spans="1:5">
      <c r="A367">
        <v>1361</v>
      </c>
      <c r="B367" s="5">
        <v>-1.8785928989845222</v>
      </c>
      <c r="C367" s="13">
        <f>regression!D367</f>
        <v>2.0828636</v>
      </c>
      <c r="D367" s="5"/>
      <c r="E367" s="5"/>
    </row>
    <row r="368" spans="1:5">
      <c r="A368">
        <v>1362</v>
      </c>
      <c r="B368" s="5">
        <v>-1.2584182028482418</v>
      </c>
      <c r="C368" s="13">
        <f>regression!D368</f>
        <v>1.4485318</v>
      </c>
      <c r="D368" s="5"/>
      <c r="E368" s="5"/>
    </row>
    <row r="369" spans="1:5">
      <c r="A369">
        <v>1363</v>
      </c>
      <c r="B369" s="5">
        <v>-1.3107652451698293</v>
      </c>
      <c r="C369" s="13">
        <f>regression!D369</f>
        <v>1.5020738</v>
      </c>
      <c r="D369" s="5"/>
      <c r="E369" s="5"/>
    </row>
    <row r="370" spans="1:5">
      <c r="A370">
        <v>1364</v>
      </c>
      <c r="B370" s="5">
        <v>-1.8328581146403984</v>
      </c>
      <c r="C370" s="13">
        <f>regression!D370</f>
        <v>2.0360847999999998</v>
      </c>
      <c r="D370" s="5"/>
      <c r="E370" s="5"/>
    </row>
    <row r="371" spans="1:5">
      <c r="A371">
        <v>1365</v>
      </c>
      <c r="B371" s="5">
        <v>-2.3397978929126131</v>
      </c>
      <c r="C371" s="13">
        <f>regression!D371</f>
        <v>2.5545968000000001</v>
      </c>
      <c r="D371" s="5"/>
      <c r="E371" s="5"/>
    </row>
    <row r="372" spans="1:5">
      <c r="A372">
        <v>1366</v>
      </c>
      <c r="B372" s="5">
        <v>-2.3502673013769306</v>
      </c>
      <c r="C372" s="13">
        <f>regression!D372</f>
        <v>2.5653052000000001</v>
      </c>
      <c r="D372" s="5"/>
      <c r="E372" s="5"/>
    </row>
    <row r="373" spans="1:5">
      <c r="A373">
        <v>1367</v>
      </c>
      <c r="B373" s="5">
        <v>-2.2050731366217908</v>
      </c>
      <c r="C373" s="13">
        <f>regression!D373</f>
        <v>2.4167966000000001</v>
      </c>
      <c r="D373" s="5"/>
      <c r="E373" s="5"/>
    </row>
    <row r="374" spans="1:5">
      <c r="A374">
        <v>1368</v>
      </c>
      <c r="B374" s="5">
        <v>-0.76800906951968628</v>
      </c>
      <c r="C374" s="13">
        <f>regression!D374</f>
        <v>0.94692779999999999</v>
      </c>
      <c r="D374" s="5"/>
      <c r="E374" s="5"/>
    </row>
    <row r="375" spans="1:5">
      <c r="A375">
        <v>1369</v>
      </c>
      <c r="B375" s="5">
        <v>-2.7131149578902498</v>
      </c>
      <c r="C375" s="13">
        <f>regression!D375</f>
        <v>2.9364357999999999</v>
      </c>
      <c r="D375" s="5"/>
      <c r="E375" s="5"/>
    </row>
    <row r="376" spans="1:5">
      <c r="A376">
        <v>1370</v>
      </c>
      <c r="B376" s="5">
        <v>-2.9387582613711976</v>
      </c>
      <c r="C376" s="13">
        <f>regression!D376</f>
        <v>3.16723</v>
      </c>
      <c r="D376" s="5"/>
      <c r="E376" s="5"/>
    </row>
    <row r="377" spans="1:5">
      <c r="A377">
        <v>1371</v>
      </c>
      <c r="B377" s="5">
        <v>-2.0929402617539696</v>
      </c>
      <c r="C377" s="13">
        <f>regression!D377</f>
        <v>2.3021039999999999</v>
      </c>
      <c r="D377" s="5"/>
      <c r="E377" s="5"/>
    </row>
    <row r="378" spans="1:5">
      <c r="A378">
        <v>1372</v>
      </c>
      <c r="B378" s="5">
        <v>-1.7240313687613087</v>
      </c>
      <c r="C378" s="13">
        <f>regression!D378</f>
        <v>1.9247738000000001</v>
      </c>
      <c r="D378" s="5"/>
      <c r="E378" s="5"/>
    </row>
    <row r="379" spans="1:5">
      <c r="A379">
        <v>1373</v>
      </c>
      <c r="B379" s="5">
        <v>-0.68094767281641444</v>
      </c>
      <c r="C379" s="13">
        <f>regression!D379</f>
        <v>0.85787899999999995</v>
      </c>
      <c r="D379" s="5"/>
      <c r="E379" s="5"/>
    </row>
    <row r="380" spans="1:5">
      <c r="A380">
        <v>1374</v>
      </c>
      <c r="B380" s="5">
        <v>-3.0517176684862015</v>
      </c>
      <c r="C380" s="13">
        <f>regression!D380</f>
        <v>3.2827679999999999</v>
      </c>
      <c r="D380" s="5"/>
      <c r="E380" s="5"/>
    </row>
    <row r="381" spans="1:5">
      <c r="A381">
        <v>1375</v>
      </c>
      <c r="B381" s="5">
        <v>-1.7367048632181141</v>
      </c>
      <c r="C381" s="13">
        <f>regression!D381</f>
        <v>1.9377366</v>
      </c>
      <c r="D381" s="5"/>
      <c r="E381" s="5"/>
    </row>
    <row r="382" spans="1:5">
      <c r="A382">
        <v>1376</v>
      </c>
      <c r="B382" s="5">
        <v>-1.7609498091354809</v>
      </c>
      <c r="C382" s="13">
        <f>regression!D382</f>
        <v>1.9625349999999999</v>
      </c>
      <c r="D382" s="5"/>
      <c r="E382" s="5"/>
    </row>
    <row r="383" spans="1:5">
      <c r="A383">
        <v>1377</v>
      </c>
      <c r="B383" s="5">
        <v>-1.277152933784389</v>
      </c>
      <c r="C383" s="13">
        <f>regression!D383</f>
        <v>1.4676941999999999</v>
      </c>
      <c r="D383" s="5"/>
      <c r="E383" s="5"/>
    </row>
    <row r="384" spans="1:5">
      <c r="A384">
        <v>1378</v>
      </c>
      <c r="B384" s="5">
        <v>-1.7513069329183464</v>
      </c>
      <c r="C384" s="13">
        <f>regression!D384</f>
        <v>1.952672</v>
      </c>
      <c r="D384" s="5"/>
      <c r="E384" s="5"/>
    </row>
    <row r="385" spans="1:5">
      <c r="A385">
        <v>1379</v>
      </c>
      <c r="B385" s="5">
        <v>-1.780786583067872</v>
      </c>
      <c r="C385" s="13">
        <f>regression!D385</f>
        <v>1.9828246</v>
      </c>
      <c r="D385" s="5"/>
      <c r="E385" s="5"/>
    </row>
    <row r="386" spans="1:5">
      <c r="A386">
        <v>1380</v>
      </c>
      <c r="B386" s="5">
        <v>-1.1815507038602266</v>
      </c>
      <c r="C386" s="13">
        <f>regression!D386</f>
        <v>1.3699095999999999</v>
      </c>
      <c r="D386" s="5"/>
      <c r="E386" s="5"/>
    </row>
    <row r="387" spans="1:5">
      <c r="A387">
        <v>1381</v>
      </c>
      <c r="B387" s="5">
        <v>-2.1141545894316653</v>
      </c>
      <c r="C387" s="13">
        <f>regression!D387</f>
        <v>2.3238026000000001</v>
      </c>
      <c r="D387" s="5"/>
      <c r="E387" s="5"/>
    </row>
    <row r="388" spans="1:5">
      <c r="A388">
        <v>1382</v>
      </c>
      <c r="B388" s="5">
        <v>-2.1915731099178024</v>
      </c>
      <c r="C388" s="13">
        <f>regression!D388</f>
        <v>2.4029883999999999</v>
      </c>
      <c r="D388" s="5"/>
      <c r="E388" s="5"/>
    </row>
    <row r="389" spans="1:5">
      <c r="A389">
        <v>1383</v>
      </c>
      <c r="B389" s="5">
        <v>-2.1003790519786163</v>
      </c>
      <c r="C389" s="13">
        <f>regression!D389</f>
        <v>2.3097126000000001</v>
      </c>
      <c r="D389" s="5"/>
      <c r="E389" s="5"/>
    </row>
    <row r="390" spans="1:5">
      <c r="A390">
        <v>1384</v>
      </c>
      <c r="B390" s="5">
        <v>-1.877766366737339</v>
      </c>
      <c r="C390" s="13">
        <f>regression!D390</f>
        <v>2.0820181999999998</v>
      </c>
      <c r="D390" s="5"/>
      <c r="E390" s="5"/>
    </row>
    <row r="391" spans="1:5">
      <c r="A391">
        <v>1385</v>
      </c>
      <c r="B391" s="5">
        <v>-1.5893066124704864</v>
      </c>
      <c r="C391" s="13">
        <f>regression!D391</f>
        <v>1.7869736000000001</v>
      </c>
      <c r="D391" s="5"/>
      <c r="E391" s="5"/>
    </row>
    <row r="392" spans="1:5">
      <c r="A392">
        <v>1386</v>
      </c>
      <c r="B392" s="5">
        <v>-2.3888388062454688</v>
      </c>
      <c r="C392" s="13">
        <f>regression!D392</f>
        <v>2.6047571999999999</v>
      </c>
      <c r="D392" s="5"/>
      <c r="E392" s="5"/>
    </row>
    <row r="393" spans="1:5">
      <c r="A393">
        <v>1387</v>
      </c>
      <c r="B393" s="5">
        <v>-2.4571654720125933</v>
      </c>
      <c r="C393" s="13">
        <f>regression!D393</f>
        <v>2.6746436</v>
      </c>
      <c r="D393" s="5"/>
      <c r="E393" s="5"/>
    </row>
    <row r="394" spans="1:5">
      <c r="A394">
        <v>1388</v>
      </c>
      <c r="B394" s="5">
        <v>-1.255663095357632</v>
      </c>
      <c r="C394" s="13">
        <f>regression!D394</f>
        <v>1.4457138</v>
      </c>
      <c r="D394" s="5"/>
      <c r="E394" s="5"/>
    </row>
    <row r="395" spans="1:5">
      <c r="A395">
        <v>1389</v>
      </c>
      <c r="B395" s="5">
        <v>-0.79445810142954099</v>
      </c>
      <c r="C395" s="13">
        <f>regression!D395</f>
        <v>0.97398060000000009</v>
      </c>
      <c r="D395" s="5"/>
      <c r="E395" s="5"/>
    </row>
    <row r="396" spans="1:5">
      <c r="A396">
        <v>1390</v>
      </c>
      <c r="B396" s="5">
        <v>-1.878868409733583</v>
      </c>
      <c r="C396" s="13">
        <f>regression!D396</f>
        <v>2.0831453999999998</v>
      </c>
      <c r="D396" s="5"/>
      <c r="E396" s="5"/>
    </row>
    <row r="397" spans="1:5">
      <c r="A397">
        <v>1391</v>
      </c>
      <c r="B397" s="5">
        <v>-0.94075430918092462</v>
      </c>
      <c r="C397" s="13">
        <f>regression!D397</f>
        <v>1.1236164</v>
      </c>
      <c r="D397" s="5"/>
      <c r="E397" s="5"/>
    </row>
    <row r="398" spans="1:5">
      <c r="A398">
        <v>1392</v>
      </c>
      <c r="B398" s="5">
        <v>-1.8683990012692655</v>
      </c>
      <c r="C398" s="13">
        <f>regression!D398</f>
        <v>2.0724369999999999</v>
      </c>
      <c r="D398" s="5"/>
      <c r="E398" s="5"/>
    </row>
    <row r="399" spans="1:5">
      <c r="A399">
        <v>1393</v>
      </c>
      <c r="B399" s="5">
        <v>-1.7634294058770297</v>
      </c>
      <c r="C399" s="13">
        <f>regression!D399</f>
        <v>1.9650711999999999</v>
      </c>
      <c r="D399" s="5"/>
      <c r="E399" s="5"/>
    </row>
    <row r="400" spans="1:5">
      <c r="A400">
        <v>1394</v>
      </c>
      <c r="B400" s="5">
        <v>-0.57129439469014209</v>
      </c>
      <c r="C400" s="13">
        <f>regression!D400</f>
        <v>0.74572260000000012</v>
      </c>
      <c r="D400" s="5"/>
      <c r="E400" s="5"/>
    </row>
    <row r="401" spans="1:5">
      <c r="A401">
        <v>1395</v>
      </c>
      <c r="B401" s="5">
        <v>-0.90273382581050854</v>
      </c>
      <c r="C401" s="13">
        <f>regression!D401</f>
        <v>1.0847280000000001</v>
      </c>
      <c r="D401" s="5"/>
      <c r="E401" s="5"/>
    </row>
    <row r="402" spans="1:5">
      <c r="A402">
        <v>1396</v>
      </c>
      <c r="B402" s="5">
        <v>-0.46494724555260136</v>
      </c>
      <c r="C402" s="13">
        <f>regression!D402</f>
        <v>0.63694780000000017</v>
      </c>
      <c r="D402" s="5"/>
      <c r="E402" s="5"/>
    </row>
    <row r="403" spans="1:5">
      <c r="A403">
        <v>1397</v>
      </c>
      <c r="B403" s="5">
        <v>-1.883001070969498</v>
      </c>
      <c r="C403" s="13">
        <f>regression!D403</f>
        <v>2.0873724</v>
      </c>
      <c r="D403" s="5"/>
      <c r="E403" s="5"/>
    </row>
    <row r="404" spans="1:5">
      <c r="A404">
        <v>1398</v>
      </c>
      <c r="B404" s="5">
        <v>-1.0096319964461711</v>
      </c>
      <c r="C404" s="13">
        <f>regression!D404</f>
        <v>1.1940664000000001</v>
      </c>
      <c r="D404" s="5"/>
      <c r="E404" s="5"/>
    </row>
    <row r="405" spans="1:5">
      <c r="A405">
        <v>1399</v>
      </c>
      <c r="B405" s="5">
        <v>-1.5592759408228389</v>
      </c>
      <c r="C405" s="13">
        <f>regression!D405</f>
        <v>1.7562574</v>
      </c>
      <c r="D405" s="5"/>
      <c r="E405" s="5"/>
    </row>
    <row r="406" spans="1:5">
      <c r="A406">
        <v>1400</v>
      </c>
      <c r="B406" s="5">
        <v>-1.6369699720580371</v>
      </c>
      <c r="C406" s="13">
        <f>regression!D406</f>
        <v>1.8357250000000001</v>
      </c>
      <c r="D406" s="5"/>
      <c r="E406" s="5"/>
    </row>
    <row r="407" spans="1:5">
      <c r="A407">
        <v>1401</v>
      </c>
      <c r="B407" s="5">
        <v>-1.7664600241167006</v>
      </c>
      <c r="C407" s="13">
        <f>regression!D407</f>
        <v>1.9681709999999999</v>
      </c>
      <c r="D407" s="5"/>
      <c r="E407" s="5"/>
    </row>
    <row r="408" spans="1:5">
      <c r="A408">
        <v>1402</v>
      </c>
      <c r="B408" s="5">
        <v>-2.0229605314924788</v>
      </c>
      <c r="C408" s="13">
        <f>regression!D408</f>
        <v>2.2305267999999998</v>
      </c>
      <c r="D408" s="5"/>
      <c r="E408" s="5"/>
    </row>
    <row r="409" spans="1:5">
      <c r="A409">
        <v>1403</v>
      </c>
      <c r="B409" s="5">
        <v>-0.83358062779620101</v>
      </c>
      <c r="C409" s="13">
        <f>regression!D409</f>
        <v>1.0139962</v>
      </c>
      <c r="D409" s="5"/>
      <c r="E409" s="5"/>
    </row>
    <row r="410" spans="1:5">
      <c r="A410">
        <v>1404</v>
      </c>
      <c r="B410" s="5">
        <v>-1.6165821766275241</v>
      </c>
      <c r="C410" s="13">
        <f>regression!D410</f>
        <v>1.8148717999999999</v>
      </c>
      <c r="D410" s="5"/>
      <c r="E410" s="5"/>
    </row>
    <row r="411" spans="1:5">
      <c r="A411">
        <v>1405</v>
      </c>
      <c r="B411" s="5">
        <v>-2.0292972787208816</v>
      </c>
      <c r="C411" s="13">
        <f>regression!D411</f>
        <v>2.2370082</v>
      </c>
      <c r="D411" s="5"/>
      <c r="E411" s="5"/>
    </row>
    <row r="412" spans="1:5">
      <c r="A412">
        <v>1406</v>
      </c>
      <c r="B412" s="5">
        <v>-1.5421942743810577</v>
      </c>
      <c r="C412" s="13">
        <f>regression!D412</f>
        <v>1.7387858</v>
      </c>
      <c r="D412" s="5"/>
      <c r="E412" s="5"/>
    </row>
    <row r="413" spans="1:5">
      <c r="A413">
        <v>1407</v>
      </c>
      <c r="B413" s="5">
        <v>-1.3862551904125395</v>
      </c>
      <c r="C413" s="13">
        <f>regression!D413</f>
        <v>1.5792869999999999</v>
      </c>
      <c r="D413" s="5"/>
      <c r="E413" s="5"/>
    </row>
    <row r="414" spans="1:5">
      <c r="A414">
        <v>1408</v>
      </c>
      <c r="B414" s="5">
        <v>-0.64513127543848625</v>
      </c>
      <c r="C414" s="13">
        <f>regression!D414</f>
        <v>0.821245</v>
      </c>
      <c r="D414" s="5"/>
      <c r="E414" s="5"/>
    </row>
    <row r="415" spans="1:5">
      <c r="A415">
        <v>1409</v>
      </c>
      <c r="B415" s="5">
        <v>-1.2515304341217173</v>
      </c>
      <c r="C415" s="13">
        <f>regression!D415</f>
        <v>1.4414868000000001</v>
      </c>
      <c r="D415" s="5"/>
      <c r="E415" s="5"/>
    </row>
    <row r="416" spans="1:5">
      <c r="A416">
        <v>1410</v>
      </c>
      <c r="B416" s="5">
        <v>-2.1496954760605327</v>
      </c>
      <c r="C416" s="13">
        <f>regression!D416</f>
        <v>2.3601548000000001</v>
      </c>
      <c r="D416" s="5"/>
      <c r="E416" s="5"/>
    </row>
    <row r="417" spans="1:5">
      <c r="A417">
        <v>1411</v>
      </c>
      <c r="B417" s="5">
        <v>-1.9970625210807462</v>
      </c>
      <c r="C417" s="13">
        <f>regression!D417</f>
        <v>2.2040375999999999</v>
      </c>
      <c r="D417" s="5"/>
      <c r="E417" s="5"/>
    </row>
    <row r="418" spans="1:5">
      <c r="A418">
        <v>1412</v>
      </c>
      <c r="B418" s="5">
        <v>-2.4453185098029708</v>
      </c>
      <c r="C418" s="13">
        <f>regression!D418</f>
        <v>2.6625262000000003</v>
      </c>
      <c r="D418" s="5"/>
      <c r="E418" s="5"/>
    </row>
    <row r="419" spans="1:5">
      <c r="A419">
        <v>1413</v>
      </c>
      <c r="B419" s="5">
        <v>-1.4259287382773216</v>
      </c>
      <c r="C419" s="13">
        <f>regression!D419</f>
        <v>1.6198661999999999</v>
      </c>
      <c r="D419" s="5"/>
      <c r="E419" s="5"/>
    </row>
    <row r="420" spans="1:5">
      <c r="A420">
        <v>1414</v>
      </c>
      <c r="B420" s="5">
        <v>-0.61427407154365576</v>
      </c>
      <c r="C420" s="13">
        <f>regression!D420</f>
        <v>0.78968339999999992</v>
      </c>
      <c r="D420" s="5"/>
      <c r="E420" s="5"/>
    </row>
    <row r="421" spans="1:5">
      <c r="A421">
        <v>1415</v>
      </c>
      <c r="B421" s="5">
        <v>-2.2351038082694386</v>
      </c>
      <c r="C421" s="13">
        <f>regression!D421</f>
        <v>2.4475128000000002</v>
      </c>
      <c r="D421" s="5"/>
      <c r="E421" s="5"/>
    </row>
    <row r="422" spans="1:5">
      <c r="A422">
        <v>1416</v>
      </c>
      <c r="B422" s="5">
        <v>-1.3082856484282803</v>
      </c>
      <c r="C422" s="13">
        <f>regression!D422</f>
        <v>1.4995376</v>
      </c>
      <c r="D422" s="5"/>
      <c r="E422" s="5"/>
    </row>
    <row r="423" spans="1:5">
      <c r="A423">
        <v>1417</v>
      </c>
      <c r="B423" s="5">
        <v>-0.31562041956154663</v>
      </c>
      <c r="C423" s="13">
        <f>regression!D423</f>
        <v>0.48421219999999998</v>
      </c>
      <c r="D423" s="5"/>
      <c r="E423" s="5"/>
    </row>
    <row r="424" spans="1:5">
      <c r="A424">
        <v>1418</v>
      </c>
      <c r="B424" s="5">
        <v>-1.9752971719049284</v>
      </c>
      <c r="C424" s="13">
        <f>regression!D424</f>
        <v>2.1817753999999998</v>
      </c>
      <c r="D424" s="5"/>
      <c r="E424" s="5"/>
    </row>
    <row r="425" spans="1:5">
      <c r="A425">
        <v>1419</v>
      </c>
      <c r="B425" s="5">
        <v>-1.6551536814960621</v>
      </c>
      <c r="C425" s="13">
        <f>regression!D425</f>
        <v>1.8543238</v>
      </c>
      <c r="D425" s="5"/>
      <c r="E425" s="5"/>
    </row>
    <row r="426" spans="1:5">
      <c r="A426">
        <v>1420</v>
      </c>
      <c r="B426" s="5">
        <v>-1.2184691442343989</v>
      </c>
      <c r="C426" s="13">
        <f>regression!D426</f>
        <v>1.4076708</v>
      </c>
      <c r="D426" s="5"/>
      <c r="E426" s="5"/>
    </row>
    <row r="427" spans="1:5">
      <c r="A427">
        <v>1421</v>
      </c>
      <c r="B427" s="5">
        <v>-3.2178506501699768</v>
      </c>
      <c r="C427" s="13">
        <f>regression!D427</f>
        <v>3.4526934000000002</v>
      </c>
      <c r="D427" s="5"/>
      <c r="E427" s="5"/>
    </row>
    <row r="428" spans="1:5">
      <c r="A428">
        <v>1422</v>
      </c>
      <c r="B428" s="5">
        <v>-1.9673073601821596</v>
      </c>
      <c r="C428" s="13">
        <f>regression!D428</f>
        <v>2.1736032000000001</v>
      </c>
      <c r="D428" s="5"/>
      <c r="E428" s="5"/>
    </row>
    <row r="429" spans="1:5">
      <c r="A429">
        <v>1423</v>
      </c>
      <c r="B429" s="5">
        <v>-1.1738364028865189</v>
      </c>
      <c r="C429" s="13">
        <f>regression!D429</f>
        <v>1.3620192</v>
      </c>
      <c r="D429" s="5"/>
      <c r="E429" s="5"/>
    </row>
    <row r="430" spans="1:5">
      <c r="A430">
        <v>1424</v>
      </c>
      <c r="B430" s="5">
        <v>-2.1979098571462052</v>
      </c>
      <c r="C430" s="13">
        <f>regression!D430</f>
        <v>2.4094698000000001</v>
      </c>
      <c r="D430" s="5"/>
      <c r="E430" s="5"/>
    </row>
    <row r="431" spans="1:5">
      <c r="A431">
        <v>1425</v>
      </c>
      <c r="B431" s="5">
        <v>-2.0948688369973962</v>
      </c>
      <c r="C431" s="13">
        <f>regression!D431</f>
        <v>2.3040766000000001</v>
      </c>
      <c r="D431" s="5"/>
      <c r="E431" s="5"/>
    </row>
    <row r="432" spans="1:5">
      <c r="A432">
        <v>1426</v>
      </c>
      <c r="B432" s="5">
        <v>-0.69389667802228083</v>
      </c>
      <c r="C432" s="13">
        <f>regression!D432</f>
        <v>0.8711236</v>
      </c>
      <c r="D432" s="5"/>
      <c r="E432" s="5"/>
    </row>
    <row r="433" spans="1:5">
      <c r="A433">
        <v>1427</v>
      </c>
      <c r="B433" s="5">
        <v>-2.2973692375572212</v>
      </c>
      <c r="C433" s="13">
        <f>regression!D433</f>
        <v>2.5111995999999999</v>
      </c>
      <c r="D433" s="5"/>
      <c r="E433" s="5"/>
    </row>
    <row r="434" spans="1:5">
      <c r="A434">
        <v>1428</v>
      </c>
      <c r="B434" s="5">
        <v>-1.4496226626965663</v>
      </c>
      <c r="C434" s="13">
        <f>regression!D434</f>
        <v>1.644101</v>
      </c>
      <c r="D434" s="5"/>
      <c r="E434" s="5"/>
    </row>
    <row r="435" spans="1:5">
      <c r="A435">
        <v>1429</v>
      </c>
      <c r="B435" s="5">
        <v>-1.2388569396649118</v>
      </c>
      <c r="C435" s="13">
        <f>regression!D435</f>
        <v>1.4285239999999999</v>
      </c>
      <c r="D435" s="5"/>
      <c r="E435" s="5"/>
    </row>
    <row r="436" spans="1:5">
      <c r="A436">
        <v>1430</v>
      </c>
      <c r="B436" s="5">
        <v>-2.3367672746729422</v>
      </c>
      <c r="C436" s="13">
        <f>regression!D436</f>
        <v>2.5514969999999999</v>
      </c>
      <c r="D436" s="5"/>
      <c r="E436" s="5"/>
    </row>
    <row r="437" spans="1:5">
      <c r="A437">
        <v>1431</v>
      </c>
      <c r="B437" s="5">
        <v>-1.6664496222075627</v>
      </c>
      <c r="C437" s="13">
        <f>regression!D437</f>
        <v>1.8658775999999999</v>
      </c>
      <c r="D437" s="5"/>
      <c r="E437" s="5"/>
    </row>
    <row r="438" spans="1:5">
      <c r="A438">
        <v>1432</v>
      </c>
      <c r="B438" s="5">
        <v>-0.81622345060535884</v>
      </c>
      <c r="C438" s="13">
        <f>regression!D438</f>
        <v>0.99624279999999998</v>
      </c>
      <c r="D438" s="5"/>
      <c r="E438" s="5"/>
    </row>
    <row r="439" spans="1:5">
      <c r="A439">
        <v>1433</v>
      </c>
      <c r="B439" s="5">
        <v>-1.7047456163270398</v>
      </c>
      <c r="C439" s="13">
        <f>regression!D439</f>
        <v>1.9050478</v>
      </c>
      <c r="D439" s="5"/>
      <c r="E439" s="5"/>
    </row>
    <row r="440" spans="1:5">
      <c r="A440">
        <v>1434</v>
      </c>
      <c r="B440" s="5">
        <v>-1.4259287382773216</v>
      </c>
      <c r="C440" s="13">
        <f>regression!D440</f>
        <v>1.6198661999999999</v>
      </c>
      <c r="D440" s="5"/>
      <c r="E440" s="5"/>
    </row>
    <row r="441" spans="1:5">
      <c r="A441">
        <v>1435</v>
      </c>
      <c r="B441" s="5">
        <v>-1.3680714809745145</v>
      </c>
      <c r="C441" s="13">
        <f>regression!D441</f>
        <v>1.5606882</v>
      </c>
      <c r="D441" s="5"/>
      <c r="E441" s="5"/>
    </row>
    <row r="442" spans="1:5">
      <c r="A442">
        <v>1436</v>
      </c>
      <c r="B442" s="5">
        <v>-2.3838796127623709</v>
      </c>
      <c r="C442" s="13">
        <f>regression!D442</f>
        <v>2.5996847999999999</v>
      </c>
      <c r="D442" s="5"/>
      <c r="E442" s="5"/>
    </row>
    <row r="443" spans="1:5">
      <c r="A443">
        <v>1437</v>
      </c>
      <c r="B443" s="5">
        <v>-1.9342460702948414</v>
      </c>
      <c r="C443" s="13">
        <f>regression!D443</f>
        <v>2.1397871999999998</v>
      </c>
      <c r="D443" s="5"/>
      <c r="E443" s="5"/>
    </row>
    <row r="444" spans="1:5">
      <c r="A444">
        <v>1438</v>
      </c>
      <c r="B444" s="5">
        <v>-0.65009046892158406</v>
      </c>
      <c r="C444" s="13">
        <f>regression!D444</f>
        <v>0.82631740000000009</v>
      </c>
      <c r="D444" s="5"/>
      <c r="E444" s="5"/>
    </row>
    <row r="445" spans="1:5">
      <c r="A445">
        <v>1439</v>
      </c>
      <c r="B445" s="5">
        <v>-1.376612314195405</v>
      </c>
      <c r="C445" s="13">
        <f>regression!D445</f>
        <v>1.5694239999999999</v>
      </c>
      <c r="D445" s="5"/>
      <c r="E445" s="5"/>
    </row>
    <row r="446" spans="1:5">
      <c r="A446">
        <v>1440</v>
      </c>
      <c r="B446" s="5">
        <v>-1.8466336520934477</v>
      </c>
      <c r="C446" s="13">
        <f>regression!D446</f>
        <v>2.0501748000000002</v>
      </c>
      <c r="D446" s="5"/>
      <c r="E446" s="5"/>
    </row>
    <row r="447" spans="1:5">
      <c r="A447">
        <v>1441</v>
      </c>
      <c r="B447" s="5">
        <v>-1.3859796796634785</v>
      </c>
      <c r="C447" s="13">
        <f>regression!D447</f>
        <v>1.5790052000000001</v>
      </c>
      <c r="D447" s="5"/>
      <c r="E447" s="5"/>
    </row>
    <row r="448" spans="1:5">
      <c r="A448">
        <v>1442</v>
      </c>
      <c r="B448" s="5">
        <v>-1.6917966111211733</v>
      </c>
      <c r="C448" s="13">
        <f>regression!D448</f>
        <v>1.8918032</v>
      </c>
      <c r="D448" s="5"/>
      <c r="E448" s="5"/>
    </row>
    <row r="449" spans="1:5">
      <c r="A449">
        <v>1443</v>
      </c>
      <c r="B449" s="5">
        <v>-1.3644898412367217</v>
      </c>
      <c r="C449" s="13">
        <f>regression!D449</f>
        <v>1.5570248</v>
      </c>
      <c r="D449" s="5"/>
      <c r="E449" s="5"/>
    </row>
    <row r="450" spans="1:5">
      <c r="A450">
        <v>1444</v>
      </c>
      <c r="B450" s="5">
        <v>-2.5905126745581106</v>
      </c>
      <c r="C450" s="13">
        <f>regression!D450</f>
        <v>2.8110347999999998</v>
      </c>
      <c r="D450" s="5"/>
      <c r="E450" s="5"/>
    </row>
    <row r="451" spans="1:5">
      <c r="A451">
        <v>1445</v>
      </c>
      <c r="B451" s="5">
        <v>-2.2362058512656824</v>
      </c>
      <c r="C451" s="13">
        <f>regression!D451</f>
        <v>2.4486400000000001</v>
      </c>
      <c r="D451" s="5"/>
      <c r="E451" s="5"/>
    </row>
    <row r="452" spans="1:5">
      <c r="A452">
        <v>1446</v>
      </c>
      <c r="B452" s="5">
        <v>-2.6781250927595046</v>
      </c>
      <c r="C452" s="13">
        <f>regression!D452</f>
        <v>2.9006471999999999</v>
      </c>
      <c r="D452" s="5"/>
      <c r="E452" s="5"/>
    </row>
    <row r="453" spans="1:5">
      <c r="A453">
        <v>1447</v>
      </c>
      <c r="B453" s="5">
        <v>-1.9747461504068062</v>
      </c>
      <c r="C453" s="13">
        <f>regression!D453</f>
        <v>2.1812117999999998</v>
      </c>
      <c r="D453" s="5"/>
      <c r="E453" s="5"/>
    </row>
    <row r="454" spans="1:5">
      <c r="A454">
        <v>1448</v>
      </c>
      <c r="B454" s="5">
        <v>-1.2440916438970706</v>
      </c>
      <c r="C454" s="13">
        <f>regression!D454</f>
        <v>1.4338782000000001</v>
      </c>
      <c r="D454" s="5"/>
      <c r="E454" s="5"/>
    </row>
    <row r="455" spans="1:5">
      <c r="A455">
        <v>1449</v>
      </c>
      <c r="B455" s="5">
        <v>-1.4622961571533717</v>
      </c>
      <c r="C455" s="13">
        <f>regression!D455</f>
        <v>1.6570638</v>
      </c>
      <c r="D455" s="5"/>
      <c r="E455" s="5"/>
    </row>
    <row r="456" spans="1:5">
      <c r="A456">
        <v>1450</v>
      </c>
      <c r="B456" s="5">
        <v>-2.5946453357940253</v>
      </c>
      <c r="C456" s="13">
        <f>regression!D456</f>
        <v>2.8152618</v>
      </c>
      <c r="D456" s="5"/>
      <c r="E456" s="5"/>
    </row>
    <row r="457" spans="1:5">
      <c r="A457">
        <v>1451</v>
      </c>
      <c r="B457" s="5">
        <v>-1.8008988677493238</v>
      </c>
      <c r="C457" s="13">
        <f>regression!D457</f>
        <v>2.003396</v>
      </c>
      <c r="D457" s="5"/>
      <c r="E457" s="5"/>
    </row>
    <row r="458" spans="1:5">
      <c r="A458">
        <v>1452</v>
      </c>
      <c r="B458" s="5">
        <v>-1.5760820965155591</v>
      </c>
      <c r="C458" s="13">
        <f>regression!D458</f>
        <v>1.7734471999999999</v>
      </c>
      <c r="D458" s="5"/>
      <c r="E458" s="5"/>
    </row>
    <row r="459" spans="1:5">
      <c r="A459">
        <v>1453</v>
      </c>
      <c r="B459" s="5">
        <v>-2.0945933262483356</v>
      </c>
      <c r="C459" s="13">
        <f>regression!D459</f>
        <v>2.3037947999999999</v>
      </c>
      <c r="D459" s="5"/>
      <c r="E459" s="5"/>
    </row>
    <row r="460" spans="1:5">
      <c r="A460">
        <v>1454</v>
      </c>
      <c r="B460" s="5">
        <v>-2.6767475390141993</v>
      </c>
      <c r="C460" s="13">
        <f>regression!D460</f>
        <v>2.8992382000000001</v>
      </c>
      <c r="D460" s="5"/>
      <c r="E460" s="5"/>
    </row>
    <row r="461" spans="1:5">
      <c r="A461">
        <v>1455</v>
      </c>
      <c r="B461" s="5">
        <v>-3.4545143836133638</v>
      </c>
      <c r="C461" s="13">
        <f>regression!D461</f>
        <v>3.6947596000000003</v>
      </c>
      <c r="D461" s="5"/>
      <c r="E461" s="5"/>
    </row>
    <row r="462" spans="1:5">
      <c r="A462">
        <v>1456</v>
      </c>
      <c r="B462" s="5">
        <v>-2.4086755801778597</v>
      </c>
      <c r="C462" s="13">
        <f>regression!D462</f>
        <v>2.6250467999999998</v>
      </c>
      <c r="D462" s="5"/>
      <c r="E462" s="5"/>
    </row>
    <row r="463" spans="1:5">
      <c r="A463">
        <v>1457</v>
      </c>
      <c r="B463" s="5">
        <v>-2.2849712538494771</v>
      </c>
      <c r="C463" s="13">
        <f>regression!D463</f>
        <v>2.4985185999999997</v>
      </c>
      <c r="D463" s="5"/>
      <c r="E463" s="5"/>
    </row>
    <row r="464" spans="1:5">
      <c r="A464">
        <v>1458</v>
      </c>
      <c r="B464" s="5">
        <v>-2.7483803337700561</v>
      </c>
      <c r="C464" s="13">
        <f>regression!D464</f>
        <v>2.9725061999999998</v>
      </c>
      <c r="D464" s="5"/>
      <c r="E464" s="5"/>
    </row>
    <row r="465" spans="1:5">
      <c r="A465">
        <v>1459</v>
      </c>
      <c r="B465" s="5">
        <v>-1.9157868501077553</v>
      </c>
      <c r="C465" s="13">
        <f>regression!D465</f>
        <v>2.1209066000000001</v>
      </c>
      <c r="D465" s="5"/>
      <c r="E465" s="5"/>
    </row>
    <row r="466" spans="1:5">
      <c r="A466">
        <v>1460</v>
      </c>
      <c r="B466" s="5">
        <v>-2.2585222219396224</v>
      </c>
      <c r="C466" s="13">
        <f>regression!D466</f>
        <v>2.4714657999999998</v>
      </c>
      <c r="D466" s="5"/>
      <c r="E466" s="5"/>
    </row>
    <row r="467" spans="1:5">
      <c r="A467">
        <v>1461</v>
      </c>
      <c r="B467" s="5">
        <v>-1.802276421494629</v>
      </c>
      <c r="C467" s="13">
        <f>regression!D467</f>
        <v>2.0048050000000002</v>
      </c>
      <c r="D467" s="5"/>
      <c r="E467" s="5"/>
    </row>
    <row r="468" spans="1:5">
      <c r="A468">
        <v>1462</v>
      </c>
      <c r="B468" s="5">
        <v>-1.9116541888718404</v>
      </c>
      <c r="C468" s="13">
        <f>regression!D468</f>
        <v>2.1166795999999999</v>
      </c>
      <c r="D468" s="5"/>
      <c r="E468" s="5"/>
    </row>
    <row r="469" spans="1:5">
      <c r="A469">
        <v>1463</v>
      </c>
      <c r="B469" s="5">
        <v>-2.1653995887570088</v>
      </c>
      <c r="C469" s="13">
        <f>regression!D469</f>
        <v>2.3762173999999998</v>
      </c>
      <c r="D469" s="5"/>
      <c r="E469" s="5"/>
    </row>
    <row r="470" spans="1:5">
      <c r="A470">
        <v>1464</v>
      </c>
      <c r="B470" s="5">
        <v>-1.4906737643066532</v>
      </c>
      <c r="C470" s="13">
        <f>regression!D470</f>
        <v>1.6860892000000001</v>
      </c>
      <c r="D470" s="5"/>
      <c r="E470" s="5"/>
    </row>
    <row r="471" spans="1:5">
      <c r="A471">
        <v>1465</v>
      </c>
      <c r="B471" s="5">
        <v>-1.4567859421721521</v>
      </c>
      <c r="C471" s="13">
        <f>regression!D471</f>
        <v>1.6514278</v>
      </c>
      <c r="D471" s="5"/>
      <c r="E471" s="5"/>
    </row>
    <row r="472" spans="1:5">
      <c r="A472">
        <v>1466</v>
      </c>
      <c r="B472" s="5">
        <v>-1.3237142503756956</v>
      </c>
      <c r="C472" s="13">
        <f>regression!D472</f>
        <v>1.5153184</v>
      </c>
      <c r="D472" s="5"/>
      <c r="E472" s="5"/>
    </row>
    <row r="473" spans="1:5">
      <c r="A473">
        <v>1467</v>
      </c>
      <c r="B473" s="5">
        <v>-1.0906321566701012</v>
      </c>
      <c r="C473" s="13">
        <f>regression!D473</f>
        <v>1.2769155999999999</v>
      </c>
      <c r="D473" s="5"/>
      <c r="E473" s="5"/>
    </row>
    <row r="474" spans="1:5">
      <c r="A474">
        <v>1468</v>
      </c>
      <c r="B474" s="5">
        <v>-2.2155425450861084</v>
      </c>
      <c r="C474" s="13">
        <f>regression!D474</f>
        <v>2.427505</v>
      </c>
      <c r="D474" s="5"/>
      <c r="E474" s="5"/>
    </row>
    <row r="475" spans="1:5">
      <c r="A475">
        <v>1469</v>
      </c>
      <c r="B475" s="5">
        <v>-2.2541140499546466</v>
      </c>
      <c r="C475" s="13">
        <f>regression!D475</f>
        <v>2.4669569999999998</v>
      </c>
      <c r="D475" s="5"/>
      <c r="E475" s="5"/>
    </row>
    <row r="476" spans="1:5">
      <c r="A476">
        <v>1470</v>
      </c>
      <c r="B476" s="5">
        <v>-1.94223588201761</v>
      </c>
      <c r="C476" s="13">
        <f>regression!D476</f>
        <v>2.1479594</v>
      </c>
      <c r="D476" s="5"/>
      <c r="E476" s="5"/>
    </row>
    <row r="477" spans="1:5">
      <c r="A477">
        <v>1471</v>
      </c>
      <c r="B477" s="5">
        <v>-1.7130109387988692</v>
      </c>
      <c r="C477" s="13">
        <f>regression!D477</f>
        <v>1.9135017999999999</v>
      </c>
      <c r="D477" s="5"/>
      <c r="E477" s="5"/>
    </row>
    <row r="478" spans="1:5">
      <c r="A478">
        <v>1472</v>
      </c>
      <c r="B478" s="5">
        <v>-2.32216520497271</v>
      </c>
      <c r="C478" s="13">
        <f>regression!D478</f>
        <v>2.5365615999999997</v>
      </c>
      <c r="D478" s="5"/>
      <c r="E478" s="5"/>
    </row>
    <row r="479" spans="1:5">
      <c r="A479">
        <v>1473</v>
      </c>
      <c r="B479" s="5">
        <v>-2.3973796394663593</v>
      </c>
      <c r="C479" s="13">
        <f>regression!D479</f>
        <v>2.6134930000000001</v>
      </c>
      <c r="D479" s="5"/>
      <c r="E479" s="5"/>
    </row>
    <row r="480" spans="1:5">
      <c r="A480">
        <v>1474</v>
      </c>
      <c r="B480" s="5">
        <v>-1.458163495917457</v>
      </c>
      <c r="C480" s="13">
        <f>regression!D480</f>
        <v>1.6528368</v>
      </c>
      <c r="D480" s="5"/>
      <c r="E480" s="5"/>
    </row>
    <row r="481" spans="1:5">
      <c r="A481">
        <v>1475</v>
      </c>
      <c r="B481" s="5">
        <v>-1.235826321425241</v>
      </c>
      <c r="C481" s="13">
        <f>regression!D481</f>
        <v>1.4254242000000001</v>
      </c>
      <c r="D481" s="5"/>
      <c r="E481" s="5"/>
    </row>
    <row r="482" spans="1:5">
      <c r="A482">
        <v>1476</v>
      </c>
      <c r="B482" s="5">
        <v>-1.4876431460669826</v>
      </c>
      <c r="C482" s="13">
        <f>regression!D482</f>
        <v>1.6829894000000001</v>
      </c>
      <c r="D482" s="5"/>
      <c r="E482" s="5"/>
    </row>
    <row r="483" spans="1:5">
      <c r="A483">
        <v>1477</v>
      </c>
      <c r="B483" s="5">
        <v>-1.5135411564787151</v>
      </c>
      <c r="C483" s="13">
        <f>regression!D483</f>
        <v>1.7094786</v>
      </c>
      <c r="D483" s="5"/>
      <c r="E483" s="5"/>
    </row>
    <row r="484" spans="1:5">
      <c r="A484">
        <v>1478</v>
      </c>
      <c r="B484" s="5">
        <v>-1.2810100842712426</v>
      </c>
      <c r="C484" s="13">
        <f>regression!D484</f>
        <v>1.4716393999999999</v>
      </c>
      <c r="D484" s="5"/>
      <c r="E484" s="5"/>
    </row>
    <row r="485" spans="1:5">
      <c r="A485">
        <v>1479</v>
      </c>
      <c r="B485" s="5">
        <v>9.2686510546834855E-2</v>
      </c>
      <c r="C485" s="13">
        <f>regression!D485</f>
        <v>6.6584600000000105E-2</v>
      </c>
      <c r="D485" s="5"/>
      <c r="E485" s="5"/>
    </row>
    <row r="486" spans="1:5">
      <c r="A486">
        <v>1480</v>
      </c>
      <c r="B486" s="5">
        <v>-1.417938926554553</v>
      </c>
      <c r="C486" s="13">
        <f>regression!D486</f>
        <v>1.611694</v>
      </c>
      <c r="D486" s="5"/>
      <c r="E486" s="5"/>
    </row>
    <row r="487" spans="1:5">
      <c r="A487">
        <v>1481</v>
      </c>
      <c r="B487" s="5">
        <v>-2.178073083213814</v>
      </c>
      <c r="C487" s="13">
        <f>regression!D487</f>
        <v>2.3891802000000002</v>
      </c>
      <c r="D487" s="5"/>
      <c r="E487" s="5"/>
    </row>
    <row r="488" spans="1:5">
      <c r="A488">
        <v>1482</v>
      </c>
      <c r="B488" s="5">
        <v>-1.0388361358466358</v>
      </c>
      <c r="C488" s="13">
        <f>regression!D488</f>
        <v>1.2239371999999999</v>
      </c>
      <c r="D488" s="5"/>
      <c r="E488" s="5"/>
    </row>
    <row r="489" spans="1:5">
      <c r="A489">
        <v>1483</v>
      </c>
      <c r="B489" s="5">
        <v>-1.6044597036688406</v>
      </c>
      <c r="C489" s="13">
        <f>regression!D489</f>
        <v>1.8024726</v>
      </c>
      <c r="D489" s="5"/>
      <c r="E489" s="5"/>
    </row>
    <row r="490" spans="1:5">
      <c r="A490">
        <v>1484</v>
      </c>
      <c r="B490" s="5">
        <v>-0.66414151712369429</v>
      </c>
      <c r="C490" s="13">
        <f>regression!D490</f>
        <v>0.84068919999999991</v>
      </c>
      <c r="D490" s="5"/>
      <c r="E490" s="5"/>
    </row>
    <row r="491" spans="1:5">
      <c r="A491">
        <v>1485</v>
      </c>
      <c r="B491" s="5">
        <v>-0.83633573528681082</v>
      </c>
      <c r="C491" s="13">
        <f>regression!D491</f>
        <v>1.0168142</v>
      </c>
      <c r="D491" s="5"/>
      <c r="E491" s="5"/>
    </row>
    <row r="492" spans="1:5">
      <c r="A492">
        <v>1486</v>
      </c>
      <c r="B492" s="5">
        <v>-1.5267656724336425</v>
      </c>
      <c r="C492" s="13">
        <f>regression!D492</f>
        <v>1.7230049999999999</v>
      </c>
      <c r="D492" s="5"/>
      <c r="E492" s="5"/>
    </row>
    <row r="493" spans="1:5">
      <c r="A493">
        <v>1487</v>
      </c>
      <c r="B493" s="5">
        <v>-1.3565000295139531</v>
      </c>
      <c r="C493" s="13">
        <f>regression!D493</f>
        <v>1.5488526</v>
      </c>
      <c r="D493" s="5"/>
      <c r="E493" s="5"/>
    </row>
    <row r="494" spans="1:5">
      <c r="A494">
        <v>1488</v>
      </c>
      <c r="B494" s="5">
        <v>-2.0105625477847346</v>
      </c>
      <c r="C494" s="13">
        <f>regression!D494</f>
        <v>2.2178458000000001</v>
      </c>
      <c r="D494" s="5"/>
      <c r="E494" s="5"/>
    </row>
    <row r="495" spans="1:5">
      <c r="A495">
        <v>1489</v>
      </c>
      <c r="B495" s="5">
        <v>-2.0912871972596037</v>
      </c>
      <c r="C495" s="13">
        <f>regression!D495</f>
        <v>2.3004131999999999</v>
      </c>
      <c r="D495" s="5"/>
      <c r="E495" s="5"/>
    </row>
    <row r="496" spans="1:5">
      <c r="A496">
        <v>1490</v>
      </c>
      <c r="B496" s="5">
        <v>-1.7149395140422963</v>
      </c>
      <c r="C496" s="13">
        <f>regression!D496</f>
        <v>1.9154743999999999</v>
      </c>
      <c r="D496" s="5"/>
      <c r="E496" s="5"/>
    </row>
    <row r="497" spans="1:5">
      <c r="A497">
        <v>1491</v>
      </c>
      <c r="B497" s="5">
        <v>-1.538888145392326</v>
      </c>
      <c r="C497" s="13">
        <f>regression!D497</f>
        <v>1.7354042000000001</v>
      </c>
      <c r="D497" s="5"/>
      <c r="E497" s="5"/>
    </row>
    <row r="498" spans="1:5">
      <c r="A498">
        <v>1492</v>
      </c>
      <c r="B498" s="5">
        <v>-1.6050107251669627</v>
      </c>
      <c r="C498" s="13">
        <f>regression!D498</f>
        <v>1.8030362</v>
      </c>
      <c r="D498" s="5"/>
      <c r="E498" s="5"/>
    </row>
    <row r="499" spans="1:5">
      <c r="A499">
        <v>1493</v>
      </c>
      <c r="B499" s="5">
        <v>-1.0278157058841964</v>
      </c>
      <c r="C499" s="13">
        <f>regression!D499</f>
        <v>1.2126652</v>
      </c>
      <c r="D499" s="5"/>
      <c r="E499" s="5"/>
    </row>
    <row r="500" spans="1:5">
      <c r="A500">
        <v>1494</v>
      </c>
      <c r="B500" s="5">
        <v>-0.23296719484325079</v>
      </c>
      <c r="C500" s="13">
        <f>regression!D500</f>
        <v>0.39967219999999992</v>
      </c>
      <c r="D500" s="5"/>
      <c r="E500" s="5"/>
    </row>
    <row r="501" spans="1:5">
      <c r="A501">
        <v>1495</v>
      </c>
      <c r="B501" s="5">
        <v>-1.4416328509737979</v>
      </c>
      <c r="C501" s="13">
        <f>regression!D501</f>
        <v>1.6359288000000001</v>
      </c>
      <c r="D501" s="5"/>
      <c r="E501" s="5"/>
    </row>
    <row r="502" spans="1:5">
      <c r="A502">
        <v>1496</v>
      </c>
      <c r="B502" s="5">
        <v>-2.6604924048196015</v>
      </c>
      <c r="C502" s="13">
        <f>regression!D502</f>
        <v>2.882612</v>
      </c>
      <c r="D502" s="5"/>
      <c r="E502" s="5"/>
    </row>
    <row r="503" spans="1:5">
      <c r="A503">
        <v>1497</v>
      </c>
      <c r="B503" s="5">
        <v>-2.9652072932810523</v>
      </c>
      <c r="C503" s="13">
        <f>regression!D503</f>
        <v>3.1942827999999999</v>
      </c>
      <c r="D503" s="5"/>
      <c r="E503" s="5"/>
    </row>
    <row r="504" spans="1:5">
      <c r="A504">
        <v>1498</v>
      </c>
      <c r="B504" s="5">
        <v>-0.834407160043384</v>
      </c>
      <c r="C504" s="13">
        <f>regression!D504</f>
        <v>1.0148416</v>
      </c>
      <c r="D504" s="5"/>
      <c r="E504" s="5"/>
    </row>
    <row r="505" spans="1:5">
      <c r="A505">
        <v>1499</v>
      </c>
      <c r="B505" s="5">
        <v>-1.1520710537107011</v>
      </c>
      <c r="C505" s="13">
        <f>regression!D505</f>
        <v>1.3397570000000001</v>
      </c>
      <c r="D505" s="5"/>
      <c r="E505" s="5"/>
    </row>
    <row r="506" spans="1:5">
      <c r="A506">
        <v>1500</v>
      </c>
      <c r="B506" s="5">
        <v>-1.1509690107144572</v>
      </c>
      <c r="C506" s="13">
        <f>regression!D506</f>
        <v>1.3386298000000001</v>
      </c>
      <c r="D506" s="5"/>
      <c r="E506" s="5"/>
    </row>
    <row r="507" spans="1:5">
      <c r="A507">
        <v>1501</v>
      </c>
      <c r="B507" s="5">
        <v>-1.8821745387223148</v>
      </c>
      <c r="C507" s="13">
        <f>regression!D507</f>
        <v>2.0865269999999998</v>
      </c>
      <c r="D507" s="5"/>
      <c r="E507" s="5"/>
    </row>
    <row r="508" spans="1:5">
      <c r="A508">
        <v>1502</v>
      </c>
      <c r="B508" s="5">
        <v>-2.6456148243703081</v>
      </c>
      <c r="C508" s="13">
        <f>regression!D508</f>
        <v>2.8673948</v>
      </c>
      <c r="D508" s="5"/>
      <c r="E508" s="5"/>
    </row>
    <row r="509" spans="1:5">
      <c r="A509">
        <v>1503</v>
      </c>
      <c r="B509" s="5">
        <v>-2.565992217891683</v>
      </c>
      <c r="C509" s="13">
        <f>regression!D509</f>
        <v>2.7859546000000002</v>
      </c>
      <c r="D509" s="5"/>
      <c r="E509" s="5"/>
    </row>
    <row r="510" spans="1:5">
      <c r="A510">
        <v>1504</v>
      </c>
      <c r="B510" s="5">
        <v>-1.7515824436674075</v>
      </c>
      <c r="C510" s="13">
        <f>regression!D510</f>
        <v>1.9529538</v>
      </c>
      <c r="D510" s="5"/>
      <c r="E510" s="5"/>
    </row>
    <row r="511" spans="1:5">
      <c r="A511">
        <v>1505</v>
      </c>
      <c r="B511" s="5">
        <v>-2.1273791053865927</v>
      </c>
      <c r="C511" s="13">
        <f>regression!D511</f>
        <v>2.337329</v>
      </c>
      <c r="D511" s="5"/>
      <c r="E511" s="5"/>
    </row>
    <row r="512" spans="1:5">
      <c r="A512">
        <v>1506</v>
      </c>
      <c r="B512" s="5">
        <v>-1.8661949152767776</v>
      </c>
      <c r="C512" s="13">
        <f>regression!D512</f>
        <v>2.0701825999999999</v>
      </c>
      <c r="D512" s="5"/>
      <c r="E512" s="5"/>
    </row>
    <row r="513" spans="1:5">
      <c r="A513">
        <v>1507</v>
      </c>
      <c r="B513" s="5">
        <v>-1.9204705328417919</v>
      </c>
      <c r="C513" s="13">
        <f>regression!D513</f>
        <v>2.1256971999999998</v>
      </c>
      <c r="D513" s="5"/>
      <c r="E513" s="5"/>
    </row>
    <row r="514" spans="1:5">
      <c r="A514">
        <v>1508</v>
      </c>
      <c r="B514" s="5">
        <v>-1.1865098973433243</v>
      </c>
      <c r="C514" s="13">
        <f>regression!D514</f>
        <v>1.3749819999999999</v>
      </c>
      <c r="D514" s="5"/>
      <c r="E514" s="5"/>
    </row>
    <row r="515" spans="1:5">
      <c r="A515">
        <v>1509</v>
      </c>
      <c r="B515" s="5">
        <v>-1.3308775298512812</v>
      </c>
      <c r="C515" s="13">
        <f>regression!D515</f>
        <v>1.5226451999999999</v>
      </c>
      <c r="D515" s="5"/>
      <c r="E515" s="5"/>
    </row>
    <row r="516" spans="1:5">
      <c r="A516">
        <v>1510</v>
      </c>
      <c r="B516" s="5">
        <v>-1.7862967980490916</v>
      </c>
      <c r="C516" s="13">
        <f>regression!D516</f>
        <v>1.9884606</v>
      </c>
      <c r="D516" s="5"/>
      <c r="E516" s="5"/>
    </row>
    <row r="517" spans="1:5">
      <c r="A517">
        <v>1511</v>
      </c>
      <c r="B517" s="5">
        <v>-2.4513797462823126</v>
      </c>
      <c r="C517" s="13">
        <f>regression!D517</f>
        <v>2.6687257999999998</v>
      </c>
      <c r="D517" s="5"/>
      <c r="E517" s="5"/>
    </row>
    <row r="518" spans="1:5">
      <c r="A518">
        <v>1512</v>
      </c>
      <c r="B518" s="5">
        <v>-2.4414613593161172</v>
      </c>
      <c r="C518" s="13">
        <f>regression!D518</f>
        <v>2.6585809999999999</v>
      </c>
      <c r="D518" s="5"/>
      <c r="E518" s="5"/>
    </row>
    <row r="519" spans="1:5">
      <c r="A519">
        <v>1513</v>
      </c>
      <c r="B519" s="5">
        <v>-1.3746837389519782</v>
      </c>
      <c r="C519" s="13">
        <f>regression!D519</f>
        <v>1.5674513999999999</v>
      </c>
      <c r="D519" s="5"/>
      <c r="E519" s="5"/>
    </row>
    <row r="520" spans="1:5">
      <c r="A520">
        <v>1514</v>
      </c>
      <c r="B520" s="5">
        <v>-1.6705822834434774</v>
      </c>
      <c r="C520" s="13">
        <f>regression!D520</f>
        <v>1.8701045999999999</v>
      </c>
      <c r="D520" s="5"/>
      <c r="E520" s="5"/>
    </row>
    <row r="521" spans="1:5">
      <c r="A521">
        <v>1515</v>
      </c>
      <c r="B521" s="5">
        <v>-1.8025519322436898</v>
      </c>
      <c r="C521" s="13">
        <f>regression!D521</f>
        <v>2.0050867999999999</v>
      </c>
      <c r="D521" s="5"/>
      <c r="E521" s="5"/>
    </row>
    <row r="522" spans="1:5">
      <c r="A522">
        <v>1516</v>
      </c>
      <c r="B522" s="5">
        <v>-1.6708577941925384</v>
      </c>
      <c r="C522" s="13">
        <f>regression!D522</f>
        <v>1.8703863999999999</v>
      </c>
      <c r="D522" s="5"/>
      <c r="E522" s="5"/>
    </row>
    <row r="523" spans="1:5">
      <c r="A523">
        <v>1517</v>
      </c>
      <c r="B523" s="5">
        <v>-0.57349848068262999</v>
      </c>
      <c r="C523" s="13">
        <f>regression!D523</f>
        <v>0.74797700000000011</v>
      </c>
      <c r="D523" s="5"/>
      <c r="E523" s="5"/>
    </row>
    <row r="524" spans="1:5">
      <c r="A524">
        <v>1518</v>
      </c>
      <c r="B524" s="5">
        <v>-1.818807066438288</v>
      </c>
      <c r="C524" s="13">
        <f>regression!D524</f>
        <v>2.0217130000000001</v>
      </c>
      <c r="D524" s="5"/>
      <c r="E524" s="5"/>
    </row>
    <row r="525" spans="1:5">
      <c r="A525">
        <v>1519</v>
      </c>
      <c r="B525" s="5">
        <v>-0.7062946617300252</v>
      </c>
      <c r="C525" s="13">
        <f>regression!D525</f>
        <v>0.88380459999999994</v>
      </c>
      <c r="D525" s="5"/>
      <c r="E525" s="5"/>
    </row>
    <row r="526" spans="1:5">
      <c r="A526">
        <v>1520</v>
      </c>
      <c r="B526" s="5">
        <v>-1.5391636561413868</v>
      </c>
      <c r="C526" s="13">
        <f>regression!D526</f>
        <v>1.7356860000000001</v>
      </c>
      <c r="D526" s="5"/>
      <c r="E526" s="5"/>
    </row>
    <row r="527" spans="1:5">
      <c r="A527">
        <v>1521</v>
      </c>
      <c r="B527" s="5">
        <v>-1.718245643031028</v>
      </c>
      <c r="C527" s="13">
        <f>regression!D527</f>
        <v>1.9188559999999999</v>
      </c>
      <c r="D527" s="5"/>
      <c r="E527" s="5"/>
    </row>
    <row r="528" spans="1:5">
      <c r="A528">
        <v>1522</v>
      </c>
      <c r="B528" s="5">
        <v>-1.3281224223606714</v>
      </c>
      <c r="C528" s="13">
        <f>regression!D528</f>
        <v>1.5198271999999999</v>
      </c>
      <c r="D528" s="5"/>
      <c r="E528" s="5"/>
    </row>
    <row r="529" spans="1:5">
      <c r="A529">
        <v>1523</v>
      </c>
      <c r="B529" s="5">
        <v>-0.66331498487651142</v>
      </c>
      <c r="C529" s="13">
        <f>regression!D529</f>
        <v>0.83984380000000003</v>
      </c>
      <c r="D529" s="5"/>
      <c r="E529" s="5"/>
    </row>
    <row r="530" spans="1:5">
      <c r="A530">
        <v>1524</v>
      </c>
      <c r="B530" s="5">
        <v>-2.1954302604046565</v>
      </c>
      <c r="C530" s="13">
        <f>regression!D530</f>
        <v>2.4069335999999999</v>
      </c>
      <c r="D530" s="5"/>
      <c r="E530" s="5"/>
    </row>
    <row r="531" spans="1:5">
      <c r="A531">
        <v>1525</v>
      </c>
      <c r="B531" s="5">
        <v>-2.5858289918240738</v>
      </c>
      <c r="C531" s="13">
        <f>regression!D531</f>
        <v>2.8062442000000001</v>
      </c>
      <c r="D531" s="5"/>
      <c r="E531" s="5"/>
    </row>
    <row r="532" spans="1:5">
      <c r="A532">
        <v>1526</v>
      </c>
      <c r="B532" s="5">
        <v>-1.2826631487656086</v>
      </c>
      <c r="C532" s="13">
        <f>regression!D532</f>
        <v>1.4733301999999999</v>
      </c>
      <c r="D532" s="5"/>
      <c r="E532" s="5"/>
    </row>
    <row r="533" spans="1:5">
      <c r="A533">
        <v>1527</v>
      </c>
      <c r="B533" s="5">
        <v>-1.8251438136666907</v>
      </c>
      <c r="C533" s="13">
        <f>regression!D533</f>
        <v>2.0281943999999998</v>
      </c>
      <c r="D533" s="5"/>
      <c r="E533" s="5"/>
    </row>
    <row r="534" spans="1:5">
      <c r="A534">
        <v>1528</v>
      </c>
      <c r="B534" s="5">
        <v>-2.1480424115661667</v>
      </c>
      <c r="C534" s="13">
        <f>regression!D534</f>
        <v>2.3584640000000001</v>
      </c>
      <c r="D534" s="5"/>
      <c r="E534" s="5"/>
    </row>
    <row r="535" spans="1:5">
      <c r="A535">
        <v>1529</v>
      </c>
      <c r="B535" s="5">
        <v>-2.1640220350117039</v>
      </c>
      <c r="C535" s="13">
        <f>regression!D535</f>
        <v>2.3748084</v>
      </c>
      <c r="D535" s="5"/>
      <c r="E535" s="5"/>
    </row>
    <row r="536" spans="1:5">
      <c r="A536">
        <v>1530</v>
      </c>
      <c r="B536" s="5">
        <v>-2.32216520497271</v>
      </c>
      <c r="C536" s="13">
        <f>regression!D536</f>
        <v>2.5365615999999997</v>
      </c>
      <c r="D536" s="5"/>
      <c r="E536" s="5"/>
    </row>
    <row r="537" spans="1:5">
      <c r="A537">
        <v>1531</v>
      </c>
      <c r="B537" s="5">
        <v>-1.5917862092120354</v>
      </c>
      <c r="C537" s="13">
        <f>regression!D537</f>
        <v>1.7895098</v>
      </c>
      <c r="D537" s="5"/>
      <c r="E537" s="5"/>
    </row>
    <row r="538" spans="1:5">
      <c r="A538">
        <v>1532</v>
      </c>
      <c r="B538" s="5">
        <v>-2.4736961169562526</v>
      </c>
      <c r="C538" s="13">
        <f>regression!D538</f>
        <v>2.6915515999999999</v>
      </c>
      <c r="D538" s="5"/>
      <c r="E538" s="5"/>
    </row>
    <row r="539" spans="1:5">
      <c r="A539">
        <v>1533</v>
      </c>
      <c r="B539" s="5">
        <v>-1.8248683029176298</v>
      </c>
      <c r="C539" s="13">
        <f>regression!D539</f>
        <v>2.0279126000000001</v>
      </c>
      <c r="D539" s="5"/>
      <c r="E539" s="5"/>
    </row>
    <row r="540" spans="1:5">
      <c r="A540">
        <v>1534</v>
      </c>
      <c r="B540" s="5">
        <v>-1.153448607456006</v>
      </c>
      <c r="C540" s="13">
        <f>regression!D540</f>
        <v>1.3411660000000001</v>
      </c>
      <c r="D540" s="5"/>
      <c r="E540" s="5"/>
    </row>
    <row r="541" spans="1:5">
      <c r="A541">
        <v>1535</v>
      </c>
      <c r="B541" s="5">
        <v>-2.0910116865105426</v>
      </c>
      <c r="C541" s="13">
        <f>regression!D541</f>
        <v>2.3001313999999997</v>
      </c>
      <c r="D541" s="5"/>
      <c r="E541" s="5"/>
    </row>
    <row r="542" spans="1:5">
      <c r="A542">
        <v>1536</v>
      </c>
      <c r="B542" s="5">
        <v>-1.5187758607108739</v>
      </c>
      <c r="C542" s="13">
        <f>regression!D542</f>
        <v>1.7148327999999999</v>
      </c>
      <c r="D542" s="5"/>
      <c r="E542" s="5"/>
    </row>
    <row r="543" spans="1:5">
      <c r="A543">
        <v>1537</v>
      </c>
      <c r="B543" s="5">
        <v>-1.539714677639509</v>
      </c>
      <c r="C543" s="13">
        <f>regression!D543</f>
        <v>1.7362496000000001</v>
      </c>
      <c r="D543" s="5"/>
      <c r="E543" s="5"/>
    </row>
    <row r="544" spans="1:5">
      <c r="A544">
        <v>1538</v>
      </c>
      <c r="B544" s="5">
        <v>-1.1451832849841765</v>
      </c>
      <c r="C544" s="13">
        <f>regression!D544</f>
        <v>1.3327119999999999</v>
      </c>
      <c r="D544" s="5"/>
      <c r="E544" s="5"/>
    </row>
    <row r="545" spans="1:5">
      <c r="A545">
        <v>1539</v>
      </c>
      <c r="B545" s="5">
        <v>-1.3810204861803808</v>
      </c>
      <c r="C545" s="13">
        <f>regression!D545</f>
        <v>1.5739327999999999</v>
      </c>
      <c r="D545" s="5"/>
      <c r="E545" s="5"/>
    </row>
    <row r="546" spans="1:5">
      <c r="A546">
        <v>1540</v>
      </c>
      <c r="B546" s="5">
        <v>0.30620734106909953</v>
      </c>
      <c r="C546" s="13">
        <f>regression!D546</f>
        <v>-0.15181040000000001</v>
      </c>
      <c r="D546" s="5"/>
      <c r="E546" s="5"/>
    </row>
    <row r="547" spans="1:5">
      <c r="A547">
        <v>1541</v>
      </c>
      <c r="B547" s="5">
        <v>-0.894468503338679</v>
      </c>
      <c r="C547" s="13">
        <f>regression!D547</f>
        <v>1.0762740000000002</v>
      </c>
      <c r="D547" s="5"/>
      <c r="E547" s="5"/>
    </row>
    <row r="548" spans="1:5">
      <c r="A548">
        <v>1542</v>
      </c>
      <c r="B548" s="5">
        <v>-2.3304305274445394</v>
      </c>
      <c r="C548" s="13">
        <f>regression!D548</f>
        <v>2.5450156000000002</v>
      </c>
      <c r="D548" s="5"/>
      <c r="E548" s="5"/>
    </row>
    <row r="549" spans="1:5">
      <c r="A549">
        <v>1543</v>
      </c>
      <c r="B549" s="5">
        <v>-1.6559802137432451</v>
      </c>
      <c r="C549" s="13">
        <f>regression!D549</f>
        <v>1.8551692</v>
      </c>
      <c r="D549" s="5"/>
      <c r="E549" s="5"/>
    </row>
    <row r="550" spans="1:5">
      <c r="A550">
        <v>1544</v>
      </c>
      <c r="B550" s="5">
        <v>-3.2564221550385151</v>
      </c>
      <c r="C550" s="13">
        <f>regression!D550</f>
        <v>3.4921454000000001</v>
      </c>
      <c r="D550" s="5"/>
      <c r="E550" s="5"/>
    </row>
    <row r="551" spans="1:5">
      <c r="A551">
        <v>1545</v>
      </c>
      <c r="B551" s="5">
        <v>-1.5386126346432649</v>
      </c>
      <c r="C551" s="13">
        <f>regression!D551</f>
        <v>1.7351224000000001</v>
      </c>
      <c r="D551" s="5"/>
      <c r="E551" s="5"/>
    </row>
    <row r="552" spans="1:5">
      <c r="A552">
        <v>1546</v>
      </c>
      <c r="B552" s="5">
        <v>-1.5645106450549977</v>
      </c>
      <c r="C552" s="13">
        <f>regression!D552</f>
        <v>1.7616115999999999</v>
      </c>
      <c r="D552" s="5"/>
      <c r="E552" s="5"/>
    </row>
    <row r="553" spans="1:5">
      <c r="A553">
        <v>1547</v>
      </c>
      <c r="B553" s="5">
        <v>-1.7058476593232836</v>
      </c>
      <c r="C553" s="13">
        <f>regression!D553</f>
        <v>1.906175</v>
      </c>
      <c r="D553" s="5"/>
      <c r="E553" s="5"/>
    </row>
    <row r="554" spans="1:5">
      <c r="A554">
        <v>1548</v>
      </c>
      <c r="B554" s="5">
        <v>-0.77599888124245475</v>
      </c>
      <c r="C554" s="13">
        <f>regression!D554</f>
        <v>0.95510000000000006</v>
      </c>
      <c r="D554" s="5"/>
      <c r="E554" s="5"/>
    </row>
    <row r="555" spans="1:5">
      <c r="A555">
        <v>1549</v>
      </c>
      <c r="B555" s="5">
        <v>-1.2509794126235954</v>
      </c>
      <c r="C555" s="13">
        <f>regression!D555</f>
        <v>1.4409232000000001</v>
      </c>
      <c r="D555" s="5"/>
      <c r="E555" s="5"/>
    </row>
    <row r="556" spans="1:5">
      <c r="A556">
        <v>1550</v>
      </c>
      <c r="B556" s="5">
        <v>-0.84212146101709162</v>
      </c>
      <c r="C556" s="13">
        <f>regression!D556</f>
        <v>1.022732</v>
      </c>
      <c r="D556" s="5"/>
      <c r="E556" s="5"/>
    </row>
    <row r="557" spans="1:5">
      <c r="A557">
        <v>1551</v>
      </c>
      <c r="B557" s="5">
        <v>-1.2057956497775935</v>
      </c>
      <c r="C557" s="13">
        <f>regression!D557</f>
        <v>1.3947080000000001</v>
      </c>
      <c r="D557" s="5"/>
      <c r="E557" s="5"/>
    </row>
    <row r="558" spans="1:5">
      <c r="A558">
        <v>1552</v>
      </c>
      <c r="B558" s="5">
        <v>-1.2793570197768769</v>
      </c>
      <c r="C558" s="13">
        <f>regression!D558</f>
        <v>1.4699485999999999</v>
      </c>
      <c r="D558" s="5"/>
      <c r="E558" s="5"/>
    </row>
    <row r="559" spans="1:5">
      <c r="A559">
        <v>1553</v>
      </c>
      <c r="B559" s="5">
        <v>-0.6776415438276826</v>
      </c>
      <c r="C559" s="13">
        <f>regression!D559</f>
        <v>0.85449739999999996</v>
      </c>
      <c r="D559" s="5"/>
      <c r="E559" s="5"/>
    </row>
    <row r="560" spans="1:5">
      <c r="A560">
        <v>1554</v>
      </c>
      <c r="B560" s="5">
        <v>-4.0660691998682497E-2</v>
      </c>
      <c r="C560" s="13">
        <f>regression!D560</f>
        <v>0.20297580000000015</v>
      </c>
      <c r="D560" s="5"/>
      <c r="E560" s="5"/>
    </row>
    <row r="561" spans="1:5">
      <c r="A561">
        <v>1555</v>
      </c>
      <c r="B561" s="5">
        <v>-1.9664808279349768</v>
      </c>
      <c r="C561" s="13">
        <f>regression!D561</f>
        <v>2.1727577999999999</v>
      </c>
      <c r="D561" s="5"/>
      <c r="E561" s="5"/>
    </row>
    <row r="562" spans="1:5">
      <c r="A562">
        <v>1556</v>
      </c>
      <c r="B562" s="5">
        <v>-1.7212762612706989</v>
      </c>
      <c r="C562" s="13">
        <f>regression!D562</f>
        <v>1.9219558000000001</v>
      </c>
      <c r="D562" s="5"/>
      <c r="E562" s="5"/>
    </row>
    <row r="563" spans="1:5">
      <c r="A563">
        <v>1557</v>
      </c>
      <c r="B563" s="5">
        <v>-1.3278469116116105</v>
      </c>
      <c r="C563" s="13">
        <f>regression!D563</f>
        <v>1.5195453999999999</v>
      </c>
      <c r="D563" s="5"/>
      <c r="E563" s="5"/>
    </row>
    <row r="564" spans="1:5">
      <c r="A564">
        <v>1558</v>
      </c>
      <c r="B564" s="5">
        <v>-0.97712172805697484</v>
      </c>
      <c r="C564" s="13">
        <f>regression!D564</f>
        <v>1.160814</v>
      </c>
      <c r="D564" s="5"/>
      <c r="E564" s="5"/>
    </row>
    <row r="565" spans="1:5">
      <c r="A565">
        <v>1559</v>
      </c>
      <c r="B565" s="5">
        <v>-1.0501320765581363</v>
      </c>
      <c r="C565" s="13">
        <f>regression!D565</f>
        <v>1.2354910000000001</v>
      </c>
      <c r="D565" s="5"/>
      <c r="E565" s="5"/>
    </row>
    <row r="566" spans="1:5">
      <c r="A566">
        <v>1560</v>
      </c>
      <c r="B566" s="5">
        <v>-2.6136555774792338</v>
      </c>
      <c r="C566" s="13">
        <f>regression!D566</f>
        <v>2.8347059999999997</v>
      </c>
      <c r="D566" s="5"/>
      <c r="E566" s="5"/>
    </row>
    <row r="567" spans="1:5">
      <c r="A567">
        <v>1561</v>
      </c>
      <c r="B567" s="5">
        <v>-1.8639908292842897</v>
      </c>
      <c r="C567" s="13">
        <f>regression!D567</f>
        <v>2.0679281999999999</v>
      </c>
      <c r="D567" s="5"/>
      <c r="E567" s="5"/>
    </row>
    <row r="568" spans="1:5">
      <c r="A568">
        <v>1562</v>
      </c>
      <c r="B568" s="5">
        <v>-1.5741535212721323</v>
      </c>
      <c r="C568" s="13">
        <f>regression!D568</f>
        <v>1.7714745999999999</v>
      </c>
      <c r="D568" s="5"/>
      <c r="E568" s="5"/>
    </row>
    <row r="569" spans="1:5">
      <c r="A569">
        <v>1563</v>
      </c>
      <c r="B569" s="5">
        <v>-1.7570926586486271</v>
      </c>
      <c r="C569" s="13">
        <f>regression!D569</f>
        <v>1.9585897999999999</v>
      </c>
      <c r="D569" s="5"/>
      <c r="E569" s="5"/>
    </row>
    <row r="570" spans="1:5">
      <c r="A570">
        <v>1564</v>
      </c>
      <c r="B570" s="5">
        <v>-1.5584494085756559</v>
      </c>
      <c r="C570" s="13">
        <f>regression!D570</f>
        <v>1.755412</v>
      </c>
      <c r="D570" s="5"/>
      <c r="E570" s="5"/>
    </row>
    <row r="571" spans="1:5">
      <c r="A571">
        <v>1565</v>
      </c>
      <c r="B571" s="5">
        <v>-1.5978474456913769</v>
      </c>
      <c r="C571" s="13">
        <f>regression!D571</f>
        <v>1.7957094</v>
      </c>
      <c r="D571" s="5"/>
      <c r="E571" s="5"/>
    </row>
    <row r="572" spans="1:5">
      <c r="A572">
        <v>1566</v>
      </c>
      <c r="B572" s="5">
        <v>-1.9722665536652575</v>
      </c>
      <c r="C572" s="13">
        <f>regression!D572</f>
        <v>2.1786756</v>
      </c>
      <c r="D572" s="5"/>
      <c r="E572" s="5"/>
    </row>
    <row r="573" spans="1:5">
      <c r="A573">
        <v>1567</v>
      </c>
      <c r="B573" s="5">
        <v>-2.2207772493182674</v>
      </c>
      <c r="C573" s="13">
        <f>regression!D573</f>
        <v>2.4328592000000002</v>
      </c>
      <c r="D573" s="5"/>
      <c r="E573" s="5"/>
    </row>
    <row r="574" spans="1:5">
      <c r="A574">
        <v>1568</v>
      </c>
      <c r="B574" s="5">
        <v>-2.0907361757614815</v>
      </c>
      <c r="C574" s="13">
        <f>regression!D574</f>
        <v>2.2998495999999999</v>
      </c>
      <c r="D574" s="5"/>
      <c r="E574" s="5"/>
    </row>
    <row r="575" spans="1:5">
      <c r="A575">
        <v>1569</v>
      </c>
      <c r="B575" s="5">
        <v>-1.8199091094345321</v>
      </c>
      <c r="C575" s="13">
        <f>regression!D575</f>
        <v>2.0228402000000001</v>
      </c>
      <c r="D575" s="5"/>
      <c r="E575" s="5"/>
    </row>
    <row r="576" spans="1:5">
      <c r="A576">
        <v>1570</v>
      </c>
      <c r="B576" s="5">
        <v>-2.1744914434760214</v>
      </c>
      <c r="C576" s="13">
        <f>regression!D576</f>
        <v>2.3855168</v>
      </c>
      <c r="D576" s="5"/>
      <c r="E576" s="5"/>
    </row>
    <row r="577" spans="1:5">
      <c r="A577">
        <v>1571</v>
      </c>
      <c r="B577" s="5">
        <v>-2.20204251838212</v>
      </c>
      <c r="C577" s="13">
        <f>regression!D577</f>
        <v>2.4136967999999999</v>
      </c>
      <c r="D577" s="5"/>
      <c r="E577" s="5"/>
    </row>
    <row r="578" spans="1:5">
      <c r="A578">
        <v>1572</v>
      </c>
      <c r="B578" s="5">
        <v>-1.9871441341145506</v>
      </c>
      <c r="C578" s="13">
        <f>regression!D578</f>
        <v>2.1938928</v>
      </c>
      <c r="D578" s="5"/>
      <c r="E578" s="5"/>
    </row>
    <row r="579" spans="1:5">
      <c r="A579">
        <v>1573</v>
      </c>
      <c r="B579" s="5">
        <v>-2.4480736172935806</v>
      </c>
      <c r="C579" s="13">
        <f>regression!D579</f>
        <v>2.6653441999999998</v>
      </c>
      <c r="D579" s="5"/>
      <c r="E579" s="5"/>
    </row>
    <row r="580" spans="1:5">
      <c r="A580">
        <v>1574</v>
      </c>
      <c r="B580" s="5">
        <v>-1.7736233035922864</v>
      </c>
      <c r="C580" s="13">
        <f>regression!D580</f>
        <v>1.9754978000000001</v>
      </c>
      <c r="D580" s="5"/>
      <c r="E580" s="5"/>
    </row>
    <row r="581" spans="1:5">
      <c r="A581">
        <v>1575</v>
      </c>
      <c r="B581" s="5">
        <v>-0.59939649109436255</v>
      </c>
      <c r="C581" s="13">
        <f>regression!D581</f>
        <v>0.77446619999999999</v>
      </c>
      <c r="D581" s="5"/>
      <c r="E581" s="5"/>
    </row>
    <row r="582" spans="1:5">
      <c r="A582">
        <v>1576</v>
      </c>
      <c r="B582" s="5">
        <v>-1.1195607853215048</v>
      </c>
      <c r="C582" s="13">
        <f>regression!D582</f>
        <v>1.3065046</v>
      </c>
      <c r="D582" s="5"/>
      <c r="E582" s="5"/>
    </row>
    <row r="583" spans="1:5">
      <c r="A583">
        <v>1577</v>
      </c>
      <c r="B583" s="5">
        <v>-2.4860941006639967</v>
      </c>
      <c r="C583" s="13">
        <f>regression!D583</f>
        <v>2.7042326000000001</v>
      </c>
      <c r="D583" s="5"/>
      <c r="E583" s="5"/>
    </row>
    <row r="584" spans="1:5">
      <c r="A584">
        <v>1578</v>
      </c>
      <c r="B584" s="5">
        <v>-0.86774396067976334</v>
      </c>
      <c r="C584" s="13">
        <f>regression!D584</f>
        <v>1.0489394000000001</v>
      </c>
      <c r="D584" s="5"/>
      <c r="E584" s="5"/>
    </row>
    <row r="585" spans="1:5">
      <c r="A585">
        <v>1579</v>
      </c>
      <c r="B585" s="5">
        <v>-1.2476732836348634</v>
      </c>
      <c r="C585" s="13">
        <f>regression!D585</f>
        <v>1.4375415999999999</v>
      </c>
      <c r="D585" s="5"/>
      <c r="E585" s="5"/>
    </row>
    <row r="586" spans="1:5">
      <c r="A586">
        <v>1580</v>
      </c>
      <c r="B586" s="5">
        <v>-1.4016837923599548</v>
      </c>
      <c r="C586" s="13">
        <f>regression!D586</f>
        <v>1.5950678</v>
      </c>
      <c r="D586" s="5"/>
      <c r="E586" s="5"/>
    </row>
    <row r="587" spans="1:5">
      <c r="A587">
        <v>1581</v>
      </c>
      <c r="B587" s="5">
        <v>-1.7086027668138934</v>
      </c>
      <c r="C587" s="13">
        <f>regression!D587</f>
        <v>1.9089929999999999</v>
      </c>
      <c r="D587" s="5"/>
      <c r="E587" s="5"/>
    </row>
    <row r="588" spans="1:5">
      <c r="A588">
        <v>1582</v>
      </c>
      <c r="B588" s="5">
        <v>-1.8887867966997787</v>
      </c>
      <c r="C588" s="13">
        <f>regression!D588</f>
        <v>2.0932902000000002</v>
      </c>
      <c r="D588" s="5"/>
      <c r="E588" s="5"/>
    </row>
    <row r="589" spans="1:5">
      <c r="A589">
        <v>1583</v>
      </c>
      <c r="B589" s="5">
        <v>-1.5620310483134487</v>
      </c>
      <c r="C589" s="13">
        <f>regression!D589</f>
        <v>1.7590754</v>
      </c>
      <c r="D589" s="5"/>
      <c r="E589" s="5"/>
    </row>
    <row r="590" spans="1:5">
      <c r="A590">
        <v>1584</v>
      </c>
      <c r="B590" s="5">
        <v>-0.9773972388060358</v>
      </c>
      <c r="C590" s="13">
        <f>regression!D590</f>
        <v>1.1610958</v>
      </c>
      <c r="D590" s="5"/>
      <c r="E590" s="5"/>
    </row>
    <row r="591" spans="1:5">
      <c r="A591">
        <v>1585</v>
      </c>
      <c r="B591" s="5">
        <v>-1.7017149980873689</v>
      </c>
      <c r="C591" s="13">
        <f>regression!D591</f>
        <v>1.901948</v>
      </c>
      <c r="D591" s="5"/>
      <c r="E591" s="5"/>
    </row>
    <row r="592" spans="1:5">
      <c r="A592">
        <v>1586</v>
      </c>
      <c r="B592" s="5">
        <v>-0.35336539218290186</v>
      </c>
      <c r="C592" s="13">
        <f>regression!D592</f>
        <v>0.52281880000000003</v>
      </c>
      <c r="D592" s="5"/>
      <c r="E592" s="5"/>
    </row>
    <row r="593" spans="1:5">
      <c r="A593">
        <v>1587</v>
      </c>
      <c r="B593" s="5">
        <v>-1.4653267753930426</v>
      </c>
      <c r="C593" s="13">
        <f>regression!D593</f>
        <v>1.6601636</v>
      </c>
      <c r="D593" s="5"/>
      <c r="E593" s="5"/>
    </row>
    <row r="594" spans="1:5">
      <c r="A594">
        <v>1588</v>
      </c>
      <c r="B594" s="5">
        <v>-0.28862036615357001</v>
      </c>
      <c r="C594" s="13">
        <f>regression!D594</f>
        <v>0.45659579999999989</v>
      </c>
      <c r="D594" s="5"/>
      <c r="E594" s="5"/>
    </row>
    <row r="595" spans="1:5">
      <c r="A595">
        <v>1589</v>
      </c>
      <c r="B595" s="5">
        <v>-1.4289593565169925</v>
      </c>
      <c r="C595" s="13">
        <f>regression!D595</f>
        <v>1.6229659999999999</v>
      </c>
      <c r="D595" s="5"/>
      <c r="E595" s="5"/>
    </row>
    <row r="596" spans="1:5">
      <c r="A596">
        <v>1590</v>
      </c>
      <c r="B596" s="5">
        <v>-2.0108380585337953</v>
      </c>
      <c r="C596" s="13">
        <f>regression!D596</f>
        <v>2.2181275999999999</v>
      </c>
      <c r="D596" s="5"/>
      <c r="E596" s="5"/>
    </row>
    <row r="597" spans="1:5">
      <c r="A597">
        <v>1591</v>
      </c>
      <c r="B597" s="5">
        <v>-1.8763888129920341</v>
      </c>
      <c r="C597" s="13">
        <f>regression!D597</f>
        <v>2.0806092</v>
      </c>
      <c r="D597" s="5"/>
      <c r="E597" s="5"/>
    </row>
    <row r="598" spans="1:5">
      <c r="A598">
        <v>1592</v>
      </c>
      <c r="B598" s="5">
        <v>-1.6634190039678918</v>
      </c>
      <c r="C598" s="13">
        <f>regression!D598</f>
        <v>1.8627777999999999</v>
      </c>
      <c r="D598" s="5"/>
      <c r="E598" s="5"/>
    </row>
    <row r="599" spans="1:5">
      <c r="A599">
        <v>1593</v>
      </c>
      <c r="B599" s="5">
        <v>-0.50765141165705407</v>
      </c>
      <c r="C599" s="13">
        <f>regression!D599</f>
        <v>0.68062679999999998</v>
      </c>
      <c r="D599" s="5"/>
      <c r="E599" s="5"/>
    </row>
    <row r="600" spans="1:5">
      <c r="A600">
        <v>1594</v>
      </c>
      <c r="B600" s="5">
        <v>-1.0195503834123667</v>
      </c>
      <c r="C600" s="13">
        <f>regression!D600</f>
        <v>1.2042112</v>
      </c>
      <c r="D600" s="5"/>
      <c r="E600" s="5"/>
    </row>
    <row r="601" spans="1:5">
      <c r="A601">
        <v>1595</v>
      </c>
      <c r="B601" s="5">
        <v>-2.0664912298441149</v>
      </c>
      <c r="C601" s="13">
        <f>regression!D601</f>
        <v>2.2750512000000001</v>
      </c>
      <c r="D601" s="5"/>
      <c r="E601" s="5"/>
    </row>
    <row r="602" spans="1:5">
      <c r="A602">
        <v>1596</v>
      </c>
      <c r="B602" s="5">
        <v>-1.4793778235951529</v>
      </c>
      <c r="C602" s="13">
        <f>regression!D602</f>
        <v>1.6745353999999999</v>
      </c>
      <c r="D602" s="5"/>
      <c r="E602" s="5"/>
    </row>
    <row r="603" spans="1:5">
      <c r="A603">
        <v>1597</v>
      </c>
      <c r="B603" s="5">
        <v>-2.4960124876301926</v>
      </c>
      <c r="C603" s="13">
        <f>regression!D603</f>
        <v>2.7143774000000001</v>
      </c>
      <c r="D603" s="5"/>
      <c r="E603" s="5"/>
    </row>
    <row r="604" spans="1:5">
      <c r="A604">
        <v>1598</v>
      </c>
      <c r="B604" s="5">
        <v>-2.4453185098029708</v>
      </c>
      <c r="C604" s="13">
        <f>regression!D604</f>
        <v>2.6625262000000003</v>
      </c>
      <c r="D604" s="5"/>
      <c r="E604" s="5"/>
    </row>
    <row r="605" spans="1:5">
      <c r="A605">
        <v>1599</v>
      </c>
      <c r="B605" s="5">
        <v>-1.6937251863646003</v>
      </c>
      <c r="C605" s="13">
        <f>regression!D605</f>
        <v>1.8937758</v>
      </c>
      <c r="D605" s="5"/>
      <c r="E605" s="5"/>
    </row>
    <row r="606" spans="1:5">
      <c r="A606">
        <v>1600</v>
      </c>
      <c r="B606" s="5">
        <v>-1.8386438403706791</v>
      </c>
      <c r="C606" s="13">
        <f>regression!D606</f>
        <v>2.0420026</v>
      </c>
      <c r="D606" s="5"/>
      <c r="E606" s="5"/>
    </row>
    <row r="607" spans="1:5">
      <c r="A607">
        <v>1601</v>
      </c>
      <c r="B607" s="5">
        <v>-2.222705824561694</v>
      </c>
      <c r="C607" s="13">
        <f>regression!D607</f>
        <v>2.4348318</v>
      </c>
      <c r="D607" s="5"/>
      <c r="E607" s="5"/>
    </row>
    <row r="608" spans="1:5">
      <c r="A608">
        <v>1602</v>
      </c>
      <c r="B608" s="5">
        <v>-1.4501736841946884</v>
      </c>
      <c r="C608" s="13">
        <f>regression!D608</f>
        <v>1.6446646</v>
      </c>
      <c r="D608" s="5"/>
      <c r="E608" s="5"/>
    </row>
    <row r="609" spans="1:5">
      <c r="A609">
        <v>1603</v>
      </c>
      <c r="B609" s="5">
        <v>-0.98621358277598736</v>
      </c>
      <c r="C609" s="13">
        <f>regression!D609</f>
        <v>1.1701134</v>
      </c>
      <c r="D609" s="5"/>
      <c r="E609" s="5"/>
    </row>
    <row r="610" spans="1:5">
      <c r="A610">
        <v>1604</v>
      </c>
      <c r="B610" s="5">
        <v>-0.9809788785438287</v>
      </c>
      <c r="C610" s="13">
        <f>regression!D610</f>
        <v>1.1647592000000002</v>
      </c>
      <c r="D610" s="5"/>
      <c r="E610" s="5"/>
    </row>
    <row r="611" spans="1:5">
      <c r="A611">
        <v>1605</v>
      </c>
      <c r="B611" s="5">
        <v>-0.95618291112833986</v>
      </c>
      <c r="C611" s="13">
        <f>regression!D611</f>
        <v>1.1393971999999999</v>
      </c>
      <c r="D611" s="5"/>
      <c r="E611" s="5"/>
    </row>
    <row r="612" spans="1:5">
      <c r="A612">
        <v>1606</v>
      </c>
      <c r="B612" s="5">
        <v>-0.86333578869478755</v>
      </c>
      <c r="C612" s="13">
        <f>regression!D612</f>
        <v>1.0444306000000001</v>
      </c>
      <c r="D612" s="5"/>
      <c r="E612" s="5"/>
    </row>
    <row r="613" spans="1:5">
      <c r="A613">
        <v>1607</v>
      </c>
      <c r="B613" s="5">
        <v>-1.5912351877139133</v>
      </c>
      <c r="C613" s="13">
        <f>regression!D613</f>
        <v>1.7889462</v>
      </c>
      <c r="D613" s="5"/>
      <c r="E613" s="5"/>
    </row>
    <row r="614" spans="1:5">
      <c r="A614">
        <v>1608</v>
      </c>
      <c r="B614" s="5">
        <v>-2.5822473520862812</v>
      </c>
      <c r="C614" s="13">
        <f>regression!D614</f>
        <v>2.8025808000000003</v>
      </c>
      <c r="D614" s="5"/>
      <c r="E614" s="5"/>
    </row>
    <row r="615" spans="1:5">
      <c r="A615">
        <v>1609</v>
      </c>
      <c r="B615" s="5">
        <v>-1.1490404354710302</v>
      </c>
      <c r="C615" s="13">
        <f>regression!D615</f>
        <v>1.3366572000000001</v>
      </c>
      <c r="D615" s="5"/>
      <c r="E615" s="5"/>
    </row>
    <row r="616" spans="1:5">
      <c r="A616">
        <v>1610</v>
      </c>
      <c r="B616" s="5">
        <v>-1.0600504635243317</v>
      </c>
      <c r="C616" s="13">
        <f>regression!D616</f>
        <v>1.2456358000000001</v>
      </c>
      <c r="D616" s="5"/>
      <c r="E616" s="5"/>
    </row>
    <row r="617" spans="1:5">
      <c r="A617">
        <v>1611</v>
      </c>
      <c r="B617" s="5">
        <v>-1.2980917507130239</v>
      </c>
      <c r="C617" s="13">
        <f>regression!D617</f>
        <v>1.4891110000000001</v>
      </c>
      <c r="D617" s="5"/>
      <c r="E617" s="5"/>
    </row>
    <row r="618" spans="1:5">
      <c r="A618">
        <v>1612</v>
      </c>
      <c r="B618" s="5">
        <v>-0.90135627206520363</v>
      </c>
      <c r="C618" s="13">
        <f>regression!D618</f>
        <v>1.0833189999999999</v>
      </c>
      <c r="D618" s="5"/>
      <c r="E618" s="5"/>
    </row>
    <row r="619" spans="1:5">
      <c r="A619">
        <v>1613</v>
      </c>
      <c r="B619" s="5">
        <v>-1.3118672881660731</v>
      </c>
      <c r="C619" s="13">
        <f>regression!D619</f>
        <v>1.503201</v>
      </c>
      <c r="D619" s="5"/>
      <c r="E619" s="5"/>
    </row>
    <row r="620" spans="1:5">
      <c r="A620">
        <v>1614</v>
      </c>
      <c r="B620" s="5">
        <v>-1.4000307278655888</v>
      </c>
      <c r="C620" s="13">
        <f>regression!D620</f>
        <v>1.593377</v>
      </c>
      <c r="D620" s="5"/>
      <c r="E620" s="5"/>
    </row>
    <row r="621" spans="1:5">
      <c r="A621">
        <v>1615</v>
      </c>
      <c r="B621" s="5">
        <v>-1.1126730165949801</v>
      </c>
      <c r="C621" s="13">
        <f>regression!D621</f>
        <v>1.2994596</v>
      </c>
      <c r="D621" s="5"/>
      <c r="E621" s="5"/>
    </row>
    <row r="622" spans="1:5">
      <c r="A622">
        <v>1616</v>
      </c>
      <c r="B622" s="5">
        <v>-1.7711437068507374</v>
      </c>
      <c r="C622" s="13">
        <f>regression!D622</f>
        <v>1.9729616000000001</v>
      </c>
      <c r="D622" s="5"/>
      <c r="E622" s="5"/>
    </row>
    <row r="623" spans="1:5">
      <c r="A623">
        <v>1617</v>
      </c>
      <c r="B623" s="5">
        <v>-1.4890206998122875</v>
      </c>
      <c r="C623" s="13">
        <f>regression!D623</f>
        <v>1.6843984000000001</v>
      </c>
      <c r="D623" s="5"/>
      <c r="E623" s="5"/>
    </row>
    <row r="624" spans="1:5">
      <c r="A624">
        <v>1618</v>
      </c>
      <c r="B624" s="5">
        <v>-2.0411442409305041</v>
      </c>
      <c r="C624" s="13">
        <f>regression!D624</f>
        <v>2.2491256000000002</v>
      </c>
      <c r="D624" s="5"/>
      <c r="E624" s="5"/>
    </row>
    <row r="625" spans="1:5">
      <c r="A625">
        <v>1619</v>
      </c>
      <c r="B625" s="5">
        <v>-2.0152462305187715</v>
      </c>
      <c r="C625" s="13">
        <f>regression!D625</f>
        <v>2.2226363999999998</v>
      </c>
      <c r="D625" s="5"/>
      <c r="E625" s="5"/>
    </row>
    <row r="626" spans="1:5">
      <c r="A626">
        <v>1620</v>
      </c>
      <c r="B626" s="5">
        <v>-0.89722361082928881</v>
      </c>
      <c r="C626" s="13">
        <f>regression!D626</f>
        <v>1.0790919999999999</v>
      </c>
      <c r="D626" s="5"/>
      <c r="E626" s="5"/>
    </row>
    <row r="627" spans="1:5">
      <c r="A627">
        <v>1621</v>
      </c>
      <c r="B627" s="5">
        <v>-0.88455011637248349</v>
      </c>
      <c r="C627" s="13">
        <f>regression!D627</f>
        <v>1.0661292</v>
      </c>
      <c r="D627" s="5"/>
      <c r="E627" s="5"/>
    </row>
    <row r="628" spans="1:5">
      <c r="A628">
        <v>1622</v>
      </c>
      <c r="B628" s="5">
        <v>-0.80162138090512658</v>
      </c>
      <c r="C628" s="13">
        <f>regression!D628</f>
        <v>0.98130739999999994</v>
      </c>
      <c r="D628" s="5"/>
      <c r="E628" s="5"/>
    </row>
    <row r="629" spans="1:5">
      <c r="A629">
        <v>1623</v>
      </c>
      <c r="B629" s="5">
        <v>-2.1147056109297875</v>
      </c>
      <c r="C629" s="13">
        <f>regression!D629</f>
        <v>2.3243662</v>
      </c>
      <c r="D629" s="5"/>
      <c r="E629" s="5"/>
    </row>
    <row r="630" spans="1:5">
      <c r="A630">
        <v>1624</v>
      </c>
      <c r="B630" s="5">
        <v>-1.1195607853215048</v>
      </c>
      <c r="C630" s="13">
        <f>regression!D630</f>
        <v>1.3065046</v>
      </c>
      <c r="D630" s="5"/>
      <c r="E630" s="5"/>
    </row>
    <row r="631" spans="1:5">
      <c r="A631">
        <v>1625</v>
      </c>
      <c r="B631" s="5">
        <v>-2.3692775430621387</v>
      </c>
      <c r="C631" s="13">
        <f>regression!D631</f>
        <v>2.5847493999999998</v>
      </c>
      <c r="D631" s="5"/>
      <c r="E631" s="5"/>
    </row>
    <row r="632" spans="1:5">
      <c r="A632">
        <v>1626</v>
      </c>
      <c r="B632" s="5">
        <v>-2.3571550701034552</v>
      </c>
      <c r="C632" s="13">
        <f>regression!D632</f>
        <v>2.5723501999999998</v>
      </c>
      <c r="D632" s="5"/>
      <c r="E632" s="5"/>
    </row>
    <row r="633" spans="1:5">
      <c r="A633">
        <v>1627</v>
      </c>
      <c r="B633" s="5">
        <v>-2.5070329175926318</v>
      </c>
      <c r="C633" s="13">
        <f>regression!D633</f>
        <v>2.7256494</v>
      </c>
      <c r="D633" s="5"/>
      <c r="E633" s="5"/>
    </row>
    <row r="634" spans="1:5">
      <c r="A634">
        <v>1628</v>
      </c>
      <c r="B634" s="5">
        <v>-1.4664288183892866</v>
      </c>
      <c r="C634" s="13">
        <f>regression!D634</f>
        <v>1.6612908</v>
      </c>
      <c r="D634" s="5"/>
      <c r="E634" s="5"/>
    </row>
    <row r="635" spans="1:5">
      <c r="A635">
        <v>1629</v>
      </c>
      <c r="B635" s="5">
        <v>-0.81732549360160278</v>
      </c>
      <c r="C635" s="13">
        <f>regression!D635</f>
        <v>0.99736999999999998</v>
      </c>
      <c r="D635" s="5"/>
      <c r="E635" s="5"/>
    </row>
    <row r="636" spans="1:5">
      <c r="A636">
        <v>1630</v>
      </c>
      <c r="B636" s="5">
        <v>-1.6642455362150748</v>
      </c>
      <c r="C636" s="13">
        <f>regression!D636</f>
        <v>1.8636231999999999</v>
      </c>
      <c r="D636" s="5"/>
      <c r="E636" s="5"/>
    </row>
    <row r="637" spans="1:5">
      <c r="A637">
        <v>1631</v>
      </c>
      <c r="B637" s="5">
        <v>-2.2582467111905613</v>
      </c>
      <c r="C637" s="13">
        <f>regression!D637</f>
        <v>2.471184</v>
      </c>
      <c r="D637" s="5"/>
      <c r="E637" s="5"/>
    </row>
    <row r="638" spans="1:5">
      <c r="A638">
        <v>1632</v>
      </c>
      <c r="B638" s="5">
        <v>-2.607318830250831</v>
      </c>
      <c r="C638" s="13">
        <f>regression!D638</f>
        <v>2.8282246</v>
      </c>
      <c r="D638" s="5"/>
      <c r="E638" s="5"/>
    </row>
    <row r="639" spans="1:5">
      <c r="A639">
        <v>1633</v>
      </c>
      <c r="B639" s="5">
        <v>-1.1005505436362966</v>
      </c>
      <c r="C639" s="13">
        <f>regression!D639</f>
        <v>1.2870604000000001</v>
      </c>
      <c r="D639" s="5"/>
      <c r="E639" s="5"/>
    </row>
    <row r="640" spans="1:5">
      <c r="A640">
        <v>1634</v>
      </c>
      <c r="B640" s="5">
        <v>-1.5231840326958497</v>
      </c>
      <c r="C640" s="13">
        <f>regression!D640</f>
        <v>1.7193415999999999</v>
      </c>
      <c r="D640" s="5"/>
      <c r="E640" s="5"/>
    </row>
    <row r="641" spans="1:5">
      <c r="A641">
        <v>1635</v>
      </c>
      <c r="B641" s="5">
        <v>-1.2473977728858023</v>
      </c>
      <c r="C641" s="13">
        <f>regression!D641</f>
        <v>1.4372598000000001</v>
      </c>
      <c r="D641" s="5"/>
      <c r="E641" s="5"/>
    </row>
    <row r="642" spans="1:5">
      <c r="A642">
        <v>1636</v>
      </c>
      <c r="B642" s="5">
        <v>-1.3567755402630139</v>
      </c>
      <c r="C642" s="13">
        <f>regression!D642</f>
        <v>1.5491344</v>
      </c>
      <c r="D642" s="5"/>
      <c r="E642" s="5"/>
    </row>
    <row r="643" spans="1:5">
      <c r="A643">
        <v>1637</v>
      </c>
      <c r="B643" s="5">
        <v>-1.31655097090011</v>
      </c>
      <c r="C643" s="13">
        <f>regression!D643</f>
        <v>1.5079916</v>
      </c>
      <c r="D643" s="5"/>
      <c r="E643" s="5"/>
    </row>
    <row r="644" spans="1:5">
      <c r="A644">
        <v>1638</v>
      </c>
      <c r="B644" s="5">
        <v>-1.9954094565863802</v>
      </c>
      <c r="C644" s="13">
        <f>regression!D644</f>
        <v>2.2023467999999999</v>
      </c>
      <c r="D644" s="5"/>
      <c r="E644" s="5"/>
    </row>
    <row r="645" spans="1:5">
      <c r="A645">
        <v>1639</v>
      </c>
      <c r="B645" s="5">
        <v>-0.89832565382553276</v>
      </c>
      <c r="C645" s="13">
        <f>regression!D645</f>
        <v>1.0802191999999999</v>
      </c>
      <c r="D645" s="5"/>
      <c r="E645" s="5"/>
    </row>
    <row r="646" spans="1:5">
      <c r="A646">
        <v>1640</v>
      </c>
      <c r="B646" s="5">
        <v>-1.4917758073028973</v>
      </c>
      <c r="C646" s="13">
        <f>regression!D646</f>
        <v>1.6872164000000001</v>
      </c>
      <c r="D646" s="5"/>
      <c r="E646" s="5"/>
    </row>
    <row r="647" spans="1:5">
      <c r="A647">
        <v>1641</v>
      </c>
      <c r="B647" s="5">
        <v>-2.3532979196166015</v>
      </c>
      <c r="C647" s="13">
        <f>regression!D647</f>
        <v>2.5684050000000003</v>
      </c>
      <c r="D647" s="5"/>
      <c r="E647" s="5"/>
    </row>
    <row r="648" spans="1:5">
      <c r="A648">
        <v>1642</v>
      </c>
      <c r="B648" s="5">
        <v>-1.7953886527681042</v>
      </c>
      <c r="C648" s="13">
        <f>regression!D648</f>
        <v>1.99776</v>
      </c>
      <c r="D648" s="5"/>
      <c r="E648" s="5"/>
    </row>
    <row r="649" spans="1:5">
      <c r="A649">
        <v>1643</v>
      </c>
      <c r="B649" s="5">
        <v>-2.0546442676344925</v>
      </c>
      <c r="C649" s="13">
        <f>regression!D649</f>
        <v>2.2629337999999999</v>
      </c>
      <c r="D649" s="5"/>
      <c r="E649" s="5"/>
    </row>
    <row r="650" spans="1:5">
      <c r="A650">
        <v>1644</v>
      </c>
      <c r="B650" s="5">
        <v>-2.3015018987931359</v>
      </c>
      <c r="C650" s="13">
        <f>regression!D650</f>
        <v>2.5154266000000001</v>
      </c>
      <c r="D650" s="5"/>
      <c r="E650" s="5"/>
    </row>
    <row r="651" spans="1:5">
      <c r="A651">
        <v>1645</v>
      </c>
      <c r="B651" s="5">
        <v>-1.9425113927666708</v>
      </c>
      <c r="C651" s="13">
        <f>regression!D651</f>
        <v>2.1482412000000002</v>
      </c>
      <c r="D651" s="5"/>
      <c r="E651" s="5"/>
    </row>
    <row r="652" spans="1:5">
      <c r="A652">
        <v>1646</v>
      </c>
      <c r="B652" s="5">
        <v>-1.7289905622444066</v>
      </c>
      <c r="C652" s="13">
        <f>regression!D652</f>
        <v>1.9298462000000001</v>
      </c>
      <c r="D652" s="5"/>
      <c r="E652" s="5"/>
    </row>
    <row r="653" spans="1:5">
      <c r="A653">
        <v>1647</v>
      </c>
      <c r="B653" s="5">
        <v>-2.2348282975203775</v>
      </c>
      <c r="C653" s="13">
        <f>regression!D653</f>
        <v>2.4472309999999999</v>
      </c>
      <c r="D653" s="5"/>
      <c r="E653" s="5"/>
    </row>
    <row r="654" spans="1:5">
      <c r="A654">
        <v>1648</v>
      </c>
      <c r="B654" s="5">
        <v>-2.4574409827616543</v>
      </c>
      <c r="C654" s="13">
        <f>regression!D654</f>
        <v>2.6749254000000002</v>
      </c>
      <c r="D654" s="5"/>
      <c r="E654" s="5"/>
    </row>
    <row r="655" spans="1:5">
      <c r="A655">
        <v>1649</v>
      </c>
      <c r="B655" s="5">
        <v>-0.62309041551360733</v>
      </c>
      <c r="C655" s="13">
        <f>regression!D655</f>
        <v>0.79870099999999988</v>
      </c>
      <c r="D655" s="5"/>
      <c r="E655" s="5"/>
    </row>
    <row r="656" spans="1:5">
      <c r="A656">
        <v>1650</v>
      </c>
      <c r="B656" s="5">
        <v>-1.1809996823621047</v>
      </c>
      <c r="C656" s="13">
        <f>regression!D656</f>
        <v>1.369346</v>
      </c>
      <c r="D656" s="5"/>
      <c r="E656" s="5"/>
    </row>
    <row r="657" spans="1:5">
      <c r="A657">
        <v>1651</v>
      </c>
      <c r="B657" s="5">
        <v>-1.4606430926590059</v>
      </c>
      <c r="C657" s="13">
        <f>regression!D657</f>
        <v>1.655373</v>
      </c>
      <c r="D657" s="5"/>
      <c r="E657" s="5"/>
    </row>
    <row r="658" spans="1:5">
      <c r="A658">
        <v>1652</v>
      </c>
      <c r="B658" s="5">
        <v>-1.8557255068124603</v>
      </c>
      <c r="C658" s="13">
        <f>regression!D658</f>
        <v>2.0594741999999999</v>
      </c>
      <c r="D658" s="5"/>
      <c r="E658" s="5"/>
    </row>
    <row r="659" spans="1:5">
      <c r="A659">
        <v>1653</v>
      </c>
      <c r="B659" s="5">
        <v>-1.1393975592538959</v>
      </c>
      <c r="C659" s="13">
        <f>regression!D659</f>
        <v>1.3267941999999999</v>
      </c>
      <c r="D659" s="5"/>
      <c r="E659" s="5"/>
    </row>
    <row r="660" spans="1:5">
      <c r="A660">
        <v>1654</v>
      </c>
      <c r="B660" s="5">
        <v>-2.729094581335787</v>
      </c>
      <c r="C660" s="13">
        <f>regression!D660</f>
        <v>2.9527802000000003</v>
      </c>
      <c r="D660" s="5"/>
      <c r="E660" s="5"/>
    </row>
    <row r="661" spans="1:5">
      <c r="A661">
        <v>1655</v>
      </c>
      <c r="B661" s="5">
        <v>-1.5694698385380954</v>
      </c>
      <c r="C661" s="13">
        <f>regression!D661</f>
        <v>1.7666839999999999</v>
      </c>
      <c r="D661" s="5"/>
      <c r="E661" s="5"/>
    </row>
    <row r="662" spans="1:5">
      <c r="A662">
        <v>1656</v>
      </c>
      <c r="B662" s="5">
        <v>-1.8072356149777267</v>
      </c>
      <c r="C662" s="13">
        <f>regression!D662</f>
        <v>2.0098774000000001</v>
      </c>
      <c r="D662" s="5"/>
      <c r="E662" s="5"/>
    </row>
    <row r="663" spans="1:5">
      <c r="A663">
        <v>1657</v>
      </c>
      <c r="B663" s="5">
        <v>-1.356224518764892</v>
      </c>
      <c r="C663" s="13">
        <f>regression!D663</f>
        <v>1.5485708</v>
      </c>
      <c r="D663" s="5"/>
      <c r="E663" s="5"/>
    </row>
    <row r="664" spans="1:5">
      <c r="A664">
        <v>1658</v>
      </c>
      <c r="B664" s="5">
        <v>-1.6231944346049878</v>
      </c>
      <c r="C664" s="13">
        <f>regression!D664</f>
        <v>1.8216349999999999</v>
      </c>
      <c r="D664" s="5"/>
      <c r="E664" s="5"/>
    </row>
    <row r="665" spans="1:5">
      <c r="A665">
        <v>1659</v>
      </c>
      <c r="B665" s="5">
        <v>-2.1841343196931557</v>
      </c>
      <c r="C665" s="13">
        <f>regression!D665</f>
        <v>2.3953798000000002</v>
      </c>
      <c r="D665" s="5"/>
      <c r="E665" s="5"/>
    </row>
    <row r="666" spans="1:5">
      <c r="A666">
        <v>1660</v>
      </c>
      <c r="B666" s="5">
        <v>-0.7900499294445652</v>
      </c>
      <c r="C666" s="13">
        <f>regression!D666</f>
        <v>0.96947179999999999</v>
      </c>
      <c r="D666" s="5"/>
      <c r="E666" s="5"/>
    </row>
    <row r="667" spans="1:5">
      <c r="A667">
        <v>1661</v>
      </c>
      <c r="B667" s="5">
        <v>-1.6884904821324416</v>
      </c>
      <c r="C667" s="13">
        <f>regression!D667</f>
        <v>1.8884216</v>
      </c>
      <c r="D667" s="5"/>
      <c r="E667" s="5"/>
    </row>
    <row r="668" spans="1:5">
      <c r="A668">
        <v>1662</v>
      </c>
      <c r="B668" s="5">
        <v>-0.51949837386667652</v>
      </c>
      <c r="C668" s="13">
        <f>regression!D668</f>
        <v>0.69274419999999992</v>
      </c>
      <c r="D668" s="5"/>
      <c r="E668" s="5"/>
    </row>
    <row r="669" spans="1:5">
      <c r="A669">
        <v>1663</v>
      </c>
      <c r="B669" s="5">
        <v>-1.4030613461052597</v>
      </c>
      <c r="C669" s="13">
        <f>regression!D669</f>
        <v>1.5964768</v>
      </c>
      <c r="D669" s="5"/>
      <c r="E669" s="5"/>
    </row>
    <row r="670" spans="1:5">
      <c r="A670">
        <v>1664</v>
      </c>
      <c r="B670" s="5">
        <v>-2.0496850741513946</v>
      </c>
      <c r="C670" s="13">
        <f>regression!D670</f>
        <v>2.2578613999999999</v>
      </c>
      <c r="D670" s="5"/>
      <c r="E670" s="5"/>
    </row>
    <row r="671" spans="1:5">
      <c r="A671">
        <v>1665</v>
      </c>
      <c r="B671" s="5">
        <v>-1.2091017787663254</v>
      </c>
      <c r="C671" s="13">
        <f>regression!D671</f>
        <v>1.3980896</v>
      </c>
      <c r="D671" s="5"/>
      <c r="E671" s="5"/>
    </row>
    <row r="672" spans="1:5">
      <c r="A672">
        <v>1666</v>
      </c>
      <c r="B672" s="5">
        <v>-1.7758273895847743</v>
      </c>
      <c r="C672" s="13">
        <f>regression!D672</f>
        <v>1.9777522000000001</v>
      </c>
      <c r="D672" s="5"/>
      <c r="E672" s="5"/>
    </row>
    <row r="673" spans="1:5">
      <c r="A673">
        <v>1667</v>
      </c>
      <c r="B673" s="5">
        <v>-1.0110095501914762</v>
      </c>
      <c r="C673" s="13">
        <f>regression!D673</f>
        <v>1.1954754000000001</v>
      </c>
      <c r="D673" s="5"/>
      <c r="E673" s="5"/>
    </row>
    <row r="674" spans="1:5">
      <c r="A674">
        <v>1668</v>
      </c>
      <c r="B674" s="5">
        <v>-0.3387633224826696</v>
      </c>
      <c r="C674" s="13">
        <f>regression!D674</f>
        <v>0.5078834000000001</v>
      </c>
      <c r="D674" s="5"/>
      <c r="E674" s="5"/>
    </row>
    <row r="675" spans="1:5">
      <c r="A675">
        <v>1669</v>
      </c>
      <c r="B675" s="5">
        <v>-1.4559594099249691</v>
      </c>
      <c r="C675" s="13">
        <f>regression!D675</f>
        <v>1.6505824</v>
      </c>
      <c r="D675" s="5"/>
      <c r="E675" s="5"/>
    </row>
    <row r="676" spans="1:5">
      <c r="A676">
        <v>1670</v>
      </c>
      <c r="B676" s="5">
        <v>-2.5979514647827573</v>
      </c>
      <c r="C676" s="13">
        <f>regression!D676</f>
        <v>2.8186434</v>
      </c>
      <c r="D676" s="5"/>
      <c r="E676" s="5"/>
    </row>
    <row r="677" spans="1:5">
      <c r="A677">
        <v>1671</v>
      </c>
      <c r="B677" s="5">
        <v>-1.5281432261789474</v>
      </c>
      <c r="C677" s="13">
        <f>regression!D677</f>
        <v>1.7244139999999999</v>
      </c>
      <c r="D677" s="5"/>
      <c r="E677" s="5"/>
    </row>
    <row r="678" spans="1:5">
      <c r="A678">
        <v>1672</v>
      </c>
      <c r="B678" s="5">
        <v>-1.2845917240090357</v>
      </c>
      <c r="C678" s="13">
        <f>regression!D678</f>
        <v>1.4753028000000001</v>
      </c>
      <c r="D678" s="5"/>
      <c r="E678" s="5"/>
    </row>
    <row r="679" spans="1:5">
      <c r="A679">
        <v>1673</v>
      </c>
      <c r="B679" s="5">
        <v>-1.7672865563638835</v>
      </c>
      <c r="C679" s="13">
        <f>regression!D679</f>
        <v>1.9690163999999999</v>
      </c>
      <c r="D679" s="5"/>
      <c r="E679" s="5"/>
    </row>
    <row r="680" spans="1:5">
      <c r="A680">
        <v>1674</v>
      </c>
      <c r="B680" s="5">
        <v>-1.1768670211261898</v>
      </c>
      <c r="C680" s="13">
        <f>regression!D680</f>
        <v>1.365119</v>
      </c>
      <c r="D680" s="5"/>
      <c r="E680" s="5"/>
    </row>
    <row r="681" spans="1:5">
      <c r="A681">
        <v>1675</v>
      </c>
      <c r="B681" s="5">
        <v>-2.6649005768045768</v>
      </c>
      <c r="C681" s="13">
        <f>regression!D681</f>
        <v>2.8871207999999999</v>
      </c>
      <c r="D681" s="5"/>
      <c r="E681" s="5"/>
    </row>
    <row r="682" spans="1:5">
      <c r="A682">
        <v>1676</v>
      </c>
      <c r="B682" s="5">
        <v>-2.1480424115661667</v>
      </c>
      <c r="C682" s="13">
        <f>regression!D682</f>
        <v>2.3584640000000001</v>
      </c>
      <c r="D682" s="5"/>
      <c r="E682" s="5"/>
    </row>
    <row r="683" spans="1:5">
      <c r="A683">
        <v>1677</v>
      </c>
      <c r="B683" s="5">
        <v>-0.35501845667726784</v>
      </c>
      <c r="C683" s="13">
        <f>regression!D683</f>
        <v>0.52450960000000002</v>
      </c>
      <c r="D683" s="5"/>
      <c r="E683" s="5"/>
    </row>
    <row r="684" spans="1:5">
      <c r="A684">
        <v>1678</v>
      </c>
      <c r="B684" s="5">
        <v>-1.133887344272676</v>
      </c>
      <c r="C684" s="13">
        <f>regression!D684</f>
        <v>1.3211581999999999</v>
      </c>
      <c r="D684" s="5"/>
      <c r="E684" s="5"/>
    </row>
    <row r="685" spans="1:5">
      <c r="A685">
        <v>1679</v>
      </c>
      <c r="B685" s="5">
        <v>-1.4807553773404578</v>
      </c>
      <c r="C685" s="13">
        <f>regression!D685</f>
        <v>1.6759443999999999</v>
      </c>
      <c r="D685" s="5"/>
      <c r="E685" s="5"/>
    </row>
    <row r="686" spans="1:5">
      <c r="A686">
        <v>1680</v>
      </c>
      <c r="B686" s="5">
        <v>-0.98263194303819457</v>
      </c>
      <c r="C686" s="13">
        <f>regression!D686</f>
        <v>1.16645</v>
      </c>
      <c r="D686" s="5"/>
      <c r="E686" s="5"/>
    </row>
    <row r="687" spans="1:5">
      <c r="A687">
        <v>1681</v>
      </c>
      <c r="B687" s="5">
        <v>-2.549186062198963</v>
      </c>
      <c r="C687" s="13">
        <f>regression!D687</f>
        <v>2.7687648</v>
      </c>
      <c r="D687" s="5"/>
      <c r="E687" s="5"/>
    </row>
    <row r="688" spans="1:5">
      <c r="A688">
        <v>1682</v>
      </c>
      <c r="B688" s="5">
        <v>-2.2428181092431458</v>
      </c>
      <c r="C688" s="13">
        <f>regression!D688</f>
        <v>2.4554032000000001</v>
      </c>
      <c r="D688" s="5"/>
      <c r="E688" s="5"/>
    </row>
    <row r="689" spans="1:5">
      <c r="A689">
        <v>1683</v>
      </c>
      <c r="B689" s="5">
        <v>-1.1146015918384071</v>
      </c>
      <c r="C689" s="13">
        <f>regression!D689</f>
        <v>1.3014322</v>
      </c>
      <c r="D689" s="5"/>
      <c r="E689" s="5"/>
    </row>
    <row r="690" spans="1:5">
      <c r="A690">
        <v>1684</v>
      </c>
      <c r="B690" s="5">
        <v>-2.3064610922762339</v>
      </c>
      <c r="C690" s="13">
        <f>regression!D690</f>
        <v>2.520499</v>
      </c>
      <c r="D690" s="5"/>
      <c r="E690" s="5"/>
    </row>
    <row r="691" spans="1:5">
      <c r="A691">
        <v>1685</v>
      </c>
      <c r="B691" s="5">
        <v>-2.1598893737757892</v>
      </c>
      <c r="C691" s="13">
        <f>regression!D691</f>
        <v>2.3705813999999998</v>
      </c>
      <c r="D691" s="5"/>
      <c r="E691" s="5"/>
    </row>
    <row r="692" spans="1:5">
      <c r="A692">
        <v>1686</v>
      </c>
      <c r="B692" s="5">
        <v>-1.3256428256191226</v>
      </c>
      <c r="C692" s="13">
        <f>regression!D692</f>
        <v>1.5172909999999999</v>
      </c>
      <c r="D692" s="5"/>
      <c r="E692" s="5"/>
    </row>
    <row r="693" spans="1:5">
      <c r="A693">
        <v>1687</v>
      </c>
      <c r="B693" s="5">
        <v>-1.6793986274134289</v>
      </c>
      <c r="C693" s="13">
        <f>regression!D693</f>
        <v>1.8791222000000001</v>
      </c>
      <c r="D693" s="5"/>
      <c r="E693" s="5"/>
    </row>
    <row r="694" spans="1:5">
      <c r="A694">
        <v>1688</v>
      </c>
      <c r="B694" s="5">
        <v>-1.7444191641918216</v>
      </c>
      <c r="C694" s="13">
        <f>regression!D694</f>
        <v>1.945627</v>
      </c>
      <c r="D694" s="5"/>
      <c r="E694" s="5"/>
    </row>
    <row r="695" spans="1:5">
      <c r="A695">
        <v>1689</v>
      </c>
      <c r="B695" s="5">
        <v>-1.7978682495096532</v>
      </c>
      <c r="C695" s="13">
        <f>regression!D695</f>
        <v>2.0002962000000002</v>
      </c>
      <c r="D695" s="5"/>
      <c r="E695" s="5"/>
    </row>
    <row r="696" spans="1:5">
      <c r="A696">
        <v>1690</v>
      </c>
      <c r="B696" s="5">
        <v>-2.0609810148628949</v>
      </c>
      <c r="C696" s="13">
        <f>regression!D696</f>
        <v>2.2694152000000001</v>
      </c>
      <c r="D696" s="5"/>
      <c r="E696" s="5"/>
    </row>
    <row r="697" spans="1:5">
      <c r="A697">
        <v>1691</v>
      </c>
      <c r="B697" s="5">
        <v>-2.2750528668832812</v>
      </c>
      <c r="C697" s="13">
        <f>regression!D697</f>
        <v>2.4883737999999997</v>
      </c>
      <c r="D697" s="5"/>
      <c r="E697" s="5"/>
    </row>
    <row r="698" spans="1:5">
      <c r="A698">
        <v>1692</v>
      </c>
      <c r="B698" s="5">
        <v>-1.3306020191022203</v>
      </c>
      <c r="C698" s="13">
        <f>regression!D698</f>
        <v>1.5223633999999999</v>
      </c>
      <c r="D698" s="5"/>
      <c r="E698" s="5"/>
    </row>
    <row r="699" spans="1:5">
      <c r="A699">
        <v>1693</v>
      </c>
      <c r="B699" s="5">
        <v>-1.6427556977883178</v>
      </c>
      <c r="C699" s="13">
        <f>regression!D699</f>
        <v>1.8416428</v>
      </c>
      <c r="D699" s="5"/>
      <c r="E699" s="5"/>
    </row>
    <row r="700" spans="1:5">
      <c r="A700">
        <v>1694</v>
      </c>
      <c r="B700" s="5">
        <v>-0.75340699981945392</v>
      </c>
      <c r="C700" s="13">
        <f>regression!D700</f>
        <v>0.93199240000000005</v>
      </c>
      <c r="D700" s="5"/>
      <c r="E700" s="5"/>
    </row>
    <row r="701" spans="1:5">
      <c r="A701">
        <v>1695</v>
      </c>
      <c r="B701" s="5">
        <v>-0.15940582484396737</v>
      </c>
      <c r="C701" s="13">
        <f>regression!D701</f>
        <v>0.32443159999999982</v>
      </c>
      <c r="D701" s="5"/>
      <c r="E701" s="5"/>
    </row>
    <row r="702" spans="1:5">
      <c r="A702">
        <v>1696</v>
      </c>
      <c r="B702" s="5">
        <v>-1.84167445861035</v>
      </c>
      <c r="C702" s="13">
        <f>regression!D702</f>
        <v>2.0451024000000002</v>
      </c>
      <c r="D702" s="5"/>
      <c r="E702" s="5"/>
    </row>
    <row r="703" spans="1:5">
      <c r="A703">
        <v>1697</v>
      </c>
      <c r="B703" s="5">
        <v>-2.0268176819793329</v>
      </c>
      <c r="C703" s="13">
        <f>regression!D703</f>
        <v>2.2344720000000002</v>
      </c>
      <c r="D703" s="5"/>
      <c r="E703" s="5"/>
    </row>
    <row r="704" spans="1:5">
      <c r="A704">
        <v>1698</v>
      </c>
      <c r="B704" s="5">
        <v>-2.016623784264076</v>
      </c>
      <c r="C704" s="13">
        <f>regression!D704</f>
        <v>2.2240454000000001</v>
      </c>
      <c r="D704" s="5"/>
      <c r="E704" s="5"/>
    </row>
    <row r="705" spans="1:5">
      <c r="A705">
        <v>1699</v>
      </c>
      <c r="B705" s="5">
        <v>-2.4588185365069593</v>
      </c>
      <c r="C705" s="13">
        <f>regression!D705</f>
        <v>2.6763344</v>
      </c>
      <c r="D705" s="5"/>
      <c r="E705" s="5"/>
    </row>
    <row r="706" spans="1:5">
      <c r="A706">
        <v>1700</v>
      </c>
      <c r="B706" s="5">
        <v>-1.5278677154298865</v>
      </c>
      <c r="C706" s="13">
        <f>regression!D706</f>
        <v>1.7241321999999999</v>
      </c>
      <c r="D706" s="5"/>
      <c r="E706" s="5"/>
    </row>
    <row r="707" spans="1:5">
      <c r="A707">
        <v>1701</v>
      </c>
      <c r="B707" s="5">
        <v>-1.036907560603209</v>
      </c>
      <c r="C707" s="13">
        <f>regression!D707</f>
        <v>1.2219646000000002</v>
      </c>
      <c r="D707" s="5"/>
      <c r="E707" s="5"/>
    </row>
    <row r="708" spans="1:5">
      <c r="A708">
        <v>1702</v>
      </c>
      <c r="B708" s="5">
        <v>-0.95700944337552285</v>
      </c>
      <c r="C708" s="13">
        <f>regression!D708</f>
        <v>1.1402426000000001</v>
      </c>
      <c r="D708" s="5"/>
      <c r="E708" s="5"/>
    </row>
    <row r="709" spans="1:5">
      <c r="A709">
        <v>1703</v>
      </c>
      <c r="B709" s="5">
        <v>-2.1954302604046565</v>
      </c>
      <c r="C709" s="13">
        <f>regression!D709</f>
        <v>2.4069335999999999</v>
      </c>
      <c r="D709" s="5"/>
      <c r="E709" s="5"/>
    </row>
    <row r="710" spans="1:5">
      <c r="A710">
        <v>1704</v>
      </c>
      <c r="B710" s="5">
        <v>-2.7348803070660677</v>
      </c>
      <c r="C710" s="13">
        <f>regression!D710</f>
        <v>2.9586980000000001</v>
      </c>
      <c r="D710" s="5"/>
      <c r="E710" s="5"/>
    </row>
    <row r="711" spans="1:5">
      <c r="A711">
        <v>1705</v>
      </c>
      <c r="B711" s="5">
        <v>-2.0361850474474061</v>
      </c>
      <c r="C711" s="13">
        <f>regression!D711</f>
        <v>2.2440532000000002</v>
      </c>
      <c r="D711" s="5"/>
      <c r="E711" s="5"/>
    </row>
    <row r="712" spans="1:5">
      <c r="A712">
        <v>1706</v>
      </c>
      <c r="B712" s="5">
        <v>-0.94240737367529059</v>
      </c>
      <c r="C712" s="13">
        <f>regression!D712</f>
        <v>1.1253072</v>
      </c>
      <c r="D712" s="5"/>
      <c r="E712" s="5"/>
    </row>
    <row r="713" spans="1:5">
      <c r="A713">
        <v>1707</v>
      </c>
      <c r="B713" s="5">
        <v>-1.3336326373418912</v>
      </c>
      <c r="C713" s="13">
        <f>regression!D713</f>
        <v>1.5254631999999999</v>
      </c>
      <c r="D713" s="5"/>
      <c r="E713" s="5"/>
    </row>
    <row r="714" spans="1:5">
      <c r="A714">
        <v>1708</v>
      </c>
      <c r="B714" s="5">
        <v>-2.1634710135135817</v>
      </c>
      <c r="C714" s="13">
        <f>regression!D714</f>
        <v>2.3742448</v>
      </c>
      <c r="D714" s="5"/>
      <c r="E714" s="5"/>
    </row>
    <row r="715" spans="1:5">
      <c r="A715">
        <v>1709</v>
      </c>
      <c r="B715" s="5">
        <v>-1.8893378181979006</v>
      </c>
      <c r="C715" s="13">
        <f>regression!D715</f>
        <v>2.0938537999999998</v>
      </c>
      <c r="D715" s="5"/>
      <c r="E715" s="5"/>
    </row>
    <row r="716" spans="1:5">
      <c r="A716">
        <v>1710</v>
      </c>
      <c r="B716" s="5">
        <v>-1.7449701856899438</v>
      </c>
      <c r="C716" s="13">
        <f>regression!D716</f>
        <v>1.9461906</v>
      </c>
      <c r="D716" s="5"/>
      <c r="E716" s="5"/>
    </row>
    <row r="717" spans="1:5">
      <c r="A717">
        <v>1711</v>
      </c>
      <c r="B717" s="5">
        <v>-1.5198779037071179</v>
      </c>
      <c r="C717" s="13">
        <f>regression!D717</f>
        <v>1.7159599999999999</v>
      </c>
      <c r="D717" s="5"/>
      <c r="E717" s="5"/>
    </row>
    <row r="718" spans="1:5">
      <c r="A718">
        <v>1712</v>
      </c>
      <c r="B718" s="5">
        <v>-1.720174218274455</v>
      </c>
      <c r="C718" s="13">
        <f>regression!D718</f>
        <v>1.9208285999999999</v>
      </c>
      <c r="D718" s="5"/>
      <c r="E718" s="5"/>
    </row>
    <row r="719" spans="1:5">
      <c r="A719">
        <v>1713</v>
      </c>
      <c r="B719" s="5">
        <v>-1.4438369369662856</v>
      </c>
      <c r="C719" s="13">
        <f>regression!D719</f>
        <v>1.6381832000000001</v>
      </c>
      <c r="D719" s="5"/>
      <c r="E719" s="5"/>
    </row>
    <row r="720" spans="1:5">
      <c r="A720">
        <v>1714</v>
      </c>
      <c r="B720" s="5">
        <v>-2.2097568193558277</v>
      </c>
      <c r="C720" s="13">
        <f>regression!D720</f>
        <v>2.4215872000000003</v>
      </c>
      <c r="D720" s="5"/>
      <c r="E720" s="5"/>
    </row>
    <row r="721" spans="1:5">
      <c r="A721">
        <v>1715</v>
      </c>
      <c r="B721" s="5">
        <v>-2.3543999626128453</v>
      </c>
      <c r="C721" s="13">
        <f>regression!D721</f>
        <v>2.5695322000000003</v>
      </c>
      <c r="D721" s="5"/>
      <c r="E721" s="5"/>
    </row>
    <row r="722" spans="1:5">
      <c r="A722">
        <v>1716</v>
      </c>
      <c r="B722" s="5">
        <v>-1.8105417439664584</v>
      </c>
      <c r="C722" s="13">
        <f>regression!D722</f>
        <v>2.0132590000000001</v>
      </c>
      <c r="D722" s="5"/>
      <c r="E722" s="5"/>
    </row>
    <row r="723" spans="1:5">
      <c r="A723">
        <v>1717</v>
      </c>
      <c r="B723" s="5">
        <v>-2.1441852610793131</v>
      </c>
      <c r="C723" s="13">
        <f>regression!D723</f>
        <v>2.3545188000000001</v>
      </c>
      <c r="D723" s="5"/>
      <c r="E723" s="5"/>
    </row>
    <row r="724" spans="1:5">
      <c r="A724">
        <v>1718</v>
      </c>
      <c r="B724" s="5">
        <v>-0.69389667802228083</v>
      </c>
      <c r="C724" s="13">
        <f>regression!D724</f>
        <v>0.8711236</v>
      </c>
      <c r="D724" s="5"/>
      <c r="E724" s="5"/>
    </row>
    <row r="725" spans="1:5">
      <c r="A725">
        <v>1719</v>
      </c>
      <c r="B725" s="5">
        <v>-0.2693346137193009</v>
      </c>
      <c r="C725" s="13">
        <f>regression!D725</f>
        <v>0.43686979999999997</v>
      </c>
      <c r="D725" s="5"/>
      <c r="E725" s="5"/>
    </row>
    <row r="726" spans="1:5">
      <c r="A726">
        <v>1720</v>
      </c>
      <c r="B726" s="5">
        <v>-1.0809892804529668</v>
      </c>
      <c r="C726" s="13">
        <f>regression!D726</f>
        <v>1.2670526</v>
      </c>
      <c r="D726" s="5"/>
      <c r="E726" s="5"/>
    </row>
    <row r="727" spans="1:5">
      <c r="A727">
        <v>1721</v>
      </c>
      <c r="B727" s="5">
        <v>-0.98786664727035334</v>
      </c>
      <c r="C727" s="13">
        <f>regression!D727</f>
        <v>1.1718042</v>
      </c>
      <c r="D727" s="5"/>
      <c r="E727" s="5"/>
    </row>
    <row r="728" spans="1:5">
      <c r="A728">
        <v>1722</v>
      </c>
      <c r="B728" s="5">
        <v>-2.0568483536269802</v>
      </c>
      <c r="C728" s="13">
        <f>regression!D728</f>
        <v>2.2651881999999999</v>
      </c>
      <c r="D728" s="5"/>
      <c r="E728" s="5"/>
    </row>
    <row r="729" spans="1:5">
      <c r="A729">
        <v>1723</v>
      </c>
      <c r="B729" s="5">
        <v>-1.1793466178677388</v>
      </c>
      <c r="C729" s="13">
        <f>regression!D729</f>
        <v>1.3676552</v>
      </c>
      <c r="D729" s="5"/>
      <c r="E729" s="5"/>
    </row>
    <row r="730" spans="1:5">
      <c r="A730">
        <v>1724</v>
      </c>
      <c r="B730" s="5">
        <v>-2.021858488496235</v>
      </c>
      <c r="C730" s="13">
        <f>regression!D730</f>
        <v>2.2293995999999998</v>
      </c>
      <c r="D730" s="5"/>
      <c r="E730" s="5"/>
    </row>
    <row r="731" spans="1:5">
      <c r="A731">
        <v>1725</v>
      </c>
      <c r="B731" s="5">
        <v>-2.0995525197314331</v>
      </c>
      <c r="C731" s="13">
        <f>regression!D731</f>
        <v>2.3088671999999999</v>
      </c>
      <c r="D731" s="5"/>
      <c r="E731" s="5"/>
    </row>
    <row r="732" spans="1:5">
      <c r="A732">
        <v>1726</v>
      </c>
      <c r="B732" s="5">
        <v>-1.5846229297364496</v>
      </c>
      <c r="C732" s="13">
        <f>regression!D732</f>
        <v>1.7821830000000001</v>
      </c>
      <c r="D732" s="5"/>
      <c r="E732" s="5"/>
    </row>
    <row r="733" spans="1:5">
      <c r="A733">
        <v>1727</v>
      </c>
      <c r="B733" s="5">
        <v>-2.1034096702182872</v>
      </c>
      <c r="C733" s="13">
        <f>regression!D733</f>
        <v>2.3128123999999999</v>
      </c>
      <c r="D733" s="5"/>
      <c r="E733" s="5"/>
    </row>
    <row r="734" spans="1:5">
      <c r="A734">
        <v>1728</v>
      </c>
      <c r="B734" s="5">
        <v>-2.3543999626128453</v>
      </c>
      <c r="C734" s="13">
        <f>regression!D734</f>
        <v>2.5695322000000003</v>
      </c>
      <c r="D734" s="5"/>
      <c r="E734" s="5"/>
    </row>
    <row r="735" spans="1:5">
      <c r="A735">
        <v>1729</v>
      </c>
      <c r="B735" s="5">
        <v>-1.8047560182361777</v>
      </c>
      <c r="C735" s="13">
        <f>regression!D735</f>
        <v>2.0073411999999999</v>
      </c>
      <c r="D735" s="5"/>
      <c r="E735" s="5"/>
    </row>
    <row r="736" spans="1:5">
      <c r="A736">
        <v>1730</v>
      </c>
      <c r="B736" s="5">
        <v>-2.7042986139202982</v>
      </c>
      <c r="C736" s="13">
        <f>regression!D736</f>
        <v>2.9274182</v>
      </c>
      <c r="D736" s="5"/>
      <c r="E736" s="5"/>
    </row>
    <row r="737" spans="1:5">
      <c r="A737">
        <v>1731</v>
      </c>
      <c r="B737" s="5">
        <v>-2.1331648311168734</v>
      </c>
      <c r="C737" s="13">
        <f>regression!D737</f>
        <v>2.3432468000000002</v>
      </c>
      <c r="D737" s="5"/>
      <c r="E737" s="5"/>
    </row>
    <row r="738" spans="1:5">
      <c r="A738">
        <v>1732</v>
      </c>
      <c r="B738" s="5">
        <v>-1.0622545495168196</v>
      </c>
      <c r="C738" s="13">
        <f>regression!D738</f>
        <v>1.2478902000000001</v>
      </c>
      <c r="D738" s="5"/>
      <c r="E738" s="5"/>
    </row>
    <row r="739" spans="1:5">
      <c r="A739">
        <v>1733</v>
      </c>
      <c r="B739" s="5">
        <v>-1.2672345468181934</v>
      </c>
      <c r="C739" s="13">
        <f>regression!D739</f>
        <v>1.4575494</v>
      </c>
      <c r="D739" s="5"/>
      <c r="E739" s="5"/>
    </row>
    <row r="740" spans="1:5">
      <c r="A740">
        <v>1734</v>
      </c>
      <c r="B740" s="5">
        <v>-1.7061231700723447</v>
      </c>
      <c r="C740" s="13">
        <f>regression!D740</f>
        <v>1.9064568</v>
      </c>
      <c r="D740" s="5"/>
      <c r="E740" s="5"/>
    </row>
    <row r="741" spans="1:5">
      <c r="A741">
        <v>1735</v>
      </c>
      <c r="B741" s="5">
        <v>-0.62942716274201005</v>
      </c>
      <c r="C741" s="13">
        <f>regression!D741</f>
        <v>0.80518239999999996</v>
      </c>
      <c r="D741" s="5"/>
      <c r="E741" s="5"/>
    </row>
    <row r="742" spans="1:5">
      <c r="A742">
        <v>1736</v>
      </c>
      <c r="B742" s="5">
        <v>-2.5235635625362911</v>
      </c>
      <c r="C742" s="13">
        <f>regression!D742</f>
        <v>2.7425573999999999</v>
      </c>
      <c r="D742" s="5"/>
      <c r="E742" s="5"/>
    </row>
    <row r="743" spans="1:5">
      <c r="A743">
        <v>1737</v>
      </c>
      <c r="B743" s="5">
        <v>-2.001470693065722</v>
      </c>
      <c r="C743" s="13">
        <f>regression!D743</f>
        <v>2.2085463999999999</v>
      </c>
      <c r="D743" s="5"/>
      <c r="E743" s="5"/>
    </row>
    <row r="744" spans="1:5">
      <c r="A744">
        <v>1738</v>
      </c>
      <c r="B744" s="5">
        <v>-2.0923892402558475</v>
      </c>
      <c r="C744" s="13">
        <f>regression!D744</f>
        <v>2.3015403999999999</v>
      </c>
      <c r="D744" s="5"/>
      <c r="E744" s="5"/>
    </row>
    <row r="745" spans="1:5">
      <c r="A745">
        <v>1739</v>
      </c>
      <c r="B745" s="5">
        <v>-0.97877479255134081</v>
      </c>
      <c r="C745" s="13">
        <f>regression!D745</f>
        <v>1.1625048</v>
      </c>
      <c r="D745" s="5"/>
      <c r="E745" s="5"/>
    </row>
    <row r="746" spans="1:5">
      <c r="A746">
        <v>1740</v>
      </c>
      <c r="B746" s="5">
        <v>-0.35749805341881657</v>
      </c>
      <c r="C746" s="13">
        <f>regression!D746</f>
        <v>0.52704580000000001</v>
      </c>
      <c r="D746" s="5"/>
      <c r="E746" s="5"/>
    </row>
    <row r="747" spans="1:5">
      <c r="A747">
        <v>1741</v>
      </c>
      <c r="B747" s="5">
        <v>-1.6207148378634388</v>
      </c>
      <c r="C747" s="13">
        <f>regression!D747</f>
        <v>1.8190987999999999</v>
      </c>
      <c r="D747" s="5"/>
      <c r="E747" s="5"/>
    </row>
    <row r="748" spans="1:5">
      <c r="A748">
        <v>1742</v>
      </c>
      <c r="B748" s="5">
        <v>-2.1992874108915101</v>
      </c>
      <c r="C748" s="13">
        <f>regression!D748</f>
        <v>2.4108787999999999</v>
      </c>
      <c r="D748" s="5"/>
      <c r="E748" s="5"/>
    </row>
    <row r="749" spans="1:5">
      <c r="A749">
        <v>1743</v>
      </c>
      <c r="B749" s="5">
        <v>-2.0535422246382486</v>
      </c>
      <c r="C749" s="13">
        <f>regression!D749</f>
        <v>2.2618065999999999</v>
      </c>
      <c r="D749" s="5"/>
      <c r="E749" s="5"/>
    </row>
    <row r="750" spans="1:5">
      <c r="A750">
        <v>1744</v>
      </c>
      <c r="B750" s="5">
        <v>-1.4454900014606515</v>
      </c>
      <c r="C750" s="13">
        <f>regression!D750</f>
        <v>1.6398740000000001</v>
      </c>
      <c r="D750" s="5"/>
      <c r="E750" s="5"/>
    </row>
    <row r="751" spans="1:5">
      <c r="A751">
        <v>1745</v>
      </c>
      <c r="B751" s="5">
        <v>-1.5038982802615808</v>
      </c>
      <c r="C751" s="13">
        <f>regression!D751</f>
        <v>1.6996156</v>
      </c>
      <c r="D751" s="5"/>
      <c r="E751" s="5"/>
    </row>
    <row r="752" spans="1:5">
      <c r="A752">
        <v>1746</v>
      </c>
      <c r="B752" s="5">
        <v>-0.41012060648946491</v>
      </c>
      <c r="C752" s="13">
        <f>regression!D752</f>
        <v>0.58086959999999999</v>
      </c>
      <c r="D752" s="5"/>
      <c r="E752" s="5"/>
    </row>
    <row r="753" spans="1:5">
      <c r="A753">
        <v>1747</v>
      </c>
      <c r="B753" s="5">
        <v>-0.87573377240253192</v>
      </c>
      <c r="C753" s="13">
        <f>regression!D753</f>
        <v>1.0571116</v>
      </c>
      <c r="D753" s="5"/>
      <c r="E753" s="5"/>
    </row>
    <row r="754" spans="1:5">
      <c r="A754">
        <v>1748</v>
      </c>
      <c r="B754" s="5">
        <v>-1.2118568862569352</v>
      </c>
      <c r="C754" s="13">
        <f>regression!D754</f>
        <v>1.4009076</v>
      </c>
      <c r="D754" s="5"/>
      <c r="E754" s="5"/>
    </row>
    <row r="755" spans="1:5">
      <c r="A755">
        <v>1749</v>
      </c>
      <c r="B755" s="5">
        <v>-1.4435614262172247</v>
      </c>
      <c r="C755" s="13">
        <f>regression!D755</f>
        <v>1.6379014000000001</v>
      </c>
      <c r="D755" s="5"/>
      <c r="E755" s="5"/>
    </row>
    <row r="756" spans="1:5">
      <c r="A756">
        <v>1750</v>
      </c>
      <c r="B756" s="5">
        <v>-2.0086339725413076</v>
      </c>
      <c r="C756" s="13">
        <f>regression!D756</f>
        <v>2.2158731999999999</v>
      </c>
      <c r="D756" s="5"/>
      <c r="E756" s="5"/>
    </row>
    <row r="757" spans="1:5">
      <c r="A757">
        <v>1751</v>
      </c>
      <c r="B757" s="5">
        <v>-1.9516032474856835</v>
      </c>
      <c r="C757" s="13">
        <f>regression!D757</f>
        <v>2.1575405999999999</v>
      </c>
      <c r="D757" s="5"/>
      <c r="E757" s="5"/>
    </row>
    <row r="758" spans="1:5">
      <c r="A758">
        <v>1752</v>
      </c>
      <c r="B758" s="5">
        <v>-2.7282680490886042</v>
      </c>
      <c r="C758" s="13">
        <f>regression!D758</f>
        <v>2.9519348000000001</v>
      </c>
      <c r="D758" s="5"/>
      <c r="E758" s="5"/>
    </row>
    <row r="759" spans="1:5">
      <c r="A759">
        <v>1753</v>
      </c>
      <c r="B759" s="5">
        <v>-1.6634190039678918</v>
      </c>
      <c r="C759" s="13">
        <f>regression!D759</f>
        <v>1.8627777999999999</v>
      </c>
      <c r="D759" s="5"/>
      <c r="E759" s="5"/>
    </row>
    <row r="760" spans="1:5">
      <c r="A760">
        <v>1754</v>
      </c>
      <c r="B760" s="5">
        <v>-2.1323382988696906</v>
      </c>
      <c r="C760" s="13">
        <f>regression!D760</f>
        <v>2.3424014</v>
      </c>
      <c r="D760" s="5"/>
      <c r="E760" s="5"/>
    </row>
    <row r="761" spans="1:5">
      <c r="A761">
        <v>1755</v>
      </c>
      <c r="B761" s="5">
        <v>-2.549186062198963</v>
      </c>
      <c r="C761" s="13">
        <f>regression!D761</f>
        <v>2.7687648</v>
      </c>
      <c r="D761" s="5"/>
      <c r="E761" s="5"/>
    </row>
    <row r="762" spans="1:5">
      <c r="A762">
        <v>1756</v>
      </c>
      <c r="B762" s="5">
        <v>-1.9425113927666708</v>
      </c>
      <c r="C762" s="13">
        <f>regression!D762</f>
        <v>2.1482412000000002</v>
      </c>
      <c r="D762" s="5"/>
      <c r="E762" s="5"/>
    </row>
    <row r="763" spans="1:5">
      <c r="A763">
        <v>1757</v>
      </c>
      <c r="B763" s="5">
        <v>-1.7986947817568359</v>
      </c>
      <c r="C763" s="13">
        <f>regression!D763</f>
        <v>2.0011416</v>
      </c>
      <c r="D763" s="5"/>
      <c r="E763" s="5"/>
    </row>
    <row r="764" spans="1:5">
      <c r="A764">
        <v>1758</v>
      </c>
      <c r="B764" s="5">
        <v>-0.46164111656386941</v>
      </c>
      <c r="C764" s="13">
        <f>regression!D764</f>
        <v>0.63356619999999997</v>
      </c>
      <c r="D764" s="5"/>
      <c r="E764" s="5"/>
    </row>
    <row r="765" spans="1:5">
      <c r="A765">
        <v>1759</v>
      </c>
      <c r="B765" s="5">
        <v>-1.03167285637105</v>
      </c>
      <c r="C765" s="13">
        <f>regression!D765</f>
        <v>1.2166104</v>
      </c>
      <c r="D765" s="5"/>
      <c r="E765" s="5"/>
    </row>
    <row r="766" spans="1:5">
      <c r="A766">
        <v>1760</v>
      </c>
      <c r="B766" s="5">
        <v>-0.91678487401261888</v>
      </c>
      <c r="C766" s="13">
        <f>regression!D766</f>
        <v>1.0990998000000001</v>
      </c>
      <c r="D766" s="5"/>
      <c r="E766" s="5"/>
    </row>
    <row r="767" spans="1:5">
      <c r="A767">
        <v>1761</v>
      </c>
      <c r="B767" s="5">
        <v>-1.0683157859961612</v>
      </c>
      <c r="C767" s="13">
        <f>regression!D767</f>
        <v>1.2540898</v>
      </c>
      <c r="D767" s="5"/>
      <c r="E767" s="5"/>
    </row>
    <row r="768" spans="1:5">
      <c r="A768">
        <v>1762</v>
      </c>
      <c r="B768" s="5">
        <v>-1.2515304341217173</v>
      </c>
      <c r="C768" s="13">
        <f>regression!D768</f>
        <v>1.4414868000000001</v>
      </c>
      <c r="D768" s="5"/>
      <c r="E768" s="5"/>
    </row>
    <row r="769" spans="1:5">
      <c r="A769">
        <v>1763</v>
      </c>
      <c r="B769" s="5">
        <v>-1.9634502096953059</v>
      </c>
      <c r="C769" s="13">
        <f>regression!D769</f>
        <v>2.1696580000000001</v>
      </c>
      <c r="D769" s="5"/>
      <c r="E769" s="5"/>
    </row>
    <row r="770" spans="1:5">
      <c r="A770">
        <v>1764</v>
      </c>
      <c r="B770" s="5">
        <v>-1.7634294058770297</v>
      </c>
      <c r="C770" s="13">
        <f>regression!D770</f>
        <v>1.9650711999999999</v>
      </c>
      <c r="D770" s="5"/>
      <c r="E770" s="5"/>
    </row>
    <row r="771" spans="1:5">
      <c r="A771">
        <v>1765</v>
      </c>
      <c r="B771" s="5">
        <v>-1.7548885726561392</v>
      </c>
      <c r="C771" s="13">
        <f>regression!D771</f>
        <v>1.9563353999999999</v>
      </c>
      <c r="D771" s="5"/>
      <c r="E771" s="5"/>
    </row>
    <row r="772" spans="1:5">
      <c r="A772">
        <v>1766</v>
      </c>
      <c r="B772" s="5">
        <v>-1.7375313954652971</v>
      </c>
      <c r="C772" s="13">
        <f>regression!D772</f>
        <v>1.938582</v>
      </c>
      <c r="D772" s="5"/>
      <c r="E772" s="5"/>
    </row>
    <row r="773" spans="1:5">
      <c r="A773">
        <v>1767</v>
      </c>
      <c r="B773" s="5">
        <v>-2.1681546962476186</v>
      </c>
      <c r="C773" s="13">
        <f>regression!D773</f>
        <v>2.3790353999999998</v>
      </c>
      <c r="D773" s="5"/>
      <c r="E773" s="5"/>
    </row>
    <row r="774" spans="1:5">
      <c r="A774">
        <v>1768</v>
      </c>
      <c r="B774" s="5">
        <v>-1.9513277367366224</v>
      </c>
      <c r="C774" s="13">
        <f>regression!D774</f>
        <v>2.1572588000000001</v>
      </c>
      <c r="D774" s="5"/>
      <c r="E774" s="5"/>
    </row>
    <row r="775" spans="1:5">
      <c r="A775">
        <v>1769</v>
      </c>
      <c r="B775" s="5">
        <v>-1.7716947283488593</v>
      </c>
      <c r="C775" s="13">
        <f>regression!D775</f>
        <v>1.9735252000000001</v>
      </c>
      <c r="D775" s="5"/>
      <c r="E775" s="5"/>
    </row>
    <row r="776" spans="1:5">
      <c r="A776">
        <v>1770</v>
      </c>
      <c r="B776" s="5">
        <v>-1.5890311017214254</v>
      </c>
      <c r="C776" s="13">
        <f>regression!D776</f>
        <v>1.7866918000000001</v>
      </c>
      <c r="D776" s="5"/>
      <c r="E776" s="5"/>
    </row>
    <row r="777" spans="1:5">
      <c r="A777">
        <v>1771</v>
      </c>
      <c r="B777" s="5">
        <v>-1.5636841128078147</v>
      </c>
      <c r="C777" s="13">
        <f>regression!D777</f>
        <v>1.7607661999999999</v>
      </c>
      <c r="D777" s="5"/>
      <c r="E777" s="5"/>
    </row>
    <row r="778" spans="1:5">
      <c r="A778">
        <v>1772</v>
      </c>
      <c r="B778" s="5">
        <v>-3.352299895711738</v>
      </c>
      <c r="C778" s="13">
        <f>regression!D778</f>
        <v>3.5902117999999996</v>
      </c>
      <c r="D778" s="5"/>
      <c r="E778" s="5"/>
    </row>
    <row r="779" spans="1:5">
      <c r="A779">
        <v>1773</v>
      </c>
      <c r="B779" s="5">
        <v>-2.2411650447487803</v>
      </c>
      <c r="C779" s="13">
        <f>regression!D779</f>
        <v>2.4537124000000001</v>
      </c>
      <c r="D779" s="5"/>
      <c r="E779" s="5"/>
    </row>
    <row r="780" spans="1:5">
      <c r="A780">
        <v>1774</v>
      </c>
      <c r="B780" s="5">
        <v>-1.6523985740054523</v>
      </c>
      <c r="C780" s="13">
        <f>regression!D780</f>
        <v>1.8515058</v>
      </c>
      <c r="D780" s="5"/>
      <c r="E780" s="5"/>
    </row>
    <row r="781" spans="1:5">
      <c r="A781">
        <v>1775</v>
      </c>
      <c r="B781" s="5">
        <v>-1.9425113927666708</v>
      </c>
      <c r="C781" s="13">
        <f>regression!D781</f>
        <v>2.1482412000000002</v>
      </c>
      <c r="D781" s="5"/>
      <c r="E781" s="5"/>
    </row>
    <row r="782" spans="1:5">
      <c r="A782">
        <v>1776</v>
      </c>
      <c r="B782" s="5">
        <v>-1.8436030338537768</v>
      </c>
      <c r="C782" s="13">
        <f>regression!D782</f>
        <v>2.047075</v>
      </c>
    </row>
    <row r="783" spans="1:5">
      <c r="A783">
        <v>1777</v>
      </c>
      <c r="B783" s="2">
        <v>-2.0348074937021012</v>
      </c>
      <c r="C783" s="13">
        <f>regression!D783</f>
        <v>2.2426442</v>
      </c>
    </row>
    <row r="784" spans="1:5">
      <c r="A784">
        <v>1778</v>
      </c>
      <c r="B784" s="2">
        <v>-2.1543791587945695</v>
      </c>
      <c r="C784" s="13">
        <f>regression!D784</f>
        <v>2.3649453999999999</v>
      </c>
    </row>
    <row r="785" spans="1:3">
      <c r="A785">
        <v>1779</v>
      </c>
      <c r="B785" s="2">
        <v>-1.5366840593998381</v>
      </c>
      <c r="C785" s="13">
        <f>regression!D785</f>
        <v>1.7331498000000001</v>
      </c>
    </row>
    <row r="786" spans="1:3">
      <c r="A786">
        <v>1780</v>
      </c>
      <c r="B786" s="2">
        <v>-2.0590524396194683</v>
      </c>
      <c r="C786" s="13">
        <f>regression!D786</f>
        <v>2.2674425999999999</v>
      </c>
    </row>
    <row r="787" spans="1:3">
      <c r="A787">
        <v>1781</v>
      </c>
      <c r="B787" s="2">
        <v>-1.5959188704479501</v>
      </c>
      <c r="C787" s="13">
        <f>regression!D787</f>
        <v>1.7937368</v>
      </c>
    </row>
    <row r="788" spans="1:3">
      <c r="A788">
        <v>1782</v>
      </c>
      <c r="B788" s="2">
        <v>-0.53299840057066494</v>
      </c>
      <c r="C788" s="13">
        <f>regression!D788</f>
        <v>0.70655240000000008</v>
      </c>
    </row>
    <row r="789" spans="1:3">
      <c r="A789">
        <v>1783</v>
      </c>
      <c r="B789" s="2">
        <v>-0.86994804667225123</v>
      </c>
      <c r="C789" s="13">
        <f>regression!D789</f>
        <v>1.0511938000000001</v>
      </c>
    </row>
    <row r="790" spans="1:3">
      <c r="A790">
        <v>1784</v>
      </c>
      <c r="B790" s="2">
        <v>-1.435847125243517</v>
      </c>
      <c r="C790" s="13">
        <f>regression!D790</f>
        <v>1.6300110000000001</v>
      </c>
    </row>
    <row r="791" spans="1:3">
      <c r="A791">
        <v>1785</v>
      </c>
      <c r="B791" s="2">
        <v>-2.3692775430621387</v>
      </c>
      <c r="C791" s="13">
        <f>regression!D791</f>
        <v>2.5847493999999998</v>
      </c>
    </row>
    <row r="792" spans="1:3">
      <c r="A792">
        <v>1786</v>
      </c>
      <c r="B792" s="2">
        <v>-2.7643599572155928</v>
      </c>
      <c r="C792" s="13">
        <f>regression!D792</f>
        <v>2.9888506000000001</v>
      </c>
    </row>
    <row r="793" spans="1:3">
      <c r="A793">
        <v>1787</v>
      </c>
      <c r="B793" s="2">
        <v>-1.5928882522082792</v>
      </c>
      <c r="C793" s="13">
        <f>regression!D793</f>
        <v>1.790637</v>
      </c>
    </row>
    <row r="794" spans="1:3">
      <c r="A794">
        <v>1788</v>
      </c>
      <c r="B794" s="2">
        <v>-1.0140401684311469</v>
      </c>
      <c r="C794" s="13">
        <f>regression!D794</f>
        <v>1.1985752000000001</v>
      </c>
    </row>
    <row r="795" spans="1:3">
      <c r="A795">
        <v>1789</v>
      </c>
      <c r="B795" s="2">
        <v>-2.7244108986017501</v>
      </c>
      <c r="C795" s="13">
        <f>regression!D795</f>
        <v>2.9479895999999997</v>
      </c>
    </row>
    <row r="796" spans="1:3">
      <c r="A796">
        <v>1790</v>
      </c>
      <c r="B796" s="2">
        <v>-2.6720638562801629</v>
      </c>
      <c r="C796" s="13">
        <f>regression!D796</f>
        <v>2.8944475999999999</v>
      </c>
    </row>
    <row r="797" spans="1:3">
      <c r="A797">
        <v>1791</v>
      </c>
      <c r="B797" s="2">
        <v>-1.7967662065134091</v>
      </c>
      <c r="C797" s="13">
        <f>regression!D797</f>
        <v>1.999169</v>
      </c>
    </row>
    <row r="798" spans="1:3">
      <c r="A798">
        <v>1792</v>
      </c>
      <c r="B798" s="2">
        <v>-1.1104689306024922</v>
      </c>
      <c r="C798" s="13">
        <f>regression!D798</f>
        <v>1.2972052000000001</v>
      </c>
    </row>
    <row r="799" spans="1:3">
      <c r="A799">
        <v>1793</v>
      </c>
      <c r="B799" s="2">
        <v>-0.48147789049626044</v>
      </c>
      <c r="C799" s="13">
        <f>regression!D799</f>
        <v>0.6538558000000001</v>
      </c>
    </row>
    <row r="800" spans="1:3">
      <c r="A800">
        <v>1794</v>
      </c>
      <c r="B800" s="2">
        <v>-0.98511153977974342</v>
      </c>
      <c r="C800" s="13">
        <f>regression!D800</f>
        <v>1.1689862</v>
      </c>
    </row>
    <row r="801" spans="1:3">
      <c r="A801">
        <v>1795</v>
      </c>
      <c r="B801" s="2">
        <v>-0.8873052238630933</v>
      </c>
      <c r="C801" s="13">
        <f>regression!D801</f>
        <v>1.0689472</v>
      </c>
    </row>
    <row r="802" spans="1:3">
      <c r="A802">
        <v>1796</v>
      </c>
      <c r="B802" s="2">
        <v>-0.87931541214032471</v>
      </c>
      <c r="C802" s="13">
        <f>regression!D802</f>
        <v>1.060775</v>
      </c>
    </row>
    <row r="803" spans="1:3">
      <c r="A803">
        <v>1797</v>
      </c>
      <c r="B803" s="2">
        <v>-1.0658361892546124</v>
      </c>
      <c r="C803" s="13">
        <f>regression!D803</f>
        <v>1.2515536</v>
      </c>
    </row>
    <row r="804" spans="1:3">
      <c r="A804">
        <v>1798</v>
      </c>
      <c r="B804" s="2">
        <v>-1.8240417706704468</v>
      </c>
      <c r="C804" s="13">
        <f>regression!D804</f>
        <v>2.0270671999999998</v>
      </c>
    </row>
    <row r="805" spans="1:3">
      <c r="A805">
        <v>1799</v>
      </c>
      <c r="B805" s="2">
        <v>-0.85038678348892116</v>
      </c>
      <c r="C805" s="13">
        <f>regression!D805</f>
        <v>1.0311859999999999</v>
      </c>
    </row>
    <row r="806" spans="1:3">
      <c r="A806">
        <v>1800</v>
      </c>
      <c r="B806" s="2">
        <v>-1.719898707525394</v>
      </c>
      <c r="C806" s="13">
        <f>regression!D806</f>
        <v>1.9205467999999999</v>
      </c>
    </row>
    <row r="807" spans="1:3">
      <c r="A807">
        <v>1801</v>
      </c>
      <c r="B807" s="2">
        <v>-2.7183496621224084</v>
      </c>
      <c r="C807" s="13">
        <f>regression!D807</f>
        <v>2.9417900000000001</v>
      </c>
    </row>
    <row r="808" spans="1:3">
      <c r="A808">
        <v>1802</v>
      </c>
      <c r="B808" s="2">
        <v>-1.5917862092120354</v>
      </c>
      <c r="C808" s="13">
        <f>regression!D808</f>
        <v>1.7895098</v>
      </c>
    </row>
    <row r="809" spans="1:3">
      <c r="A809">
        <v>1803</v>
      </c>
      <c r="B809" s="2">
        <v>-1.3082856484282803</v>
      </c>
      <c r="C809" s="13">
        <f>regression!D809</f>
        <v>1.4995376</v>
      </c>
    </row>
    <row r="810" spans="1:3">
      <c r="A810">
        <v>1804</v>
      </c>
      <c r="B810" s="2">
        <v>-1.3383163200759278</v>
      </c>
      <c r="C810" s="13">
        <f>regression!D810</f>
        <v>1.5302538000000001</v>
      </c>
    </row>
    <row r="811" spans="1:3">
      <c r="A811">
        <v>1805</v>
      </c>
      <c r="B811" s="2">
        <v>-2.6511250393515278</v>
      </c>
      <c r="C811" s="13">
        <f>regression!D811</f>
        <v>2.8730308</v>
      </c>
    </row>
    <row r="812" spans="1:3">
      <c r="A812">
        <v>1806</v>
      </c>
      <c r="B812" s="2">
        <v>-2.3775428655339681</v>
      </c>
      <c r="C812" s="13">
        <f>regression!D812</f>
        <v>2.5932034000000002</v>
      </c>
    </row>
    <row r="813" spans="1:3">
      <c r="A813">
        <v>1807</v>
      </c>
      <c r="B813" s="2">
        <v>-1.4848880385763725</v>
      </c>
      <c r="C813" s="13">
        <f>regression!D813</f>
        <v>1.6801714000000001</v>
      </c>
    </row>
    <row r="814" spans="1:3">
      <c r="A814">
        <v>1808</v>
      </c>
      <c r="B814" s="2">
        <v>-2.1290321698809587</v>
      </c>
      <c r="C814" s="13">
        <f>regression!D814</f>
        <v>2.3390198</v>
      </c>
    </row>
    <row r="815" spans="1:3">
      <c r="A815">
        <v>1809</v>
      </c>
      <c r="B815" s="2">
        <v>-1.3121427989151342</v>
      </c>
      <c r="C815" s="13">
        <f>regression!D815</f>
        <v>1.5034828</v>
      </c>
    </row>
    <row r="816" spans="1:3">
      <c r="A816">
        <v>1810</v>
      </c>
      <c r="B816" s="2">
        <v>-1.0484790120637704</v>
      </c>
      <c r="C816" s="13">
        <f>regression!D816</f>
        <v>1.2338002000000001</v>
      </c>
    </row>
    <row r="817" spans="1:3">
      <c r="A817">
        <v>1811</v>
      </c>
      <c r="B817" s="2">
        <v>-0.94185635217716857</v>
      </c>
      <c r="C817" s="13">
        <f>regression!D817</f>
        <v>1.1247436</v>
      </c>
    </row>
    <row r="818" spans="1:3">
      <c r="A818">
        <v>1812</v>
      </c>
      <c r="B818" s="2">
        <v>-1.8504908025803015</v>
      </c>
      <c r="C818" s="13">
        <f>regression!D818</f>
        <v>2.0541200000000002</v>
      </c>
    </row>
    <row r="819" spans="1:3">
      <c r="A819">
        <v>1813</v>
      </c>
      <c r="B819" s="2">
        <v>-1.5694698385380954</v>
      </c>
      <c r="C819" s="13">
        <f>regression!D819</f>
        <v>1.7666839999999999</v>
      </c>
    </row>
    <row r="820" spans="1:3">
      <c r="A820">
        <v>1814</v>
      </c>
      <c r="B820" s="2">
        <v>-1.2625508640841567</v>
      </c>
      <c r="C820" s="13">
        <f>regression!D820</f>
        <v>1.4527588</v>
      </c>
    </row>
    <row r="821" spans="1:3">
      <c r="A821">
        <v>1815</v>
      </c>
      <c r="B821" s="2">
        <v>-1.4438369369662856</v>
      </c>
      <c r="C821" s="13">
        <f>regression!D821</f>
        <v>1.6381832000000001</v>
      </c>
    </row>
    <row r="822" spans="1:3">
      <c r="A822">
        <v>1816</v>
      </c>
      <c r="B822" s="2">
        <v>-1.7052966378251617</v>
      </c>
      <c r="C822" s="13">
        <f>regression!D822</f>
        <v>1.9056114</v>
      </c>
    </row>
    <row r="823" spans="1:3">
      <c r="A823">
        <v>1817</v>
      </c>
      <c r="B823" s="2">
        <v>-0.90328484730863057</v>
      </c>
      <c r="C823" s="13">
        <f>regression!D823</f>
        <v>1.0852916000000001</v>
      </c>
    </row>
    <row r="824" spans="1:3">
      <c r="A824">
        <v>1818</v>
      </c>
      <c r="B824" s="2">
        <v>-1.5565208333322291</v>
      </c>
      <c r="C824" s="13">
        <f>regression!D824</f>
        <v>1.7534394</v>
      </c>
    </row>
    <row r="825" spans="1:3">
      <c r="A825">
        <v>1819</v>
      </c>
      <c r="B825" s="2">
        <v>-1.6672761544547456</v>
      </c>
      <c r="C825" s="13">
        <f>regression!D825</f>
        <v>1.8667229999999999</v>
      </c>
    </row>
    <row r="826" spans="1:3">
      <c r="A826">
        <v>1820</v>
      </c>
      <c r="B826" s="2">
        <v>-2.4654307944844231</v>
      </c>
      <c r="C826" s="13">
        <f>regression!D826</f>
        <v>2.6830976</v>
      </c>
    </row>
    <row r="827" spans="1:3">
      <c r="A827">
        <v>1821</v>
      </c>
      <c r="B827" s="2">
        <v>-1.5066533877521906</v>
      </c>
      <c r="C827" s="13">
        <f>regression!D827</f>
        <v>1.7024336</v>
      </c>
    </row>
    <row r="828" spans="1:3">
      <c r="A828">
        <v>1822</v>
      </c>
      <c r="B828" s="2">
        <v>-2.5001451488661073</v>
      </c>
      <c r="C828" s="13">
        <f>regression!D828</f>
        <v>2.7186043999999998</v>
      </c>
    </row>
    <row r="829" spans="1:3">
      <c r="A829">
        <v>1823</v>
      </c>
      <c r="B829" s="2">
        <v>-1.5983984671894991</v>
      </c>
      <c r="C829" s="13">
        <f>regression!D829</f>
        <v>1.796273</v>
      </c>
    </row>
    <row r="830" spans="1:3">
      <c r="A830">
        <v>1824</v>
      </c>
      <c r="B830" s="2">
        <v>-2.6907985872163098</v>
      </c>
      <c r="C830" s="13">
        <f>regression!D830</f>
        <v>2.9136100000000003</v>
      </c>
    </row>
    <row r="831" spans="1:3">
      <c r="A831">
        <v>1825</v>
      </c>
      <c r="B831" s="2">
        <v>-1.2267344667062283</v>
      </c>
      <c r="C831" s="13">
        <f>regression!D831</f>
        <v>1.4161248</v>
      </c>
    </row>
    <row r="832" spans="1:3">
      <c r="A832">
        <v>1826</v>
      </c>
      <c r="B832" s="2">
        <v>-1.2473977728858023</v>
      </c>
      <c r="C832" s="13">
        <f>regression!D832</f>
        <v>1.4372598000000001</v>
      </c>
    </row>
    <row r="833" spans="1:3">
      <c r="A833">
        <v>1827</v>
      </c>
      <c r="B833" s="2">
        <v>-1.3124183096641953</v>
      </c>
      <c r="C833" s="13">
        <f>regression!D833</f>
        <v>1.5037646</v>
      </c>
    </row>
    <row r="834" spans="1:3">
      <c r="A834">
        <v>1828</v>
      </c>
      <c r="B834" s="2">
        <v>-1.4116021793261502</v>
      </c>
      <c r="C834" s="13">
        <f>regression!D834</f>
        <v>1.6052126</v>
      </c>
    </row>
    <row r="835" spans="1:3">
      <c r="A835">
        <v>1829</v>
      </c>
      <c r="B835" s="2">
        <v>-1.6411026332939518</v>
      </c>
      <c r="C835" s="13">
        <f>regression!D835</f>
        <v>1.839952</v>
      </c>
    </row>
    <row r="836" spans="1:3">
      <c r="A836">
        <v>1830</v>
      </c>
      <c r="B836" s="2">
        <v>-1.859031635801192</v>
      </c>
      <c r="C836" s="13">
        <f>regression!D836</f>
        <v>2.0628557999999999</v>
      </c>
    </row>
    <row r="837" spans="1:3">
      <c r="A837">
        <v>1831</v>
      </c>
      <c r="B837" s="2">
        <v>-2.4108796661703478</v>
      </c>
      <c r="C837" s="13">
        <f>regression!D837</f>
        <v>2.6273011999999998</v>
      </c>
    </row>
    <row r="838" spans="1:3">
      <c r="A838">
        <v>1832</v>
      </c>
      <c r="B838" s="2">
        <v>-1.9251542155758288</v>
      </c>
      <c r="C838" s="13">
        <f>regression!D838</f>
        <v>2.1304878</v>
      </c>
    </row>
    <row r="839" spans="1:3">
      <c r="A839">
        <v>1833</v>
      </c>
      <c r="B839" s="2">
        <v>-6.2218483660592128E-3</v>
      </c>
      <c r="C839" s="13">
        <f>regression!D839</f>
        <v>0.16775080000000009</v>
      </c>
    </row>
    <row r="840" spans="1:3">
      <c r="A840">
        <v>1834</v>
      </c>
      <c r="B840" s="2">
        <v>-0.87600928315159288</v>
      </c>
      <c r="C840" s="13">
        <f>regression!D840</f>
        <v>1.0573934</v>
      </c>
    </row>
    <row r="841" spans="1:3">
      <c r="A841">
        <v>1835</v>
      </c>
      <c r="B841" s="2">
        <v>-2.0254401282340275</v>
      </c>
      <c r="C841" s="13">
        <f>regression!D841</f>
        <v>2.233063</v>
      </c>
    </row>
    <row r="842" spans="1:3">
      <c r="A842">
        <v>1836</v>
      </c>
      <c r="B842" s="2">
        <v>-0.3258143172768031</v>
      </c>
      <c r="C842" s="13">
        <f>regression!D842</f>
        <v>0.49463879999999993</v>
      </c>
    </row>
    <row r="843" spans="1:3">
      <c r="A843">
        <v>1837</v>
      </c>
      <c r="B843" s="2">
        <v>-1.6760924984246972</v>
      </c>
      <c r="C843" s="13">
        <f>regression!D843</f>
        <v>1.8757406000000001</v>
      </c>
    </row>
    <row r="844" spans="1:3">
      <c r="A844">
        <v>1838</v>
      </c>
      <c r="B844" s="2">
        <v>-1.8069601042286656</v>
      </c>
      <c r="C844" s="13">
        <f>regression!D844</f>
        <v>2.0095955999999999</v>
      </c>
    </row>
    <row r="845" spans="1:3">
      <c r="A845">
        <v>1839</v>
      </c>
      <c r="B845" s="2">
        <v>-2.100930073476738</v>
      </c>
      <c r="C845" s="13">
        <f>regression!D845</f>
        <v>2.3102762000000001</v>
      </c>
    </row>
    <row r="846" spans="1:3">
      <c r="A846">
        <v>1840</v>
      </c>
      <c r="B846" s="2">
        <v>-1.5196023929580569</v>
      </c>
      <c r="C846" s="13">
        <f>regression!D846</f>
        <v>1.7156781999999999</v>
      </c>
    </row>
    <row r="847" spans="1:3">
      <c r="A847">
        <v>1841</v>
      </c>
      <c r="B847" s="2">
        <v>-2.3723081613018095</v>
      </c>
      <c r="C847" s="13">
        <f>regression!D847</f>
        <v>2.5878492</v>
      </c>
    </row>
    <row r="848" spans="1:3">
      <c r="A848">
        <v>1842</v>
      </c>
      <c r="B848" s="2">
        <v>-2.6682067057933088</v>
      </c>
      <c r="C848" s="13">
        <f>regression!D848</f>
        <v>2.8905023999999999</v>
      </c>
    </row>
    <row r="849" spans="1:3">
      <c r="A849">
        <v>1843</v>
      </c>
      <c r="B849" s="2">
        <v>-0.86333578869478755</v>
      </c>
      <c r="C849" s="13">
        <f>regression!D849</f>
        <v>1.0444306000000001</v>
      </c>
    </row>
    <row r="850" spans="1:3">
      <c r="A850">
        <v>1844</v>
      </c>
      <c r="B850" s="2">
        <v>-1.21874465498346</v>
      </c>
      <c r="C850" s="13">
        <f>regression!D850</f>
        <v>1.4079526</v>
      </c>
    </row>
    <row r="851" spans="1:3">
      <c r="A851">
        <v>1845</v>
      </c>
      <c r="B851" s="2">
        <v>-1.8502152918312404</v>
      </c>
      <c r="C851" s="13">
        <f>regression!D851</f>
        <v>2.0538381999999999</v>
      </c>
    </row>
    <row r="852" spans="1:3">
      <c r="A852">
        <v>1846</v>
      </c>
      <c r="B852" s="2">
        <v>-1.6036331714216576</v>
      </c>
      <c r="C852" s="13">
        <f>regression!D852</f>
        <v>1.8016272</v>
      </c>
    </row>
    <row r="853" spans="1:3">
      <c r="A853">
        <v>1847</v>
      </c>
      <c r="B853" s="2">
        <v>-2.0020217145638437</v>
      </c>
      <c r="C853" s="13">
        <f>regression!D853</f>
        <v>2.2091099999999999</v>
      </c>
    </row>
    <row r="854" spans="1:3">
      <c r="A854">
        <v>1848</v>
      </c>
      <c r="B854" s="2">
        <v>-2.1237974656488001</v>
      </c>
      <c r="C854" s="13">
        <f>regression!D854</f>
        <v>2.3336655999999998</v>
      </c>
    </row>
    <row r="855" spans="1:3">
      <c r="A855">
        <v>1849</v>
      </c>
      <c r="B855" s="2">
        <v>-0.96141761536049863</v>
      </c>
      <c r="C855" s="13">
        <f>regression!D855</f>
        <v>1.1447514000000001</v>
      </c>
    </row>
    <row r="856" spans="1:3">
      <c r="A856">
        <v>1850</v>
      </c>
      <c r="B856" s="2">
        <v>-1.07630559771893</v>
      </c>
      <c r="C856" s="13">
        <f>regression!D856</f>
        <v>1.262262</v>
      </c>
    </row>
    <row r="857" spans="1:3">
      <c r="A857">
        <v>1851</v>
      </c>
      <c r="B857" s="2">
        <v>-1.5537657258416193</v>
      </c>
      <c r="C857" s="13">
        <f>regression!D857</f>
        <v>1.7506214</v>
      </c>
    </row>
    <row r="858" spans="1:3">
      <c r="A858">
        <v>1852</v>
      </c>
      <c r="B858" s="2">
        <v>-1.7240313687613087</v>
      </c>
      <c r="C858" s="13">
        <f>regression!D858</f>
        <v>1.9247738000000001</v>
      </c>
    </row>
    <row r="859" spans="1:3">
      <c r="A859">
        <v>1853</v>
      </c>
      <c r="B859" s="2">
        <v>-1.538888145392326</v>
      </c>
      <c r="C859" s="13">
        <f>regression!D859</f>
        <v>1.7354042000000001</v>
      </c>
    </row>
    <row r="860" spans="1:3">
      <c r="A860">
        <v>1854</v>
      </c>
      <c r="B860" s="2">
        <v>-1.6193372841181339</v>
      </c>
      <c r="C860" s="13">
        <f>regression!D860</f>
        <v>1.8176897999999999</v>
      </c>
    </row>
    <row r="861" spans="1:3">
      <c r="A861">
        <v>1855</v>
      </c>
      <c r="B861" s="2">
        <v>-3.1591668606199867</v>
      </c>
      <c r="C861" s="13">
        <f>regression!D861</f>
        <v>3.3926699999999999</v>
      </c>
    </row>
    <row r="862" spans="1:3">
      <c r="A862">
        <v>1856</v>
      </c>
      <c r="B862" s="2">
        <v>-2.016899295013137</v>
      </c>
      <c r="C862" s="13">
        <f>regression!D862</f>
        <v>2.2243271999999998</v>
      </c>
    </row>
    <row r="863" spans="1:3">
      <c r="A863">
        <v>1857</v>
      </c>
      <c r="B863" s="2">
        <v>-2.6114514914867457</v>
      </c>
      <c r="C863" s="13">
        <f>regression!D863</f>
        <v>2.8324515999999997</v>
      </c>
    </row>
    <row r="864" spans="1:3">
      <c r="A864">
        <v>1858</v>
      </c>
      <c r="B864" s="2">
        <v>-1.4096736040827234</v>
      </c>
      <c r="C864" s="13">
        <f>regression!D864</f>
        <v>1.60324</v>
      </c>
    </row>
    <row r="865" spans="1:3">
      <c r="A865">
        <v>1859</v>
      </c>
      <c r="B865" s="2">
        <v>-2.5136451755700957</v>
      </c>
      <c r="C865" s="13">
        <f>regression!D865</f>
        <v>2.7324126</v>
      </c>
    </row>
    <row r="866" spans="1:3">
      <c r="A866">
        <v>1860</v>
      </c>
      <c r="B866" s="2">
        <v>-2.5304513312628156</v>
      </c>
      <c r="C866" s="13">
        <f>regression!D866</f>
        <v>2.7496023999999997</v>
      </c>
    </row>
    <row r="867" spans="1:3">
      <c r="A867">
        <v>1861</v>
      </c>
      <c r="B867" s="2">
        <v>-1.9485726292460126</v>
      </c>
      <c r="C867" s="13">
        <f>regression!D867</f>
        <v>2.1544408000000002</v>
      </c>
    </row>
    <row r="868" spans="1:3">
      <c r="A868">
        <v>1862</v>
      </c>
      <c r="B868" s="2">
        <v>-2.7486558445191172</v>
      </c>
      <c r="C868" s="13">
        <f>regression!D868</f>
        <v>2.972788</v>
      </c>
    </row>
    <row r="869" spans="1:3">
      <c r="A869">
        <v>1863</v>
      </c>
      <c r="B869" s="2">
        <v>-2.3185835652349174</v>
      </c>
      <c r="C869" s="13">
        <f>regression!D869</f>
        <v>2.5328982</v>
      </c>
    </row>
    <row r="870" spans="1:3">
      <c r="A870">
        <v>1864</v>
      </c>
      <c r="B870" s="2">
        <v>-2.3048080277818679</v>
      </c>
      <c r="C870" s="13">
        <f>regression!D870</f>
        <v>2.5188082000000001</v>
      </c>
    </row>
    <row r="871" spans="1:3">
      <c r="A871">
        <v>1865</v>
      </c>
      <c r="B871" s="2">
        <v>-1.5350309949054721</v>
      </c>
      <c r="C871" s="13">
        <f>regression!D871</f>
        <v>1.7314590000000001</v>
      </c>
    </row>
    <row r="872" spans="1:3">
      <c r="A872">
        <v>1866</v>
      </c>
      <c r="B872" s="2">
        <v>-1.4733165871158111</v>
      </c>
      <c r="C872" s="13">
        <f>regression!D872</f>
        <v>1.6683357999999999</v>
      </c>
    </row>
    <row r="873" spans="1:3">
      <c r="A873">
        <v>1867</v>
      </c>
      <c r="B873" s="2">
        <v>-0.42995738042185594</v>
      </c>
      <c r="C873" s="13">
        <f>regression!D873</f>
        <v>0.60115919999999989</v>
      </c>
    </row>
    <row r="874" spans="1:3">
      <c r="A874">
        <v>1868</v>
      </c>
      <c r="B874" s="2">
        <v>-1.3283979331097324</v>
      </c>
      <c r="C874" s="13">
        <f>regression!D874</f>
        <v>1.5201089999999999</v>
      </c>
    </row>
    <row r="875" spans="1:3">
      <c r="A875">
        <v>1869</v>
      </c>
      <c r="B875" s="2">
        <v>-0.26961012446836197</v>
      </c>
      <c r="C875" s="13">
        <f>regression!D875</f>
        <v>0.43715159999999997</v>
      </c>
    </row>
    <row r="876" spans="1:3">
      <c r="A876">
        <v>1870</v>
      </c>
      <c r="B876" s="2">
        <v>-1.2410610256573997</v>
      </c>
      <c r="C876" s="13">
        <f>regression!D876</f>
        <v>1.4307783999999999</v>
      </c>
    </row>
    <row r="877" spans="1:3">
      <c r="A877">
        <v>1871</v>
      </c>
      <c r="B877" s="2">
        <v>-1.2099283110135084</v>
      </c>
      <c r="C877" s="13">
        <f>regression!D877</f>
        <v>1.398935</v>
      </c>
    </row>
    <row r="878" spans="1:3">
      <c r="A878">
        <v>1872</v>
      </c>
      <c r="B878" s="2">
        <v>-1.557622876328473</v>
      </c>
      <c r="C878" s="13">
        <f>regression!D878</f>
        <v>1.7545666</v>
      </c>
    </row>
    <row r="879" spans="1:3">
      <c r="A879">
        <v>1873</v>
      </c>
      <c r="B879" s="2">
        <v>-1.1892650048339344</v>
      </c>
      <c r="C879" s="13">
        <f>regression!D879</f>
        <v>1.3778000000000001</v>
      </c>
    </row>
    <row r="880" spans="1:3">
      <c r="A880">
        <v>1874</v>
      </c>
      <c r="B880" s="2">
        <v>-2.2265629750485481</v>
      </c>
      <c r="C880" s="13">
        <f>regression!D880</f>
        <v>2.438777</v>
      </c>
    </row>
    <row r="881" spans="1:3">
      <c r="A881">
        <v>1875</v>
      </c>
      <c r="B881" s="2">
        <v>-1.539714677639509</v>
      </c>
      <c r="C881" s="13">
        <f>regression!D881</f>
        <v>1.7362496000000001</v>
      </c>
    </row>
    <row r="882" spans="1:3">
      <c r="A882">
        <v>1876</v>
      </c>
      <c r="B882" s="2">
        <v>-1.4493471519475054</v>
      </c>
      <c r="C882" s="13">
        <f>regression!D882</f>
        <v>1.6438192</v>
      </c>
    </row>
    <row r="883" spans="1:3">
      <c r="A883">
        <v>1877</v>
      </c>
      <c r="B883" s="2">
        <v>-1.1790711071186779</v>
      </c>
      <c r="C883" s="13">
        <f>regression!D883</f>
        <v>1.3673734</v>
      </c>
    </row>
    <row r="884" spans="1:3">
      <c r="A884">
        <v>1878</v>
      </c>
      <c r="B884" s="2">
        <v>-1.3520918575289773</v>
      </c>
      <c r="C884" s="13">
        <f>regression!D884</f>
        <v>1.5443438</v>
      </c>
    </row>
    <row r="885" spans="1:3">
      <c r="A885">
        <v>1879</v>
      </c>
      <c r="B885" s="2">
        <v>-2.3320835919389058</v>
      </c>
      <c r="C885" s="13">
        <f>regression!D885</f>
        <v>2.5467064000000001</v>
      </c>
    </row>
    <row r="886" spans="1:3">
      <c r="A886">
        <v>1880</v>
      </c>
      <c r="B886" s="2">
        <v>-1.659010831982916</v>
      </c>
      <c r="C886" s="13">
        <f>regression!D886</f>
        <v>1.8582689999999999</v>
      </c>
    </row>
    <row r="887" spans="1:3">
      <c r="A887">
        <v>1881</v>
      </c>
      <c r="B887" s="2">
        <v>-1.5176738177146301</v>
      </c>
      <c r="C887" s="13">
        <f>regression!D887</f>
        <v>1.7137055999999999</v>
      </c>
    </row>
    <row r="888" spans="1:3">
      <c r="A888">
        <v>1882</v>
      </c>
      <c r="B888" s="2">
        <v>-1.5022452157672148</v>
      </c>
      <c r="C888" s="13">
        <f>regression!D888</f>
        <v>1.6979248</v>
      </c>
    </row>
    <row r="889" spans="1:3">
      <c r="A889">
        <v>1883</v>
      </c>
      <c r="B889" s="2">
        <v>-1.4749696516101771</v>
      </c>
      <c r="C889" s="13">
        <f>regression!D889</f>
        <v>1.6700265999999999</v>
      </c>
    </row>
    <row r="890" spans="1:3">
      <c r="A890">
        <v>1884</v>
      </c>
      <c r="B890" s="2">
        <v>-1.0856729631870035</v>
      </c>
      <c r="C890" s="13">
        <f>regression!D890</f>
        <v>1.2718432000000002</v>
      </c>
    </row>
    <row r="891" spans="1:3">
      <c r="A891">
        <v>1885</v>
      </c>
      <c r="B891" s="2">
        <v>-1.1526220752088232</v>
      </c>
      <c r="C891" s="13">
        <f>regression!D891</f>
        <v>1.3403206000000001</v>
      </c>
    </row>
    <row r="892" spans="1:3">
      <c r="A892">
        <v>1886</v>
      </c>
      <c r="B892" s="2">
        <v>-2.5552472986783048</v>
      </c>
      <c r="C892" s="13">
        <f>regression!D892</f>
        <v>2.7749644</v>
      </c>
    </row>
    <row r="893" spans="1:3">
      <c r="A893">
        <v>1887</v>
      </c>
      <c r="B893" s="2">
        <v>-2.7376354145566775</v>
      </c>
      <c r="C893" s="13">
        <f>regression!D893</f>
        <v>2.961516</v>
      </c>
    </row>
    <row r="894" spans="1:3">
      <c r="A894">
        <v>1888</v>
      </c>
      <c r="B894" s="2">
        <v>-1.1735608921374581</v>
      </c>
      <c r="C894" s="13">
        <f>regression!D894</f>
        <v>1.3617374</v>
      </c>
    </row>
    <row r="895" spans="1:3">
      <c r="A895">
        <v>1889</v>
      </c>
      <c r="B895" s="2">
        <v>-1.8504908025803015</v>
      </c>
      <c r="C895" s="13">
        <f>regression!D895</f>
        <v>2.0541200000000002</v>
      </c>
    </row>
    <row r="896" spans="1:3">
      <c r="A896">
        <v>1890</v>
      </c>
      <c r="B896" s="2">
        <v>-0.72833552165490412</v>
      </c>
      <c r="C896" s="13">
        <f>regression!D896</f>
        <v>0.90634859999999995</v>
      </c>
    </row>
    <row r="897" spans="1:3">
      <c r="A897">
        <v>1891</v>
      </c>
      <c r="B897" s="2">
        <v>-1.0950403286550769</v>
      </c>
      <c r="C897" s="13">
        <f>regression!D897</f>
        <v>1.2814244000000001</v>
      </c>
    </row>
    <row r="898" spans="1:3">
      <c r="A898">
        <v>1892</v>
      </c>
      <c r="B898" s="2">
        <v>-1.5273166939317646</v>
      </c>
      <c r="C898" s="13">
        <f>regression!D898</f>
        <v>1.7235685999999999</v>
      </c>
    </row>
    <row r="899" spans="1:3">
      <c r="A899">
        <v>1893</v>
      </c>
      <c r="B899" s="2">
        <v>-1.7491028469258585</v>
      </c>
      <c r="C899" s="13">
        <f>regression!D899</f>
        <v>1.9504176</v>
      </c>
    </row>
    <row r="900" spans="1:3">
      <c r="A900">
        <v>1894</v>
      </c>
      <c r="B900" s="2">
        <v>-2.4130837521628354</v>
      </c>
      <c r="C900" s="13">
        <f>regression!D900</f>
        <v>2.6295555999999998</v>
      </c>
    </row>
    <row r="901" spans="1:3">
      <c r="A901">
        <v>1895</v>
      </c>
      <c r="B901" s="2">
        <v>-2.0350830044511623</v>
      </c>
      <c r="C901" s="13">
        <f>regression!D901</f>
        <v>2.2429259999999998</v>
      </c>
    </row>
    <row r="902" spans="1:3">
      <c r="A902">
        <v>1896</v>
      </c>
      <c r="B902" s="2">
        <v>-2.3340121671823324</v>
      </c>
      <c r="C902" s="13">
        <f>regression!D902</f>
        <v>2.5486789999999999</v>
      </c>
    </row>
    <row r="903" spans="1:3">
      <c r="A903">
        <v>1897</v>
      </c>
      <c r="B903" s="2">
        <v>-1.6405516117958299</v>
      </c>
      <c r="C903" s="13">
        <f>regression!D903</f>
        <v>1.8393884</v>
      </c>
    </row>
    <row r="904" spans="1:3">
      <c r="A904">
        <v>1898</v>
      </c>
      <c r="B904" s="2">
        <v>-1.3851531474162955</v>
      </c>
      <c r="C904" s="13">
        <f>regression!D904</f>
        <v>1.5781597999999999</v>
      </c>
    </row>
    <row r="905" spans="1:3">
      <c r="A905">
        <v>1899</v>
      </c>
      <c r="B905" s="2">
        <v>-1.6810516919077949</v>
      </c>
      <c r="C905" s="13">
        <f>regression!D905</f>
        <v>1.8808130000000001</v>
      </c>
    </row>
    <row r="906" spans="1:3">
      <c r="A906">
        <v>1900</v>
      </c>
      <c r="B906" s="2">
        <v>-0.95315229288866898</v>
      </c>
      <c r="C906" s="13">
        <f>regression!D906</f>
        <v>1.1362973999999999</v>
      </c>
    </row>
    <row r="907" spans="1:3">
      <c r="A907">
        <v>1901</v>
      </c>
      <c r="B907" s="2">
        <v>-2.2309711470335234</v>
      </c>
      <c r="C907" s="13">
        <f>regression!D907</f>
        <v>2.4432858</v>
      </c>
    </row>
    <row r="908" spans="1:3">
      <c r="A908">
        <v>1902</v>
      </c>
      <c r="B908" s="2">
        <v>-2.3632163065827969</v>
      </c>
      <c r="C908" s="13">
        <f>regression!D908</f>
        <v>2.5785498000000002</v>
      </c>
    </row>
    <row r="909" spans="1:3">
      <c r="A909">
        <v>1903</v>
      </c>
      <c r="B909" s="2">
        <v>-0.89281543884431303</v>
      </c>
      <c r="C909" s="13">
        <f>regression!D909</f>
        <v>1.0745832</v>
      </c>
    </row>
    <row r="910" spans="1:3">
      <c r="A910">
        <v>1904</v>
      </c>
      <c r="B910" s="2">
        <v>-2.0560218213797974</v>
      </c>
      <c r="C910" s="13">
        <f>regression!D910</f>
        <v>2.2643428000000001</v>
      </c>
    </row>
    <row r="911" spans="1:3">
      <c r="A911">
        <v>1905</v>
      </c>
      <c r="B911" s="2">
        <v>-0.97106049157763319</v>
      </c>
      <c r="C911" s="13">
        <f>regression!D911</f>
        <v>1.1546144</v>
      </c>
    </row>
    <row r="912" spans="1:3">
      <c r="A912">
        <v>1906</v>
      </c>
      <c r="B912" s="2">
        <v>-1.7452456964390046</v>
      </c>
      <c r="C912" s="13">
        <f>regression!D912</f>
        <v>1.9464724</v>
      </c>
    </row>
    <row r="913" spans="1:3">
      <c r="A913">
        <v>1907</v>
      </c>
      <c r="B913" s="2">
        <v>-1.355397986517709</v>
      </c>
      <c r="C913" s="13">
        <f>regression!D913</f>
        <v>1.5477254</v>
      </c>
    </row>
    <row r="914" spans="1:3">
      <c r="A914">
        <v>1908</v>
      </c>
      <c r="B914" s="2">
        <v>-0.75313148907039285</v>
      </c>
      <c r="C914" s="13">
        <f>regression!D914</f>
        <v>0.93171059999999994</v>
      </c>
    </row>
    <row r="915" spans="1:3">
      <c r="A915">
        <v>1909</v>
      </c>
      <c r="B915" s="2">
        <v>-1.880521474227949</v>
      </c>
      <c r="C915" s="13">
        <f>regression!D915</f>
        <v>2.0848361999999998</v>
      </c>
    </row>
    <row r="916" spans="1:3">
      <c r="A916">
        <v>1910</v>
      </c>
      <c r="B916" s="2">
        <v>-1.8807969849770099</v>
      </c>
      <c r="C916" s="13">
        <f>regression!D916</f>
        <v>2.085118</v>
      </c>
    </row>
    <row r="917" spans="1:3">
      <c r="A917">
        <v>1911</v>
      </c>
      <c r="B917" s="2">
        <v>-2.2629303939245977</v>
      </c>
      <c r="C917" s="13">
        <f>regression!D917</f>
        <v>2.4759745999999998</v>
      </c>
    </row>
    <row r="918" spans="1:3">
      <c r="A918">
        <v>1912</v>
      </c>
      <c r="B918" s="2">
        <v>-1.4898472320594704</v>
      </c>
      <c r="C918" s="13">
        <f>regression!D918</f>
        <v>1.6852438000000001</v>
      </c>
    </row>
    <row r="919" spans="1:3">
      <c r="A919">
        <v>1913</v>
      </c>
      <c r="B919" s="2">
        <v>-2.0348074937021012</v>
      </c>
      <c r="C919" s="13">
        <f>regression!D919</f>
        <v>2.2426442</v>
      </c>
    </row>
    <row r="920" spans="1:3">
      <c r="A920">
        <v>1914</v>
      </c>
      <c r="B920" s="2">
        <v>-1.2980917507130239</v>
      </c>
      <c r="C920" s="13">
        <f>regression!D920</f>
        <v>1.4891110000000001</v>
      </c>
    </row>
    <row r="921" spans="1:3">
      <c r="A921">
        <v>1915</v>
      </c>
      <c r="B921" s="2">
        <v>-1.0176218081689399</v>
      </c>
      <c r="C921" s="13">
        <f>regression!D921</f>
        <v>1.2022385999999998</v>
      </c>
    </row>
    <row r="922" spans="1:3">
      <c r="A922">
        <v>1916</v>
      </c>
      <c r="B922" s="2">
        <v>-1.9722665536652575</v>
      </c>
      <c r="C922" s="13">
        <f>regression!D922</f>
        <v>2.1786756</v>
      </c>
    </row>
    <row r="923" spans="1:3">
      <c r="A923">
        <v>1917</v>
      </c>
      <c r="B923" s="2">
        <v>-2.6990639096881393</v>
      </c>
      <c r="C923" s="13">
        <f>regression!D923</f>
        <v>2.9220639999999998</v>
      </c>
    </row>
    <row r="924" spans="1:3">
      <c r="A924">
        <v>1918</v>
      </c>
      <c r="B924" s="2">
        <v>-2.3180325437367952</v>
      </c>
      <c r="C924" s="13">
        <f>regression!D924</f>
        <v>2.5323346</v>
      </c>
    </row>
    <row r="925" spans="1:3">
      <c r="A925">
        <v>1919</v>
      </c>
      <c r="B925" s="2">
        <v>-0.46935541753757692</v>
      </c>
      <c r="C925" s="13">
        <f>regression!D925</f>
        <v>0.64145659999999993</v>
      </c>
    </row>
    <row r="926" spans="1:3">
      <c r="A926">
        <v>1920</v>
      </c>
      <c r="B926" s="2">
        <v>-0.98538705052880438</v>
      </c>
      <c r="C926" s="13">
        <f>regression!D926</f>
        <v>1.169268</v>
      </c>
    </row>
    <row r="927" spans="1:3">
      <c r="A927">
        <v>1921</v>
      </c>
      <c r="B927" s="2">
        <v>-1.0498565658090753</v>
      </c>
      <c r="C927" s="13">
        <f>regression!D927</f>
        <v>1.2352091999999999</v>
      </c>
    </row>
    <row r="928" spans="1:3">
      <c r="A928">
        <v>1922</v>
      </c>
      <c r="B928" s="2">
        <v>-1.2683365898144374</v>
      </c>
      <c r="C928" s="13">
        <f>regression!D928</f>
        <v>1.4586766</v>
      </c>
    </row>
    <row r="929" spans="1:3">
      <c r="A929">
        <v>1923</v>
      </c>
      <c r="B929" s="2">
        <v>-1.1771425318752509</v>
      </c>
      <c r="C929" s="13">
        <f>regression!D929</f>
        <v>1.3654008</v>
      </c>
    </row>
    <row r="930" spans="1:3">
      <c r="A930">
        <v>1924</v>
      </c>
      <c r="B930" s="2">
        <v>-0.68948850603730505</v>
      </c>
      <c r="C930" s="13">
        <f>regression!D930</f>
        <v>0.86661480000000002</v>
      </c>
    </row>
    <row r="931" spans="1:3">
      <c r="A931">
        <v>1925</v>
      </c>
      <c r="B931" s="2">
        <v>-3.3779223953744095</v>
      </c>
      <c r="C931" s="13">
        <f>regression!D931</f>
        <v>3.6164192000000002</v>
      </c>
    </row>
    <row r="932" spans="1:3">
      <c r="A932">
        <v>1926</v>
      </c>
      <c r="B932" s="2">
        <v>-1.4278573135207484</v>
      </c>
      <c r="C932" s="13">
        <f>regression!D932</f>
        <v>1.6218387999999999</v>
      </c>
    </row>
    <row r="933" spans="1:3">
      <c r="A933">
        <v>1927</v>
      </c>
      <c r="B933" s="2">
        <v>-1.3903878516484542</v>
      </c>
      <c r="C933" s="13">
        <f>regression!D933</f>
        <v>1.5835140000000001</v>
      </c>
    </row>
    <row r="934" spans="1:3">
      <c r="A934">
        <v>1928</v>
      </c>
      <c r="B934" s="2">
        <v>-1.4129797330714553</v>
      </c>
      <c r="C934" s="13">
        <f>regression!D934</f>
        <v>1.6066216</v>
      </c>
    </row>
    <row r="935" spans="1:3">
      <c r="A935">
        <v>1929</v>
      </c>
      <c r="B935" s="2">
        <v>-1.1443567527369936</v>
      </c>
      <c r="C935" s="13">
        <f>regression!D935</f>
        <v>1.3318666000000001</v>
      </c>
    </row>
    <row r="936" spans="1:3">
      <c r="A936">
        <v>1930</v>
      </c>
      <c r="B936" s="2">
        <v>-1.5678167740437294</v>
      </c>
      <c r="C936" s="13">
        <f>regression!D936</f>
        <v>1.7649931999999999</v>
      </c>
    </row>
    <row r="937" spans="1:3">
      <c r="A937">
        <v>1931</v>
      </c>
      <c r="B937" s="2">
        <v>-1.6601128749791598</v>
      </c>
      <c r="C937" s="13">
        <f>regression!D937</f>
        <v>1.8593961999999999</v>
      </c>
    </row>
    <row r="938" spans="1:3">
      <c r="A938">
        <v>1932</v>
      </c>
      <c r="B938" s="2">
        <v>-1.1239689573064804</v>
      </c>
      <c r="C938" s="13">
        <f>regression!D938</f>
        <v>1.3110134</v>
      </c>
    </row>
    <row r="939" spans="1:3">
      <c r="A939">
        <v>1933</v>
      </c>
      <c r="B939" s="2">
        <v>-1.3986531741202839</v>
      </c>
      <c r="C939" s="13">
        <f>regression!D939</f>
        <v>1.591968</v>
      </c>
    </row>
    <row r="940" spans="1:3">
      <c r="A940">
        <v>1934</v>
      </c>
      <c r="B940" s="2">
        <v>-2.3389713606654303</v>
      </c>
      <c r="C940" s="13">
        <f>regression!D940</f>
        <v>2.5537513999999999</v>
      </c>
    </row>
    <row r="941" spans="1:3">
      <c r="A941">
        <v>1935</v>
      </c>
      <c r="B941" s="2">
        <v>-0.72447837116805036</v>
      </c>
      <c r="C941" s="13">
        <f>regression!D941</f>
        <v>0.90240340000000008</v>
      </c>
    </row>
    <row r="942" spans="1:3">
      <c r="A942">
        <v>1936</v>
      </c>
      <c r="B942" s="2">
        <v>-1.91991951134367</v>
      </c>
      <c r="C942" s="13">
        <f>regression!D942</f>
        <v>2.1251335999999998</v>
      </c>
    </row>
    <row r="943" spans="1:3">
      <c r="A943">
        <v>1937</v>
      </c>
      <c r="B943" s="2">
        <v>-1.7962151850152872</v>
      </c>
      <c r="C943" s="13">
        <f>regression!D943</f>
        <v>1.9986054</v>
      </c>
    </row>
    <row r="944" spans="1:3">
      <c r="A944">
        <v>1938</v>
      </c>
      <c r="B944" s="2">
        <v>-1.7143884925441744</v>
      </c>
      <c r="C944" s="13">
        <f>regression!D944</f>
        <v>1.9149107999999999</v>
      </c>
    </row>
    <row r="945" spans="1:3">
      <c r="A945">
        <v>1939</v>
      </c>
      <c r="B945" s="2">
        <v>-2.5431248257196213</v>
      </c>
      <c r="C945" s="13">
        <f>regression!D945</f>
        <v>2.7625652000000001</v>
      </c>
    </row>
    <row r="946" spans="1:3">
      <c r="A946">
        <v>1940</v>
      </c>
      <c r="B946" s="2">
        <v>-1.9852083333333335</v>
      </c>
      <c r="C946" s="13">
        <f>regression!D946</f>
        <v>1.9852083333333335</v>
      </c>
    </row>
    <row r="947" spans="1:3">
      <c r="A947">
        <v>1941</v>
      </c>
      <c r="B947" s="2">
        <v>-1.1554166666666668</v>
      </c>
      <c r="C947" s="13">
        <f>regression!D947</f>
        <v>1.1554166666666668</v>
      </c>
    </row>
    <row r="948" spans="1:3">
      <c r="A948">
        <v>1942</v>
      </c>
      <c r="B948" s="2">
        <v>-1.6216666666666668</v>
      </c>
      <c r="C948" s="13">
        <f>regression!D948</f>
        <v>1.6216666666666668</v>
      </c>
    </row>
    <row r="949" spans="1:3">
      <c r="A949">
        <v>1943</v>
      </c>
      <c r="B949" s="2">
        <v>-3.2079166666666676</v>
      </c>
      <c r="C949" s="13">
        <f>regression!D949</f>
        <v>3.2079166666666676</v>
      </c>
    </row>
    <row r="950" spans="1:3">
      <c r="A950">
        <v>1944</v>
      </c>
      <c r="B950" s="2">
        <v>-2.0933333333333337</v>
      </c>
      <c r="C950" s="13">
        <f>regression!D950</f>
        <v>2.0933333333333337</v>
      </c>
    </row>
    <row r="951" spans="1:3">
      <c r="A951">
        <v>1945</v>
      </c>
      <c r="B951" s="2">
        <v>-1.1772916666666668</v>
      </c>
      <c r="C951" s="13">
        <f>regression!D951</f>
        <v>1.1772916666666668</v>
      </c>
    </row>
    <row r="952" spans="1:3">
      <c r="A952">
        <v>1946</v>
      </c>
      <c r="B952" s="2">
        <v>-1.54</v>
      </c>
      <c r="C952" s="13">
        <f>regression!D952</f>
        <v>1.54</v>
      </c>
    </row>
    <row r="953" spans="1:3">
      <c r="A953">
        <v>1947</v>
      </c>
      <c r="B953" s="2">
        <v>-2.9333333333333336</v>
      </c>
      <c r="C953" s="13">
        <f>regression!D953</f>
        <v>2.9333333333333336</v>
      </c>
    </row>
    <row r="954" spans="1:3">
      <c r="A954">
        <v>1948</v>
      </c>
      <c r="B954" s="2">
        <v>-3.66</v>
      </c>
      <c r="C954" s="13">
        <f>regression!D954</f>
        <v>3.66</v>
      </c>
    </row>
    <row r="955" spans="1:3">
      <c r="A955">
        <v>1949</v>
      </c>
      <c r="B955" s="2">
        <v>-1.5910416666666665</v>
      </c>
      <c r="C955" s="13">
        <f>regression!D955</f>
        <v>1.5910416666666665</v>
      </c>
    </row>
    <row r="956" spans="1:3">
      <c r="A956">
        <v>1950</v>
      </c>
      <c r="B956" s="2">
        <v>-2.0575000000000001</v>
      </c>
      <c r="C956" s="13">
        <f>regression!D956</f>
        <v>2.0575000000000001</v>
      </c>
    </row>
    <row r="957" spans="1:3">
      <c r="A957">
        <v>1951</v>
      </c>
      <c r="B957" s="2">
        <v>-3.2083333333333339</v>
      </c>
      <c r="C957" s="13">
        <f>regression!D957</f>
        <v>3.2083333333333339</v>
      </c>
    </row>
    <row r="958" spans="1:3">
      <c r="A958">
        <v>1952</v>
      </c>
      <c r="B958" s="2">
        <v>-3.7764583333333337</v>
      </c>
      <c r="C958" s="13">
        <f>regression!D958</f>
        <v>3.7764583333333337</v>
      </c>
    </row>
    <row r="959" spans="1:3">
      <c r="A959">
        <v>1953</v>
      </c>
      <c r="B959" s="2">
        <v>-3.0031249999999998</v>
      </c>
      <c r="C959" s="13">
        <f>regression!D959</f>
        <v>3.0031249999999998</v>
      </c>
    </row>
    <row r="960" spans="1:3">
      <c r="A960">
        <v>1954</v>
      </c>
      <c r="B960" s="2">
        <v>-3.2414583333333336</v>
      </c>
      <c r="C960" s="13">
        <f>regression!D960</f>
        <v>3.2414583333333336</v>
      </c>
    </row>
    <row r="961" spans="1:3">
      <c r="A961">
        <v>1955</v>
      </c>
      <c r="B961" s="2">
        <v>-2.6372916666666666</v>
      </c>
      <c r="C961" s="13">
        <f>regression!D961</f>
        <v>2.6372916666666666</v>
      </c>
    </row>
    <row r="962" spans="1:3">
      <c r="A962">
        <v>1956</v>
      </c>
      <c r="B962" s="2">
        <v>-3.96875</v>
      </c>
      <c r="C962" s="13">
        <f>regression!D962</f>
        <v>3.96875</v>
      </c>
    </row>
    <row r="963" spans="1:3">
      <c r="A963">
        <v>1957</v>
      </c>
      <c r="B963" s="2">
        <v>0.44708333333333322</v>
      </c>
      <c r="C963" s="13">
        <f>regression!D963</f>
        <v>-0.44708333333333322</v>
      </c>
    </row>
    <row r="964" spans="1:3">
      <c r="A964">
        <v>1958</v>
      </c>
      <c r="B964" s="2">
        <v>-1.1785416666666668</v>
      </c>
      <c r="C964" s="13">
        <f>regression!D964</f>
        <v>1.1785416666666668</v>
      </c>
    </row>
    <row r="965" spans="1:3">
      <c r="A965">
        <v>1959</v>
      </c>
      <c r="B965" s="2">
        <v>-1.0818749999999999</v>
      </c>
      <c r="C965" s="13">
        <f>regression!D965</f>
        <v>1.0818749999999999</v>
      </c>
    </row>
    <row r="966" spans="1:3">
      <c r="A966">
        <v>1960</v>
      </c>
      <c r="B966" s="2">
        <v>-1.39375</v>
      </c>
      <c r="C966" s="13">
        <f>regression!D966</f>
        <v>1.39375</v>
      </c>
    </row>
    <row r="967" spans="1:3">
      <c r="A967">
        <v>1961</v>
      </c>
      <c r="B967" s="2">
        <v>-1.1768749999999999</v>
      </c>
      <c r="C967" s="13">
        <f>regression!D967</f>
        <v>1.1768749999999999</v>
      </c>
    </row>
    <row r="968" spans="1:3">
      <c r="A968">
        <v>1962</v>
      </c>
      <c r="B968" s="2">
        <v>-0.94416666666666671</v>
      </c>
      <c r="C968" s="13">
        <f>regression!D968</f>
        <v>0.94416666666666671</v>
      </c>
    </row>
    <row r="969" spans="1:3">
      <c r="A969">
        <v>1963</v>
      </c>
      <c r="B969" s="2">
        <v>-2.987916666666667</v>
      </c>
      <c r="C969" s="13">
        <f>regression!D969</f>
        <v>2.987916666666667</v>
      </c>
    </row>
    <row r="970" spans="1:3">
      <c r="A970">
        <v>1964</v>
      </c>
      <c r="B970" s="2">
        <v>-1.7591666666666665</v>
      </c>
      <c r="C970" s="13">
        <f>regression!D970</f>
        <v>1.7591666666666665</v>
      </c>
    </row>
    <row r="971" spans="1:3">
      <c r="A971">
        <v>1965</v>
      </c>
      <c r="B971" s="2">
        <v>-1.7291666666666663</v>
      </c>
      <c r="C971" s="13">
        <f>regression!D971</f>
        <v>1.7291666666666663</v>
      </c>
    </row>
    <row r="972" spans="1:3">
      <c r="A972">
        <v>1966</v>
      </c>
      <c r="B972" s="2">
        <v>-1.2985416666666667</v>
      </c>
      <c r="C972" s="13">
        <f>regression!D972</f>
        <v>1.2985416666666667</v>
      </c>
    </row>
    <row r="973" spans="1:3">
      <c r="A973">
        <v>1967</v>
      </c>
      <c r="B973" s="2">
        <v>-1.8410416666666667</v>
      </c>
      <c r="C973" s="13">
        <f>regression!D973</f>
        <v>1.8410416666666667</v>
      </c>
    </row>
    <row r="974" spans="1:3">
      <c r="A974">
        <v>1968</v>
      </c>
      <c r="B974" s="2">
        <v>-0.55770833333333336</v>
      </c>
      <c r="C974" s="13">
        <f>regression!D974</f>
        <v>0.55770833333333336</v>
      </c>
    </row>
    <row r="975" spans="1:3">
      <c r="A975">
        <v>1969</v>
      </c>
      <c r="B975" s="2">
        <v>-1.2681249999999999</v>
      </c>
      <c r="C975" s="13">
        <f>regression!D975</f>
        <v>1.2681249999999999</v>
      </c>
    </row>
    <row r="976" spans="1:3">
      <c r="A976">
        <v>1970</v>
      </c>
      <c r="B976" s="2">
        <v>-1.5245833333333334</v>
      </c>
      <c r="C976" s="13">
        <f>regression!D976</f>
        <v>1.5245833333333334</v>
      </c>
    </row>
    <row r="977" spans="1:3">
      <c r="A977">
        <v>1971</v>
      </c>
      <c r="B977" s="2">
        <v>-1.765208333333333</v>
      </c>
      <c r="C977" s="13">
        <f>regression!D977</f>
        <v>1.765208333333333</v>
      </c>
    </row>
    <row r="978" spans="1:3">
      <c r="A978">
        <v>1972</v>
      </c>
      <c r="B978" s="2">
        <v>-2.4170833333333333</v>
      </c>
      <c r="C978" s="13">
        <f>regression!D978</f>
        <v>2.4170833333333333</v>
      </c>
    </row>
    <row r="979" spans="1:3">
      <c r="A979">
        <v>1973</v>
      </c>
      <c r="B979" s="2">
        <v>2.729166666666662E-2</v>
      </c>
      <c r="C979" s="13">
        <f>regression!D979</f>
        <v>-2.729166666666662E-2</v>
      </c>
    </row>
    <row r="980" spans="1:3">
      <c r="A980">
        <v>1974</v>
      </c>
      <c r="B980" s="2">
        <v>-1.3058333333333332</v>
      </c>
      <c r="C980" s="13">
        <f>regression!D980</f>
        <v>1.3058333333333332</v>
      </c>
    </row>
    <row r="981" spans="1:3">
      <c r="A981">
        <v>1975</v>
      </c>
      <c r="B981" s="2">
        <v>-1.506875</v>
      </c>
      <c r="C981" s="13">
        <f>regression!D981</f>
        <v>1.506875</v>
      </c>
    </row>
    <row r="982" spans="1:3">
      <c r="A982">
        <v>1976</v>
      </c>
      <c r="B982" s="2">
        <v>-1.3295833333333333</v>
      </c>
      <c r="C982" s="13">
        <f>regression!D982</f>
        <v>1.3295833333333333</v>
      </c>
    </row>
    <row r="983" spans="1:3">
      <c r="A983">
        <v>1977</v>
      </c>
      <c r="B983" s="2">
        <v>-2.6129166666666666</v>
      </c>
      <c r="C983" s="13">
        <f>regression!D983</f>
        <v>2.6129166666666666</v>
      </c>
    </row>
    <row r="984" spans="1:3">
      <c r="A984">
        <v>1978</v>
      </c>
      <c r="B984" s="2">
        <v>-2.5933333333333337</v>
      </c>
      <c r="C984" s="13">
        <f>regression!D984</f>
        <v>2.5933333333333337</v>
      </c>
    </row>
    <row r="985" spans="1:3">
      <c r="A985">
        <v>1979</v>
      </c>
      <c r="B985" s="2">
        <v>-1.2508333333333332</v>
      </c>
      <c r="C985" s="13">
        <f>regression!D985</f>
        <v>1.2508333333333332</v>
      </c>
    </row>
    <row r="986" spans="1:3">
      <c r="A986">
        <v>1980</v>
      </c>
      <c r="B986" s="2">
        <v>-3.2197916666666662</v>
      </c>
      <c r="C986" s="13">
        <f>regression!D986</f>
        <v>3.2197916666666662</v>
      </c>
    </row>
    <row r="987" spans="1:3">
      <c r="A987">
        <v>1981</v>
      </c>
      <c r="B987" s="2">
        <v>-0.75687499999999996</v>
      </c>
      <c r="C987" s="13">
        <f>regression!D987</f>
        <v>0.75687499999999996</v>
      </c>
    </row>
    <row r="988" spans="1:3">
      <c r="A988">
        <v>1982</v>
      </c>
      <c r="B988" s="2">
        <v>-1.0441666666666665</v>
      </c>
      <c r="C988" s="13">
        <f>regression!D988</f>
        <v>1.0441666666666665</v>
      </c>
    </row>
    <row r="989" spans="1:3">
      <c r="A989">
        <v>1983</v>
      </c>
      <c r="B989" s="2">
        <v>-1.8768750000000001</v>
      </c>
      <c r="C989" s="13">
        <f>regression!D989</f>
        <v>1.8768750000000001</v>
      </c>
    </row>
    <row r="990" spans="1:3">
      <c r="A990">
        <v>1984</v>
      </c>
      <c r="B990" s="2">
        <v>-2.0797916666666665</v>
      </c>
      <c r="C990" s="13">
        <f>regression!D990</f>
        <v>2.0797916666666665</v>
      </c>
    </row>
    <row r="991" spans="1:3">
      <c r="A991">
        <v>1985</v>
      </c>
      <c r="B991" s="2">
        <v>-1.4879166666666668</v>
      </c>
      <c r="C991" s="13">
        <f>regression!D991</f>
        <v>1.4879166666666668</v>
      </c>
    </row>
    <row r="992" spans="1:3">
      <c r="A992">
        <v>1986</v>
      </c>
      <c r="B992" s="2">
        <v>-0.97104166666666669</v>
      </c>
      <c r="C992" s="13">
        <f>regression!D992</f>
        <v>0.97104166666666669</v>
      </c>
    </row>
    <row r="993" spans="1:3">
      <c r="A993">
        <v>1987</v>
      </c>
      <c r="B993" s="2">
        <v>-1.2862499999999999</v>
      </c>
      <c r="C993" s="13">
        <f>regression!D993</f>
        <v>1.2862499999999999</v>
      </c>
    </row>
    <row r="994" spans="1:3">
      <c r="A994">
        <v>1988</v>
      </c>
      <c r="B994" s="2">
        <v>-2.4993750000000001</v>
      </c>
      <c r="C994" s="13">
        <f>regression!D994</f>
        <v>2.4993750000000001</v>
      </c>
    </row>
    <row r="995" spans="1:3">
      <c r="A995">
        <v>1989</v>
      </c>
      <c r="B995" s="2">
        <v>-1.0358333333333334</v>
      </c>
      <c r="C995" s="13">
        <f>regression!D995</f>
        <v>1.0358333333333334</v>
      </c>
    </row>
    <row r="996" spans="1:3">
      <c r="A996">
        <v>1990</v>
      </c>
      <c r="B996" s="2">
        <v>-0.42854166666666643</v>
      </c>
      <c r="C996" s="13">
        <f>regression!D996</f>
        <v>0.42854166666666643</v>
      </c>
    </row>
    <row r="997" spans="1:3">
      <c r="A997">
        <v>1991</v>
      </c>
      <c r="B997" s="2">
        <v>-0.41333333333333333</v>
      </c>
      <c r="C997" s="13">
        <f>regression!D997</f>
        <v>0.41333333333333333</v>
      </c>
    </row>
    <row r="998" spans="1:3">
      <c r="A998">
        <v>1992</v>
      </c>
      <c r="B998" s="2">
        <v>-0.60124999999999995</v>
      </c>
      <c r="C998" s="13">
        <f>regression!D998</f>
        <v>0.60124999999999995</v>
      </c>
    </row>
    <row r="999" spans="1:3">
      <c r="A999">
        <v>1993</v>
      </c>
      <c r="B999" s="2">
        <v>-1.620625</v>
      </c>
      <c r="C999" s="13">
        <f>regression!D999</f>
        <v>1.620625</v>
      </c>
    </row>
    <row r="1000" spans="1:3">
      <c r="A1000">
        <v>1994</v>
      </c>
      <c r="B1000" s="2">
        <v>-0.67854166666666682</v>
      </c>
      <c r="C1000" s="13">
        <f>regression!D1000</f>
        <v>0.67854166666666682</v>
      </c>
    </row>
    <row r="1001" spans="1:3">
      <c r="A1001">
        <v>1995</v>
      </c>
      <c r="B1001" s="2">
        <v>-1.02</v>
      </c>
      <c r="C1001" s="13">
        <f>regression!D1001</f>
        <v>1.02</v>
      </c>
    </row>
    <row r="1002" spans="1:3">
      <c r="A1002">
        <v>1996</v>
      </c>
      <c r="B1002" s="2">
        <v>-1.6395833333333332</v>
      </c>
      <c r="C1002" s="13">
        <f>regression!D1002</f>
        <v>1.6395833333333332</v>
      </c>
    </row>
    <row r="1003" spans="1:3">
      <c r="A1003">
        <v>1997</v>
      </c>
      <c r="B1003" s="2">
        <v>-0.8566666666666668</v>
      </c>
      <c r="C1003" s="13">
        <f>regression!D1003</f>
        <v>0.80264619999999998</v>
      </c>
    </row>
    <row r="1004" spans="1:3">
      <c r="A1004">
        <v>1998</v>
      </c>
      <c r="B1004" s="2">
        <v>-2.0560416666666668</v>
      </c>
      <c r="C1004" s="13">
        <f>regression!D1004</f>
        <v>2.4717476</v>
      </c>
    </row>
    <row r="1005" spans="1:3">
      <c r="A1005">
        <v>1999</v>
      </c>
      <c r="B1005" s="2">
        <v>-2.4381249999999999</v>
      </c>
      <c r="C1005" s="13">
        <f>regression!D1005</f>
        <v>1.8701045999999999</v>
      </c>
    </row>
    <row r="1006" spans="1:3">
      <c r="A1006">
        <v>2000</v>
      </c>
      <c r="B1006" s="2">
        <v>-2.2189583333333336</v>
      </c>
      <c r="C1006" s="13">
        <f>regression!D1006</f>
        <v>2.2153095999999999</v>
      </c>
    </row>
    <row r="1007" spans="1:3">
      <c r="A1007">
        <v>2001</v>
      </c>
      <c r="B1007" s="2">
        <v>-1.0233333333333334</v>
      </c>
      <c r="C1007" s="13">
        <f>regression!D1007</f>
        <v>1.4361326000000001</v>
      </c>
    </row>
    <row r="1008" spans="1:3">
      <c r="A1008">
        <v>2002</v>
      </c>
      <c r="B1008" s="2">
        <v>-0.82541666666666658</v>
      </c>
      <c r="C1008" s="13">
        <f>regression!D1008</f>
        <v>1.4265514000000001</v>
      </c>
    </row>
    <row r="1009" spans="1:3">
      <c r="A1009">
        <v>2003</v>
      </c>
      <c r="B1009" s="2">
        <v>-2.049583333333334</v>
      </c>
      <c r="C1009" s="13">
        <f>regression!D1009</f>
        <v>2.0050867999999999</v>
      </c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1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2.75"/>
  <cols>
    <col min="1" max="1" width="11.7109375" style="2" customWidth="1"/>
    <col min="2" max="2" width="18" style="2" bestFit="1" customWidth="1"/>
  </cols>
  <sheetData>
    <row r="1" spans="1:6">
      <c r="A1" s="2" t="s">
        <v>12</v>
      </c>
      <c r="B1" s="4" t="s">
        <v>26</v>
      </c>
      <c r="C1" s="10"/>
      <c r="D1" s="10"/>
      <c r="E1" s="10"/>
      <c r="F1" s="10"/>
    </row>
    <row r="2" spans="1:6">
      <c r="A2" s="7">
        <f>Evaporation!A2</f>
        <v>996</v>
      </c>
      <c r="B2" s="13">
        <v>0</v>
      </c>
      <c r="C2" s="3"/>
      <c r="D2" s="6"/>
      <c r="E2" s="6"/>
      <c r="F2" s="6"/>
    </row>
    <row r="3" spans="1:6">
      <c r="A3" s="7">
        <f>Evaporation!A3</f>
        <v>997</v>
      </c>
      <c r="B3" s="13">
        <v>0</v>
      </c>
      <c r="C3" s="3"/>
      <c r="D3" s="6"/>
      <c r="E3" s="6"/>
      <c r="F3" s="6"/>
    </row>
    <row r="4" spans="1:6">
      <c r="A4" s="7">
        <f>Evaporation!A4</f>
        <v>998</v>
      </c>
      <c r="B4" s="13">
        <v>0</v>
      </c>
      <c r="C4" s="3"/>
      <c r="D4" s="6"/>
      <c r="E4" s="6"/>
      <c r="F4" s="6"/>
    </row>
    <row r="5" spans="1:6">
      <c r="A5" s="7">
        <f>Evaporation!A5</f>
        <v>999</v>
      </c>
      <c r="B5" s="13">
        <v>0</v>
      </c>
      <c r="C5" s="3"/>
      <c r="D5" s="6"/>
      <c r="E5" s="6"/>
      <c r="F5" s="6"/>
    </row>
    <row r="6" spans="1:6">
      <c r="A6" s="7">
        <f>Evaporation!A6</f>
        <v>1000</v>
      </c>
      <c r="B6" s="13">
        <v>0</v>
      </c>
      <c r="C6" s="3"/>
      <c r="D6" s="6"/>
      <c r="E6" s="6"/>
      <c r="F6" s="6"/>
    </row>
    <row r="7" spans="1:6">
      <c r="A7" s="7">
        <f>Evaporation!A7</f>
        <v>1001</v>
      </c>
      <c r="B7" s="13">
        <v>0</v>
      </c>
      <c r="C7" s="3"/>
      <c r="D7" s="6"/>
      <c r="E7" s="6"/>
      <c r="F7" s="6"/>
    </row>
    <row r="8" spans="1:6">
      <c r="A8" s="7">
        <f>Evaporation!A8</f>
        <v>1002</v>
      </c>
      <c r="B8" s="13">
        <v>0</v>
      </c>
      <c r="C8" s="3"/>
      <c r="D8" s="6"/>
      <c r="E8" s="6"/>
      <c r="F8" s="6"/>
    </row>
    <row r="9" spans="1:6">
      <c r="A9" s="7">
        <f>Evaporation!A9</f>
        <v>1003</v>
      </c>
      <c r="B9" s="13">
        <v>0</v>
      </c>
      <c r="C9" s="3"/>
      <c r="D9" s="6"/>
      <c r="E9" s="6"/>
      <c r="F9" s="6"/>
    </row>
    <row r="10" spans="1:6">
      <c r="A10" s="7">
        <f>Evaporation!A10</f>
        <v>1004</v>
      </c>
      <c r="B10" s="13">
        <v>0</v>
      </c>
      <c r="C10" s="3"/>
      <c r="D10" s="6"/>
      <c r="E10" s="6"/>
      <c r="F10" s="6"/>
    </row>
    <row r="11" spans="1:6">
      <c r="A11" s="7">
        <f>Evaporation!A11</f>
        <v>1005</v>
      </c>
      <c r="B11" s="13">
        <v>0</v>
      </c>
      <c r="C11" s="3"/>
      <c r="D11" s="6"/>
      <c r="E11" s="6"/>
      <c r="F11" s="6"/>
    </row>
    <row r="12" spans="1:6">
      <c r="A12" s="7">
        <f>Evaporation!A12</f>
        <v>1006</v>
      </c>
      <c r="B12" s="13">
        <v>0</v>
      </c>
      <c r="C12" s="3"/>
      <c r="D12" s="6"/>
      <c r="E12" s="6"/>
      <c r="F12" s="6"/>
    </row>
    <row r="13" spans="1:6">
      <c r="A13" s="7">
        <f>Evaporation!A13</f>
        <v>1007</v>
      </c>
      <c r="B13" s="13">
        <v>0</v>
      </c>
      <c r="C13" s="3"/>
      <c r="D13" s="6"/>
      <c r="E13" s="6"/>
      <c r="F13" s="6"/>
    </row>
    <row r="14" spans="1:6">
      <c r="A14" s="7">
        <f>Evaporation!A14</f>
        <v>1008</v>
      </c>
      <c r="B14" s="13">
        <v>0</v>
      </c>
      <c r="C14" s="3"/>
      <c r="D14" s="6"/>
      <c r="E14" s="6"/>
      <c r="F14" s="6"/>
    </row>
    <row r="15" spans="1:6">
      <c r="A15" s="7">
        <f>Evaporation!A15</f>
        <v>1009</v>
      </c>
      <c r="B15" s="13">
        <v>0</v>
      </c>
      <c r="C15" s="3"/>
      <c r="D15" s="6"/>
      <c r="E15" s="6"/>
      <c r="F15" s="6"/>
    </row>
    <row r="16" spans="1:6">
      <c r="A16" s="7">
        <f>Evaporation!A16</f>
        <v>1010</v>
      </c>
      <c r="B16" s="13">
        <v>0</v>
      </c>
      <c r="C16" s="3"/>
      <c r="D16" s="6"/>
      <c r="E16" s="6"/>
      <c r="F16" s="6"/>
    </row>
    <row r="17" spans="1:6">
      <c r="A17" s="7">
        <f>Evaporation!A17</f>
        <v>1011</v>
      </c>
      <c r="B17" s="13">
        <v>0</v>
      </c>
      <c r="C17" s="3"/>
      <c r="D17" s="6"/>
      <c r="E17" s="6"/>
      <c r="F17" s="6"/>
    </row>
    <row r="18" spans="1:6">
      <c r="A18" s="7">
        <f>Evaporation!A18</f>
        <v>1012</v>
      </c>
      <c r="B18" s="13">
        <v>0</v>
      </c>
      <c r="C18" s="3"/>
      <c r="D18" s="6"/>
      <c r="E18" s="6"/>
      <c r="F18" s="6"/>
    </row>
    <row r="19" spans="1:6">
      <c r="A19" s="7">
        <f>Evaporation!A19</f>
        <v>1013</v>
      </c>
      <c r="B19" s="13">
        <v>0</v>
      </c>
      <c r="C19" s="3"/>
      <c r="D19" s="6"/>
      <c r="E19" s="6"/>
      <c r="F19" s="6"/>
    </row>
    <row r="20" spans="1:6">
      <c r="A20" s="7">
        <f>Evaporation!A20</f>
        <v>1014</v>
      </c>
      <c r="B20" s="13">
        <v>0</v>
      </c>
      <c r="C20" s="3"/>
      <c r="D20" s="6"/>
      <c r="E20" s="6"/>
      <c r="F20" s="6"/>
    </row>
    <row r="21" spans="1:6">
      <c r="A21" s="7">
        <f>Evaporation!A21</f>
        <v>1015</v>
      </c>
      <c r="B21" s="13">
        <v>0</v>
      </c>
      <c r="C21" s="3"/>
      <c r="D21" s="6"/>
      <c r="E21" s="6"/>
      <c r="F21" s="6"/>
    </row>
    <row r="22" spans="1:6">
      <c r="A22" s="7">
        <f>Evaporation!A22</f>
        <v>1016</v>
      </c>
      <c r="B22" s="13">
        <v>0</v>
      </c>
      <c r="C22" s="3"/>
      <c r="D22" s="6"/>
      <c r="E22" s="6"/>
      <c r="F22" s="6"/>
    </row>
    <row r="23" spans="1:6">
      <c r="A23" s="7">
        <f>Evaporation!A23</f>
        <v>1017</v>
      </c>
      <c r="B23" s="13">
        <v>0</v>
      </c>
      <c r="C23" s="3"/>
      <c r="D23" s="6"/>
      <c r="E23" s="6"/>
      <c r="F23" s="6"/>
    </row>
    <row r="24" spans="1:6">
      <c r="A24" s="7">
        <f>Evaporation!A24</f>
        <v>1018</v>
      </c>
      <c r="B24" s="13">
        <v>0</v>
      </c>
      <c r="C24" s="3"/>
      <c r="D24" s="6"/>
      <c r="E24" s="6"/>
      <c r="F24" s="6"/>
    </row>
    <row r="25" spans="1:6">
      <c r="A25" s="7">
        <f>Evaporation!A25</f>
        <v>1019</v>
      </c>
      <c r="B25" s="13">
        <v>0</v>
      </c>
      <c r="C25" s="3"/>
      <c r="D25" s="6"/>
      <c r="E25" s="6"/>
      <c r="F25" s="6"/>
    </row>
    <row r="26" spans="1:6">
      <c r="A26" s="7">
        <f>Evaporation!A26</f>
        <v>1020</v>
      </c>
      <c r="B26" s="13">
        <v>0</v>
      </c>
      <c r="C26" s="3"/>
      <c r="D26" s="6"/>
      <c r="E26" s="6"/>
      <c r="F26" s="6"/>
    </row>
    <row r="27" spans="1:6">
      <c r="A27" s="7">
        <f>Evaporation!A27</f>
        <v>1021</v>
      </c>
      <c r="B27" s="13">
        <v>0</v>
      </c>
      <c r="C27" s="3"/>
      <c r="D27" s="6"/>
      <c r="E27" s="6"/>
      <c r="F27" s="6"/>
    </row>
    <row r="28" spans="1:6">
      <c r="A28" s="7">
        <f>Evaporation!A28</f>
        <v>1022</v>
      </c>
      <c r="B28" s="13">
        <v>0</v>
      </c>
      <c r="C28" s="3"/>
      <c r="D28" s="6"/>
      <c r="E28" s="6"/>
      <c r="F28" s="6"/>
    </row>
    <row r="29" spans="1:6">
      <c r="A29" s="7">
        <f>Evaporation!A29</f>
        <v>1023</v>
      </c>
      <c r="B29" s="13">
        <v>0</v>
      </c>
      <c r="C29" s="3"/>
      <c r="D29" s="6"/>
      <c r="E29" s="6"/>
      <c r="F29" s="6"/>
    </row>
    <row r="30" spans="1:6">
      <c r="A30" s="7">
        <f>Evaporation!A30</f>
        <v>1024</v>
      </c>
      <c r="B30" s="13">
        <v>0</v>
      </c>
      <c r="C30" s="3"/>
      <c r="D30" s="6"/>
      <c r="E30" s="6"/>
      <c r="F30" s="6"/>
    </row>
    <row r="31" spans="1:6">
      <c r="A31" s="7">
        <f>Evaporation!A31</f>
        <v>1025</v>
      </c>
      <c r="B31" s="13">
        <v>0</v>
      </c>
      <c r="C31" s="3"/>
      <c r="D31" s="6"/>
      <c r="E31" s="6"/>
      <c r="F31" s="6"/>
    </row>
    <row r="32" spans="1:6">
      <c r="A32" s="7">
        <f>Evaporation!A32</f>
        <v>1026</v>
      </c>
      <c r="B32" s="13">
        <v>0</v>
      </c>
      <c r="C32" s="3"/>
      <c r="D32" s="6"/>
      <c r="E32" s="6"/>
      <c r="F32" s="6"/>
    </row>
    <row r="33" spans="1:6">
      <c r="A33" s="7">
        <f>Evaporation!A33</f>
        <v>1027</v>
      </c>
      <c r="B33" s="13">
        <v>0</v>
      </c>
      <c r="C33" s="3"/>
      <c r="D33" s="6"/>
      <c r="E33" s="6"/>
      <c r="F33" s="6"/>
    </row>
    <row r="34" spans="1:6">
      <c r="A34" s="7">
        <f>Evaporation!A34</f>
        <v>1028</v>
      </c>
      <c r="B34" s="13">
        <v>0</v>
      </c>
      <c r="C34" s="3"/>
      <c r="D34" s="6"/>
      <c r="E34" s="6"/>
      <c r="F34" s="6"/>
    </row>
    <row r="35" spans="1:6">
      <c r="A35" s="7">
        <f>Evaporation!A35</f>
        <v>1029</v>
      </c>
      <c r="B35" s="13">
        <v>0</v>
      </c>
      <c r="C35" s="3"/>
      <c r="D35" s="6"/>
      <c r="E35" s="6"/>
      <c r="F35" s="6"/>
    </row>
    <row r="36" spans="1:6">
      <c r="A36" s="7">
        <f>Evaporation!A36</f>
        <v>1030</v>
      </c>
      <c r="B36" s="13">
        <v>0</v>
      </c>
      <c r="C36" s="3"/>
      <c r="D36" s="6"/>
      <c r="E36" s="6"/>
      <c r="F36" s="6"/>
    </row>
    <row r="37" spans="1:6">
      <c r="A37" s="7">
        <f>Evaporation!A37</f>
        <v>1031</v>
      </c>
      <c r="B37" s="13">
        <v>0</v>
      </c>
      <c r="C37" s="3"/>
      <c r="D37" s="6"/>
      <c r="E37" s="6"/>
      <c r="F37" s="6"/>
    </row>
    <row r="38" spans="1:6">
      <c r="A38" s="7">
        <f>Evaporation!A38</f>
        <v>1032</v>
      </c>
      <c r="B38" s="13">
        <v>0</v>
      </c>
      <c r="C38" s="3"/>
      <c r="D38" s="6"/>
      <c r="E38" s="6"/>
      <c r="F38" s="6"/>
    </row>
    <row r="39" spans="1:6">
      <c r="A39" s="7">
        <f>Evaporation!A39</f>
        <v>1033</v>
      </c>
      <c r="B39" s="13">
        <v>0</v>
      </c>
      <c r="C39" s="3"/>
      <c r="D39" s="6"/>
      <c r="E39" s="6"/>
      <c r="F39" s="6"/>
    </row>
    <row r="40" spans="1:6">
      <c r="A40" s="7">
        <f>Evaporation!A40</f>
        <v>1034</v>
      </c>
      <c r="B40" s="13">
        <v>0</v>
      </c>
      <c r="C40" s="3"/>
      <c r="D40" s="6"/>
      <c r="E40" s="6"/>
      <c r="F40" s="6"/>
    </row>
    <row r="41" spans="1:6">
      <c r="A41" s="7">
        <f>Evaporation!A41</f>
        <v>1035</v>
      </c>
      <c r="B41" s="13">
        <v>0</v>
      </c>
      <c r="C41" s="3"/>
      <c r="D41" s="6"/>
      <c r="E41" s="6"/>
      <c r="F41" s="6"/>
    </row>
    <row r="42" spans="1:6">
      <c r="A42" s="7">
        <f>Evaporation!A42</f>
        <v>1036</v>
      </c>
      <c r="B42" s="13">
        <v>0</v>
      </c>
      <c r="C42" s="3"/>
      <c r="D42" s="6"/>
      <c r="E42" s="6"/>
      <c r="F42" s="6"/>
    </row>
    <row r="43" spans="1:6">
      <c r="A43" s="7">
        <f>Evaporation!A43</f>
        <v>1037</v>
      </c>
      <c r="B43" s="13">
        <v>0</v>
      </c>
      <c r="C43" s="3"/>
      <c r="D43" s="6"/>
      <c r="E43" s="6"/>
      <c r="F43" s="6"/>
    </row>
    <row r="44" spans="1:6">
      <c r="A44" s="7">
        <f>Evaporation!A44</f>
        <v>1038</v>
      </c>
      <c r="B44" s="13">
        <v>0</v>
      </c>
      <c r="C44" s="3"/>
      <c r="D44" s="6"/>
      <c r="E44" s="6"/>
      <c r="F44" s="6"/>
    </row>
    <row r="45" spans="1:6">
      <c r="A45" s="7">
        <f>Evaporation!A45</f>
        <v>1039</v>
      </c>
      <c r="B45" s="13">
        <v>0</v>
      </c>
      <c r="C45" s="3"/>
      <c r="D45" s="6"/>
      <c r="E45" s="6"/>
      <c r="F45" s="6"/>
    </row>
    <row r="46" spans="1:6">
      <c r="A46" s="7">
        <f>Evaporation!A46</f>
        <v>1040</v>
      </c>
      <c r="B46" s="13">
        <v>0</v>
      </c>
      <c r="C46" s="3"/>
      <c r="D46" s="6"/>
      <c r="E46" s="6"/>
      <c r="F46" s="6"/>
    </row>
    <row r="47" spans="1:6">
      <c r="A47" s="7">
        <f>Evaporation!A47</f>
        <v>1041</v>
      </c>
      <c r="B47" s="13">
        <v>0</v>
      </c>
      <c r="C47" s="3"/>
      <c r="D47" s="6"/>
      <c r="E47" s="6"/>
      <c r="F47" s="6"/>
    </row>
    <row r="48" spans="1:6">
      <c r="A48" s="7">
        <f>Evaporation!A48</f>
        <v>1042</v>
      </c>
      <c r="B48" s="13">
        <v>0</v>
      </c>
      <c r="C48" s="3"/>
      <c r="D48" s="6"/>
      <c r="E48" s="6"/>
      <c r="F48" s="6"/>
    </row>
    <row r="49" spans="1:6">
      <c r="A49" s="7">
        <f>Evaporation!A49</f>
        <v>1043</v>
      </c>
      <c r="B49" s="13">
        <v>0</v>
      </c>
      <c r="C49" s="3"/>
      <c r="D49" s="6"/>
      <c r="E49" s="6"/>
      <c r="F49" s="6"/>
    </row>
    <row r="50" spans="1:6">
      <c r="A50" s="7">
        <f>Evaporation!A50</f>
        <v>1044</v>
      </c>
      <c r="B50" s="13">
        <v>0</v>
      </c>
      <c r="C50" s="3"/>
      <c r="D50" s="6"/>
      <c r="E50" s="6"/>
      <c r="F50" s="6"/>
    </row>
    <row r="51" spans="1:6">
      <c r="A51" s="7">
        <f>Evaporation!A51</f>
        <v>1045</v>
      </c>
      <c r="B51" s="13">
        <v>0</v>
      </c>
      <c r="C51" s="3"/>
      <c r="D51" s="6"/>
      <c r="E51" s="6"/>
      <c r="F51" s="6"/>
    </row>
    <row r="52" spans="1:6">
      <c r="A52" s="7">
        <f>Evaporation!A52</f>
        <v>1046</v>
      </c>
      <c r="B52" s="13">
        <v>0</v>
      </c>
      <c r="C52" s="3"/>
      <c r="D52" s="6"/>
      <c r="E52" s="6"/>
      <c r="F52" s="6"/>
    </row>
    <row r="53" spans="1:6">
      <c r="A53" s="7">
        <f>Evaporation!A53</f>
        <v>1047</v>
      </c>
      <c r="B53" s="13">
        <v>0</v>
      </c>
      <c r="C53" s="3"/>
      <c r="D53" s="6"/>
      <c r="E53" s="6"/>
      <c r="F53" s="6"/>
    </row>
    <row r="54" spans="1:6">
      <c r="A54" s="7">
        <f>Evaporation!A54</f>
        <v>1048</v>
      </c>
      <c r="B54" s="13">
        <v>0</v>
      </c>
      <c r="C54" s="3"/>
      <c r="D54" s="6"/>
      <c r="E54" s="6"/>
      <c r="F54" s="6"/>
    </row>
    <row r="55" spans="1:6">
      <c r="A55" s="7">
        <f>Evaporation!A55</f>
        <v>1049</v>
      </c>
      <c r="B55" s="13">
        <v>0</v>
      </c>
      <c r="C55" s="3"/>
      <c r="D55" s="6"/>
      <c r="E55" s="6"/>
      <c r="F55" s="6"/>
    </row>
    <row r="56" spans="1:6">
      <c r="A56" s="7">
        <f>Evaporation!A56</f>
        <v>1050</v>
      </c>
      <c r="B56" s="13">
        <v>0</v>
      </c>
      <c r="C56" s="3"/>
      <c r="D56" s="6"/>
      <c r="E56" s="6"/>
      <c r="F56" s="6"/>
    </row>
    <row r="57" spans="1:6">
      <c r="A57" s="7">
        <f>Evaporation!A57</f>
        <v>1051</v>
      </c>
      <c r="B57" s="13">
        <v>0</v>
      </c>
      <c r="C57" s="3"/>
      <c r="D57" s="6"/>
      <c r="E57" s="6"/>
      <c r="F57" s="6"/>
    </row>
    <row r="58" spans="1:6">
      <c r="A58" s="7">
        <f>Evaporation!A58</f>
        <v>1052</v>
      </c>
      <c r="B58" s="13">
        <v>0</v>
      </c>
      <c r="C58" s="3"/>
      <c r="D58" s="6"/>
      <c r="E58" s="6"/>
      <c r="F58" s="6"/>
    </row>
    <row r="59" spans="1:6">
      <c r="A59" s="7">
        <f>Evaporation!A59</f>
        <v>1053</v>
      </c>
      <c r="B59" s="13">
        <v>0</v>
      </c>
      <c r="C59" s="3"/>
      <c r="D59" s="6"/>
      <c r="E59" s="6"/>
      <c r="F59" s="6"/>
    </row>
    <row r="60" spans="1:6">
      <c r="A60" s="7">
        <f>Evaporation!A60</f>
        <v>1054</v>
      </c>
      <c r="B60" s="13">
        <v>0</v>
      </c>
      <c r="C60" s="3"/>
      <c r="D60" s="6"/>
      <c r="E60" s="6"/>
      <c r="F60" s="6"/>
    </row>
    <row r="61" spans="1:6">
      <c r="A61" s="7">
        <f>Evaporation!A61</f>
        <v>1055</v>
      </c>
      <c r="B61" s="13">
        <v>0</v>
      </c>
      <c r="C61" s="3"/>
      <c r="D61" s="6"/>
      <c r="E61" s="6"/>
      <c r="F61" s="6"/>
    </row>
    <row r="62" spans="1:6">
      <c r="A62" s="7">
        <f>Evaporation!A62</f>
        <v>1056</v>
      </c>
      <c r="B62" s="13">
        <v>0</v>
      </c>
      <c r="C62" s="3"/>
      <c r="D62" s="6"/>
      <c r="E62" s="6"/>
      <c r="F62" s="6"/>
    </row>
    <row r="63" spans="1:6">
      <c r="A63" s="7">
        <f>Evaporation!A63</f>
        <v>1057</v>
      </c>
      <c r="B63" s="13">
        <v>0</v>
      </c>
      <c r="C63" s="3"/>
      <c r="D63" s="6"/>
      <c r="E63" s="6"/>
      <c r="F63" s="6"/>
    </row>
    <row r="64" spans="1:6">
      <c r="A64" s="7">
        <f>Evaporation!A64</f>
        <v>1058</v>
      </c>
      <c r="B64" s="13">
        <v>0</v>
      </c>
      <c r="C64" s="3"/>
      <c r="D64" s="6"/>
      <c r="E64" s="6"/>
      <c r="F64" s="6"/>
    </row>
    <row r="65" spans="1:6">
      <c r="A65" s="7">
        <f>Evaporation!A65</f>
        <v>1059</v>
      </c>
      <c r="B65" s="13">
        <v>0</v>
      </c>
      <c r="C65" s="3"/>
      <c r="D65" s="6"/>
      <c r="E65" s="6"/>
      <c r="F65" s="6"/>
    </row>
    <row r="66" spans="1:6">
      <c r="A66" s="7">
        <f>Evaporation!A66</f>
        <v>1060</v>
      </c>
      <c r="B66" s="13">
        <v>0</v>
      </c>
      <c r="C66" s="3"/>
      <c r="D66" s="6"/>
      <c r="E66" s="6"/>
      <c r="F66" s="6"/>
    </row>
    <row r="67" spans="1:6">
      <c r="A67" s="7">
        <f>Evaporation!A67</f>
        <v>1061</v>
      </c>
      <c r="B67" s="13">
        <v>0</v>
      </c>
      <c r="C67" s="3"/>
      <c r="D67" s="6"/>
      <c r="E67" s="6"/>
      <c r="F67" s="6"/>
    </row>
    <row r="68" spans="1:6">
      <c r="A68" s="7">
        <f>Evaporation!A68</f>
        <v>1062</v>
      </c>
      <c r="B68" s="13">
        <v>0</v>
      </c>
      <c r="C68" s="3"/>
      <c r="D68" s="6"/>
      <c r="E68" s="6"/>
      <c r="F68" s="6"/>
    </row>
    <row r="69" spans="1:6">
      <c r="A69" s="7">
        <f>Evaporation!A69</f>
        <v>1063</v>
      </c>
      <c r="B69" s="13">
        <v>0</v>
      </c>
      <c r="C69" s="3"/>
      <c r="D69" s="6"/>
      <c r="E69" s="6"/>
      <c r="F69" s="6"/>
    </row>
    <row r="70" spans="1:6">
      <c r="A70" s="7">
        <f>Evaporation!A70</f>
        <v>1064</v>
      </c>
      <c r="B70" s="13">
        <v>0</v>
      </c>
      <c r="C70" s="3"/>
      <c r="D70" s="6"/>
      <c r="E70" s="6"/>
      <c r="F70" s="6"/>
    </row>
    <row r="71" spans="1:6">
      <c r="A71" s="7">
        <f>Evaporation!A71</f>
        <v>1065</v>
      </c>
      <c r="B71" s="13">
        <v>0</v>
      </c>
      <c r="C71" s="3"/>
      <c r="D71" s="6"/>
      <c r="E71" s="6"/>
      <c r="F71" s="6"/>
    </row>
    <row r="72" spans="1:6">
      <c r="A72" s="7">
        <f>Evaporation!A72</f>
        <v>1066</v>
      </c>
      <c r="B72" s="13">
        <v>0</v>
      </c>
      <c r="C72" s="3"/>
      <c r="D72" s="6"/>
      <c r="E72" s="6"/>
      <c r="F72" s="6"/>
    </row>
    <row r="73" spans="1:6">
      <c r="A73" s="7">
        <f>Evaporation!A73</f>
        <v>1067</v>
      </c>
      <c r="B73" s="13">
        <v>0</v>
      </c>
      <c r="C73" s="3"/>
      <c r="D73" s="6"/>
      <c r="E73" s="6"/>
      <c r="F73" s="6"/>
    </row>
    <row r="74" spans="1:6">
      <c r="A74" s="7">
        <f>Evaporation!A74</f>
        <v>1068</v>
      </c>
      <c r="B74" s="13">
        <v>0</v>
      </c>
      <c r="C74" s="3"/>
      <c r="D74" s="6"/>
      <c r="E74" s="6"/>
      <c r="F74" s="6"/>
    </row>
    <row r="75" spans="1:6">
      <c r="A75" s="7">
        <f>Evaporation!A75</f>
        <v>1069</v>
      </c>
      <c r="B75" s="13">
        <v>0</v>
      </c>
      <c r="C75" s="3"/>
      <c r="D75" s="6"/>
      <c r="E75" s="6"/>
      <c r="F75" s="6"/>
    </row>
    <row r="76" spans="1:6">
      <c r="A76" s="7">
        <f>Evaporation!A76</f>
        <v>1070</v>
      </c>
      <c r="B76" s="13">
        <v>0</v>
      </c>
      <c r="C76" s="3"/>
      <c r="D76" s="6"/>
      <c r="E76" s="6"/>
      <c r="F76" s="6"/>
    </row>
    <row r="77" spans="1:6">
      <c r="A77" s="7">
        <f>Evaporation!A77</f>
        <v>1071</v>
      </c>
      <c r="B77" s="13">
        <v>0</v>
      </c>
      <c r="C77" s="3"/>
      <c r="D77" s="6"/>
      <c r="E77" s="6"/>
      <c r="F77" s="6"/>
    </row>
    <row r="78" spans="1:6">
      <c r="A78" s="7">
        <f>Evaporation!A78</f>
        <v>1072</v>
      </c>
      <c r="B78" s="13">
        <v>0</v>
      </c>
      <c r="C78" s="3"/>
      <c r="D78" s="6"/>
      <c r="E78" s="6"/>
      <c r="F78" s="6"/>
    </row>
    <row r="79" spans="1:6">
      <c r="A79" s="7">
        <f>Evaporation!A79</f>
        <v>1073</v>
      </c>
      <c r="B79" s="13">
        <v>0</v>
      </c>
      <c r="C79" s="3"/>
      <c r="D79" s="6"/>
      <c r="E79" s="6"/>
      <c r="F79" s="6"/>
    </row>
    <row r="80" spans="1:6">
      <c r="A80" s="7">
        <f>Evaporation!A80</f>
        <v>1074</v>
      </c>
      <c r="B80" s="13">
        <v>0</v>
      </c>
      <c r="C80" s="3"/>
      <c r="D80" s="6"/>
      <c r="E80" s="6"/>
      <c r="F80" s="6"/>
    </row>
    <row r="81" spans="1:6">
      <c r="A81" s="7">
        <f>Evaporation!A81</f>
        <v>1075</v>
      </c>
      <c r="B81" s="13">
        <v>0</v>
      </c>
      <c r="C81" s="3"/>
      <c r="D81" s="6"/>
      <c r="E81" s="6"/>
      <c r="F81" s="6"/>
    </row>
    <row r="82" spans="1:6">
      <c r="A82" s="7">
        <f>Evaporation!A82</f>
        <v>1076</v>
      </c>
      <c r="B82" s="13">
        <v>0</v>
      </c>
      <c r="C82" s="3"/>
      <c r="D82" s="6"/>
      <c r="E82" s="6"/>
      <c r="F82" s="6"/>
    </row>
    <row r="83" spans="1:6">
      <c r="A83" s="7">
        <f>Evaporation!A83</f>
        <v>1077</v>
      </c>
      <c r="B83" s="13">
        <v>0</v>
      </c>
      <c r="C83" s="3"/>
      <c r="D83" s="6"/>
      <c r="E83" s="6"/>
      <c r="F83" s="6"/>
    </row>
    <row r="84" spans="1:6">
      <c r="A84" s="7">
        <f>Evaporation!A84</f>
        <v>1078</v>
      </c>
      <c r="B84" s="13">
        <v>0</v>
      </c>
      <c r="C84" s="3"/>
      <c r="D84" s="6"/>
      <c r="E84" s="6"/>
      <c r="F84" s="6"/>
    </row>
    <row r="85" spans="1:6">
      <c r="A85" s="7">
        <f>Evaporation!A85</f>
        <v>1079</v>
      </c>
      <c r="B85" s="13">
        <v>0</v>
      </c>
      <c r="C85" s="3"/>
      <c r="D85" s="6"/>
      <c r="E85" s="6"/>
      <c r="F85" s="6"/>
    </row>
    <row r="86" spans="1:6">
      <c r="A86" s="7">
        <f>Evaporation!A86</f>
        <v>1080</v>
      </c>
      <c r="B86" s="13">
        <v>0</v>
      </c>
      <c r="C86" s="3"/>
      <c r="D86" s="6"/>
      <c r="E86" s="6"/>
      <c r="F86" s="6"/>
    </row>
    <row r="87" spans="1:6">
      <c r="A87" s="7">
        <f>Evaporation!A87</f>
        <v>1081</v>
      </c>
      <c r="B87" s="13">
        <v>0</v>
      </c>
      <c r="C87" s="3"/>
      <c r="D87" s="6"/>
      <c r="E87" s="6"/>
      <c r="F87" s="6"/>
    </row>
    <row r="88" spans="1:6">
      <c r="A88" s="7">
        <f>Evaporation!A88</f>
        <v>1082</v>
      </c>
      <c r="B88" s="13">
        <v>0</v>
      </c>
      <c r="C88" s="3"/>
      <c r="D88" s="6"/>
      <c r="E88" s="6"/>
      <c r="F88" s="6"/>
    </row>
    <row r="89" spans="1:6">
      <c r="A89" s="7">
        <f>Evaporation!A89</f>
        <v>1083</v>
      </c>
      <c r="B89" s="13">
        <v>0</v>
      </c>
      <c r="C89" s="3"/>
      <c r="D89" s="6"/>
      <c r="E89" s="6"/>
      <c r="F89" s="6"/>
    </row>
    <row r="90" spans="1:6">
      <c r="A90" s="7">
        <f>Evaporation!A90</f>
        <v>1084</v>
      </c>
      <c r="B90" s="13">
        <v>0</v>
      </c>
      <c r="C90" s="3"/>
      <c r="D90" s="6"/>
      <c r="E90" s="6"/>
      <c r="F90" s="6"/>
    </row>
    <row r="91" spans="1:6">
      <c r="A91" s="7">
        <f>Evaporation!A91</f>
        <v>1085</v>
      </c>
      <c r="B91" s="13">
        <v>0</v>
      </c>
      <c r="C91" s="3"/>
      <c r="D91" s="6"/>
      <c r="E91" s="6"/>
      <c r="F91" s="6"/>
    </row>
    <row r="92" spans="1:6">
      <c r="A92" s="7">
        <f>Evaporation!A92</f>
        <v>1086</v>
      </c>
      <c r="B92" s="13">
        <v>0</v>
      </c>
      <c r="C92" s="3"/>
      <c r="D92" s="6"/>
      <c r="E92" s="6"/>
      <c r="F92" s="6"/>
    </row>
    <row r="93" spans="1:6">
      <c r="A93" s="7">
        <f>Evaporation!A93</f>
        <v>1087</v>
      </c>
      <c r="B93" s="13">
        <v>0</v>
      </c>
      <c r="C93" s="3"/>
      <c r="D93" s="6"/>
      <c r="E93" s="6"/>
      <c r="F93" s="6"/>
    </row>
    <row r="94" spans="1:6">
      <c r="A94" s="7">
        <f>Evaporation!A94</f>
        <v>1088</v>
      </c>
      <c r="B94" s="13">
        <v>0</v>
      </c>
      <c r="C94" s="3"/>
      <c r="D94" s="6"/>
      <c r="E94" s="6"/>
      <c r="F94" s="6"/>
    </row>
    <row r="95" spans="1:6">
      <c r="A95" s="7">
        <f>Evaporation!A95</f>
        <v>1089</v>
      </c>
      <c r="B95" s="13">
        <v>0</v>
      </c>
      <c r="C95" s="3"/>
      <c r="D95" s="6"/>
      <c r="E95" s="6"/>
      <c r="F95" s="6"/>
    </row>
    <row r="96" spans="1:6">
      <c r="A96" s="7">
        <f>Evaporation!A96</f>
        <v>1090</v>
      </c>
      <c r="B96" s="13">
        <v>0</v>
      </c>
      <c r="C96" s="3"/>
      <c r="D96" s="6"/>
      <c r="E96" s="6"/>
      <c r="F96" s="6"/>
    </row>
    <row r="97" spans="1:6">
      <c r="A97" s="7">
        <f>Evaporation!A97</f>
        <v>1091</v>
      </c>
      <c r="B97" s="13">
        <v>0</v>
      </c>
      <c r="C97" s="3"/>
      <c r="D97" s="6"/>
      <c r="E97" s="6"/>
      <c r="F97" s="6"/>
    </row>
    <row r="98" spans="1:6">
      <c r="A98" s="7">
        <f>Evaporation!A98</f>
        <v>1092</v>
      </c>
      <c r="B98" s="13">
        <v>0</v>
      </c>
      <c r="C98" s="3"/>
      <c r="D98" s="6"/>
      <c r="E98" s="6"/>
      <c r="F98" s="6"/>
    </row>
    <row r="99" spans="1:6">
      <c r="A99" s="7">
        <f>Evaporation!A99</f>
        <v>1093</v>
      </c>
      <c r="B99" s="13">
        <v>0</v>
      </c>
      <c r="C99" s="3"/>
      <c r="D99" s="6"/>
      <c r="E99" s="6"/>
      <c r="F99" s="6"/>
    </row>
    <row r="100" spans="1:6">
      <c r="A100" s="7">
        <f>Evaporation!A100</f>
        <v>1094</v>
      </c>
      <c r="B100" s="13">
        <v>0</v>
      </c>
      <c r="C100" s="3"/>
      <c r="D100" s="6"/>
      <c r="E100" s="6"/>
      <c r="F100" s="6"/>
    </row>
    <row r="101" spans="1:6">
      <c r="A101" s="7">
        <f>Evaporation!A101</f>
        <v>1095</v>
      </c>
      <c r="B101" s="13">
        <v>0</v>
      </c>
      <c r="C101" s="3"/>
      <c r="D101" s="6"/>
      <c r="E101" s="6"/>
      <c r="F101" s="6"/>
    </row>
    <row r="102" spans="1:6">
      <c r="A102" s="7">
        <f>Evaporation!A102</f>
        <v>1096</v>
      </c>
      <c r="B102" s="13">
        <v>0</v>
      </c>
      <c r="C102" s="3"/>
      <c r="D102" s="6"/>
      <c r="E102" s="6"/>
      <c r="F102" s="6"/>
    </row>
    <row r="103" spans="1:6">
      <c r="A103" s="7">
        <f>Evaporation!A103</f>
        <v>1097</v>
      </c>
      <c r="B103" s="13">
        <v>0</v>
      </c>
      <c r="C103" s="3"/>
      <c r="D103" s="6"/>
      <c r="E103" s="6"/>
      <c r="F103" s="6"/>
    </row>
    <row r="104" spans="1:6">
      <c r="A104" s="7">
        <f>Evaporation!A104</f>
        <v>1098</v>
      </c>
      <c r="B104" s="13">
        <v>0</v>
      </c>
      <c r="C104" s="3"/>
      <c r="D104" s="6"/>
      <c r="E104" s="6"/>
      <c r="F104" s="6"/>
    </row>
    <row r="105" spans="1:6">
      <c r="A105" s="7">
        <f>Evaporation!A105</f>
        <v>1099</v>
      </c>
      <c r="B105" s="13">
        <v>0</v>
      </c>
      <c r="C105" s="3"/>
      <c r="D105" s="6"/>
      <c r="E105" s="6"/>
      <c r="F105" s="6"/>
    </row>
    <row r="106" spans="1:6">
      <c r="A106" s="7">
        <f>Evaporation!A106</f>
        <v>1100</v>
      </c>
      <c r="B106" s="13">
        <v>0</v>
      </c>
      <c r="C106" s="3"/>
      <c r="D106" s="6"/>
      <c r="E106" s="6"/>
      <c r="F106" s="6"/>
    </row>
    <row r="107" spans="1:6">
      <c r="A107" s="7">
        <f>Evaporation!A107</f>
        <v>1101</v>
      </c>
      <c r="B107" s="13">
        <v>0</v>
      </c>
      <c r="C107" s="3"/>
      <c r="D107" s="6"/>
      <c r="E107" s="6"/>
      <c r="F107" s="6"/>
    </row>
    <row r="108" spans="1:6">
      <c r="A108" s="7">
        <f>Evaporation!A108</f>
        <v>1102</v>
      </c>
      <c r="B108" s="13">
        <v>0</v>
      </c>
      <c r="C108" s="3"/>
      <c r="D108" s="6"/>
      <c r="E108" s="6"/>
      <c r="F108" s="6"/>
    </row>
    <row r="109" spans="1:6">
      <c r="A109" s="7">
        <f>Evaporation!A109</f>
        <v>1103</v>
      </c>
      <c r="B109" s="13">
        <v>0</v>
      </c>
      <c r="C109" s="3"/>
      <c r="D109" s="6"/>
      <c r="E109" s="6"/>
      <c r="F109" s="6"/>
    </row>
    <row r="110" spans="1:6">
      <c r="A110" s="7">
        <f>Evaporation!A110</f>
        <v>1104</v>
      </c>
      <c r="B110" s="13">
        <v>0</v>
      </c>
      <c r="C110" s="3"/>
      <c r="D110" s="6"/>
      <c r="E110" s="6"/>
      <c r="F110" s="6"/>
    </row>
    <row r="111" spans="1:6">
      <c r="A111" s="7">
        <f>Evaporation!A111</f>
        <v>1105</v>
      </c>
      <c r="B111" s="13">
        <v>0</v>
      </c>
      <c r="C111" s="3"/>
      <c r="D111" s="6"/>
      <c r="E111" s="6"/>
      <c r="F111" s="6"/>
    </row>
    <row r="112" spans="1:6">
      <c r="A112" s="7">
        <f>Evaporation!A112</f>
        <v>1106</v>
      </c>
      <c r="B112" s="13">
        <v>0</v>
      </c>
      <c r="C112" s="3"/>
      <c r="D112" s="6"/>
      <c r="E112" s="6"/>
      <c r="F112" s="6"/>
    </row>
    <row r="113" spans="1:6">
      <c r="A113" s="7">
        <f>Evaporation!A113</f>
        <v>1107</v>
      </c>
      <c r="B113" s="13">
        <v>0</v>
      </c>
      <c r="C113" s="3"/>
      <c r="D113" s="6"/>
      <c r="E113" s="6"/>
      <c r="F113" s="6"/>
    </row>
    <row r="114" spans="1:6">
      <c r="A114" s="7">
        <f>Evaporation!A114</f>
        <v>1108</v>
      </c>
      <c r="B114" s="13">
        <v>0</v>
      </c>
      <c r="C114" s="3"/>
      <c r="D114" s="6"/>
      <c r="E114" s="6"/>
      <c r="F114" s="6"/>
    </row>
    <row r="115" spans="1:6">
      <c r="A115" s="7">
        <f>Evaporation!A115</f>
        <v>1109</v>
      </c>
      <c r="B115" s="13">
        <v>0</v>
      </c>
      <c r="C115" s="3"/>
      <c r="D115" s="6"/>
      <c r="E115" s="6"/>
      <c r="F115" s="6"/>
    </row>
    <row r="116" spans="1:6">
      <c r="A116" s="7">
        <f>Evaporation!A116</f>
        <v>1110</v>
      </c>
      <c r="B116" s="13">
        <v>0</v>
      </c>
      <c r="C116" s="3"/>
      <c r="D116" s="6"/>
      <c r="E116" s="6"/>
      <c r="F116" s="6"/>
    </row>
    <row r="117" spans="1:6">
      <c r="A117" s="7">
        <f>Evaporation!A117</f>
        <v>1111</v>
      </c>
      <c r="B117" s="13">
        <v>0</v>
      </c>
      <c r="C117" s="3"/>
      <c r="D117" s="6"/>
      <c r="E117" s="6"/>
      <c r="F117" s="6"/>
    </row>
    <row r="118" spans="1:6">
      <c r="A118" s="7">
        <f>Evaporation!A118</f>
        <v>1112</v>
      </c>
      <c r="B118" s="13">
        <v>0</v>
      </c>
      <c r="C118" s="3"/>
      <c r="D118" s="6"/>
      <c r="E118" s="6"/>
      <c r="F118" s="6"/>
    </row>
    <row r="119" spans="1:6">
      <c r="A119" s="7">
        <f>Evaporation!A119</f>
        <v>1113</v>
      </c>
      <c r="B119" s="13">
        <v>0</v>
      </c>
      <c r="C119" s="3"/>
      <c r="D119" s="6"/>
      <c r="E119" s="6"/>
      <c r="F119" s="6"/>
    </row>
    <row r="120" spans="1:6">
      <c r="A120" s="7">
        <f>Evaporation!A120</f>
        <v>1114</v>
      </c>
      <c r="B120" s="13">
        <v>0</v>
      </c>
      <c r="C120" s="3"/>
      <c r="D120" s="6"/>
      <c r="E120" s="6"/>
      <c r="F120" s="6"/>
    </row>
    <row r="121" spans="1:6">
      <c r="A121" s="7">
        <f>Evaporation!A121</f>
        <v>1115</v>
      </c>
      <c r="B121" s="13">
        <v>0</v>
      </c>
      <c r="C121" s="3"/>
      <c r="D121" s="6"/>
      <c r="E121" s="6"/>
      <c r="F121" s="6"/>
    </row>
    <row r="122" spans="1:6">
      <c r="A122" s="7">
        <f>Evaporation!A122</f>
        <v>1116</v>
      </c>
      <c r="B122" s="13">
        <v>0</v>
      </c>
      <c r="C122" s="3"/>
      <c r="D122" s="6"/>
      <c r="E122" s="6"/>
      <c r="F122" s="6"/>
    </row>
    <row r="123" spans="1:6">
      <c r="A123" s="7">
        <f>Evaporation!A123</f>
        <v>1117</v>
      </c>
      <c r="B123" s="13">
        <v>0</v>
      </c>
      <c r="C123" s="3"/>
      <c r="D123" s="6"/>
      <c r="E123" s="6"/>
      <c r="F123" s="6"/>
    </row>
    <row r="124" spans="1:6">
      <c r="A124" s="7">
        <f>Evaporation!A124</f>
        <v>1118</v>
      </c>
      <c r="B124" s="13">
        <v>0</v>
      </c>
      <c r="C124" s="3"/>
      <c r="D124" s="6"/>
      <c r="E124" s="6"/>
      <c r="F124" s="6"/>
    </row>
    <row r="125" spans="1:6">
      <c r="A125" s="7">
        <f>Evaporation!A125</f>
        <v>1119</v>
      </c>
      <c r="B125" s="13">
        <v>0</v>
      </c>
      <c r="C125" s="3"/>
      <c r="D125" s="6"/>
      <c r="E125" s="6"/>
      <c r="F125" s="6"/>
    </row>
    <row r="126" spans="1:6">
      <c r="A126" s="7">
        <f>Evaporation!A126</f>
        <v>1120</v>
      </c>
      <c r="B126" s="13">
        <v>0</v>
      </c>
      <c r="C126" s="3"/>
      <c r="D126" s="6"/>
      <c r="E126" s="6"/>
      <c r="F126" s="6"/>
    </row>
    <row r="127" spans="1:6">
      <c r="A127" s="7">
        <f>Evaporation!A127</f>
        <v>1121</v>
      </c>
      <c r="B127" s="13">
        <v>0</v>
      </c>
      <c r="C127" s="3"/>
      <c r="D127" s="6"/>
      <c r="E127" s="6"/>
      <c r="F127" s="6"/>
    </row>
    <row r="128" spans="1:6">
      <c r="A128" s="7">
        <f>Evaporation!A128</f>
        <v>1122</v>
      </c>
      <c r="B128" s="13">
        <v>0</v>
      </c>
      <c r="C128" s="3"/>
      <c r="D128" s="6"/>
      <c r="E128" s="6"/>
      <c r="F128" s="6"/>
    </row>
    <row r="129" spans="1:6">
      <c r="A129" s="7">
        <f>Evaporation!A129</f>
        <v>1123</v>
      </c>
      <c r="B129" s="13">
        <v>0</v>
      </c>
      <c r="C129" s="3"/>
      <c r="D129" s="6"/>
      <c r="E129" s="6"/>
      <c r="F129" s="6"/>
    </row>
    <row r="130" spans="1:6">
      <c r="A130" s="7">
        <f>Evaporation!A130</f>
        <v>1124</v>
      </c>
      <c r="B130" s="13">
        <v>0</v>
      </c>
      <c r="C130" s="3"/>
      <c r="D130" s="6"/>
      <c r="E130" s="6"/>
      <c r="F130" s="6"/>
    </row>
    <row r="131" spans="1:6">
      <c r="A131" s="7">
        <f>Evaporation!A131</f>
        <v>1125</v>
      </c>
      <c r="B131" s="13">
        <v>0</v>
      </c>
      <c r="C131" s="3"/>
      <c r="D131" s="6"/>
      <c r="E131" s="6"/>
      <c r="F131" s="6"/>
    </row>
    <row r="132" spans="1:6">
      <c r="A132" s="7">
        <f>Evaporation!A132</f>
        <v>1126</v>
      </c>
      <c r="B132" s="13">
        <v>0</v>
      </c>
      <c r="C132" s="3"/>
      <c r="D132" s="6"/>
      <c r="E132" s="6"/>
      <c r="F132" s="6"/>
    </row>
    <row r="133" spans="1:6">
      <c r="A133" s="7">
        <f>Evaporation!A133</f>
        <v>1127</v>
      </c>
      <c r="B133" s="13">
        <v>0</v>
      </c>
      <c r="C133" s="3"/>
      <c r="D133" s="6"/>
      <c r="E133" s="6"/>
      <c r="F133" s="6"/>
    </row>
    <row r="134" spans="1:6">
      <c r="A134" s="7">
        <f>Evaporation!A134</f>
        <v>1128</v>
      </c>
      <c r="B134" s="13">
        <v>0</v>
      </c>
      <c r="C134" s="3"/>
      <c r="D134" s="6"/>
      <c r="E134" s="6"/>
      <c r="F134" s="6"/>
    </row>
    <row r="135" spans="1:6">
      <c r="A135" s="7">
        <f>Evaporation!A135</f>
        <v>1129</v>
      </c>
      <c r="B135" s="13">
        <v>0</v>
      </c>
      <c r="C135" s="3"/>
      <c r="D135" s="6"/>
      <c r="E135" s="6"/>
      <c r="F135" s="6"/>
    </row>
    <row r="136" spans="1:6">
      <c r="A136" s="7">
        <f>Evaporation!A136</f>
        <v>1130</v>
      </c>
      <c r="B136" s="13">
        <v>0</v>
      </c>
      <c r="C136" s="3"/>
      <c r="D136" s="6"/>
      <c r="E136" s="6"/>
      <c r="F136" s="6"/>
    </row>
    <row r="137" spans="1:6">
      <c r="A137" s="7">
        <f>Evaporation!A137</f>
        <v>1131</v>
      </c>
      <c r="B137" s="13">
        <v>0</v>
      </c>
      <c r="C137" s="3"/>
      <c r="D137" s="6"/>
      <c r="E137" s="6"/>
      <c r="F137" s="6"/>
    </row>
    <row r="138" spans="1:6">
      <c r="A138" s="7">
        <f>Evaporation!A138</f>
        <v>1132</v>
      </c>
      <c r="B138" s="13">
        <v>0</v>
      </c>
      <c r="C138" s="3"/>
      <c r="D138" s="6"/>
      <c r="E138" s="6"/>
      <c r="F138" s="6"/>
    </row>
    <row r="139" spans="1:6">
      <c r="A139" s="7">
        <f>Evaporation!A139</f>
        <v>1133</v>
      </c>
      <c r="B139" s="13">
        <v>0</v>
      </c>
      <c r="C139" s="3"/>
      <c r="D139" s="6"/>
      <c r="E139" s="6"/>
      <c r="F139" s="6"/>
    </row>
    <row r="140" spans="1:6">
      <c r="A140" s="7">
        <f>Evaporation!A140</f>
        <v>1134</v>
      </c>
      <c r="B140" s="13">
        <v>0</v>
      </c>
      <c r="C140" s="3"/>
      <c r="D140" s="6"/>
      <c r="E140" s="6"/>
      <c r="F140" s="6"/>
    </row>
    <row r="141" spans="1:6">
      <c r="A141" s="7">
        <f>Evaporation!A141</f>
        <v>1135</v>
      </c>
      <c r="B141" s="13">
        <v>0</v>
      </c>
      <c r="C141" s="3"/>
      <c r="D141" s="6"/>
      <c r="E141" s="6"/>
      <c r="F141" s="6"/>
    </row>
    <row r="142" spans="1:6">
      <c r="A142" s="7">
        <f>Evaporation!A142</f>
        <v>1136</v>
      </c>
      <c r="B142" s="13">
        <v>0</v>
      </c>
      <c r="C142" s="3"/>
      <c r="D142" s="6"/>
      <c r="E142" s="6"/>
      <c r="F142" s="6"/>
    </row>
    <row r="143" spans="1:6">
      <c r="A143" s="7">
        <f>Evaporation!A143</f>
        <v>1137</v>
      </c>
      <c r="B143" s="13">
        <v>0</v>
      </c>
      <c r="C143" s="3"/>
      <c r="D143" s="6"/>
      <c r="E143" s="6"/>
      <c r="F143" s="6"/>
    </row>
    <row r="144" spans="1:6">
      <c r="A144" s="7">
        <f>Evaporation!A144</f>
        <v>1138</v>
      </c>
      <c r="B144" s="13">
        <v>0</v>
      </c>
      <c r="C144" s="3"/>
      <c r="D144" s="6"/>
      <c r="E144" s="6"/>
      <c r="F144" s="6"/>
    </row>
    <row r="145" spans="1:6">
      <c r="A145" s="7">
        <f>Evaporation!A145</f>
        <v>1139</v>
      </c>
      <c r="B145" s="13">
        <v>0</v>
      </c>
      <c r="C145" s="3"/>
      <c r="D145" s="6"/>
      <c r="E145" s="6"/>
      <c r="F145" s="6"/>
    </row>
    <row r="146" spans="1:6">
      <c r="A146" s="7">
        <f>Evaporation!A146</f>
        <v>1140</v>
      </c>
      <c r="B146" s="13">
        <v>0</v>
      </c>
      <c r="C146" s="3"/>
      <c r="D146" s="6"/>
      <c r="E146" s="6"/>
      <c r="F146" s="6"/>
    </row>
    <row r="147" spans="1:6">
      <c r="A147" s="7">
        <f>Evaporation!A147</f>
        <v>1141</v>
      </c>
      <c r="B147" s="13">
        <v>0</v>
      </c>
      <c r="C147" s="3"/>
      <c r="D147" s="6"/>
      <c r="E147" s="6"/>
      <c r="F147" s="6"/>
    </row>
    <row r="148" spans="1:6">
      <c r="A148" s="7">
        <f>Evaporation!A148</f>
        <v>1142</v>
      </c>
      <c r="B148" s="13">
        <v>0</v>
      </c>
      <c r="C148" s="3"/>
      <c r="D148" s="6"/>
      <c r="E148" s="6"/>
      <c r="F148" s="6"/>
    </row>
    <row r="149" spans="1:6">
      <c r="A149" s="7">
        <f>Evaporation!A149</f>
        <v>1143</v>
      </c>
      <c r="B149" s="13">
        <v>0</v>
      </c>
      <c r="C149" s="3"/>
      <c r="D149" s="6"/>
      <c r="E149" s="6"/>
      <c r="F149" s="6"/>
    </row>
    <row r="150" spans="1:6">
      <c r="A150" s="7">
        <f>Evaporation!A150</f>
        <v>1144</v>
      </c>
      <c r="B150" s="13">
        <v>0</v>
      </c>
      <c r="C150" s="3"/>
      <c r="D150" s="6"/>
      <c r="E150" s="6"/>
      <c r="F150" s="6"/>
    </row>
    <row r="151" spans="1:6">
      <c r="A151" s="7">
        <f>Evaporation!A151</f>
        <v>1145</v>
      </c>
      <c r="B151" s="13">
        <v>0</v>
      </c>
      <c r="C151" s="3"/>
      <c r="D151" s="6"/>
      <c r="E151" s="6"/>
      <c r="F151" s="6"/>
    </row>
    <row r="152" spans="1:6">
      <c r="A152" s="7">
        <f>Evaporation!A152</f>
        <v>1146</v>
      </c>
      <c r="B152" s="13">
        <v>0</v>
      </c>
      <c r="C152" s="3"/>
      <c r="D152" s="6"/>
      <c r="E152" s="6"/>
      <c r="F152" s="6"/>
    </row>
    <row r="153" spans="1:6">
      <c r="A153" s="7">
        <f>Evaporation!A153</f>
        <v>1147</v>
      </c>
      <c r="B153" s="13">
        <v>0</v>
      </c>
      <c r="C153" s="3"/>
      <c r="D153" s="6"/>
      <c r="E153" s="6"/>
      <c r="F153" s="6"/>
    </row>
    <row r="154" spans="1:6">
      <c r="A154" s="7">
        <f>Evaporation!A154</f>
        <v>1148</v>
      </c>
      <c r="B154" s="13">
        <v>0</v>
      </c>
      <c r="C154" s="3"/>
      <c r="D154" s="6"/>
      <c r="E154" s="6"/>
      <c r="F154" s="6"/>
    </row>
    <row r="155" spans="1:6">
      <c r="A155" s="7">
        <f>Evaporation!A155</f>
        <v>1149</v>
      </c>
      <c r="B155" s="13">
        <v>0</v>
      </c>
      <c r="C155" s="3"/>
      <c r="D155" s="6"/>
      <c r="E155" s="6"/>
      <c r="F155" s="6"/>
    </row>
    <row r="156" spans="1:6">
      <c r="A156" s="7">
        <f>Evaporation!A156</f>
        <v>1150</v>
      </c>
      <c r="B156" s="13">
        <v>0</v>
      </c>
      <c r="C156" s="3"/>
      <c r="D156" s="6"/>
      <c r="E156" s="6"/>
      <c r="F156" s="6"/>
    </row>
    <row r="157" spans="1:6">
      <c r="A157" s="7">
        <f>Evaporation!A157</f>
        <v>1151</v>
      </c>
      <c r="B157" s="13">
        <v>0</v>
      </c>
      <c r="C157" s="3"/>
      <c r="D157" s="6"/>
      <c r="E157" s="6"/>
      <c r="F157" s="6"/>
    </row>
    <row r="158" spans="1:6">
      <c r="A158" s="7">
        <f>Evaporation!A158</f>
        <v>1152</v>
      </c>
      <c r="B158" s="13">
        <v>0</v>
      </c>
      <c r="C158" s="3"/>
      <c r="D158" s="6"/>
      <c r="E158" s="6"/>
      <c r="F158" s="6"/>
    </row>
    <row r="159" spans="1:6">
      <c r="A159" s="7">
        <f>Evaporation!A159</f>
        <v>1153</v>
      </c>
      <c r="B159" s="13">
        <v>0</v>
      </c>
      <c r="C159" s="3"/>
      <c r="D159" s="6"/>
      <c r="E159" s="6"/>
      <c r="F159" s="6"/>
    </row>
    <row r="160" spans="1:6">
      <c r="A160" s="7">
        <f>Evaporation!A160</f>
        <v>1154</v>
      </c>
      <c r="B160" s="13">
        <v>0</v>
      </c>
      <c r="C160" s="3"/>
      <c r="D160" s="6"/>
      <c r="E160" s="6"/>
      <c r="F160" s="6"/>
    </row>
    <row r="161" spans="1:6">
      <c r="A161" s="7">
        <f>Evaporation!A161</f>
        <v>1155</v>
      </c>
      <c r="B161" s="13">
        <v>0</v>
      </c>
      <c r="C161" s="3"/>
      <c r="D161" s="6"/>
      <c r="E161" s="6"/>
      <c r="F161" s="6"/>
    </row>
    <row r="162" spans="1:6">
      <c r="A162" s="7">
        <f>Evaporation!A162</f>
        <v>1156</v>
      </c>
      <c r="B162" s="13">
        <v>0</v>
      </c>
      <c r="C162" s="3"/>
      <c r="D162" s="6"/>
      <c r="E162" s="6"/>
      <c r="F162" s="6"/>
    </row>
    <row r="163" spans="1:6">
      <c r="A163" s="7">
        <f>Evaporation!A163</f>
        <v>1157</v>
      </c>
      <c r="B163" s="13">
        <v>0</v>
      </c>
      <c r="C163" s="3"/>
      <c r="D163" s="6"/>
      <c r="E163" s="6"/>
      <c r="F163" s="6"/>
    </row>
    <row r="164" spans="1:6">
      <c r="A164" s="7">
        <f>Evaporation!A164</f>
        <v>1158</v>
      </c>
      <c r="B164" s="13">
        <v>0</v>
      </c>
      <c r="C164" s="3"/>
      <c r="D164" s="6"/>
      <c r="E164" s="6"/>
      <c r="F164" s="6"/>
    </row>
    <row r="165" spans="1:6">
      <c r="A165" s="7">
        <f>Evaporation!A165</f>
        <v>1159</v>
      </c>
      <c r="B165" s="13">
        <v>0</v>
      </c>
      <c r="C165" s="3"/>
      <c r="D165" s="6"/>
      <c r="E165" s="6"/>
      <c r="F165" s="6"/>
    </row>
    <row r="166" spans="1:6">
      <c r="A166" s="7">
        <f>Evaporation!A166</f>
        <v>1160</v>
      </c>
      <c r="B166" s="13">
        <v>0</v>
      </c>
      <c r="C166" s="3"/>
      <c r="D166" s="6"/>
      <c r="E166" s="6"/>
      <c r="F166" s="6"/>
    </row>
    <row r="167" spans="1:6">
      <c r="A167" s="7">
        <f>Evaporation!A167</f>
        <v>1161</v>
      </c>
      <c r="B167" s="13">
        <v>0</v>
      </c>
      <c r="C167" s="3"/>
      <c r="D167" s="6"/>
      <c r="E167" s="6"/>
      <c r="F167" s="6"/>
    </row>
    <row r="168" spans="1:6">
      <c r="A168" s="7">
        <f>Evaporation!A168</f>
        <v>1162</v>
      </c>
      <c r="B168" s="13">
        <v>0</v>
      </c>
      <c r="C168" s="3"/>
      <c r="D168" s="6"/>
      <c r="E168" s="6"/>
      <c r="F168" s="6"/>
    </row>
    <row r="169" spans="1:6">
      <c r="A169" s="7">
        <f>Evaporation!A169</f>
        <v>1163</v>
      </c>
      <c r="B169" s="13">
        <v>0</v>
      </c>
      <c r="C169" s="3"/>
      <c r="D169" s="6"/>
      <c r="E169" s="6"/>
      <c r="F169" s="6"/>
    </row>
    <row r="170" spans="1:6">
      <c r="A170" s="7">
        <f>Evaporation!A170</f>
        <v>1164</v>
      </c>
      <c r="B170" s="13">
        <v>0</v>
      </c>
      <c r="C170" s="3"/>
      <c r="D170" s="6"/>
      <c r="E170" s="6"/>
      <c r="F170" s="6"/>
    </row>
    <row r="171" spans="1:6">
      <c r="A171" s="7">
        <f>Evaporation!A171</f>
        <v>1165</v>
      </c>
      <c r="B171" s="13">
        <v>0</v>
      </c>
      <c r="C171" s="3"/>
      <c r="D171" s="6"/>
      <c r="E171" s="6"/>
      <c r="F171" s="6"/>
    </row>
    <row r="172" spans="1:6">
      <c r="A172" s="7">
        <f>Evaporation!A172</f>
        <v>1166</v>
      </c>
      <c r="B172" s="13">
        <v>0</v>
      </c>
      <c r="C172" s="3"/>
      <c r="D172" s="6"/>
      <c r="E172" s="6"/>
      <c r="F172" s="6"/>
    </row>
    <row r="173" spans="1:6">
      <c r="A173" s="7">
        <f>Evaporation!A173</f>
        <v>1167</v>
      </c>
      <c r="B173" s="13">
        <v>0</v>
      </c>
      <c r="C173" s="3"/>
      <c r="D173" s="6"/>
      <c r="E173" s="6"/>
      <c r="F173" s="6"/>
    </row>
    <row r="174" spans="1:6">
      <c r="A174" s="7">
        <f>Evaporation!A174</f>
        <v>1168</v>
      </c>
      <c r="B174" s="13">
        <v>0</v>
      </c>
      <c r="C174" s="3"/>
      <c r="D174" s="6"/>
      <c r="E174" s="6"/>
      <c r="F174" s="6"/>
    </row>
    <row r="175" spans="1:6">
      <c r="A175" s="7">
        <f>Evaporation!A175</f>
        <v>1169</v>
      </c>
      <c r="B175" s="13">
        <v>0</v>
      </c>
      <c r="C175" s="3"/>
      <c r="D175" s="6"/>
      <c r="E175" s="6"/>
      <c r="F175" s="6"/>
    </row>
    <row r="176" spans="1:6">
      <c r="A176" s="7">
        <f>Evaporation!A176</f>
        <v>1170</v>
      </c>
      <c r="B176" s="13">
        <v>0</v>
      </c>
      <c r="C176" s="3"/>
      <c r="D176" s="6"/>
      <c r="E176" s="6"/>
      <c r="F176" s="6"/>
    </row>
    <row r="177" spans="1:6">
      <c r="A177" s="7">
        <f>Evaporation!A177</f>
        <v>1171</v>
      </c>
      <c r="B177" s="13">
        <v>0</v>
      </c>
      <c r="C177" s="3"/>
      <c r="D177" s="6"/>
      <c r="E177" s="6"/>
      <c r="F177" s="6"/>
    </row>
    <row r="178" spans="1:6">
      <c r="A178" s="7">
        <f>Evaporation!A178</f>
        <v>1172</v>
      </c>
      <c r="B178" s="13">
        <v>0</v>
      </c>
      <c r="C178" s="3"/>
      <c r="D178" s="6"/>
      <c r="E178" s="6"/>
      <c r="F178" s="6"/>
    </row>
    <row r="179" spans="1:6">
      <c r="A179" s="7">
        <f>Evaporation!A179</f>
        <v>1173</v>
      </c>
      <c r="B179" s="13">
        <v>0</v>
      </c>
      <c r="C179" s="3"/>
      <c r="D179" s="6"/>
      <c r="E179" s="6"/>
      <c r="F179" s="6"/>
    </row>
    <row r="180" spans="1:6">
      <c r="A180" s="7">
        <f>Evaporation!A180</f>
        <v>1174</v>
      </c>
      <c r="B180" s="13">
        <v>0</v>
      </c>
      <c r="C180" s="3"/>
      <c r="D180" s="6"/>
      <c r="E180" s="6"/>
      <c r="F180" s="6"/>
    </row>
    <row r="181" spans="1:6">
      <c r="A181" s="7">
        <f>Evaporation!A181</f>
        <v>1175</v>
      </c>
      <c r="B181" s="13">
        <v>0</v>
      </c>
      <c r="C181" s="3"/>
      <c r="D181" s="6"/>
      <c r="E181" s="6"/>
      <c r="F181" s="6"/>
    </row>
    <row r="182" spans="1:6">
      <c r="A182" s="7">
        <f>Evaporation!A182</f>
        <v>1176</v>
      </c>
      <c r="B182" s="13">
        <v>0</v>
      </c>
      <c r="C182" s="3"/>
      <c r="D182" s="6"/>
      <c r="E182" s="6"/>
      <c r="F182" s="6"/>
    </row>
    <row r="183" spans="1:6">
      <c r="A183" s="7">
        <f>Evaporation!A183</f>
        <v>1177</v>
      </c>
      <c r="B183" s="13">
        <v>0</v>
      </c>
      <c r="C183" s="3"/>
      <c r="D183" s="6"/>
      <c r="E183" s="6"/>
      <c r="F183" s="6"/>
    </row>
    <row r="184" spans="1:6">
      <c r="A184" s="7">
        <f>Evaporation!A184</f>
        <v>1178</v>
      </c>
      <c r="B184" s="13">
        <v>0</v>
      </c>
      <c r="C184" s="3"/>
      <c r="D184" s="6"/>
      <c r="E184" s="6"/>
      <c r="F184" s="6"/>
    </row>
    <row r="185" spans="1:6">
      <c r="A185" s="7">
        <f>Evaporation!A185</f>
        <v>1179</v>
      </c>
      <c r="B185" s="13">
        <v>0</v>
      </c>
      <c r="C185" s="3"/>
      <c r="D185" s="6"/>
      <c r="E185" s="6"/>
      <c r="F185" s="6"/>
    </row>
    <row r="186" spans="1:6">
      <c r="A186" s="7">
        <f>Evaporation!A186</f>
        <v>1180</v>
      </c>
      <c r="B186" s="13">
        <v>0</v>
      </c>
      <c r="C186" s="3"/>
      <c r="D186" s="6"/>
      <c r="E186" s="6"/>
      <c r="F186" s="6"/>
    </row>
    <row r="187" spans="1:6">
      <c r="A187" s="7">
        <f>Evaporation!A187</f>
        <v>1181</v>
      </c>
      <c r="B187" s="13">
        <v>0</v>
      </c>
      <c r="C187" s="3"/>
      <c r="D187" s="6"/>
      <c r="E187" s="6"/>
      <c r="F187" s="6"/>
    </row>
    <row r="188" spans="1:6">
      <c r="A188" s="7">
        <f>Evaporation!A188</f>
        <v>1182</v>
      </c>
      <c r="B188" s="13">
        <v>0</v>
      </c>
      <c r="C188" s="3"/>
      <c r="D188" s="6"/>
      <c r="E188" s="6"/>
      <c r="F188" s="6"/>
    </row>
    <row r="189" spans="1:6">
      <c r="A189" s="7">
        <f>Evaporation!A189</f>
        <v>1183</v>
      </c>
      <c r="B189" s="13">
        <v>0</v>
      </c>
      <c r="C189" s="3"/>
      <c r="D189" s="6"/>
      <c r="E189" s="6"/>
      <c r="F189" s="6"/>
    </row>
    <row r="190" spans="1:6">
      <c r="A190" s="7">
        <f>Evaporation!A190</f>
        <v>1184</v>
      </c>
      <c r="B190" s="13">
        <v>0</v>
      </c>
      <c r="C190" s="3"/>
      <c r="D190" s="6"/>
      <c r="E190" s="6"/>
      <c r="F190" s="6"/>
    </row>
    <row r="191" spans="1:6">
      <c r="A191" s="7">
        <f>Evaporation!A191</f>
        <v>1185</v>
      </c>
      <c r="B191" s="13">
        <v>0</v>
      </c>
      <c r="C191" s="3"/>
      <c r="D191" s="6"/>
      <c r="E191" s="6"/>
      <c r="F191" s="6"/>
    </row>
    <row r="192" spans="1:6">
      <c r="A192" s="7">
        <f>Evaporation!A192</f>
        <v>1186</v>
      </c>
      <c r="B192" s="13">
        <v>0</v>
      </c>
      <c r="C192" s="3"/>
      <c r="D192" s="6"/>
      <c r="E192" s="6"/>
      <c r="F192" s="6"/>
    </row>
    <row r="193" spans="1:6">
      <c r="A193" s="7">
        <f>Evaporation!A193</f>
        <v>1187</v>
      </c>
      <c r="B193" s="13">
        <v>0</v>
      </c>
      <c r="C193" s="3"/>
      <c r="D193" s="6"/>
      <c r="E193" s="6"/>
      <c r="F193" s="6"/>
    </row>
    <row r="194" spans="1:6">
      <c r="A194" s="7">
        <f>Evaporation!A194</f>
        <v>1188</v>
      </c>
      <c r="B194" s="13">
        <v>0</v>
      </c>
      <c r="C194" s="3"/>
      <c r="D194" s="6"/>
      <c r="E194" s="6"/>
      <c r="F194" s="6"/>
    </row>
    <row r="195" spans="1:6">
      <c r="A195" s="7">
        <f>Evaporation!A195</f>
        <v>1189</v>
      </c>
      <c r="B195" s="13">
        <v>0</v>
      </c>
      <c r="C195" s="3"/>
      <c r="D195" s="6"/>
      <c r="E195" s="6"/>
      <c r="F195" s="6"/>
    </row>
    <row r="196" spans="1:6">
      <c r="A196" s="7">
        <f>Evaporation!A196</f>
        <v>1190</v>
      </c>
      <c r="B196" s="13">
        <v>0</v>
      </c>
      <c r="C196" s="3"/>
      <c r="D196" s="6"/>
      <c r="E196" s="6"/>
      <c r="F196" s="6"/>
    </row>
    <row r="197" spans="1:6">
      <c r="A197" s="7">
        <f>Evaporation!A197</f>
        <v>1191</v>
      </c>
      <c r="B197" s="13">
        <v>0</v>
      </c>
      <c r="C197" s="3"/>
      <c r="D197" s="6"/>
      <c r="E197" s="6"/>
      <c r="F197" s="6"/>
    </row>
    <row r="198" spans="1:6">
      <c r="A198" s="7">
        <f>Evaporation!A198</f>
        <v>1192</v>
      </c>
      <c r="B198" s="13">
        <v>0</v>
      </c>
      <c r="C198" s="3"/>
      <c r="D198" s="6"/>
      <c r="E198" s="6"/>
      <c r="F198" s="6"/>
    </row>
    <row r="199" spans="1:6">
      <c r="A199" s="7">
        <f>Evaporation!A199</f>
        <v>1193</v>
      </c>
      <c r="B199" s="13">
        <v>0</v>
      </c>
      <c r="C199" s="3"/>
      <c r="D199" s="6"/>
      <c r="E199" s="6"/>
      <c r="F199" s="6"/>
    </row>
    <row r="200" spans="1:6">
      <c r="A200" s="7">
        <f>Evaporation!A200</f>
        <v>1194</v>
      </c>
      <c r="B200" s="13">
        <v>0</v>
      </c>
      <c r="C200" s="3"/>
      <c r="D200" s="6"/>
      <c r="E200" s="6"/>
      <c r="F200" s="6"/>
    </row>
    <row r="201" spans="1:6">
      <c r="A201" s="7">
        <f>Evaporation!A201</f>
        <v>1195</v>
      </c>
      <c r="B201" s="13">
        <v>0</v>
      </c>
      <c r="C201" s="3"/>
      <c r="D201" s="6"/>
      <c r="E201" s="6"/>
      <c r="F201" s="6"/>
    </row>
    <row r="202" spans="1:6">
      <c r="A202" s="7">
        <f>Evaporation!A202</f>
        <v>1196</v>
      </c>
      <c r="B202" s="13">
        <v>0</v>
      </c>
      <c r="C202" s="3"/>
      <c r="D202" s="6"/>
      <c r="E202" s="6"/>
      <c r="F202" s="6"/>
    </row>
    <row r="203" spans="1:6">
      <c r="A203" s="7">
        <f>Evaporation!A203</f>
        <v>1197</v>
      </c>
      <c r="B203" s="13">
        <v>0</v>
      </c>
      <c r="C203" s="3"/>
      <c r="D203" s="6"/>
      <c r="E203" s="6"/>
      <c r="F203" s="6"/>
    </row>
    <row r="204" spans="1:6">
      <c r="A204" s="7">
        <f>Evaporation!A204</f>
        <v>1198</v>
      </c>
      <c r="B204" s="13">
        <v>0</v>
      </c>
      <c r="C204" s="3"/>
      <c r="D204" s="6"/>
      <c r="E204" s="6"/>
      <c r="F204" s="6"/>
    </row>
    <row r="205" spans="1:6">
      <c r="A205" s="7">
        <f>Evaporation!A205</f>
        <v>1199</v>
      </c>
      <c r="B205" s="13">
        <v>0</v>
      </c>
      <c r="C205" s="3"/>
      <c r="D205" s="6"/>
      <c r="E205" s="6"/>
      <c r="F205" s="6"/>
    </row>
    <row r="206" spans="1:6">
      <c r="A206" s="7">
        <f>Evaporation!A206</f>
        <v>1200</v>
      </c>
      <c r="B206" s="13">
        <v>0</v>
      </c>
      <c r="C206" s="3"/>
      <c r="D206" s="6"/>
      <c r="E206" s="6"/>
      <c r="F206" s="6"/>
    </row>
    <row r="207" spans="1:6">
      <c r="A207" s="7">
        <f>Evaporation!A207</f>
        <v>1201</v>
      </c>
      <c r="B207" s="13">
        <v>0</v>
      </c>
      <c r="C207" s="3"/>
      <c r="D207" s="6"/>
      <c r="E207" s="6"/>
      <c r="F207" s="6"/>
    </row>
    <row r="208" spans="1:6">
      <c r="A208" s="7">
        <f>Evaporation!A208</f>
        <v>1202</v>
      </c>
      <c r="B208" s="13">
        <v>0</v>
      </c>
      <c r="C208" s="3"/>
      <c r="D208" s="6"/>
      <c r="E208" s="6"/>
      <c r="F208" s="6"/>
    </row>
    <row r="209" spans="1:6">
      <c r="A209" s="7">
        <f>Evaporation!A209</f>
        <v>1203</v>
      </c>
      <c r="B209" s="13">
        <v>0</v>
      </c>
      <c r="C209" s="3"/>
      <c r="D209" s="6"/>
      <c r="E209" s="6"/>
      <c r="F209" s="6"/>
    </row>
    <row r="210" spans="1:6">
      <c r="A210" s="7">
        <f>Evaporation!A210</f>
        <v>1204</v>
      </c>
      <c r="B210" s="13">
        <v>0</v>
      </c>
      <c r="C210" s="3"/>
      <c r="D210" s="6"/>
      <c r="E210" s="6"/>
      <c r="F210" s="6"/>
    </row>
    <row r="211" spans="1:6">
      <c r="A211" s="7">
        <f>Evaporation!A211</f>
        <v>1205</v>
      </c>
      <c r="B211" s="13">
        <v>0</v>
      </c>
      <c r="C211" s="3"/>
      <c r="D211" s="6"/>
      <c r="E211" s="6"/>
      <c r="F211" s="6"/>
    </row>
    <row r="212" spans="1:6">
      <c r="A212" s="7">
        <f>Evaporation!A212</f>
        <v>1206</v>
      </c>
      <c r="B212" s="13">
        <v>0</v>
      </c>
      <c r="C212" s="3"/>
      <c r="D212" s="6"/>
      <c r="E212" s="6"/>
      <c r="F212" s="6"/>
    </row>
    <row r="213" spans="1:6">
      <c r="A213" s="7">
        <f>Evaporation!A213</f>
        <v>1207</v>
      </c>
      <c r="B213" s="13">
        <v>0</v>
      </c>
      <c r="C213" s="3"/>
      <c r="D213" s="6"/>
      <c r="E213" s="6"/>
      <c r="F213" s="6"/>
    </row>
    <row r="214" spans="1:6">
      <c r="A214" s="7">
        <f>Evaporation!A214</f>
        <v>1208</v>
      </c>
      <c r="B214" s="13">
        <v>0</v>
      </c>
      <c r="C214" s="3"/>
      <c r="D214" s="6"/>
      <c r="E214" s="6"/>
      <c r="F214" s="6"/>
    </row>
    <row r="215" spans="1:6">
      <c r="A215" s="7">
        <f>Evaporation!A215</f>
        <v>1209</v>
      </c>
      <c r="B215" s="13">
        <v>0</v>
      </c>
      <c r="C215" s="3"/>
      <c r="D215" s="6"/>
      <c r="E215" s="6"/>
      <c r="F215" s="6"/>
    </row>
    <row r="216" spans="1:6">
      <c r="A216" s="7">
        <f>Evaporation!A216</f>
        <v>1210</v>
      </c>
      <c r="B216" s="13">
        <v>0</v>
      </c>
      <c r="C216" s="3"/>
      <c r="D216" s="6"/>
      <c r="E216" s="6"/>
      <c r="F216" s="6"/>
    </row>
    <row r="217" spans="1:6">
      <c r="A217" s="7">
        <f>Evaporation!A217</f>
        <v>1211</v>
      </c>
      <c r="B217" s="13">
        <v>0</v>
      </c>
      <c r="C217" s="3"/>
      <c r="D217" s="6"/>
      <c r="E217" s="6"/>
      <c r="F217" s="6"/>
    </row>
    <row r="218" spans="1:6">
      <c r="A218" s="7">
        <f>Evaporation!A218</f>
        <v>1212</v>
      </c>
      <c r="B218" s="13">
        <v>0</v>
      </c>
      <c r="C218" s="3"/>
      <c r="D218" s="6"/>
      <c r="E218" s="6"/>
      <c r="F218" s="6"/>
    </row>
    <row r="219" spans="1:6">
      <c r="A219" s="7">
        <f>Evaporation!A219</f>
        <v>1213</v>
      </c>
      <c r="B219" s="13">
        <v>0</v>
      </c>
      <c r="C219" s="3"/>
      <c r="D219" s="6"/>
      <c r="E219" s="6"/>
      <c r="F219" s="6"/>
    </row>
    <row r="220" spans="1:6">
      <c r="A220" s="7">
        <f>Evaporation!A220</f>
        <v>1214</v>
      </c>
      <c r="B220" s="13">
        <v>0</v>
      </c>
      <c r="C220" s="3"/>
      <c r="D220" s="6"/>
      <c r="E220" s="6"/>
      <c r="F220" s="6"/>
    </row>
    <row r="221" spans="1:6">
      <c r="A221" s="7">
        <f>Evaporation!A221</f>
        <v>1215</v>
      </c>
      <c r="B221" s="13">
        <v>0</v>
      </c>
      <c r="C221" s="3"/>
      <c r="D221" s="6"/>
      <c r="E221" s="6"/>
      <c r="F221" s="6"/>
    </row>
    <row r="222" spans="1:6">
      <c r="A222" s="7">
        <f>Evaporation!A222</f>
        <v>1216</v>
      </c>
      <c r="B222" s="13">
        <v>0</v>
      </c>
      <c r="C222" s="3"/>
      <c r="D222" s="6"/>
      <c r="E222" s="6"/>
      <c r="F222" s="6"/>
    </row>
    <row r="223" spans="1:6">
      <c r="A223" s="7">
        <f>Evaporation!A223</f>
        <v>1217</v>
      </c>
      <c r="B223" s="13">
        <v>0</v>
      </c>
      <c r="C223" s="3"/>
      <c r="D223" s="6"/>
      <c r="E223" s="6"/>
      <c r="F223" s="6"/>
    </row>
    <row r="224" spans="1:6">
      <c r="A224" s="7">
        <f>Evaporation!A224</f>
        <v>1218</v>
      </c>
      <c r="B224" s="13">
        <v>0</v>
      </c>
      <c r="C224" s="3"/>
      <c r="D224" s="6"/>
      <c r="E224" s="6"/>
      <c r="F224" s="6"/>
    </row>
    <row r="225" spans="1:6">
      <c r="A225" s="7">
        <f>Evaporation!A225</f>
        <v>1219</v>
      </c>
      <c r="B225" s="13">
        <v>0</v>
      </c>
      <c r="C225" s="3"/>
      <c r="D225" s="6"/>
      <c r="E225" s="6"/>
      <c r="F225" s="6"/>
    </row>
    <row r="226" spans="1:6">
      <c r="A226" s="7">
        <f>Evaporation!A226</f>
        <v>1220</v>
      </c>
      <c r="B226" s="13">
        <v>0</v>
      </c>
      <c r="C226" s="3"/>
      <c r="D226" s="6"/>
      <c r="E226" s="6"/>
      <c r="F226" s="6"/>
    </row>
    <row r="227" spans="1:6">
      <c r="A227" s="7">
        <f>Evaporation!A227</f>
        <v>1221</v>
      </c>
      <c r="B227" s="13">
        <v>0</v>
      </c>
      <c r="C227" s="3"/>
      <c r="D227" s="6"/>
      <c r="E227" s="6"/>
      <c r="F227" s="6"/>
    </row>
    <row r="228" spans="1:6">
      <c r="A228" s="7">
        <f>Evaporation!A228</f>
        <v>1222</v>
      </c>
      <c r="B228" s="13">
        <v>0</v>
      </c>
      <c r="C228" s="3"/>
      <c r="D228" s="6"/>
      <c r="E228" s="6"/>
      <c r="F228" s="6"/>
    </row>
    <row r="229" spans="1:6">
      <c r="A229" s="7">
        <f>Evaporation!A229</f>
        <v>1223</v>
      </c>
      <c r="B229" s="13">
        <v>0</v>
      </c>
      <c r="C229" s="3"/>
      <c r="D229" s="6"/>
      <c r="E229" s="6"/>
      <c r="F229" s="6"/>
    </row>
    <row r="230" spans="1:6">
      <c r="A230" s="7">
        <f>Evaporation!A230</f>
        <v>1224</v>
      </c>
      <c r="B230" s="13">
        <v>0</v>
      </c>
      <c r="C230" s="3"/>
      <c r="D230" s="6"/>
      <c r="E230" s="6"/>
      <c r="F230" s="6"/>
    </row>
    <row r="231" spans="1:6">
      <c r="A231" s="7">
        <f>Evaporation!A231</f>
        <v>1225</v>
      </c>
      <c r="B231" s="13">
        <v>0</v>
      </c>
      <c r="C231" s="3"/>
      <c r="D231" s="6"/>
      <c r="E231" s="6"/>
      <c r="F231" s="6"/>
    </row>
    <row r="232" spans="1:6">
      <c r="A232" s="7">
        <f>Evaporation!A232</f>
        <v>1226</v>
      </c>
      <c r="B232" s="13">
        <v>0</v>
      </c>
      <c r="C232" s="3"/>
      <c r="D232" s="6"/>
      <c r="E232" s="6"/>
      <c r="F232" s="6"/>
    </row>
    <row r="233" spans="1:6">
      <c r="A233" s="7">
        <f>Evaporation!A233</f>
        <v>1227</v>
      </c>
      <c r="B233" s="13">
        <v>0</v>
      </c>
      <c r="C233" s="3"/>
      <c r="D233" s="6"/>
      <c r="E233" s="6"/>
      <c r="F233" s="6"/>
    </row>
    <row r="234" spans="1:6">
      <c r="A234" s="7">
        <f>Evaporation!A234</f>
        <v>1228</v>
      </c>
      <c r="B234" s="13">
        <v>0</v>
      </c>
      <c r="C234" s="3"/>
      <c r="D234" s="6"/>
      <c r="E234" s="6"/>
      <c r="F234" s="6"/>
    </row>
    <row r="235" spans="1:6">
      <c r="A235" s="7">
        <f>Evaporation!A235</f>
        <v>1229</v>
      </c>
      <c r="B235" s="13">
        <v>0</v>
      </c>
      <c r="C235" s="3"/>
      <c r="D235" s="6"/>
      <c r="E235" s="6"/>
      <c r="F235" s="6"/>
    </row>
    <row r="236" spans="1:6">
      <c r="A236" s="7">
        <f>Evaporation!A236</f>
        <v>1230</v>
      </c>
      <c r="B236" s="13">
        <v>0</v>
      </c>
      <c r="C236" s="3"/>
      <c r="D236" s="6"/>
      <c r="E236" s="6"/>
      <c r="F236" s="6"/>
    </row>
    <row r="237" spans="1:6">
      <c r="A237" s="7">
        <f>Evaporation!A237</f>
        <v>1231</v>
      </c>
      <c r="B237" s="13">
        <v>0</v>
      </c>
      <c r="C237" s="3"/>
      <c r="D237" s="6"/>
      <c r="E237" s="6"/>
      <c r="F237" s="6"/>
    </row>
    <row r="238" spans="1:6">
      <c r="A238" s="7">
        <f>Evaporation!A238</f>
        <v>1232</v>
      </c>
      <c r="B238" s="13">
        <v>0</v>
      </c>
      <c r="C238" s="3"/>
      <c r="D238" s="6"/>
      <c r="E238" s="6"/>
      <c r="F238" s="6"/>
    </row>
    <row r="239" spans="1:6">
      <c r="A239" s="7">
        <f>Evaporation!A239</f>
        <v>1233</v>
      </c>
      <c r="B239" s="13">
        <v>0</v>
      </c>
      <c r="C239" s="3"/>
      <c r="D239" s="6"/>
      <c r="E239" s="6"/>
      <c r="F239" s="6"/>
    </row>
    <row r="240" spans="1:6">
      <c r="A240" s="7">
        <f>Evaporation!A240</f>
        <v>1234</v>
      </c>
      <c r="B240" s="13">
        <v>0</v>
      </c>
      <c r="C240" s="3"/>
      <c r="D240" s="6"/>
      <c r="E240" s="6"/>
      <c r="F240" s="6"/>
    </row>
    <row r="241" spans="1:6">
      <c r="A241" s="7">
        <f>Evaporation!A241</f>
        <v>1235</v>
      </c>
      <c r="B241" s="13">
        <v>0</v>
      </c>
      <c r="C241" s="3"/>
      <c r="D241" s="6"/>
      <c r="E241" s="6"/>
      <c r="F241" s="6"/>
    </row>
    <row r="242" spans="1:6">
      <c r="A242" s="7">
        <f>Evaporation!A242</f>
        <v>1236</v>
      </c>
      <c r="B242" s="13">
        <v>0</v>
      </c>
      <c r="C242" s="3"/>
      <c r="D242" s="6"/>
      <c r="E242" s="6"/>
      <c r="F242" s="6"/>
    </row>
    <row r="243" spans="1:6">
      <c r="A243" s="7">
        <f>Evaporation!A243</f>
        <v>1237</v>
      </c>
      <c r="B243" s="13">
        <v>0</v>
      </c>
      <c r="C243" s="3"/>
      <c r="D243" s="6"/>
      <c r="E243" s="6"/>
      <c r="F243" s="6"/>
    </row>
    <row r="244" spans="1:6">
      <c r="A244" s="7">
        <f>Evaporation!A244</f>
        <v>1238</v>
      </c>
      <c r="B244" s="13">
        <v>0</v>
      </c>
      <c r="C244" s="3"/>
      <c r="D244" s="6"/>
      <c r="E244" s="6"/>
      <c r="F244" s="6"/>
    </row>
    <row r="245" spans="1:6">
      <c r="A245" s="7">
        <f>Evaporation!A245</f>
        <v>1239</v>
      </c>
      <c r="B245" s="13">
        <v>0</v>
      </c>
      <c r="C245" s="3"/>
      <c r="D245" s="6"/>
      <c r="E245" s="6"/>
      <c r="F245" s="6"/>
    </row>
    <row r="246" spans="1:6">
      <c r="A246" s="7">
        <f>Evaporation!A246</f>
        <v>1240</v>
      </c>
      <c r="B246" s="13">
        <v>0</v>
      </c>
      <c r="C246" s="3"/>
      <c r="D246" s="6"/>
      <c r="E246" s="6"/>
      <c r="F246" s="6"/>
    </row>
    <row r="247" spans="1:6">
      <c r="A247" s="7">
        <f>Evaporation!A247</f>
        <v>1241</v>
      </c>
      <c r="B247" s="13">
        <v>0</v>
      </c>
      <c r="C247" s="3"/>
      <c r="D247" s="6"/>
      <c r="E247" s="6"/>
      <c r="F247" s="6"/>
    </row>
    <row r="248" spans="1:6">
      <c r="A248" s="7">
        <f>Evaporation!A248</f>
        <v>1242</v>
      </c>
      <c r="B248" s="13">
        <v>0</v>
      </c>
      <c r="C248" s="3"/>
      <c r="D248" s="6"/>
      <c r="E248" s="6"/>
      <c r="F248" s="6"/>
    </row>
    <row r="249" spans="1:6">
      <c r="A249" s="7">
        <f>Evaporation!A249</f>
        <v>1243</v>
      </c>
      <c r="B249" s="13">
        <v>0</v>
      </c>
      <c r="C249" s="3"/>
      <c r="D249" s="6"/>
      <c r="E249" s="6"/>
      <c r="F249" s="6"/>
    </row>
    <row r="250" spans="1:6">
      <c r="A250" s="7">
        <f>Evaporation!A250</f>
        <v>1244</v>
      </c>
      <c r="B250" s="13">
        <v>0</v>
      </c>
      <c r="C250" s="3"/>
      <c r="D250" s="6"/>
      <c r="E250" s="6"/>
      <c r="F250" s="6"/>
    </row>
    <row r="251" spans="1:6">
      <c r="A251" s="7">
        <f>Evaporation!A251</f>
        <v>1245</v>
      </c>
      <c r="B251" s="13">
        <v>0</v>
      </c>
      <c r="C251" s="3"/>
      <c r="D251" s="6"/>
      <c r="E251" s="6"/>
      <c r="F251" s="6"/>
    </row>
    <row r="252" spans="1:6">
      <c r="A252" s="7">
        <f>Evaporation!A252</f>
        <v>1246</v>
      </c>
      <c r="B252" s="13">
        <v>0</v>
      </c>
      <c r="C252" s="3"/>
      <c r="D252" s="6"/>
      <c r="E252" s="6"/>
      <c r="F252" s="6"/>
    </row>
    <row r="253" spans="1:6">
      <c r="A253" s="7">
        <f>Evaporation!A253</f>
        <v>1247</v>
      </c>
      <c r="B253" s="13">
        <v>0</v>
      </c>
      <c r="C253" s="3"/>
      <c r="D253" s="6"/>
      <c r="E253" s="6"/>
      <c r="F253" s="6"/>
    </row>
    <row r="254" spans="1:6">
      <c r="A254" s="7">
        <f>Evaporation!A254</f>
        <v>1248</v>
      </c>
      <c r="B254" s="13">
        <v>0</v>
      </c>
      <c r="C254" s="3"/>
      <c r="D254" s="6"/>
      <c r="E254" s="6"/>
      <c r="F254" s="6"/>
    </row>
    <row r="255" spans="1:6">
      <c r="A255" s="7">
        <f>Evaporation!A255</f>
        <v>1249</v>
      </c>
      <c r="B255" s="13">
        <v>0</v>
      </c>
      <c r="C255" s="3"/>
      <c r="D255" s="6"/>
      <c r="E255" s="6"/>
      <c r="F255" s="6"/>
    </row>
    <row r="256" spans="1:6">
      <c r="A256" s="7">
        <f>Evaporation!A256</f>
        <v>1250</v>
      </c>
      <c r="B256" s="13">
        <v>0</v>
      </c>
      <c r="C256" s="3"/>
      <c r="D256" s="6"/>
      <c r="E256" s="6"/>
      <c r="F256" s="6"/>
    </row>
    <row r="257" spans="1:6">
      <c r="A257" s="7">
        <f>Evaporation!A257</f>
        <v>1251</v>
      </c>
      <c r="B257" s="13">
        <v>0</v>
      </c>
      <c r="C257" s="3"/>
      <c r="D257" s="6"/>
      <c r="E257" s="6"/>
      <c r="F257" s="6"/>
    </row>
    <row r="258" spans="1:6">
      <c r="A258" s="7">
        <f>Evaporation!A258</f>
        <v>1252</v>
      </c>
      <c r="B258" s="13">
        <v>0</v>
      </c>
      <c r="C258" s="3"/>
      <c r="D258" s="6"/>
      <c r="E258" s="6"/>
      <c r="F258" s="6"/>
    </row>
    <row r="259" spans="1:6">
      <c r="A259" s="7">
        <f>Evaporation!A259</f>
        <v>1253</v>
      </c>
      <c r="B259" s="13">
        <v>0</v>
      </c>
      <c r="C259" s="3"/>
      <c r="D259" s="6"/>
      <c r="E259" s="6"/>
      <c r="F259" s="6"/>
    </row>
    <row r="260" spans="1:6">
      <c r="A260" s="7">
        <f>Evaporation!A260</f>
        <v>1254</v>
      </c>
      <c r="B260" s="13">
        <v>0</v>
      </c>
      <c r="C260" s="3"/>
      <c r="D260" s="6"/>
      <c r="E260" s="6"/>
      <c r="F260" s="6"/>
    </row>
    <row r="261" spans="1:6">
      <c r="A261" s="7">
        <f>Evaporation!A261</f>
        <v>1255</v>
      </c>
      <c r="B261" s="13">
        <v>0</v>
      </c>
      <c r="C261" s="3"/>
      <c r="D261" s="6"/>
      <c r="E261" s="6"/>
      <c r="F261" s="6"/>
    </row>
    <row r="262" spans="1:6">
      <c r="A262" s="7">
        <f>Evaporation!A262</f>
        <v>1256</v>
      </c>
      <c r="B262" s="13">
        <v>0</v>
      </c>
      <c r="C262" s="3"/>
      <c r="D262" s="6"/>
      <c r="E262" s="6"/>
      <c r="F262" s="6"/>
    </row>
    <row r="263" spans="1:6">
      <c r="A263" s="7">
        <f>Evaporation!A263</f>
        <v>1257</v>
      </c>
      <c r="B263" s="13">
        <v>0</v>
      </c>
      <c r="C263" s="3"/>
      <c r="D263" s="6"/>
      <c r="E263" s="6"/>
      <c r="F263" s="6"/>
    </row>
    <row r="264" spans="1:6">
      <c r="A264" s="7">
        <f>Evaporation!A264</f>
        <v>1258</v>
      </c>
      <c r="B264" s="13">
        <v>0</v>
      </c>
      <c r="C264" s="3"/>
      <c r="D264" s="6"/>
      <c r="E264" s="6"/>
      <c r="F264" s="6"/>
    </row>
    <row r="265" spans="1:6">
      <c r="A265" s="7">
        <f>Evaporation!A265</f>
        <v>1259</v>
      </c>
      <c r="B265" s="13">
        <v>0</v>
      </c>
      <c r="C265" s="3"/>
      <c r="D265" s="6"/>
      <c r="E265" s="6"/>
      <c r="F265" s="6"/>
    </row>
    <row r="266" spans="1:6">
      <c r="A266" s="7">
        <f>Evaporation!A266</f>
        <v>1260</v>
      </c>
      <c r="B266" s="13">
        <v>0</v>
      </c>
      <c r="C266" s="3"/>
      <c r="D266" s="6"/>
      <c r="E266" s="6"/>
      <c r="F266" s="6"/>
    </row>
    <row r="267" spans="1:6">
      <c r="A267" s="7">
        <f>Evaporation!A267</f>
        <v>1261</v>
      </c>
      <c r="B267" s="13">
        <v>0</v>
      </c>
      <c r="C267" s="3"/>
      <c r="D267" s="6"/>
      <c r="E267" s="6"/>
      <c r="F267" s="6"/>
    </row>
    <row r="268" spans="1:6">
      <c r="A268" s="7">
        <f>Evaporation!A268</f>
        <v>1262</v>
      </c>
      <c r="B268" s="13">
        <v>0</v>
      </c>
      <c r="C268" s="3"/>
      <c r="D268" s="6"/>
      <c r="E268" s="6"/>
      <c r="F268" s="6"/>
    </row>
    <row r="269" spans="1:6">
      <c r="A269" s="7">
        <f>Evaporation!A269</f>
        <v>1263</v>
      </c>
      <c r="B269" s="13">
        <v>0</v>
      </c>
      <c r="C269" s="3"/>
      <c r="D269" s="6"/>
      <c r="E269" s="6"/>
      <c r="F269" s="6"/>
    </row>
    <row r="270" spans="1:6">
      <c r="A270" s="7">
        <f>Evaporation!A270</f>
        <v>1264</v>
      </c>
      <c r="B270" s="13">
        <v>0</v>
      </c>
      <c r="C270" s="3"/>
      <c r="D270" s="6"/>
      <c r="E270" s="6"/>
      <c r="F270" s="6"/>
    </row>
    <row r="271" spans="1:6">
      <c r="A271" s="7">
        <f>Evaporation!A271</f>
        <v>1265</v>
      </c>
      <c r="B271" s="13">
        <v>0</v>
      </c>
      <c r="C271" s="3"/>
      <c r="D271" s="6"/>
      <c r="E271" s="6"/>
      <c r="F271" s="6"/>
    </row>
    <row r="272" spans="1:6">
      <c r="A272" s="7">
        <f>Evaporation!A272</f>
        <v>1266</v>
      </c>
      <c r="B272" s="13">
        <v>0</v>
      </c>
      <c r="C272" s="3"/>
      <c r="D272" s="6"/>
      <c r="E272" s="6"/>
      <c r="F272" s="6"/>
    </row>
    <row r="273" spans="1:6">
      <c r="A273" s="7">
        <f>Evaporation!A273</f>
        <v>1267</v>
      </c>
      <c r="B273" s="13">
        <v>0</v>
      </c>
      <c r="C273" s="3"/>
      <c r="D273" s="6"/>
      <c r="E273" s="6"/>
      <c r="F273" s="6"/>
    </row>
    <row r="274" spans="1:6">
      <c r="A274" s="7">
        <f>Evaporation!A274</f>
        <v>1268</v>
      </c>
      <c r="B274" s="13">
        <v>0</v>
      </c>
      <c r="C274" s="3"/>
      <c r="D274" s="6"/>
      <c r="E274" s="6"/>
      <c r="F274" s="6"/>
    </row>
    <row r="275" spans="1:6">
      <c r="A275" s="7">
        <f>Evaporation!A275</f>
        <v>1269</v>
      </c>
      <c r="B275" s="13">
        <v>0</v>
      </c>
      <c r="C275" s="3"/>
      <c r="D275" s="6"/>
      <c r="E275" s="6"/>
      <c r="F275" s="6"/>
    </row>
    <row r="276" spans="1:6">
      <c r="A276" s="7">
        <f>Evaporation!A276</f>
        <v>1270</v>
      </c>
      <c r="B276" s="13">
        <v>0</v>
      </c>
      <c r="C276" s="3"/>
      <c r="D276" s="6"/>
      <c r="E276" s="6"/>
      <c r="F276" s="6"/>
    </row>
    <row r="277" spans="1:6">
      <c r="A277" s="7">
        <f>Evaporation!A277</f>
        <v>1271</v>
      </c>
      <c r="B277" s="13">
        <v>0</v>
      </c>
      <c r="C277" s="3"/>
      <c r="D277" s="6"/>
      <c r="E277" s="6"/>
      <c r="F277" s="6"/>
    </row>
    <row r="278" spans="1:6">
      <c r="A278" s="7">
        <f>Evaporation!A278</f>
        <v>1272</v>
      </c>
      <c r="B278" s="13">
        <v>0</v>
      </c>
      <c r="C278" s="3"/>
      <c r="D278" s="6"/>
      <c r="E278" s="6"/>
      <c r="F278" s="6"/>
    </row>
    <row r="279" spans="1:6">
      <c r="A279" s="7">
        <f>Evaporation!A279</f>
        <v>1273</v>
      </c>
      <c r="B279" s="13">
        <v>0</v>
      </c>
      <c r="C279" s="3"/>
      <c r="D279" s="6"/>
      <c r="E279" s="6"/>
      <c r="F279" s="6"/>
    </row>
    <row r="280" spans="1:6">
      <c r="A280" s="7">
        <f>Evaporation!A280</f>
        <v>1274</v>
      </c>
      <c r="B280" s="13">
        <v>0</v>
      </c>
      <c r="C280" s="3"/>
      <c r="D280" s="6"/>
      <c r="E280" s="6"/>
      <c r="F280" s="6"/>
    </row>
    <row r="281" spans="1:6">
      <c r="A281" s="7">
        <f>Evaporation!A281</f>
        <v>1275</v>
      </c>
      <c r="B281" s="13">
        <v>0</v>
      </c>
      <c r="C281" s="3"/>
      <c r="D281" s="6"/>
      <c r="E281" s="6"/>
      <c r="F281" s="6"/>
    </row>
    <row r="282" spans="1:6">
      <c r="A282" s="7">
        <f>Evaporation!A282</f>
        <v>1276</v>
      </c>
      <c r="B282" s="13">
        <v>0</v>
      </c>
      <c r="C282" s="3"/>
      <c r="D282" s="6"/>
      <c r="E282" s="6"/>
      <c r="F282" s="6"/>
    </row>
    <row r="283" spans="1:6">
      <c r="A283" s="7">
        <f>Evaporation!A283</f>
        <v>1277</v>
      </c>
      <c r="B283" s="13">
        <v>0</v>
      </c>
      <c r="C283" s="3"/>
      <c r="D283" s="6"/>
      <c r="E283" s="6"/>
      <c r="F283" s="6"/>
    </row>
    <row r="284" spans="1:6">
      <c r="A284" s="7">
        <f>Evaporation!A284</f>
        <v>1278</v>
      </c>
      <c r="B284" s="13">
        <v>0</v>
      </c>
      <c r="C284" s="3"/>
      <c r="D284" s="6"/>
      <c r="E284" s="6"/>
      <c r="F284" s="6"/>
    </row>
    <row r="285" spans="1:6">
      <c r="A285" s="7">
        <f>Evaporation!A285</f>
        <v>1279</v>
      </c>
      <c r="B285" s="13">
        <v>0</v>
      </c>
      <c r="C285" s="3"/>
      <c r="D285" s="6"/>
      <c r="E285" s="6"/>
      <c r="F285" s="6"/>
    </row>
    <row r="286" spans="1:6">
      <c r="A286" s="7">
        <f>Evaporation!A286</f>
        <v>1280</v>
      </c>
      <c r="B286" s="13">
        <v>0</v>
      </c>
      <c r="C286" s="3"/>
      <c r="D286" s="6"/>
      <c r="E286" s="6"/>
      <c r="F286" s="6"/>
    </row>
    <row r="287" spans="1:6">
      <c r="A287" s="7">
        <f>Evaporation!A287</f>
        <v>1281</v>
      </c>
      <c r="B287" s="13">
        <v>0</v>
      </c>
      <c r="C287" s="3"/>
      <c r="D287" s="6"/>
      <c r="E287" s="6"/>
      <c r="F287" s="6"/>
    </row>
    <row r="288" spans="1:6">
      <c r="A288" s="7">
        <f>Evaporation!A288</f>
        <v>1282</v>
      </c>
      <c r="B288" s="13">
        <v>0</v>
      </c>
      <c r="C288" s="3"/>
      <c r="D288" s="6"/>
      <c r="E288" s="6"/>
      <c r="F288" s="6"/>
    </row>
    <row r="289" spans="1:6">
      <c r="A289" s="7">
        <f>Evaporation!A289</f>
        <v>1283</v>
      </c>
      <c r="B289" s="13">
        <v>0</v>
      </c>
      <c r="C289" s="3"/>
      <c r="D289" s="6"/>
      <c r="E289" s="6"/>
      <c r="F289" s="6"/>
    </row>
    <row r="290" spans="1:6">
      <c r="A290" s="7">
        <f>Evaporation!A290</f>
        <v>1284</v>
      </c>
      <c r="B290" s="13">
        <v>0</v>
      </c>
      <c r="C290" s="3"/>
      <c r="D290" s="6"/>
      <c r="E290" s="6"/>
      <c r="F290" s="6"/>
    </row>
    <row r="291" spans="1:6">
      <c r="A291" s="7">
        <f>Evaporation!A291</f>
        <v>1285</v>
      </c>
      <c r="B291" s="13">
        <v>0</v>
      </c>
      <c r="C291" s="3"/>
      <c r="D291" s="6"/>
      <c r="E291" s="6"/>
      <c r="F291" s="6"/>
    </row>
    <row r="292" spans="1:6">
      <c r="A292" s="7">
        <f>Evaporation!A292</f>
        <v>1286</v>
      </c>
      <c r="B292" s="13">
        <v>0</v>
      </c>
      <c r="C292" s="3"/>
      <c r="D292" s="6"/>
      <c r="E292" s="6"/>
      <c r="F292" s="6"/>
    </row>
    <row r="293" spans="1:6">
      <c r="A293" s="7">
        <f>Evaporation!A293</f>
        <v>1287</v>
      </c>
      <c r="B293" s="13">
        <v>0</v>
      </c>
      <c r="C293" s="3"/>
      <c r="D293" s="6"/>
      <c r="E293" s="6"/>
      <c r="F293" s="6"/>
    </row>
    <row r="294" spans="1:6">
      <c r="A294" s="7">
        <f>Evaporation!A294</f>
        <v>1288</v>
      </c>
      <c r="B294" s="13">
        <v>0</v>
      </c>
      <c r="C294" s="3"/>
      <c r="D294" s="6"/>
      <c r="E294" s="6"/>
      <c r="F294" s="6"/>
    </row>
    <row r="295" spans="1:6">
      <c r="A295" s="7">
        <f>Evaporation!A295</f>
        <v>1289</v>
      </c>
      <c r="B295" s="13">
        <v>0</v>
      </c>
      <c r="C295" s="3"/>
      <c r="D295" s="6"/>
      <c r="E295" s="6"/>
      <c r="F295" s="6"/>
    </row>
    <row r="296" spans="1:6">
      <c r="A296" s="7">
        <f>Evaporation!A296</f>
        <v>1290</v>
      </c>
      <c r="B296" s="13">
        <v>0</v>
      </c>
      <c r="C296" s="3"/>
      <c r="D296" s="6"/>
      <c r="E296" s="6"/>
      <c r="F296" s="6"/>
    </row>
    <row r="297" spans="1:6">
      <c r="A297" s="7">
        <f>Evaporation!A297</f>
        <v>1291</v>
      </c>
      <c r="B297" s="13">
        <v>0</v>
      </c>
      <c r="C297" s="3"/>
      <c r="D297" s="6"/>
      <c r="E297" s="6"/>
      <c r="F297" s="6"/>
    </row>
    <row r="298" spans="1:6">
      <c r="A298" s="7">
        <f>Evaporation!A298</f>
        <v>1292</v>
      </c>
      <c r="B298" s="13">
        <v>0</v>
      </c>
      <c r="C298" s="3"/>
      <c r="D298" s="6"/>
      <c r="E298" s="6"/>
      <c r="F298" s="6"/>
    </row>
    <row r="299" spans="1:6">
      <c r="A299" s="7">
        <f>Evaporation!A299</f>
        <v>1293</v>
      </c>
      <c r="B299" s="13">
        <v>0</v>
      </c>
      <c r="C299" s="3"/>
      <c r="D299" s="6"/>
      <c r="E299" s="6"/>
      <c r="F299" s="6"/>
    </row>
    <row r="300" spans="1:6">
      <c r="A300" s="7">
        <f>Evaporation!A300</f>
        <v>1294</v>
      </c>
      <c r="B300" s="13">
        <v>0</v>
      </c>
      <c r="C300" s="3"/>
      <c r="D300" s="6"/>
      <c r="E300" s="6"/>
      <c r="F300" s="6"/>
    </row>
    <row r="301" spans="1:6">
      <c r="A301" s="7">
        <f>Evaporation!A301</f>
        <v>1295</v>
      </c>
      <c r="B301" s="13">
        <v>0</v>
      </c>
      <c r="C301" s="3"/>
      <c r="D301" s="6"/>
      <c r="E301" s="6"/>
      <c r="F301" s="6"/>
    </row>
    <row r="302" spans="1:6">
      <c r="A302" s="7">
        <f>Evaporation!A302</f>
        <v>1296</v>
      </c>
      <c r="B302" s="13">
        <v>0</v>
      </c>
      <c r="C302" s="3"/>
      <c r="D302" s="6"/>
      <c r="E302" s="6"/>
      <c r="F302" s="6"/>
    </row>
    <row r="303" spans="1:6">
      <c r="A303" s="7">
        <f>Evaporation!A303</f>
        <v>1297</v>
      </c>
      <c r="B303" s="13">
        <v>0</v>
      </c>
      <c r="C303" s="3"/>
      <c r="D303" s="6"/>
      <c r="E303" s="6"/>
      <c r="F303" s="6"/>
    </row>
    <row r="304" spans="1:6">
      <c r="A304" s="7">
        <f>Evaporation!A304</f>
        <v>1298</v>
      </c>
      <c r="B304" s="13">
        <v>0</v>
      </c>
      <c r="C304" s="3"/>
      <c r="D304" s="6"/>
      <c r="E304" s="6"/>
      <c r="F304" s="6"/>
    </row>
    <row r="305" spans="1:6">
      <c r="A305" s="7">
        <f>Evaporation!A305</f>
        <v>1299</v>
      </c>
      <c r="B305" s="13">
        <v>0</v>
      </c>
      <c r="C305" s="3"/>
      <c r="D305" s="6"/>
      <c r="E305" s="6"/>
      <c r="F305" s="6"/>
    </row>
    <row r="306" spans="1:6">
      <c r="A306" s="7">
        <f>Evaporation!A306</f>
        <v>1300</v>
      </c>
      <c r="B306" s="13">
        <v>0</v>
      </c>
      <c r="C306" s="3"/>
      <c r="D306" s="6"/>
      <c r="E306" s="6"/>
      <c r="F306" s="6"/>
    </row>
    <row r="307" spans="1:6">
      <c r="A307" s="7">
        <f>Evaporation!A307</f>
        <v>1301</v>
      </c>
      <c r="B307" s="13">
        <v>0</v>
      </c>
      <c r="C307" s="3"/>
      <c r="D307" s="6"/>
      <c r="E307" s="6"/>
      <c r="F307" s="6"/>
    </row>
    <row r="308" spans="1:6">
      <c r="A308" s="7">
        <f>Evaporation!A308</f>
        <v>1302</v>
      </c>
      <c r="B308" s="13">
        <v>0</v>
      </c>
      <c r="C308" s="3"/>
      <c r="D308" s="6"/>
      <c r="E308" s="6"/>
      <c r="F308" s="6"/>
    </row>
    <row r="309" spans="1:6">
      <c r="A309" s="7">
        <f>Evaporation!A309</f>
        <v>1303</v>
      </c>
      <c r="B309" s="13">
        <v>0</v>
      </c>
      <c r="C309" s="3"/>
      <c r="D309" s="6"/>
      <c r="E309" s="6"/>
      <c r="F309" s="6"/>
    </row>
    <row r="310" spans="1:6">
      <c r="A310" s="7">
        <f>Evaporation!A310</f>
        <v>1304</v>
      </c>
      <c r="B310" s="13">
        <v>0</v>
      </c>
      <c r="C310" s="3"/>
      <c r="D310" s="6"/>
      <c r="E310" s="6"/>
      <c r="F310" s="6"/>
    </row>
    <row r="311" spans="1:6">
      <c r="A311" s="7">
        <f>Evaporation!A311</f>
        <v>1305</v>
      </c>
      <c r="B311" s="13">
        <v>0</v>
      </c>
      <c r="C311" s="3"/>
      <c r="D311" s="6"/>
      <c r="E311" s="6"/>
      <c r="F311" s="6"/>
    </row>
    <row r="312" spans="1:6">
      <c r="A312" s="7">
        <f>Evaporation!A312</f>
        <v>1306</v>
      </c>
      <c r="B312" s="13">
        <v>0</v>
      </c>
      <c r="C312" s="3"/>
      <c r="D312" s="6"/>
      <c r="E312" s="6"/>
      <c r="F312" s="6"/>
    </row>
    <row r="313" spans="1:6">
      <c r="A313" s="7">
        <f>Evaporation!A313</f>
        <v>1307</v>
      </c>
      <c r="B313" s="13">
        <v>0</v>
      </c>
      <c r="C313" s="3"/>
      <c r="D313" s="6"/>
      <c r="E313" s="6"/>
      <c r="F313" s="6"/>
    </row>
    <row r="314" spans="1:6">
      <c r="A314" s="7">
        <f>Evaporation!A314</f>
        <v>1308</v>
      </c>
      <c r="B314" s="13">
        <v>0</v>
      </c>
      <c r="C314" s="3"/>
      <c r="D314" s="6"/>
      <c r="E314" s="6"/>
      <c r="F314" s="6"/>
    </row>
    <row r="315" spans="1:6">
      <c r="A315" s="7">
        <f>Evaporation!A315</f>
        <v>1309</v>
      </c>
      <c r="B315" s="13">
        <v>0</v>
      </c>
      <c r="C315" s="3"/>
      <c r="D315" s="6"/>
      <c r="E315" s="6"/>
      <c r="F315" s="6"/>
    </row>
    <row r="316" spans="1:6">
      <c r="A316" s="7">
        <f>Evaporation!A316</f>
        <v>1310</v>
      </c>
      <c r="B316" s="13">
        <v>0</v>
      </c>
      <c r="C316" s="3"/>
      <c r="D316" s="6"/>
      <c r="E316" s="6"/>
      <c r="F316" s="6"/>
    </row>
    <row r="317" spans="1:6">
      <c r="A317" s="7">
        <f>Evaporation!A317</f>
        <v>1311</v>
      </c>
      <c r="B317" s="13">
        <v>0</v>
      </c>
      <c r="C317" s="3"/>
      <c r="D317" s="6"/>
      <c r="E317" s="6"/>
      <c r="F317" s="6"/>
    </row>
    <row r="318" spans="1:6">
      <c r="A318" s="7">
        <f>Evaporation!A318</f>
        <v>1312</v>
      </c>
      <c r="B318" s="13">
        <v>0</v>
      </c>
      <c r="C318" s="3"/>
      <c r="D318" s="6"/>
      <c r="E318" s="6"/>
      <c r="F318" s="6"/>
    </row>
    <row r="319" spans="1:6">
      <c r="A319" s="7">
        <f>Evaporation!A319</f>
        <v>1313</v>
      </c>
      <c r="B319" s="13">
        <v>0</v>
      </c>
      <c r="C319" s="3"/>
      <c r="D319" s="6"/>
      <c r="E319" s="6"/>
      <c r="F319" s="6"/>
    </row>
    <row r="320" spans="1:6">
      <c r="A320" s="7">
        <f>Evaporation!A320</f>
        <v>1314</v>
      </c>
      <c r="B320" s="13">
        <v>0</v>
      </c>
      <c r="C320" s="3"/>
      <c r="D320" s="6"/>
      <c r="E320" s="6"/>
      <c r="F320" s="6"/>
    </row>
    <row r="321" spans="1:6">
      <c r="A321" s="7">
        <f>Evaporation!A321</f>
        <v>1315</v>
      </c>
      <c r="B321" s="13">
        <v>0</v>
      </c>
      <c r="C321" s="3"/>
      <c r="D321" s="6"/>
      <c r="E321" s="6"/>
      <c r="F321" s="6"/>
    </row>
    <row r="322" spans="1:6">
      <c r="A322" s="7">
        <f>Evaporation!A322</f>
        <v>1316</v>
      </c>
      <c r="B322" s="13">
        <v>0</v>
      </c>
      <c r="C322" s="3"/>
      <c r="D322" s="6"/>
      <c r="E322" s="6"/>
      <c r="F322" s="6"/>
    </row>
    <row r="323" spans="1:6">
      <c r="A323" s="7">
        <f>Evaporation!A323</f>
        <v>1317</v>
      </c>
      <c r="B323" s="13">
        <v>0</v>
      </c>
      <c r="C323" s="3"/>
      <c r="D323" s="6"/>
      <c r="E323" s="6"/>
      <c r="F323" s="6"/>
    </row>
    <row r="324" spans="1:6">
      <c r="A324" s="7">
        <f>Evaporation!A324</f>
        <v>1318</v>
      </c>
      <c r="B324" s="13">
        <v>0</v>
      </c>
      <c r="C324" s="3"/>
      <c r="D324" s="6"/>
      <c r="E324" s="6"/>
      <c r="F324" s="6"/>
    </row>
    <row r="325" spans="1:6">
      <c r="A325" s="7">
        <f>Evaporation!A325</f>
        <v>1319</v>
      </c>
      <c r="B325" s="13">
        <v>0</v>
      </c>
      <c r="C325" s="3"/>
      <c r="D325" s="6"/>
      <c r="E325" s="6"/>
      <c r="F325" s="6"/>
    </row>
    <row r="326" spans="1:6">
      <c r="A326" s="7">
        <f>Evaporation!A326</f>
        <v>1320</v>
      </c>
      <c r="B326" s="13">
        <v>0</v>
      </c>
      <c r="C326" s="3"/>
      <c r="D326" s="6"/>
      <c r="E326" s="6"/>
      <c r="F326" s="6"/>
    </row>
    <row r="327" spans="1:6">
      <c r="A327" s="7">
        <f>Evaporation!A327</f>
        <v>1321</v>
      </c>
      <c r="B327" s="13">
        <v>0</v>
      </c>
      <c r="C327" s="3"/>
      <c r="D327" s="6"/>
      <c r="E327" s="6"/>
      <c r="F327" s="6"/>
    </row>
    <row r="328" spans="1:6">
      <c r="A328" s="7">
        <f>Evaporation!A328</f>
        <v>1322</v>
      </c>
      <c r="B328" s="13">
        <v>0</v>
      </c>
      <c r="C328" s="3"/>
      <c r="D328" s="6"/>
      <c r="E328" s="6"/>
      <c r="F328" s="6"/>
    </row>
    <row r="329" spans="1:6">
      <c r="A329" s="7">
        <f>Evaporation!A329</f>
        <v>1323</v>
      </c>
      <c r="B329" s="13">
        <v>0</v>
      </c>
      <c r="C329" s="3"/>
      <c r="D329" s="6"/>
      <c r="E329" s="6"/>
      <c r="F329" s="6"/>
    </row>
    <row r="330" spans="1:6">
      <c r="A330" s="7">
        <f>Evaporation!A330</f>
        <v>1324</v>
      </c>
      <c r="B330" s="13">
        <v>0</v>
      </c>
      <c r="C330" s="3"/>
      <c r="D330" s="6"/>
      <c r="E330" s="6"/>
      <c r="F330" s="6"/>
    </row>
    <row r="331" spans="1:6">
      <c r="A331" s="7">
        <f>Evaporation!A331</f>
        <v>1325</v>
      </c>
      <c r="B331" s="13">
        <v>0</v>
      </c>
      <c r="C331" s="3"/>
      <c r="D331" s="6"/>
      <c r="E331" s="6"/>
      <c r="F331" s="6"/>
    </row>
    <row r="332" spans="1:6">
      <c r="A332" s="7">
        <f>Evaporation!A332</f>
        <v>1326</v>
      </c>
      <c r="B332" s="13">
        <v>0</v>
      </c>
      <c r="C332" s="3"/>
      <c r="D332" s="6"/>
      <c r="E332" s="6"/>
      <c r="F332" s="6"/>
    </row>
    <row r="333" spans="1:6">
      <c r="A333" s="7">
        <f>Evaporation!A333</f>
        <v>1327</v>
      </c>
      <c r="B333" s="13">
        <v>0</v>
      </c>
      <c r="C333" s="3"/>
      <c r="D333" s="6"/>
      <c r="E333" s="6"/>
      <c r="F333" s="6"/>
    </row>
    <row r="334" spans="1:6">
      <c r="A334" s="7">
        <f>Evaporation!A334</f>
        <v>1328</v>
      </c>
      <c r="B334" s="13">
        <v>0</v>
      </c>
      <c r="C334" s="3"/>
      <c r="D334" s="6"/>
      <c r="E334" s="6"/>
      <c r="F334" s="6"/>
    </row>
    <row r="335" spans="1:6">
      <c r="A335" s="7">
        <f>Evaporation!A335</f>
        <v>1329</v>
      </c>
      <c r="B335" s="13">
        <v>0</v>
      </c>
      <c r="C335" s="3"/>
      <c r="D335" s="6"/>
      <c r="E335" s="6"/>
      <c r="F335" s="6"/>
    </row>
    <row r="336" spans="1:6">
      <c r="A336" s="7">
        <f>Evaporation!A336</f>
        <v>1330</v>
      </c>
      <c r="B336" s="13">
        <v>0</v>
      </c>
      <c r="C336" s="3"/>
      <c r="D336" s="6"/>
      <c r="E336" s="6"/>
      <c r="F336" s="6"/>
    </row>
    <row r="337" spans="1:6">
      <c r="A337" s="7">
        <f>Evaporation!A337</f>
        <v>1331</v>
      </c>
      <c r="B337" s="13">
        <v>0</v>
      </c>
      <c r="C337" s="3"/>
      <c r="D337" s="6"/>
      <c r="E337" s="6"/>
      <c r="F337" s="6"/>
    </row>
    <row r="338" spans="1:6">
      <c r="A338" s="7">
        <f>Evaporation!A338</f>
        <v>1332</v>
      </c>
      <c r="B338" s="13">
        <v>0</v>
      </c>
      <c r="C338" s="3"/>
      <c r="D338" s="6"/>
      <c r="E338" s="6"/>
      <c r="F338" s="6"/>
    </row>
    <row r="339" spans="1:6">
      <c r="A339" s="7">
        <f>Evaporation!A339</f>
        <v>1333</v>
      </c>
      <c r="B339" s="13">
        <v>0</v>
      </c>
      <c r="C339" s="3"/>
      <c r="D339" s="6"/>
      <c r="E339" s="6"/>
      <c r="F339" s="6"/>
    </row>
    <row r="340" spans="1:6">
      <c r="A340" s="7">
        <f>Evaporation!A340</f>
        <v>1334</v>
      </c>
      <c r="B340" s="13">
        <v>0</v>
      </c>
      <c r="C340" s="3"/>
      <c r="D340" s="6"/>
      <c r="E340" s="6"/>
      <c r="F340" s="6"/>
    </row>
    <row r="341" spans="1:6">
      <c r="A341" s="7">
        <f>Evaporation!A341</f>
        <v>1335</v>
      </c>
      <c r="B341" s="13">
        <v>0</v>
      </c>
      <c r="C341" s="3"/>
      <c r="D341" s="6"/>
      <c r="E341" s="6"/>
      <c r="F341" s="6"/>
    </row>
    <row r="342" spans="1:6">
      <c r="A342" s="7">
        <f>Evaporation!A342</f>
        <v>1336</v>
      </c>
      <c r="B342" s="13">
        <v>0</v>
      </c>
      <c r="C342" s="3"/>
      <c r="D342" s="6"/>
      <c r="E342" s="6"/>
      <c r="F342" s="6"/>
    </row>
    <row r="343" spans="1:6">
      <c r="A343" s="7">
        <f>Evaporation!A343</f>
        <v>1337</v>
      </c>
      <c r="B343" s="13">
        <v>0</v>
      </c>
      <c r="C343" s="3"/>
      <c r="D343" s="6"/>
      <c r="E343" s="6"/>
      <c r="F343" s="6"/>
    </row>
    <row r="344" spans="1:6">
      <c r="A344" s="7">
        <f>Evaporation!A344</f>
        <v>1338</v>
      </c>
      <c r="B344" s="13">
        <v>0</v>
      </c>
      <c r="C344" s="3"/>
      <c r="D344" s="6"/>
      <c r="E344" s="6"/>
      <c r="F344" s="6"/>
    </row>
    <row r="345" spans="1:6">
      <c r="A345" s="7">
        <f>Evaporation!A345</f>
        <v>1339</v>
      </c>
      <c r="B345" s="13">
        <v>0</v>
      </c>
      <c r="C345" s="3"/>
      <c r="D345" s="6"/>
      <c r="E345" s="6"/>
      <c r="F345" s="6"/>
    </row>
    <row r="346" spans="1:6">
      <c r="A346" s="7">
        <f>Evaporation!A346</f>
        <v>1340</v>
      </c>
      <c r="B346" s="13">
        <v>0</v>
      </c>
      <c r="C346" s="3"/>
      <c r="D346" s="6"/>
      <c r="E346" s="6"/>
      <c r="F346" s="6"/>
    </row>
    <row r="347" spans="1:6">
      <c r="A347" s="7">
        <f>Evaporation!A347</f>
        <v>1341</v>
      </c>
      <c r="B347" s="13">
        <v>0</v>
      </c>
      <c r="C347" s="3"/>
      <c r="D347" s="6"/>
      <c r="E347" s="6"/>
      <c r="F347" s="6"/>
    </row>
    <row r="348" spans="1:6">
      <c r="A348" s="7">
        <f>Evaporation!A348</f>
        <v>1342</v>
      </c>
      <c r="B348" s="13">
        <v>0</v>
      </c>
      <c r="C348" s="3"/>
      <c r="D348" s="6"/>
      <c r="E348" s="6"/>
      <c r="F348" s="6"/>
    </row>
    <row r="349" spans="1:6">
      <c r="A349" s="7">
        <f>Evaporation!A349</f>
        <v>1343</v>
      </c>
      <c r="B349" s="13">
        <v>0</v>
      </c>
      <c r="C349" s="3"/>
      <c r="D349" s="6"/>
      <c r="E349" s="6"/>
      <c r="F349" s="6"/>
    </row>
    <row r="350" spans="1:6">
      <c r="A350" s="7">
        <f>Evaporation!A350</f>
        <v>1344</v>
      </c>
      <c r="B350" s="13">
        <v>0</v>
      </c>
      <c r="C350" s="3"/>
      <c r="D350" s="6"/>
      <c r="E350" s="6"/>
      <c r="F350" s="6"/>
    </row>
    <row r="351" spans="1:6">
      <c r="A351" s="7">
        <f>Evaporation!A351</f>
        <v>1345</v>
      </c>
      <c r="B351" s="13">
        <v>0</v>
      </c>
      <c r="C351" s="3"/>
      <c r="D351" s="6"/>
      <c r="E351" s="6"/>
      <c r="F351" s="6"/>
    </row>
    <row r="352" spans="1:6">
      <c r="A352" s="7">
        <f>Evaporation!A352</f>
        <v>1346</v>
      </c>
      <c r="B352" s="13">
        <v>0</v>
      </c>
      <c r="C352" s="3"/>
      <c r="D352" s="6"/>
      <c r="E352" s="6"/>
      <c r="F352" s="6"/>
    </row>
    <row r="353" spans="1:6">
      <c r="A353" s="7">
        <f>Evaporation!A353</f>
        <v>1347</v>
      </c>
      <c r="B353" s="13">
        <v>0</v>
      </c>
      <c r="C353" s="3"/>
      <c r="D353" s="6"/>
      <c r="E353" s="6"/>
      <c r="F353" s="6"/>
    </row>
    <row r="354" spans="1:6">
      <c r="A354" s="7">
        <f>Evaporation!A354</f>
        <v>1348</v>
      </c>
      <c r="B354" s="13">
        <v>0</v>
      </c>
      <c r="C354" s="3"/>
      <c r="D354" s="6"/>
      <c r="E354" s="6"/>
      <c r="F354" s="6"/>
    </row>
    <row r="355" spans="1:6">
      <c r="A355" s="7">
        <f>Evaporation!A355</f>
        <v>1349</v>
      </c>
      <c r="B355" s="13">
        <v>0</v>
      </c>
      <c r="C355" s="3"/>
      <c r="D355" s="6"/>
      <c r="E355" s="6"/>
      <c r="F355" s="6"/>
    </row>
    <row r="356" spans="1:6">
      <c r="A356" s="7">
        <f>Evaporation!A356</f>
        <v>1350</v>
      </c>
      <c r="B356" s="13">
        <v>0</v>
      </c>
      <c r="C356" s="3"/>
      <c r="D356" s="6"/>
      <c r="E356" s="6"/>
      <c r="F356" s="6"/>
    </row>
    <row r="357" spans="1:6">
      <c r="A357" s="7">
        <f>Evaporation!A357</f>
        <v>1351</v>
      </c>
      <c r="B357" s="13">
        <v>0</v>
      </c>
      <c r="C357" s="3"/>
      <c r="D357" s="6"/>
      <c r="E357" s="6"/>
      <c r="F357" s="6"/>
    </row>
    <row r="358" spans="1:6">
      <c r="A358" s="7">
        <f>Evaporation!A358</f>
        <v>1352</v>
      </c>
      <c r="B358" s="13">
        <v>0</v>
      </c>
      <c r="C358" s="3"/>
      <c r="D358" s="6"/>
      <c r="E358" s="6"/>
      <c r="F358" s="6"/>
    </row>
    <row r="359" spans="1:6">
      <c r="A359" s="7">
        <f>Evaporation!A359</f>
        <v>1353</v>
      </c>
      <c r="B359" s="13">
        <v>0</v>
      </c>
      <c r="C359" s="3"/>
      <c r="D359" s="6"/>
      <c r="E359" s="6"/>
      <c r="F359" s="6"/>
    </row>
    <row r="360" spans="1:6">
      <c r="A360" s="7">
        <f>Evaporation!A360</f>
        <v>1354</v>
      </c>
      <c r="B360" s="13">
        <v>0</v>
      </c>
      <c r="C360" s="3"/>
      <c r="D360" s="6"/>
      <c r="E360" s="6"/>
      <c r="F360" s="6"/>
    </row>
    <row r="361" spans="1:6">
      <c r="A361" s="7">
        <f>Evaporation!A361</f>
        <v>1355</v>
      </c>
      <c r="B361" s="13">
        <v>0</v>
      </c>
      <c r="C361" s="3"/>
      <c r="D361" s="6"/>
      <c r="E361" s="6"/>
      <c r="F361" s="6"/>
    </row>
    <row r="362" spans="1:6">
      <c r="A362" s="7">
        <f>Evaporation!A362</f>
        <v>1356</v>
      </c>
      <c r="B362" s="13">
        <v>0</v>
      </c>
      <c r="C362" s="3"/>
      <c r="D362" s="6"/>
      <c r="E362" s="6"/>
      <c r="F362" s="6"/>
    </row>
    <row r="363" spans="1:6">
      <c r="A363" s="7">
        <f>Evaporation!A363</f>
        <v>1357</v>
      </c>
      <c r="B363" s="13">
        <v>0</v>
      </c>
      <c r="C363" s="3"/>
      <c r="D363" s="6"/>
      <c r="E363" s="6"/>
      <c r="F363" s="6"/>
    </row>
    <row r="364" spans="1:6">
      <c r="A364" s="7">
        <f>Evaporation!A364</f>
        <v>1358</v>
      </c>
      <c r="B364" s="13">
        <v>0</v>
      </c>
      <c r="C364" s="3"/>
      <c r="D364" s="6"/>
      <c r="E364" s="6"/>
      <c r="F364" s="6"/>
    </row>
    <row r="365" spans="1:6">
      <c r="A365" s="7">
        <f>Evaporation!A365</f>
        <v>1359</v>
      </c>
      <c r="B365" s="13">
        <v>0</v>
      </c>
      <c r="C365" s="3"/>
      <c r="D365" s="6"/>
      <c r="E365" s="6"/>
      <c r="F365" s="6"/>
    </row>
    <row r="366" spans="1:6">
      <c r="A366" s="7">
        <f>Evaporation!A366</f>
        <v>1360</v>
      </c>
      <c r="B366" s="13">
        <v>0</v>
      </c>
      <c r="C366" s="3"/>
      <c r="D366" s="6"/>
      <c r="E366" s="6"/>
      <c r="F366" s="6"/>
    </row>
    <row r="367" spans="1:6">
      <c r="A367" s="7">
        <f>Evaporation!A367</f>
        <v>1361</v>
      </c>
      <c r="B367" s="13">
        <v>0</v>
      </c>
      <c r="C367" s="3"/>
      <c r="D367" s="6"/>
      <c r="E367" s="6"/>
      <c r="F367" s="6"/>
    </row>
    <row r="368" spans="1:6">
      <c r="A368" s="7">
        <f>Evaporation!A368</f>
        <v>1362</v>
      </c>
      <c r="B368" s="13">
        <v>0</v>
      </c>
      <c r="C368" s="3"/>
      <c r="D368" s="6"/>
      <c r="E368" s="6"/>
      <c r="F368" s="6"/>
    </row>
    <row r="369" spans="1:6">
      <c r="A369" s="7">
        <f>Evaporation!A369</f>
        <v>1363</v>
      </c>
      <c r="B369" s="13">
        <v>0</v>
      </c>
      <c r="C369" s="3"/>
      <c r="D369" s="6"/>
      <c r="E369" s="6"/>
      <c r="F369" s="6"/>
    </row>
    <row r="370" spans="1:6">
      <c r="A370" s="7">
        <f>Evaporation!A370</f>
        <v>1364</v>
      </c>
      <c r="B370" s="13">
        <v>0</v>
      </c>
      <c r="C370" s="3"/>
      <c r="D370" s="6"/>
      <c r="E370" s="6"/>
      <c r="F370" s="6"/>
    </row>
    <row r="371" spans="1:6">
      <c r="A371" s="7">
        <f>Evaporation!A371</f>
        <v>1365</v>
      </c>
      <c r="B371" s="13">
        <v>0</v>
      </c>
      <c r="C371" s="3"/>
      <c r="D371" s="6"/>
      <c r="E371" s="6"/>
      <c r="F371" s="6"/>
    </row>
    <row r="372" spans="1:6">
      <c r="A372" s="7">
        <f>Evaporation!A372</f>
        <v>1366</v>
      </c>
      <c r="B372" s="13">
        <v>0</v>
      </c>
      <c r="C372" s="3"/>
      <c r="D372" s="6"/>
      <c r="E372" s="6"/>
      <c r="F372" s="6"/>
    </row>
    <row r="373" spans="1:6">
      <c r="A373" s="7">
        <f>Evaporation!A373</f>
        <v>1367</v>
      </c>
      <c r="B373" s="13">
        <v>0</v>
      </c>
      <c r="C373" s="3"/>
      <c r="D373" s="6"/>
      <c r="E373" s="6"/>
      <c r="F373" s="6"/>
    </row>
    <row r="374" spans="1:6">
      <c r="A374" s="7">
        <f>Evaporation!A374</f>
        <v>1368</v>
      </c>
      <c r="B374" s="13">
        <v>0</v>
      </c>
      <c r="C374" s="3"/>
      <c r="D374" s="6"/>
      <c r="E374" s="6"/>
      <c r="F374" s="6"/>
    </row>
    <row r="375" spans="1:6">
      <c r="A375" s="7">
        <f>Evaporation!A375</f>
        <v>1369</v>
      </c>
      <c r="B375" s="13">
        <v>0</v>
      </c>
      <c r="C375" s="3"/>
      <c r="D375" s="6"/>
      <c r="E375" s="6"/>
      <c r="F375" s="6"/>
    </row>
    <row r="376" spans="1:6">
      <c r="A376" s="7">
        <f>Evaporation!A376</f>
        <v>1370</v>
      </c>
      <c r="B376" s="13">
        <v>0</v>
      </c>
      <c r="C376" s="3"/>
      <c r="D376" s="6"/>
      <c r="E376" s="6"/>
      <c r="F376" s="6"/>
    </row>
    <row r="377" spans="1:6">
      <c r="A377" s="7">
        <f>Evaporation!A377</f>
        <v>1371</v>
      </c>
      <c r="B377" s="13">
        <v>0</v>
      </c>
      <c r="C377" s="3"/>
      <c r="D377" s="6"/>
      <c r="E377" s="6"/>
      <c r="F377" s="6"/>
    </row>
    <row r="378" spans="1:6">
      <c r="A378" s="7">
        <f>Evaporation!A378</f>
        <v>1372</v>
      </c>
      <c r="B378" s="13">
        <v>0</v>
      </c>
      <c r="C378" s="3"/>
      <c r="D378" s="6"/>
      <c r="E378" s="6"/>
      <c r="F378" s="6"/>
    </row>
    <row r="379" spans="1:6">
      <c r="A379" s="7">
        <f>Evaporation!A379</f>
        <v>1373</v>
      </c>
      <c r="B379" s="13">
        <v>0</v>
      </c>
      <c r="C379" s="3"/>
      <c r="D379" s="6"/>
      <c r="E379" s="6"/>
      <c r="F379" s="6"/>
    </row>
    <row r="380" spans="1:6">
      <c r="A380" s="7">
        <f>Evaporation!A380</f>
        <v>1374</v>
      </c>
      <c r="B380" s="13">
        <v>0</v>
      </c>
      <c r="C380" s="3"/>
      <c r="D380" s="6"/>
      <c r="E380" s="6"/>
      <c r="F380" s="6"/>
    </row>
    <row r="381" spans="1:6">
      <c r="A381" s="7">
        <f>Evaporation!A381</f>
        <v>1375</v>
      </c>
      <c r="B381" s="13">
        <v>0</v>
      </c>
      <c r="C381" s="3"/>
      <c r="D381" s="6"/>
      <c r="E381" s="6"/>
      <c r="F381" s="6"/>
    </row>
    <row r="382" spans="1:6">
      <c r="A382" s="7">
        <f>Evaporation!A382</f>
        <v>1376</v>
      </c>
      <c r="B382" s="13">
        <v>0</v>
      </c>
      <c r="C382" s="3"/>
      <c r="D382" s="6"/>
      <c r="E382" s="6"/>
      <c r="F382" s="6"/>
    </row>
    <row r="383" spans="1:6">
      <c r="A383" s="7">
        <f>Evaporation!A383</f>
        <v>1377</v>
      </c>
      <c r="B383" s="13">
        <v>0</v>
      </c>
      <c r="C383" s="3"/>
      <c r="D383" s="6"/>
      <c r="E383" s="6"/>
      <c r="F383" s="6"/>
    </row>
    <row r="384" spans="1:6">
      <c r="A384" s="7">
        <f>Evaporation!A384</f>
        <v>1378</v>
      </c>
      <c r="B384" s="13">
        <v>0</v>
      </c>
      <c r="C384" s="3"/>
      <c r="D384" s="6"/>
      <c r="E384" s="6"/>
      <c r="F384" s="6"/>
    </row>
    <row r="385" spans="1:6">
      <c r="A385" s="7">
        <f>Evaporation!A385</f>
        <v>1379</v>
      </c>
      <c r="B385" s="13">
        <v>0</v>
      </c>
      <c r="C385" s="3"/>
      <c r="D385" s="6"/>
      <c r="E385" s="6"/>
      <c r="F385" s="6"/>
    </row>
    <row r="386" spans="1:6">
      <c r="A386" s="7">
        <f>Evaporation!A386</f>
        <v>1380</v>
      </c>
      <c r="B386" s="13">
        <v>0</v>
      </c>
      <c r="C386" s="3"/>
      <c r="D386" s="6"/>
      <c r="E386" s="6"/>
      <c r="F386" s="6"/>
    </row>
    <row r="387" spans="1:6">
      <c r="A387" s="7">
        <f>Evaporation!A387</f>
        <v>1381</v>
      </c>
      <c r="B387" s="13">
        <v>0</v>
      </c>
      <c r="C387" s="3"/>
      <c r="D387" s="6"/>
      <c r="E387" s="6"/>
      <c r="F387" s="6"/>
    </row>
    <row r="388" spans="1:6">
      <c r="A388" s="7">
        <f>Evaporation!A388</f>
        <v>1382</v>
      </c>
      <c r="B388" s="13">
        <v>0</v>
      </c>
      <c r="C388" s="3"/>
      <c r="D388" s="6"/>
      <c r="E388" s="6"/>
      <c r="F388" s="6"/>
    </row>
    <row r="389" spans="1:6">
      <c r="A389" s="7">
        <f>Evaporation!A389</f>
        <v>1383</v>
      </c>
      <c r="B389" s="13">
        <v>0</v>
      </c>
      <c r="C389" s="3"/>
      <c r="D389" s="6"/>
      <c r="E389" s="6"/>
      <c r="F389" s="6"/>
    </row>
    <row r="390" spans="1:6">
      <c r="A390" s="7">
        <f>Evaporation!A390</f>
        <v>1384</v>
      </c>
      <c r="B390" s="13">
        <v>0</v>
      </c>
      <c r="C390" s="3"/>
      <c r="D390" s="6"/>
      <c r="E390" s="6"/>
      <c r="F390" s="6"/>
    </row>
    <row r="391" spans="1:6">
      <c r="A391" s="7">
        <f>Evaporation!A391</f>
        <v>1385</v>
      </c>
      <c r="B391" s="13">
        <v>0</v>
      </c>
      <c r="C391" s="3"/>
      <c r="D391" s="6"/>
      <c r="E391" s="6"/>
      <c r="F391" s="6"/>
    </row>
    <row r="392" spans="1:6">
      <c r="A392" s="7">
        <f>Evaporation!A392</f>
        <v>1386</v>
      </c>
      <c r="B392" s="13">
        <v>0</v>
      </c>
      <c r="C392" s="3"/>
      <c r="D392" s="6"/>
      <c r="E392" s="6"/>
      <c r="F392" s="6"/>
    </row>
    <row r="393" spans="1:6">
      <c r="A393" s="7">
        <f>Evaporation!A393</f>
        <v>1387</v>
      </c>
      <c r="B393" s="13">
        <v>0</v>
      </c>
      <c r="C393" s="3"/>
      <c r="D393" s="6"/>
      <c r="E393" s="6"/>
      <c r="F393" s="6"/>
    </row>
    <row r="394" spans="1:6">
      <c r="A394" s="7">
        <f>Evaporation!A394</f>
        <v>1388</v>
      </c>
      <c r="B394" s="13">
        <v>0</v>
      </c>
      <c r="C394" s="3"/>
      <c r="D394" s="6"/>
      <c r="E394" s="6"/>
      <c r="F394" s="6"/>
    </row>
    <row r="395" spans="1:6">
      <c r="A395" s="7">
        <f>Evaporation!A395</f>
        <v>1389</v>
      </c>
      <c r="B395" s="13">
        <v>0</v>
      </c>
      <c r="C395" s="3"/>
      <c r="D395" s="6"/>
      <c r="E395" s="6"/>
      <c r="F395" s="6"/>
    </row>
    <row r="396" spans="1:6">
      <c r="A396" s="7">
        <f>Evaporation!A396</f>
        <v>1390</v>
      </c>
      <c r="B396" s="13">
        <v>0</v>
      </c>
      <c r="C396" s="3"/>
      <c r="D396" s="6"/>
      <c r="E396" s="6"/>
      <c r="F396" s="6"/>
    </row>
    <row r="397" spans="1:6">
      <c r="A397" s="7">
        <f>Evaporation!A397</f>
        <v>1391</v>
      </c>
      <c r="B397" s="13">
        <v>0</v>
      </c>
      <c r="C397" s="3"/>
      <c r="D397" s="6"/>
      <c r="E397" s="6"/>
      <c r="F397" s="6"/>
    </row>
    <row r="398" spans="1:6">
      <c r="A398" s="7">
        <f>Evaporation!A398</f>
        <v>1392</v>
      </c>
      <c r="B398" s="13">
        <v>0</v>
      </c>
      <c r="C398" s="3"/>
      <c r="D398" s="6"/>
      <c r="E398" s="6"/>
      <c r="F398" s="6"/>
    </row>
    <row r="399" spans="1:6">
      <c r="A399" s="7">
        <f>Evaporation!A399</f>
        <v>1393</v>
      </c>
      <c r="B399" s="13">
        <v>0</v>
      </c>
      <c r="C399" s="3"/>
      <c r="D399" s="6"/>
      <c r="E399" s="6"/>
      <c r="F399" s="6"/>
    </row>
    <row r="400" spans="1:6">
      <c r="A400" s="7">
        <f>Evaporation!A400</f>
        <v>1394</v>
      </c>
      <c r="B400" s="13">
        <v>0</v>
      </c>
      <c r="C400" s="3"/>
      <c r="D400" s="6"/>
      <c r="E400" s="6"/>
      <c r="F400" s="6"/>
    </row>
    <row r="401" spans="1:6">
      <c r="A401" s="7">
        <f>Evaporation!A401</f>
        <v>1395</v>
      </c>
      <c r="B401" s="13">
        <v>0</v>
      </c>
      <c r="C401" s="3"/>
      <c r="D401" s="6"/>
      <c r="E401" s="6"/>
      <c r="F401" s="6"/>
    </row>
    <row r="402" spans="1:6">
      <c r="A402" s="7">
        <f>Evaporation!A402</f>
        <v>1396</v>
      </c>
      <c r="B402" s="13">
        <v>0</v>
      </c>
      <c r="C402" s="3"/>
      <c r="D402" s="6"/>
      <c r="E402" s="6"/>
      <c r="F402" s="6"/>
    </row>
    <row r="403" spans="1:6">
      <c r="A403" s="7">
        <f>Evaporation!A403</f>
        <v>1397</v>
      </c>
      <c r="B403" s="13">
        <v>0</v>
      </c>
      <c r="C403" s="3"/>
      <c r="D403" s="6"/>
      <c r="E403" s="6"/>
      <c r="F403" s="6"/>
    </row>
    <row r="404" spans="1:6">
      <c r="A404" s="7">
        <f>Evaporation!A404</f>
        <v>1398</v>
      </c>
      <c r="B404" s="13">
        <v>0</v>
      </c>
      <c r="C404" s="3"/>
      <c r="D404" s="6"/>
      <c r="E404" s="6"/>
      <c r="F404" s="6"/>
    </row>
    <row r="405" spans="1:6">
      <c r="A405" s="7">
        <f>Evaporation!A405</f>
        <v>1399</v>
      </c>
      <c r="B405" s="13">
        <v>0</v>
      </c>
      <c r="C405" s="3"/>
      <c r="D405" s="6"/>
      <c r="E405" s="6"/>
      <c r="F405" s="6"/>
    </row>
    <row r="406" spans="1:6">
      <c r="A406" s="7">
        <f>Evaporation!A406</f>
        <v>1400</v>
      </c>
      <c r="B406" s="13">
        <v>0</v>
      </c>
      <c r="C406" s="3"/>
      <c r="D406" s="6"/>
      <c r="E406" s="6"/>
      <c r="F406" s="6"/>
    </row>
    <row r="407" spans="1:6">
      <c r="A407" s="7">
        <f>Evaporation!A407</f>
        <v>1401</v>
      </c>
      <c r="B407" s="13">
        <v>0</v>
      </c>
      <c r="C407" s="3"/>
      <c r="D407" s="6"/>
      <c r="E407" s="6"/>
      <c r="F407" s="6"/>
    </row>
    <row r="408" spans="1:6">
      <c r="A408" s="7">
        <f>Evaporation!A408</f>
        <v>1402</v>
      </c>
      <c r="B408" s="13">
        <v>0</v>
      </c>
      <c r="C408" s="3"/>
      <c r="D408" s="6"/>
      <c r="E408" s="6"/>
      <c r="F408" s="6"/>
    </row>
    <row r="409" spans="1:6">
      <c r="A409" s="7">
        <f>Evaporation!A409</f>
        <v>1403</v>
      </c>
      <c r="B409" s="13">
        <v>0</v>
      </c>
      <c r="C409" s="3"/>
      <c r="D409" s="6"/>
      <c r="E409" s="6"/>
      <c r="F409" s="6"/>
    </row>
    <row r="410" spans="1:6">
      <c r="A410" s="7">
        <f>Evaporation!A410</f>
        <v>1404</v>
      </c>
      <c r="B410" s="13">
        <v>0</v>
      </c>
      <c r="C410" s="3"/>
      <c r="D410" s="6"/>
      <c r="E410" s="6"/>
      <c r="F410" s="6"/>
    </row>
    <row r="411" spans="1:6">
      <c r="A411" s="7">
        <f>Evaporation!A411</f>
        <v>1405</v>
      </c>
      <c r="B411" s="13">
        <v>0</v>
      </c>
      <c r="C411" s="3"/>
      <c r="D411" s="6"/>
      <c r="E411" s="6"/>
      <c r="F411" s="6"/>
    </row>
    <row r="412" spans="1:6">
      <c r="A412" s="7">
        <f>Evaporation!A412</f>
        <v>1406</v>
      </c>
      <c r="B412" s="13">
        <v>0</v>
      </c>
      <c r="C412" s="3"/>
      <c r="D412" s="6"/>
      <c r="E412" s="6"/>
      <c r="F412" s="6"/>
    </row>
    <row r="413" spans="1:6">
      <c r="A413" s="7">
        <f>Evaporation!A413</f>
        <v>1407</v>
      </c>
      <c r="B413" s="13">
        <v>0</v>
      </c>
      <c r="C413" s="3"/>
      <c r="D413" s="6"/>
      <c r="E413" s="6"/>
      <c r="F413" s="6"/>
    </row>
    <row r="414" spans="1:6">
      <c r="A414" s="7">
        <f>Evaporation!A414</f>
        <v>1408</v>
      </c>
      <c r="B414" s="13">
        <v>0</v>
      </c>
      <c r="C414" s="3"/>
      <c r="D414" s="6"/>
      <c r="E414" s="6"/>
      <c r="F414" s="6"/>
    </row>
    <row r="415" spans="1:6">
      <c r="A415" s="7">
        <f>Evaporation!A415</f>
        <v>1409</v>
      </c>
      <c r="B415" s="13">
        <v>0</v>
      </c>
      <c r="C415" s="3"/>
      <c r="D415" s="6"/>
      <c r="E415" s="6"/>
      <c r="F415" s="6"/>
    </row>
    <row r="416" spans="1:6">
      <c r="A416" s="7">
        <f>Evaporation!A416</f>
        <v>1410</v>
      </c>
      <c r="B416" s="13">
        <v>0</v>
      </c>
      <c r="C416" s="3"/>
      <c r="D416" s="6"/>
      <c r="E416" s="6"/>
      <c r="F416" s="6"/>
    </row>
    <row r="417" spans="1:6">
      <c r="A417" s="7">
        <f>Evaporation!A417</f>
        <v>1411</v>
      </c>
      <c r="B417" s="13">
        <v>0</v>
      </c>
      <c r="C417" s="3"/>
      <c r="D417" s="6"/>
      <c r="E417" s="6"/>
      <c r="F417" s="6"/>
    </row>
    <row r="418" spans="1:6">
      <c r="A418" s="7">
        <f>Evaporation!A418</f>
        <v>1412</v>
      </c>
      <c r="B418" s="13">
        <v>0</v>
      </c>
      <c r="C418" s="3"/>
      <c r="D418" s="6"/>
      <c r="E418" s="6"/>
      <c r="F418" s="6"/>
    </row>
    <row r="419" spans="1:6">
      <c r="A419" s="7">
        <f>Evaporation!A419</f>
        <v>1413</v>
      </c>
      <c r="B419" s="13">
        <v>0</v>
      </c>
      <c r="C419" s="3"/>
      <c r="D419" s="6"/>
      <c r="E419" s="6"/>
      <c r="F419" s="6"/>
    </row>
    <row r="420" spans="1:6">
      <c r="A420" s="7">
        <f>Evaporation!A420</f>
        <v>1414</v>
      </c>
      <c r="B420" s="13">
        <v>0</v>
      </c>
      <c r="C420" s="3"/>
      <c r="D420" s="6"/>
      <c r="E420" s="6"/>
      <c r="F420" s="6"/>
    </row>
    <row r="421" spans="1:6">
      <c r="A421" s="7">
        <f>Evaporation!A421</f>
        <v>1415</v>
      </c>
      <c r="B421" s="13">
        <v>0</v>
      </c>
      <c r="C421" s="3"/>
      <c r="D421" s="6"/>
      <c r="E421" s="6"/>
      <c r="F421" s="6"/>
    </row>
    <row r="422" spans="1:6">
      <c r="A422" s="7">
        <f>Evaporation!A422</f>
        <v>1416</v>
      </c>
      <c r="B422" s="13">
        <v>0</v>
      </c>
      <c r="C422" s="3"/>
      <c r="D422" s="6"/>
      <c r="E422" s="6"/>
      <c r="F422" s="6"/>
    </row>
    <row r="423" spans="1:6">
      <c r="A423" s="7">
        <f>Evaporation!A423</f>
        <v>1417</v>
      </c>
      <c r="B423" s="13">
        <v>0</v>
      </c>
      <c r="C423" s="3"/>
      <c r="D423" s="6"/>
      <c r="E423" s="6"/>
      <c r="F423" s="6"/>
    </row>
    <row r="424" spans="1:6">
      <c r="A424" s="7">
        <f>Evaporation!A424</f>
        <v>1418</v>
      </c>
      <c r="B424" s="13">
        <v>0</v>
      </c>
      <c r="C424" s="3"/>
      <c r="D424" s="6"/>
      <c r="E424" s="6"/>
      <c r="F424" s="6"/>
    </row>
    <row r="425" spans="1:6">
      <c r="A425" s="7">
        <f>Evaporation!A425</f>
        <v>1419</v>
      </c>
      <c r="B425" s="13">
        <v>0</v>
      </c>
      <c r="C425" s="3"/>
      <c r="D425" s="6"/>
      <c r="E425" s="6"/>
      <c r="F425" s="6"/>
    </row>
    <row r="426" spans="1:6">
      <c r="A426" s="7">
        <f>Evaporation!A426</f>
        <v>1420</v>
      </c>
      <c r="B426" s="13">
        <v>0</v>
      </c>
      <c r="C426" s="3"/>
      <c r="D426" s="6"/>
      <c r="E426" s="6"/>
      <c r="F426" s="6"/>
    </row>
    <row r="427" spans="1:6">
      <c r="A427" s="7">
        <f>Evaporation!A427</f>
        <v>1421</v>
      </c>
      <c r="B427" s="13">
        <v>0</v>
      </c>
      <c r="C427" s="3"/>
      <c r="D427" s="6"/>
      <c r="E427" s="6"/>
      <c r="F427" s="6"/>
    </row>
    <row r="428" spans="1:6">
      <c r="A428" s="7">
        <f>Evaporation!A428</f>
        <v>1422</v>
      </c>
      <c r="B428" s="13">
        <v>0</v>
      </c>
      <c r="C428" s="3"/>
      <c r="D428" s="6"/>
      <c r="E428" s="6"/>
      <c r="F428" s="6"/>
    </row>
    <row r="429" spans="1:6">
      <c r="A429" s="7">
        <f>Evaporation!A429</f>
        <v>1423</v>
      </c>
      <c r="B429" s="13">
        <v>0</v>
      </c>
      <c r="C429" s="3"/>
      <c r="D429" s="6"/>
      <c r="E429" s="6"/>
      <c r="F429" s="6"/>
    </row>
    <row r="430" spans="1:6">
      <c r="A430" s="7">
        <f>Evaporation!A430</f>
        <v>1424</v>
      </c>
      <c r="B430" s="13">
        <v>0</v>
      </c>
      <c r="C430" s="3"/>
      <c r="D430" s="6"/>
      <c r="E430" s="6"/>
      <c r="F430" s="6"/>
    </row>
    <row r="431" spans="1:6">
      <c r="A431" s="7">
        <f>Evaporation!A431</f>
        <v>1425</v>
      </c>
      <c r="B431" s="13">
        <v>0</v>
      </c>
      <c r="C431" s="3"/>
      <c r="D431" s="6"/>
      <c r="E431" s="6"/>
      <c r="F431" s="6"/>
    </row>
    <row r="432" spans="1:6">
      <c r="A432" s="7">
        <f>Evaporation!A432</f>
        <v>1426</v>
      </c>
      <c r="B432" s="13">
        <v>0</v>
      </c>
      <c r="C432" s="3"/>
      <c r="D432" s="6"/>
      <c r="E432" s="6"/>
      <c r="F432" s="6"/>
    </row>
    <row r="433" spans="1:6">
      <c r="A433" s="7">
        <f>Evaporation!A433</f>
        <v>1427</v>
      </c>
      <c r="B433" s="13">
        <v>0</v>
      </c>
      <c r="C433" s="3"/>
      <c r="D433" s="6"/>
      <c r="E433" s="6"/>
      <c r="F433" s="6"/>
    </row>
    <row r="434" spans="1:6">
      <c r="A434" s="7">
        <f>Evaporation!A434</f>
        <v>1428</v>
      </c>
      <c r="B434" s="13">
        <v>0</v>
      </c>
      <c r="C434" s="3"/>
      <c r="D434" s="6"/>
      <c r="E434" s="6"/>
      <c r="F434" s="6"/>
    </row>
    <row r="435" spans="1:6">
      <c r="A435" s="7">
        <f>Evaporation!A435</f>
        <v>1429</v>
      </c>
      <c r="B435" s="13">
        <v>0</v>
      </c>
      <c r="C435" s="3"/>
      <c r="D435" s="6"/>
      <c r="E435" s="6"/>
      <c r="F435" s="6"/>
    </row>
    <row r="436" spans="1:6">
      <c r="A436" s="7">
        <f>Evaporation!A436</f>
        <v>1430</v>
      </c>
      <c r="B436" s="13">
        <v>0</v>
      </c>
      <c r="C436" s="3"/>
      <c r="D436" s="6"/>
      <c r="E436" s="6"/>
      <c r="F436" s="6"/>
    </row>
    <row r="437" spans="1:6">
      <c r="A437" s="7">
        <f>Evaporation!A437</f>
        <v>1431</v>
      </c>
      <c r="B437" s="13">
        <v>0</v>
      </c>
      <c r="C437" s="3"/>
      <c r="D437" s="6"/>
      <c r="E437" s="6"/>
      <c r="F437" s="6"/>
    </row>
    <row r="438" spans="1:6">
      <c r="A438" s="7">
        <f>Evaporation!A438</f>
        <v>1432</v>
      </c>
      <c r="B438" s="13">
        <v>0</v>
      </c>
      <c r="C438" s="3"/>
      <c r="D438" s="6"/>
      <c r="E438" s="6"/>
      <c r="F438" s="6"/>
    </row>
    <row r="439" spans="1:6">
      <c r="A439" s="7">
        <f>Evaporation!A439</f>
        <v>1433</v>
      </c>
      <c r="B439" s="13">
        <v>0</v>
      </c>
      <c r="C439" s="3"/>
      <c r="D439" s="6"/>
      <c r="E439" s="6"/>
      <c r="F439" s="6"/>
    </row>
    <row r="440" spans="1:6">
      <c r="A440" s="7">
        <f>Evaporation!A440</f>
        <v>1434</v>
      </c>
      <c r="B440" s="13">
        <v>0</v>
      </c>
      <c r="C440" s="3"/>
      <c r="D440" s="6"/>
      <c r="E440" s="6"/>
      <c r="F440" s="6"/>
    </row>
    <row r="441" spans="1:6">
      <c r="A441" s="7">
        <f>Evaporation!A441</f>
        <v>1435</v>
      </c>
      <c r="B441" s="13">
        <v>0</v>
      </c>
      <c r="C441" s="3"/>
      <c r="D441" s="6"/>
      <c r="E441" s="6"/>
      <c r="F441" s="6"/>
    </row>
    <row r="442" spans="1:6">
      <c r="A442" s="7">
        <f>Evaporation!A442</f>
        <v>1436</v>
      </c>
      <c r="B442" s="13">
        <v>0</v>
      </c>
      <c r="C442" s="3"/>
      <c r="D442" s="6"/>
      <c r="E442" s="6"/>
      <c r="F442" s="6"/>
    </row>
    <row r="443" spans="1:6">
      <c r="A443" s="7">
        <f>Evaporation!A443</f>
        <v>1437</v>
      </c>
      <c r="B443" s="13">
        <v>0</v>
      </c>
      <c r="C443" s="3"/>
      <c r="D443" s="6"/>
      <c r="E443" s="6"/>
      <c r="F443" s="6"/>
    </row>
    <row r="444" spans="1:6">
      <c r="A444" s="7">
        <f>Evaporation!A444</f>
        <v>1438</v>
      </c>
      <c r="B444" s="13">
        <v>0</v>
      </c>
      <c r="C444" s="3"/>
      <c r="D444" s="6"/>
      <c r="E444" s="6"/>
      <c r="F444" s="6"/>
    </row>
    <row r="445" spans="1:6">
      <c r="A445" s="7">
        <f>Evaporation!A445</f>
        <v>1439</v>
      </c>
      <c r="B445" s="13">
        <v>0</v>
      </c>
      <c r="C445" s="3"/>
      <c r="D445" s="6"/>
      <c r="E445" s="6"/>
      <c r="F445" s="6"/>
    </row>
    <row r="446" spans="1:6">
      <c r="A446" s="7">
        <f>Evaporation!A446</f>
        <v>1440</v>
      </c>
      <c r="B446" s="13">
        <v>0</v>
      </c>
      <c r="C446" s="3"/>
      <c r="D446" s="6"/>
      <c r="E446" s="6"/>
      <c r="F446" s="6"/>
    </row>
    <row r="447" spans="1:6">
      <c r="A447" s="7">
        <f>Evaporation!A447</f>
        <v>1441</v>
      </c>
      <c r="B447" s="13">
        <v>0</v>
      </c>
      <c r="C447" s="3"/>
      <c r="D447" s="6"/>
      <c r="E447" s="6"/>
      <c r="F447" s="6"/>
    </row>
    <row r="448" spans="1:6">
      <c r="A448" s="7">
        <f>Evaporation!A448</f>
        <v>1442</v>
      </c>
      <c r="B448" s="13">
        <v>0</v>
      </c>
      <c r="C448" s="3"/>
      <c r="D448" s="6"/>
      <c r="E448" s="6"/>
      <c r="F448" s="6"/>
    </row>
    <row r="449" spans="1:6">
      <c r="A449" s="7">
        <f>Evaporation!A449</f>
        <v>1443</v>
      </c>
      <c r="B449" s="13">
        <v>0</v>
      </c>
      <c r="C449" s="3"/>
      <c r="D449" s="6"/>
      <c r="E449" s="6"/>
      <c r="F449" s="6"/>
    </row>
    <row r="450" spans="1:6">
      <c r="A450" s="7">
        <f>Evaporation!A450</f>
        <v>1444</v>
      </c>
      <c r="B450" s="13">
        <v>0</v>
      </c>
      <c r="C450" s="3"/>
      <c r="D450" s="6"/>
      <c r="E450" s="6"/>
      <c r="F450" s="6"/>
    </row>
    <row r="451" spans="1:6">
      <c r="A451" s="7">
        <f>Evaporation!A451</f>
        <v>1445</v>
      </c>
      <c r="B451" s="13">
        <v>0</v>
      </c>
      <c r="C451" s="3"/>
      <c r="D451" s="6"/>
      <c r="E451" s="6"/>
      <c r="F451" s="6"/>
    </row>
    <row r="452" spans="1:6">
      <c r="A452" s="7">
        <f>Evaporation!A452</f>
        <v>1446</v>
      </c>
      <c r="B452" s="13">
        <v>0</v>
      </c>
      <c r="C452" s="3"/>
      <c r="D452" s="6"/>
      <c r="E452" s="6"/>
      <c r="F452" s="6"/>
    </row>
    <row r="453" spans="1:6">
      <c r="A453" s="7">
        <f>Evaporation!A453</f>
        <v>1447</v>
      </c>
      <c r="B453" s="13">
        <v>0</v>
      </c>
      <c r="C453" s="3"/>
      <c r="D453" s="6"/>
      <c r="E453" s="6"/>
      <c r="F453" s="6"/>
    </row>
    <row r="454" spans="1:6">
      <c r="A454" s="7">
        <f>Evaporation!A454</f>
        <v>1448</v>
      </c>
      <c r="B454" s="13">
        <v>0</v>
      </c>
      <c r="C454" s="3"/>
      <c r="D454" s="6"/>
      <c r="E454" s="6"/>
      <c r="F454" s="6"/>
    </row>
    <row r="455" spans="1:6">
      <c r="A455" s="7">
        <f>Evaporation!A455</f>
        <v>1449</v>
      </c>
      <c r="B455" s="13">
        <v>0</v>
      </c>
      <c r="C455" s="3"/>
      <c r="D455" s="6"/>
      <c r="E455" s="6"/>
      <c r="F455" s="6"/>
    </row>
    <row r="456" spans="1:6">
      <c r="A456" s="7">
        <f>Evaporation!A456</f>
        <v>1450</v>
      </c>
      <c r="B456" s="13">
        <v>0</v>
      </c>
      <c r="C456" s="3"/>
      <c r="D456" s="6"/>
      <c r="E456" s="6"/>
      <c r="F456" s="6"/>
    </row>
    <row r="457" spans="1:6">
      <c r="A457" s="7">
        <f>Evaporation!A457</f>
        <v>1451</v>
      </c>
      <c r="B457" s="13">
        <v>0</v>
      </c>
      <c r="C457" s="3"/>
      <c r="D457" s="6"/>
      <c r="E457" s="6"/>
      <c r="F457" s="6"/>
    </row>
    <row r="458" spans="1:6">
      <c r="A458" s="7">
        <f>Evaporation!A458</f>
        <v>1452</v>
      </c>
      <c r="B458" s="13">
        <v>0</v>
      </c>
      <c r="C458" s="3"/>
      <c r="D458" s="6"/>
      <c r="E458" s="6"/>
      <c r="F458" s="6"/>
    </row>
    <row r="459" spans="1:6">
      <c r="A459" s="7">
        <f>Evaporation!A459</f>
        <v>1453</v>
      </c>
      <c r="B459" s="13">
        <v>0</v>
      </c>
      <c r="C459" s="3"/>
      <c r="D459" s="6"/>
      <c r="E459" s="6"/>
      <c r="F459" s="6"/>
    </row>
    <row r="460" spans="1:6">
      <c r="A460" s="7">
        <f>Evaporation!A460</f>
        <v>1454</v>
      </c>
      <c r="B460" s="13">
        <v>0</v>
      </c>
      <c r="C460" s="3"/>
      <c r="D460" s="6"/>
      <c r="E460" s="6"/>
      <c r="F460" s="6"/>
    </row>
    <row r="461" spans="1:6">
      <c r="A461" s="7">
        <f>Evaporation!A461</f>
        <v>1455</v>
      </c>
      <c r="B461" s="13">
        <v>0</v>
      </c>
      <c r="C461" s="3"/>
      <c r="D461" s="6"/>
      <c r="E461" s="6"/>
      <c r="F461" s="6"/>
    </row>
    <row r="462" spans="1:6">
      <c r="A462" s="7">
        <f>Evaporation!A462</f>
        <v>1456</v>
      </c>
      <c r="B462" s="13">
        <v>0</v>
      </c>
      <c r="C462" s="3"/>
      <c r="D462" s="6"/>
      <c r="E462" s="6"/>
      <c r="F462" s="6"/>
    </row>
    <row r="463" spans="1:6">
      <c r="A463" s="7">
        <f>Evaporation!A463</f>
        <v>1457</v>
      </c>
      <c r="B463" s="13">
        <v>0</v>
      </c>
      <c r="C463" s="3"/>
      <c r="D463" s="6"/>
      <c r="E463" s="6"/>
      <c r="F463" s="6"/>
    </row>
    <row r="464" spans="1:6">
      <c r="A464" s="7">
        <f>Evaporation!A464</f>
        <v>1458</v>
      </c>
      <c r="B464" s="13">
        <v>0</v>
      </c>
      <c r="C464" s="3"/>
      <c r="D464" s="6"/>
      <c r="E464" s="6"/>
      <c r="F464" s="6"/>
    </row>
    <row r="465" spans="1:6">
      <c r="A465" s="7">
        <f>Evaporation!A465</f>
        <v>1459</v>
      </c>
      <c r="B465" s="13">
        <v>0</v>
      </c>
      <c r="C465" s="3"/>
      <c r="D465" s="6"/>
      <c r="E465" s="6"/>
      <c r="F465" s="6"/>
    </row>
    <row r="466" spans="1:6">
      <c r="A466" s="7">
        <f>Evaporation!A466</f>
        <v>1460</v>
      </c>
      <c r="B466" s="13">
        <v>0</v>
      </c>
      <c r="C466" s="3"/>
      <c r="D466" s="6"/>
      <c r="E466" s="6"/>
      <c r="F466" s="6"/>
    </row>
    <row r="467" spans="1:6">
      <c r="A467" s="7">
        <f>Evaporation!A467</f>
        <v>1461</v>
      </c>
      <c r="B467" s="13">
        <v>0</v>
      </c>
      <c r="C467" s="3"/>
      <c r="D467" s="6"/>
      <c r="E467" s="6"/>
      <c r="F467" s="6"/>
    </row>
    <row r="468" spans="1:6">
      <c r="A468" s="7">
        <f>Evaporation!A468</f>
        <v>1462</v>
      </c>
      <c r="B468" s="13">
        <v>0</v>
      </c>
      <c r="C468" s="3"/>
      <c r="D468" s="6"/>
      <c r="E468" s="6"/>
      <c r="F468" s="6"/>
    </row>
    <row r="469" spans="1:6">
      <c r="A469" s="7">
        <f>Evaporation!A469</f>
        <v>1463</v>
      </c>
      <c r="B469" s="13">
        <v>0</v>
      </c>
      <c r="C469" s="3"/>
      <c r="D469" s="6"/>
      <c r="E469" s="6"/>
      <c r="F469" s="6"/>
    </row>
    <row r="470" spans="1:6">
      <c r="A470" s="7">
        <f>Evaporation!A470</f>
        <v>1464</v>
      </c>
      <c r="B470" s="13">
        <v>0</v>
      </c>
      <c r="C470" s="3"/>
      <c r="D470" s="6"/>
      <c r="E470" s="6"/>
      <c r="F470" s="6"/>
    </row>
    <row r="471" spans="1:6">
      <c r="A471" s="7">
        <f>Evaporation!A471</f>
        <v>1465</v>
      </c>
      <c r="B471" s="13">
        <v>0</v>
      </c>
      <c r="C471" s="3"/>
      <c r="D471" s="6"/>
      <c r="E471" s="6"/>
      <c r="F471" s="6"/>
    </row>
    <row r="472" spans="1:6">
      <c r="A472" s="7">
        <f>Evaporation!A472</f>
        <v>1466</v>
      </c>
      <c r="B472" s="13">
        <v>0</v>
      </c>
      <c r="C472" s="3"/>
      <c r="D472" s="6"/>
      <c r="E472" s="6"/>
      <c r="F472" s="6"/>
    </row>
    <row r="473" spans="1:6">
      <c r="A473" s="7">
        <f>Evaporation!A473</f>
        <v>1467</v>
      </c>
      <c r="B473" s="13">
        <v>0</v>
      </c>
      <c r="C473" s="3"/>
      <c r="D473" s="6"/>
      <c r="E473" s="6"/>
      <c r="F473" s="6"/>
    </row>
    <row r="474" spans="1:6">
      <c r="A474" s="7">
        <f>Evaporation!A474</f>
        <v>1468</v>
      </c>
      <c r="B474" s="13">
        <v>0</v>
      </c>
      <c r="C474" s="3"/>
      <c r="D474" s="6"/>
      <c r="E474" s="6"/>
      <c r="F474" s="6"/>
    </row>
    <row r="475" spans="1:6">
      <c r="A475" s="7">
        <f>Evaporation!A475</f>
        <v>1469</v>
      </c>
      <c r="B475" s="13">
        <v>0</v>
      </c>
      <c r="C475" s="3"/>
      <c r="D475" s="6"/>
      <c r="E475" s="6"/>
      <c r="F475" s="6"/>
    </row>
    <row r="476" spans="1:6">
      <c r="A476" s="7">
        <f>Evaporation!A476</f>
        <v>1470</v>
      </c>
      <c r="B476" s="13">
        <v>0</v>
      </c>
      <c r="C476" s="3"/>
      <c r="D476" s="6"/>
      <c r="E476" s="6"/>
      <c r="F476" s="6"/>
    </row>
    <row r="477" spans="1:6">
      <c r="A477" s="7">
        <f>Evaporation!A477</f>
        <v>1471</v>
      </c>
      <c r="B477" s="13">
        <v>0</v>
      </c>
      <c r="C477" s="3"/>
      <c r="D477" s="6"/>
      <c r="E477" s="6"/>
      <c r="F477" s="6"/>
    </row>
    <row r="478" spans="1:6">
      <c r="A478" s="7">
        <f>Evaporation!A478</f>
        <v>1472</v>
      </c>
      <c r="B478" s="13">
        <v>0</v>
      </c>
      <c r="C478" s="3"/>
      <c r="D478" s="6"/>
      <c r="E478" s="6"/>
      <c r="F478" s="6"/>
    </row>
    <row r="479" spans="1:6">
      <c r="A479" s="7">
        <f>Evaporation!A479</f>
        <v>1473</v>
      </c>
      <c r="B479" s="13">
        <v>0</v>
      </c>
      <c r="C479" s="3"/>
      <c r="D479" s="6"/>
      <c r="E479" s="6"/>
      <c r="F479" s="6"/>
    </row>
    <row r="480" spans="1:6">
      <c r="A480" s="7">
        <f>Evaporation!A480</f>
        <v>1474</v>
      </c>
      <c r="B480" s="13">
        <v>0</v>
      </c>
      <c r="C480" s="3"/>
      <c r="D480" s="6"/>
      <c r="E480" s="6"/>
      <c r="F480" s="6"/>
    </row>
    <row r="481" spans="1:6">
      <c r="A481" s="7">
        <f>Evaporation!A481</f>
        <v>1475</v>
      </c>
      <c r="B481" s="13">
        <v>0</v>
      </c>
      <c r="C481" s="3"/>
      <c r="D481" s="6"/>
      <c r="E481" s="6"/>
      <c r="F481" s="6"/>
    </row>
    <row r="482" spans="1:6">
      <c r="A482" s="7">
        <f>Evaporation!A482</f>
        <v>1476</v>
      </c>
      <c r="B482" s="13">
        <v>0</v>
      </c>
      <c r="C482" s="3"/>
      <c r="D482" s="6"/>
      <c r="E482" s="6"/>
      <c r="F482" s="6"/>
    </row>
    <row r="483" spans="1:6">
      <c r="A483" s="7">
        <f>Evaporation!A483</f>
        <v>1477</v>
      </c>
      <c r="B483" s="13">
        <v>0</v>
      </c>
      <c r="C483" s="3"/>
      <c r="D483" s="6"/>
      <c r="E483" s="6"/>
      <c r="F483" s="6"/>
    </row>
    <row r="484" spans="1:6">
      <c r="A484" s="7">
        <f>Evaporation!A484</f>
        <v>1478</v>
      </c>
      <c r="B484" s="13">
        <v>0</v>
      </c>
      <c r="C484" s="3"/>
      <c r="D484" s="6"/>
      <c r="E484" s="6"/>
      <c r="F484" s="6"/>
    </row>
    <row r="485" spans="1:6">
      <c r="A485" s="7">
        <f>Evaporation!A485</f>
        <v>1479</v>
      </c>
      <c r="B485" s="13">
        <v>0</v>
      </c>
      <c r="C485" s="3"/>
      <c r="D485" s="6"/>
      <c r="E485" s="6"/>
      <c r="F485" s="6"/>
    </row>
    <row r="486" spans="1:6">
      <c r="A486" s="7">
        <f>Evaporation!A486</f>
        <v>1480</v>
      </c>
      <c r="B486" s="13">
        <v>0</v>
      </c>
      <c r="C486" s="3"/>
      <c r="D486" s="6"/>
      <c r="E486" s="6"/>
      <c r="F486" s="6"/>
    </row>
    <row r="487" spans="1:6">
      <c r="A487" s="7">
        <f>Evaporation!A487</f>
        <v>1481</v>
      </c>
      <c r="B487" s="13">
        <v>0</v>
      </c>
      <c r="C487" s="3"/>
      <c r="D487" s="6"/>
      <c r="E487" s="6"/>
      <c r="F487" s="6"/>
    </row>
    <row r="488" spans="1:6">
      <c r="A488" s="7">
        <f>Evaporation!A488</f>
        <v>1482</v>
      </c>
      <c r="B488" s="13">
        <v>0</v>
      </c>
      <c r="C488" s="3"/>
      <c r="D488" s="6"/>
      <c r="E488" s="6"/>
      <c r="F488" s="6"/>
    </row>
    <row r="489" spans="1:6">
      <c r="A489" s="7">
        <f>Evaporation!A489</f>
        <v>1483</v>
      </c>
      <c r="B489" s="13">
        <v>0</v>
      </c>
      <c r="C489" s="3"/>
      <c r="D489" s="6"/>
      <c r="E489" s="6"/>
      <c r="F489" s="6"/>
    </row>
    <row r="490" spans="1:6">
      <c r="A490" s="7">
        <f>Evaporation!A490</f>
        <v>1484</v>
      </c>
      <c r="B490" s="13">
        <v>0</v>
      </c>
      <c r="C490" s="3"/>
      <c r="D490" s="6"/>
      <c r="E490" s="6"/>
      <c r="F490" s="6"/>
    </row>
    <row r="491" spans="1:6">
      <c r="A491" s="7">
        <f>Evaporation!A491</f>
        <v>1485</v>
      </c>
      <c r="B491" s="13">
        <v>0</v>
      </c>
      <c r="C491" s="3"/>
      <c r="D491" s="6"/>
      <c r="E491" s="6"/>
      <c r="F491" s="6"/>
    </row>
    <row r="492" spans="1:6">
      <c r="A492" s="7">
        <f>Evaporation!A492</f>
        <v>1486</v>
      </c>
      <c r="B492" s="13">
        <v>0</v>
      </c>
      <c r="C492" s="3"/>
      <c r="D492" s="6"/>
      <c r="E492" s="6"/>
      <c r="F492" s="6"/>
    </row>
    <row r="493" spans="1:6">
      <c r="A493" s="7">
        <f>Evaporation!A493</f>
        <v>1487</v>
      </c>
      <c r="B493" s="13">
        <v>0</v>
      </c>
      <c r="C493" s="3"/>
      <c r="D493" s="6"/>
      <c r="E493" s="6"/>
      <c r="F493" s="6"/>
    </row>
    <row r="494" spans="1:6">
      <c r="A494" s="7">
        <f>Evaporation!A494</f>
        <v>1488</v>
      </c>
      <c r="B494" s="13">
        <v>0</v>
      </c>
      <c r="C494" s="3"/>
      <c r="D494" s="6"/>
      <c r="E494" s="6"/>
      <c r="F494" s="6"/>
    </row>
    <row r="495" spans="1:6">
      <c r="A495" s="7">
        <f>Evaporation!A495</f>
        <v>1489</v>
      </c>
      <c r="B495" s="13">
        <v>0</v>
      </c>
      <c r="C495" s="3"/>
      <c r="D495" s="6"/>
      <c r="E495" s="6"/>
      <c r="F495" s="6"/>
    </row>
    <row r="496" spans="1:6">
      <c r="A496" s="7">
        <f>Evaporation!A496</f>
        <v>1490</v>
      </c>
      <c r="B496" s="13">
        <v>0</v>
      </c>
      <c r="C496" s="3"/>
      <c r="D496" s="6"/>
      <c r="E496" s="6"/>
      <c r="F496" s="6"/>
    </row>
    <row r="497" spans="1:6">
      <c r="A497" s="7">
        <f>Evaporation!A497</f>
        <v>1491</v>
      </c>
      <c r="B497" s="13">
        <v>0</v>
      </c>
      <c r="C497" s="3"/>
      <c r="D497" s="6"/>
      <c r="E497" s="6"/>
      <c r="F497" s="6"/>
    </row>
    <row r="498" spans="1:6">
      <c r="A498" s="7">
        <f>Evaporation!A498</f>
        <v>1492</v>
      </c>
      <c r="B498" s="13">
        <v>0</v>
      </c>
      <c r="C498" s="3"/>
      <c r="D498" s="6"/>
      <c r="E498" s="6"/>
      <c r="F498" s="6"/>
    </row>
    <row r="499" spans="1:6">
      <c r="A499" s="7">
        <f>Evaporation!A499</f>
        <v>1493</v>
      </c>
      <c r="B499" s="13">
        <v>0</v>
      </c>
      <c r="C499" s="3"/>
      <c r="D499" s="6"/>
      <c r="E499" s="6"/>
      <c r="F499" s="6"/>
    </row>
    <row r="500" spans="1:6">
      <c r="A500" s="7">
        <f>Evaporation!A500</f>
        <v>1494</v>
      </c>
      <c r="B500" s="13">
        <v>0</v>
      </c>
      <c r="C500" s="3"/>
      <c r="D500" s="6"/>
      <c r="E500" s="6"/>
      <c r="F500" s="6"/>
    </row>
    <row r="501" spans="1:6">
      <c r="A501" s="7">
        <f>Evaporation!A501</f>
        <v>1495</v>
      </c>
      <c r="B501" s="13">
        <v>0</v>
      </c>
      <c r="C501" s="3"/>
      <c r="D501" s="6"/>
      <c r="E501" s="6"/>
      <c r="F501" s="6"/>
    </row>
    <row r="502" spans="1:6">
      <c r="A502" s="7">
        <f>Evaporation!A502</f>
        <v>1496</v>
      </c>
      <c r="B502" s="13">
        <v>0</v>
      </c>
      <c r="C502" s="3"/>
      <c r="D502" s="6"/>
      <c r="E502" s="6"/>
      <c r="F502" s="6"/>
    </row>
    <row r="503" spans="1:6">
      <c r="A503" s="7">
        <f>Evaporation!A503</f>
        <v>1497</v>
      </c>
      <c r="B503" s="13">
        <v>0</v>
      </c>
      <c r="C503" s="3"/>
      <c r="D503" s="6"/>
      <c r="E503" s="6"/>
      <c r="F503" s="6"/>
    </row>
    <row r="504" spans="1:6">
      <c r="A504" s="7">
        <f>Evaporation!A504</f>
        <v>1498</v>
      </c>
      <c r="B504" s="13">
        <v>0</v>
      </c>
      <c r="C504" s="3"/>
      <c r="D504" s="6"/>
      <c r="E504" s="6"/>
      <c r="F504" s="6"/>
    </row>
    <row r="505" spans="1:6">
      <c r="A505" s="7">
        <f>Evaporation!A505</f>
        <v>1499</v>
      </c>
      <c r="B505" s="13">
        <v>0</v>
      </c>
      <c r="C505" s="3"/>
      <c r="D505" s="6"/>
      <c r="E505" s="6"/>
      <c r="F505" s="6"/>
    </row>
    <row r="506" spans="1:6">
      <c r="A506" s="7">
        <f>Evaporation!A506</f>
        <v>1500</v>
      </c>
      <c r="B506" s="13">
        <v>0</v>
      </c>
      <c r="C506" s="3"/>
      <c r="D506" s="6"/>
      <c r="E506" s="6"/>
      <c r="F506" s="6"/>
    </row>
    <row r="507" spans="1:6">
      <c r="A507" s="7">
        <f>Evaporation!A507</f>
        <v>1501</v>
      </c>
      <c r="B507" s="13">
        <v>0</v>
      </c>
      <c r="C507" s="3"/>
      <c r="D507" s="6"/>
      <c r="E507" s="6"/>
      <c r="F507" s="6"/>
    </row>
    <row r="508" spans="1:6">
      <c r="A508" s="7">
        <f>Evaporation!A508</f>
        <v>1502</v>
      </c>
      <c r="B508" s="13">
        <v>0</v>
      </c>
      <c r="C508" s="3"/>
      <c r="D508" s="6"/>
      <c r="E508" s="6"/>
      <c r="F508" s="6"/>
    </row>
    <row r="509" spans="1:6">
      <c r="A509" s="7">
        <f>Evaporation!A509</f>
        <v>1503</v>
      </c>
      <c r="B509" s="13">
        <v>0</v>
      </c>
      <c r="C509" s="3"/>
      <c r="D509" s="6"/>
      <c r="E509" s="6"/>
      <c r="F509" s="6"/>
    </row>
    <row r="510" spans="1:6">
      <c r="A510" s="7">
        <f>Evaporation!A510</f>
        <v>1504</v>
      </c>
      <c r="B510" s="13">
        <v>0</v>
      </c>
      <c r="C510" s="3"/>
      <c r="D510" s="6"/>
      <c r="E510" s="6"/>
      <c r="F510" s="6"/>
    </row>
    <row r="511" spans="1:6">
      <c r="A511" s="7">
        <f>Evaporation!A511</f>
        <v>1505</v>
      </c>
      <c r="B511" s="13">
        <v>0</v>
      </c>
      <c r="C511" s="3"/>
      <c r="D511" s="6"/>
      <c r="E511" s="6"/>
      <c r="F511" s="6"/>
    </row>
    <row r="512" spans="1:6">
      <c r="A512" s="7">
        <f>Evaporation!A512</f>
        <v>1506</v>
      </c>
      <c r="B512" s="13">
        <v>0</v>
      </c>
      <c r="C512" s="3"/>
      <c r="D512" s="6"/>
      <c r="E512" s="6"/>
      <c r="F512" s="6"/>
    </row>
    <row r="513" spans="1:6">
      <c r="A513" s="7">
        <f>Evaporation!A513</f>
        <v>1507</v>
      </c>
      <c r="B513" s="13">
        <v>0</v>
      </c>
      <c r="C513" s="3"/>
      <c r="D513" s="6"/>
      <c r="E513" s="6"/>
      <c r="F513" s="6"/>
    </row>
    <row r="514" spans="1:6">
      <c r="A514" s="7">
        <f>Evaporation!A514</f>
        <v>1508</v>
      </c>
      <c r="B514" s="13">
        <v>0</v>
      </c>
      <c r="C514" s="3"/>
      <c r="D514" s="6"/>
      <c r="E514" s="6"/>
      <c r="F514" s="6"/>
    </row>
    <row r="515" spans="1:6">
      <c r="A515" s="7">
        <f>Evaporation!A515</f>
        <v>1509</v>
      </c>
      <c r="B515" s="13">
        <v>0</v>
      </c>
      <c r="C515" s="3"/>
      <c r="D515" s="6"/>
      <c r="E515" s="6"/>
      <c r="F515" s="6"/>
    </row>
    <row r="516" spans="1:6">
      <c r="A516" s="7">
        <f>Evaporation!A516</f>
        <v>1510</v>
      </c>
      <c r="B516" s="13">
        <v>0</v>
      </c>
      <c r="C516" s="3"/>
      <c r="D516" s="6"/>
      <c r="E516" s="6"/>
      <c r="F516" s="6"/>
    </row>
    <row r="517" spans="1:6">
      <c r="A517" s="7">
        <f>Evaporation!A517</f>
        <v>1511</v>
      </c>
      <c r="B517" s="13">
        <v>0</v>
      </c>
      <c r="C517" s="3"/>
      <c r="D517" s="6"/>
      <c r="E517" s="6"/>
      <c r="F517" s="6"/>
    </row>
    <row r="518" spans="1:6">
      <c r="A518" s="7">
        <f>Evaporation!A518</f>
        <v>1512</v>
      </c>
      <c r="B518" s="13">
        <v>0</v>
      </c>
    </row>
    <row r="519" spans="1:6">
      <c r="A519" s="7">
        <f>Evaporation!A519</f>
        <v>1513</v>
      </c>
      <c r="B519" s="13">
        <v>0</v>
      </c>
    </row>
    <row r="520" spans="1:6">
      <c r="A520" s="7">
        <f>Evaporation!A520</f>
        <v>1514</v>
      </c>
      <c r="B520" s="13">
        <v>0</v>
      </c>
    </row>
    <row r="521" spans="1:6">
      <c r="A521" s="7">
        <f>Evaporation!A521</f>
        <v>1515</v>
      </c>
      <c r="B521" s="13">
        <v>0</v>
      </c>
    </row>
    <row r="522" spans="1:6">
      <c r="A522" s="7">
        <f>Evaporation!A522</f>
        <v>1516</v>
      </c>
      <c r="B522" s="13">
        <v>0</v>
      </c>
    </row>
    <row r="523" spans="1:6">
      <c r="A523" s="7">
        <f>Evaporation!A523</f>
        <v>1517</v>
      </c>
      <c r="B523" s="13">
        <v>0</v>
      </c>
    </row>
    <row r="524" spans="1:6">
      <c r="A524" s="7">
        <f>Evaporation!A524</f>
        <v>1518</v>
      </c>
      <c r="B524" s="13">
        <v>0</v>
      </c>
    </row>
    <row r="525" spans="1:6">
      <c r="A525" s="7">
        <f>Evaporation!A525</f>
        <v>1519</v>
      </c>
      <c r="B525" s="13">
        <v>0</v>
      </c>
    </row>
    <row r="526" spans="1:6">
      <c r="A526" s="7">
        <f>Evaporation!A526</f>
        <v>1520</v>
      </c>
      <c r="B526" s="13">
        <v>0</v>
      </c>
    </row>
    <row r="527" spans="1:6">
      <c r="A527" s="7">
        <f>Evaporation!A527</f>
        <v>1521</v>
      </c>
      <c r="B527" s="13">
        <v>0</v>
      </c>
    </row>
    <row r="528" spans="1:6">
      <c r="A528" s="7">
        <f>Evaporation!A528</f>
        <v>1522</v>
      </c>
      <c r="B528" s="13">
        <v>0</v>
      </c>
    </row>
    <row r="529" spans="1:2">
      <c r="A529" s="7">
        <f>Evaporation!A529</f>
        <v>1523</v>
      </c>
      <c r="B529" s="13">
        <v>0</v>
      </c>
    </row>
    <row r="530" spans="1:2">
      <c r="A530" s="7">
        <f>Evaporation!A530</f>
        <v>1524</v>
      </c>
      <c r="B530" s="13">
        <v>0</v>
      </c>
    </row>
    <row r="531" spans="1:2">
      <c r="A531" s="7">
        <f>Evaporation!A531</f>
        <v>1525</v>
      </c>
      <c r="B531" s="13">
        <v>0</v>
      </c>
    </row>
    <row r="532" spans="1:2">
      <c r="A532" s="7">
        <f>Evaporation!A532</f>
        <v>1526</v>
      </c>
      <c r="B532" s="13">
        <v>0</v>
      </c>
    </row>
    <row r="533" spans="1:2">
      <c r="A533" s="7">
        <f>Evaporation!A533</f>
        <v>1527</v>
      </c>
      <c r="B533" s="13">
        <v>0</v>
      </c>
    </row>
    <row r="534" spans="1:2">
      <c r="A534" s="7">
        <f>Evaporation!A534</f>
        <v>1528</v>
      </c>
      <c r="B534" s="13">
        <v>0</v>
      </c>
    </row>
    <row r="535" spans="1:2">
      <c r="A535" s="7">
        <f>Evaporation!A535</f>
        <v>1529</v>
      </c>
      <c r="B535" s="13">
        <v>0</v>
      </c>
    </row>
    <row r="536" spans="1:2">
      <c r="A536" s="7">
        <f>Evaporation!A536</f>
        <v>1530</v>
      </c>
      <c r="B536" s="13">
        <v>0</v>
      </c>
    </row>
    <row r="537" spans="1:2">
      <c r="A537" s="7">
        <f>Evaporation!A537</f>
        <v>1531</v>
      </c>
      <c r="B537" s="13">
        <v>0</v>
      </c>
    </row>
    <row r="538" spans="1:2">
      <c r="A538" s="7">
        <f>Evaporation!A538</f>
        <v>1532</v>
      </c>
      <c r="B538" s="13">
        <v>0</v>
      </c>
    </row>
    <row r="539" spans="1:2">
      <c r="A539" s="7">
        <f>Evaporation!A539</f>
        <v>1533</v>
      </c>
      <c r="B539" s="13">
        <v>0</v>
      </c>
    </row>
    <row r="540" spans="1:2">
      <c r="A540" s="7">
        <f>Evaporation!A540</f>
        <v>1534</v>
      </c>
      <c r="B540" s="13">
        <v>0</v>
      </c>
    </row>
    <row r="541" spans="1:2">
      <c r="A541" s="7">
        <f>Evaporation!A541</f>
        <v>1535</v>
      </c>
      <c r="B541" s="13">
        <v>0</v>
      </c>
    </row>
    <row r="542" spans="1:2">
      <c r="A542" s="7">
        <f>Evaporation!A542</f>
        <v>1536</v>
      </c>
      <c r="B542" s="13">
        <v>0</v>
      </c>
    </row>
    <row r="543" spans="1:2">
      <c r="A543" s="7">
        <f>Evaporation!A543</f>
        <v>1537</v>
      </c>
      <c r="B543" s="13">
        <v>0</v>
      </c>
    </row>
    <row r="544" spans="1:2">
      <c r="A544" s="7">
        <f>Evaporation!A544</f>
        <v>1538</v>
      </c>
      <c r="B544" s="13">
        <v>0</v>
      </c>
    </row>
    <row r="545" spans="1:2">
      <c r="A545" s="7">
        <f>Evaporation!A545</f>
        <v>1539</v>
      </c>
      <c r="B545" s="13">
        <v>0</v>
      </c>
    </row>
    <row r="546" spans="1:2">
      <c r="A546" s="7">
        <f>Evaporation!A546</f>
        <v>1540</v>
      </c>
      <c r="B546" s="13">
        <v>0</v>
      </c>
    </row>
    <row r="547" spans="1:2">
      <c r="A547" s="7">
        <f>Evaporation!A547</f>
        <v>1541</v>
      </c>
      <c r="B547" s="13">
        <v>0</v>
      </c>
    </row>
    <row r="548" spans="1:2">
      <c r="A548" s="7">
        <f>Evaporation!A548</f>
        <v>1542</v>
      </c>
      <c r="B548" s="13">
        <v>0</v>
      </c>
    </row>
    <row r="549" spans="1:2">
      <c r="A549" s="7">
        <f>Evaporation!A549</f>
        <v>1543</v>
      </c>
      <c r="B549" s="13">
        <v>0</v>
      </c>
    </row>
    <row r="550" spans="1:2">
      <c r="A550" s="7">
        <f>Evaporation!A550</f>
        <v>1544</v>
      </c>
      <c r="B550" s="13">
        <v>0</v>
      </c>
    </row>
    <row r="551" spans="1:2">
      <c r="A551" s="7">
        <f>Evaporation!A551</f>
        <v>1545</v>
      </c>
      <c r="B551" s="13">
        <v>0</v>
      </c>
    </row>
    <row r="552" spans="1:2">
      <c r="A552" s="7">
        <f>Evaporation!A552</f>
        <v>1546</v>
      </c>
      <c r="B552" s="13">
        <v>0</v>
      </c>
    </row>
    <row r="553" spans="1:2">
      <c r="A553" s="7">
        <f>Evaporation!A553</f>
        <v>1547</v>
      </c>
      <c r="B553" s="13">
        <v>0</v>
      </c>
    </row>
    <row r="554" spans="1:2">
      <c r="A554" s="7">
        <f>Evaporation!A554</f>
        <v>1548</v>
      </c>
      <c r="B554" s="13">
        <v>0</v>
      </c>
    </row>
    <row r="555" spans="1:2">
      <c r="A555" s="7">
        <f>Evaporation!A555</f>
        <v>1549</v>
      </c>
      <c r="B555" s="13">
        <v>0</v>
      </c>
    </row>
    <row r="556" spans="1:2">
      <c r="A556" s="7">
        <f>Evaporation!A556</f>
        <v>1550</v>
      </c>
      <c r="B556" s="13">
        <v>0</v>
      </c>
    </row>
    <row r="557" spans="1:2">
      <c r="A557" s="7">
        <f>Evaporation!A557</f>
        <v>1551</v>
      </c>
      <c r="B557" s="13">
        <v>0</v>
      </c>
    </row>
    <row r="558" spans="1:2">
      <c r="A558" s="7">
        <f>Evaporation!A558</f>
        <v>1552</v>
      </c>
      <c r="B558" s="13">
        <v>0</v>
      </c>
    </row>
    <row r="559" spans="1:2">
      <c r="A559" s="7">
        <f>Evaporation!A559</f>
        <v>1553</v>
      </c>
      <c r="B559" s="13">
        <v>0</v>
      </c>
    </row>
    <row r="560" spans="1:2">
      <c r="A560" s="7">
        <f>Evaporation!A560</f>
        <v>1554</v>
      </c>
      <c r="B560" s="13">
        <v>0</v>
      </c>
    </row>
    <row r="561" spans="1:2">
      <c r="A561" s="7">
        <f>Evaporation!A561</f>
        <v>1555</v>
      </c>
      <c r="B561" s="13">
        <v>0</v>
      </c>
    </row>
    <row r="562" spans="1:2">
      <c r="A562" s="7">
        <f>Evaporation!A562</f>
        <v>1556</v>
      </c>
      <c r="B562" s="13">
        <v>0</v>
      </c>
    </row>
    <row r="563" spans="1:2">
      <c r="A563" s="7">
        <f>Evaporation!A563</f>
        <v>1557</v>
      </c>
      <c r="B563" s="13">
        <v>0</v>
      </c>
    </row>
    <row r="564" spans="1:2">
      <c r="A564" s="7">
        <f>Evaporation!A564</f>
        <v>1558</v>
      </c>
      <c r="B564" s="13">
        <v>0</v>
      </c>
    </row>
    <row r="565" spans="1:2">
      <c r="A565" s="7">
        <f>Evaporation!A565</f>
        <v>1559</v>
      </c>
      <c r="B565" s="13">
        <v>0</v>
      </c>
    </row>
    <row r="566" spans="1:2">
      <c r="A566" s="7">
        <f>Evaporation!A566</f>
        <v>1560</v>
      </c>
      <c r="B566" s="13">
        <v>0</v>
      </c>
    </row>
    <row r="567" spans="1:2">
      <c r="A567" s="7">
        <f>Evaporation!A567</f>
        <v>1561</v>
      </c>
      <c r="B567" s="13">
        <v>0</v>
      </c>
    </row>
    <row r="568" spans="1:2">
      <c r="A568" s="7">
        <f>Evaporation!A568</f>
        <v>1562</v>
      </c>
      <c r="B568" s="13">
        <v>0</v>
      </c>
    </row>
    <row r="569" spans="1:2">
      <c r="A569" s="7">
        <f>Evaporation!A569</f>
        <v>1563</v>
      </c>
      <c r="B569" s="13">
        <v>0</v>
      </c>
    </row>
    <row r="570" spans="1:2">
      <c r="A570" s="7">
        <f>Evaporation!A570</f>
        <v>1564</v>
      </c>
      <c r="B570" s="13">
        <v>0</v>
      </c>
    </row>
    <row r="571" spans="1:2">
      <c r="A571" s="7">
        <f>Evaporation!A571</f>
        <v>1565</v>
      </c>
      <c r="B571" s="13">
        <v>0</v>
      </c>
    </row>
    <row r="572" spans="1:2">
      <c r="A572" s="7">
        <f>Evaporation!A572</f>
        <v>1566</v>
      </c>
      <c r="B572" s="13">
        <v>0</v>
      </c>
    </row>
    <row r="573" spans="1:2">
      <c r="A573" s="7">
        <f>Evaporation!A573</f>
        <v>1567</v>
      </c>
      <c r="B573" s="13">
        <v>0</v>
      </c>
    </row>
    <row r="574" spans="1:2">
      <c r="A574" s="7">
        <f>Evaporation!A574</f>
        <v>1568</v>
      </c>
      <c r="B574" s="13">
        <v>0</v>
      </c>
    </row>
    <row r="575" spans="1:2">
      <c r="A575" s="7">
        <f>Evaporation!A575</f>
        <v>1569</v>
      </c>
      <c r="B575" s="13">
        <v>0</v>
      </c>
    </row>
    <row r="576" spans="1:2">
      <c r="A576" s="7">
        <f>Evaporation!A576</f>
        <v>1570</v>
      </c>
      <c r="B576" s="13">
        <v>0</v>
      </c>
    </row>
    <row r="577" spans="1:2">
      <c r="A577" s="7">
        <f>Evaporation!A577</f>
        <v>1571</v>
      </c>
      <c r="B577" s="13">
        <v>0</v>
      </c>
    </row>
    <row r="578" spans="1:2">
      <c r="A578" s="7">
        <f>Evaporation!A578</f>
        <v>1572</v>
      </c>
      <c r="B578" s="13">
        <v>0</v>
      </c>
    </row>
    <row r="579" spans="1:2">
      <c r="A579" s="7">
        <f>Evaporation!A579</f>
        <v>1573</v>
      </c>
      <c r="B579" s="13">
        <v>0</v>
      </c>
    </row>
    <row r="580" spans="1:2">
      <c r="A580" s="7">
        <f>Evaporation!A580</f>
        <v>1574</v>
      </c>
      <c r="B580" s="13">
        <v>0</v>
      </c>
    </row>
    <row r="581" spans="1:2">
      <c r="A581" s="7">
        <f>Evaporation!A581</f>
        <v>1575</v>
      </c>
      <c r="B581" s="13">
        <v>0</v>
      </c>
    </row>
    <row r="582" spans="1:2">
      <c r="A582" s="7">
        <f>Evaporation!A582</f>
        <v>1576</v>
      </c>
      <c r="B582" s="13">
        <v>0</v>
      </c>
    </row>
    <row r="583" spans="1:2">
      <c r="A583" s="7">
        <f>Evaporation!A583</f>
        <v>1577</v>
      </c>
      <c r="B583" s="13">
        <v>0</v>
      </c>
    </row>
    <row r="584" spans="1:2">
      <c r="A584" s="7">
        <f>Evaporation!A584</f>
        <v>1578</v>
      </c>
      <c r="B584" s="13">
        <v>0</v>
      </c>
    </row>
    <row r="585" spans="1:2">
      <c r="A585" s="7">
        <f>Evaporation!A585</f>
        <v>1579</v>
      </c>
      <c r="B585" s="13">
        <v>0</v>
      </c>
    </row>
    <row r="586" spans="1:2">
      <c r="A586" s="7">
        <f>Evaporation!A586</f>
        <v>1580</v>
      </c>
      <c r="B586" s="13">
        <v>0</v>
      </c>
    </row>
    <row r="587" spans="1:2">
      <c r="A587" s="7">
        <f>Evaporation!A587</f>
        <v>1581</v>
      </c>
      <c r="B587" s="13">
        <v>0</v>
      </c>
    </row>
    <row r="588" spans="1:2">
      <c r="A588" s="7">
        <f>Evaporation!A588</f>
        <v>1582</v>
      </c>
      <c r="B588" s="13">
        <v>0</v>
      </c>
    </row>
    <row r="589" spans="1:2">
      <c r="A589" s="7">
        <f>Evaporation!A589</f>
        <v>1583</v>
      </c>
      <c r="B589" s="13">
        <v>0</v>
      </c>
    </row>
    <row r="590" spans="1:2">
      <c r="A590" s="7">
        <f>Evaporation!A590</f>
        <v>1584</v>
      </c>
      <c r="B590" s="13">
        <v>0</v>
      </c>
    </row>
    <row r="591" spans="1:2">
      <c r="A591" s="7">
        <f>Evaporation!A591</f>
        <v>1585</v>
      </c>
      <c r="B591" s="13">
        <v>0</v>
      </c>
    </row>
    <row r="592" spans="1:2">
      <c r="A592" s="7">
        <f>Evaporation!A592</f>
        <v>1586</v>
      </c>
      <c r="B592" s="13">
        <v>0</v>
      </c>
    </row>
    <row r="593" spans="1:2">
      <c r="A593" s="7">
        <f>Evaporation!A593</f>
        <v>1587</v>
      </c>
      <c r="B593" s="13">
        <v>0</v>
      </c>
    </row>
    <row r="594" spans="1:2">
      <c r="A594" s="7">
        <f>Evaporation!A594</f>
        <v>1588</v>
      </c>
      <c r="B594" s="13">
        <v>0</v>
      </c>
    </row>
    <row r="595" spans="1:2">
      <c r="A595" s="7">
        <f>Evaporation!A595</f>
        <v>1589</v>
      </c>
      <c r="B595" s="13">
        <v>0</v>
      </c>
    </row>
    <row r="596" spans="1:2">
      <c r="A596" s="7">
        <f>Evaporation!A596</f>
        <v>1590</v>
      </c>
      <c r="B596" s="13">
        <v>0</v>
      </c>
    </row>
    <row r="597" spans="1:2">
      <c r="A597" s="7">
        <f>Evaporation!A597</f>
        <v>1591</v>
      </c>
      <c r="B597" s="13">
        <v>0</v>
      </c>
    </row>
    <row r="598" spans="1:2">
      <c r="A598" s="7">
        <f>Evaporation!A598</f>
        <v>1592</v>
      </c>
      <c r="B598" s="13">
        <v>0</v>
      </c>
    </row>
    <row r="599" spans="1:2">
      <c r="A599" s="7">
        <f>Evaporation!A599</f>
        <v>1593</v>
      </c>
      <c r="B599" s="13">
        <v>0</v>
      </c>
    </row>
    <row r="600" spans="1:2">
      <c r="A600" s="7">
        <f>Evaporation!A600</f>
        <v>1594</v>
      </c>
      <c r="B600" s="13">
        <v>0</v>
      </c>
    </row>
    <row r="601" spans="1:2">
      <c r="A601" s="7">
        <f>Evaporation!A601</f>
        <v>1595</v>
      </c>
      <c r="B601" s="13">
        <v>0</v>
      </c>
    </row>
    <row r="602" spans="1:2">
      <c r="A602" s="7">
        <f>Evaporation!A602</f>
        <v>1596</v>
      </c>
      <c r="B602" s="13">
        <v>0</v>
      </c>
    </row>
    <row r="603" spans="1:2">
      <c r="A603" s="7">
        <f>Evaporation!A603</f>
        <v>1597</v>
      </c>
      <c r="B603" s="13">
        <v>0</v>
      </c>
    </row>
    <row r="604" spans="1:2">
      <c r="A604" s="7">
        <f>Evaporation!A604</f>
        <v>1598</v>
      </c>
      <c r="B604" s="13">
        <v>0</v>
      </c>
    </row>
    <row r="605" spans="1:2">
      <c r="A605" s="7">
        <f>Evaporation!A605</f>
        <v>1599</v>
      </c>
      <c r="B605" s="13">
        <v>0</v>
      </c>
    </row>
    <row r="606" spans="1:2">
      <c r="A606" s="7">
        <f>Evaporation!A606</f>
        <v>1600</v>
      </c>
      <c r="B606" s="13">
        <v>0</v>
      </c>
    </row>
    <row r="607" spans="1:2">
      <c r="A607" s="7">
        <f>Evaporation!A607</f>
        <v>1601</v>
      </c>
      <c r="B607" s="13">
        <v>0</v>
      </c>
    </row>
    <row r="608" spans="1:2">
      <c r="A608" s="7">
        <f>Evaporation!A608</f>
        <v>1602</v>
      </c>
      <c r="B608" s="13">
        <v>0</v>
      </c>
    </row>
    <row r="609" spans="1:2">
      <c r="A609" s="7">
        <f>Evaporation!A609</f>
        <v>1603</v>
      </c>
      <c r="B609" s="13">
        <v>0</v>
      </c>
    </row>
    <row r="610" spans="1:2">
      <c r="A610" s="7">
        <f>Evaporation!A610</f>
        <v>1604</v>
      </c>
      <c r="B610" s="13">
        <v>0</v>
      </c>
    </row>
    <row r="611" spans="1:2">
      <c r="A611" s="7">
        <f>Evaporation!A611</f>
        <v>1605</v>
      </c>
      <c r="B611" s="13">
        <v>0</v>
      </c>
    </row>
    <row r="612" spans="1:2">
      <c r="A612" s="7">
        <f>Evaporation!A612</f>
        <v>1606</v>
      </c>
      <c r="B612" s="13">
        <v>0</v>
      </c>
    </row>
    <row r="613" spans="1:2">
      <c r="A613" s="7">
        <f>Evaporation!A613</f>
        <v>1607</v>
      </c>
      <c r="B613" s="13">
        <v>0</v>
      </c>
    </row>
    <row r="614" spans="1:2">
      <c r="A614" s="7">
        <f>Evaporation!A614</f>
        <v>1608</v>
      </c>
      <c r="B614" s="13">
        <v>0</v>
      </c>
    </row>
    <row r="615" spans="1:2">
      <c r="A615" s="7">
        <f>Evaporation!A615</f>
        <v>1609</v>
      </c>
      <c r="B615" s="13">
        <v>0</v>
      </c>
    </row>
    <row r="616" spans="1:2">
      <c r="A616" s="7">
        <f>Evaporation!A616</f>
        <v>1610</v>
      </c>
      <c r="B616" s="13">
        <v>0</v>
      </c>
    </row>
    <row r="617" spans="1:2">
      <c r="A617" s="7">
        <f>Evaporation!A617</f>
        <v>1611</v>
      </c>
      <c r="B617" s="13">
        <v>0</v>
      </c>
    </row>
    <row r="618" spans="1:2">
      <c r="A618" s="7">
        <f>Evaporation!A618</f>
        <v>1612</v>
      </c>
      <c r="B618" s="13">
        <v>0</v>
      </c>
    </row>
    <row r="619" spans="1:2">
      <c r="A619" s="7">
        <f>Evaporation!A619</f>
        <v>1613</v>
      </c>
      <c r="B619" s="13">
        <v>0</v>
      </c>
    </row>
    <row r="620" spans="1:2">
      <c r="A620" s="7">
        <f>Evaporation!A620</f>
        <v>1614</v>
      </c>
      <c r="B620" s="13">
        <v>0</v>
      </c>
    </row>
    <row r="621" spans="1:2">
      <c r="A621" s="7">
        <f>Evaporation!A621</f>
        <v>1615</v>
      </c>
      <c r="B621" s="13">
        <v>0</v>
      </c>
    </row>
    <row r="622" spans="1:2">
      <c r="A622" s="7">
        <f>Evaporation!A622</f>
        <v>1616</v>
      </c>
      <c r="B622" s="13">
        <v>0</v>
      </c>
    </row>
    <row r="623" spans="1:2">
      <c r="A623" s="7">
        <f>Evaporation!A623</f>
        <v>1617</v>
      </c>
      <c r="B623" s="13">
        <v>0</v>
      </c>
    </row>
    <row r="624" spans="1:2">
      <c r="A624" s="7">
        <f>Evaporation!A624</f>
        <v>1618</v>
      </c>
      <c r="B624" s="13">
        <v>0</v>
      </c>
    </row>
    <row r="625" spans="1:2">
      <c r="A625" s="7">
        <f>Evaporation!A625</f>
        <v>1619</v>
      </c>
      <c r="B625" s="13">
        <v>0</v>
      </c>
    </row>
    <row r="626" spans="1:2">
      <c r="A626" s="7">
        <f>Evaporation!A626</f>
        <v>1620</v>
      </c>
      <c r="B626" s="13">
        <v>0</v>
      </c>
    </row>
    <row r="627" spans="1:2">
      <c r="A627" s="7">
        <f>Evaporation!A627</f>
        <v>1621</v>
      </c>
      <c r="B627" s="13">
        <v>0</v>
      </c>
    </row>
    <row r="628" spans="1:2">
      <c r="A628" s="7">
        <f>Evaporation!A628</f>
        <v>1622</v>
      </c>
      <c r="B628" s="13">
        <v>0</v>
      </c>
    </row>
    <row r="629" spans="1:2">
      <c r="A629" s="7">
        <f>Evaporation!A629</f>
        <v>1623</v>
      </c>
      <c r="B629" s="13">
        <v>0</v>
      </c>
    </row>
    <row r="630" spans="1:2">
      <c r="A630" s="7">
        <f>Evaporation!A630</f>
        <v>1624</v>
      </c>
      <c r="B630" s="13">
        <v>0</v>
      </c>
    </row>
    <row r="631" spans="1:2">
      <c r="A631" s="7">
        <f>Evaporation!A631</f>
        <v>1625</v>
      </c>
      <c r="B631" s="13">
        <v>0</v>
      </c>
    </row>
    <row r="632" spans="1:2">
      <c r="A632" s="7">
        <f>Evaporation!A632</f>
        <v>1626</v>
      </c>
      <c r="B632" s="13">
        <v>0</v>
      </c>
    </row>
    <row r="633" spans="1:2">
      <c r="A633" s="7">
        <f>Evaporation!A633</f>
        <v>1627</v>
      </c>
      <c r="B633" s="13">
        <v>0</v>
      </c>
    </row>
    <row r="634" spans="1:2">
      <c r="A634" s="7">
        <f>Evaporation!A634</f>
        <v>1628</v>
      </c>
      <c r="B634" s="13">
        <v>0</v>
      </c>
    </row>
    <row r="635" spans="1:2">
      <c r="A635" s="7">
        <f>Evaporation!A635</f>
        <v>1629</v>
      </c>
      <c r="B635" s="13">
        <v>0</v>
      </c>
    </row>
    <row r="636" spans="1:2">
      <c r="A636" s="7">
        <f>Evaporation!A636</f>
        <v>1630</v>
      </c>
      <c r="B636" s="13">
        <v>0</v>
      </c>
    </row>
    <row r="637" spans="1:2">
      <c r="A637" s="7">
        <f>Evaporation!A637</f>
        <v>1631</v>
      </c>
      <c r="B637" s="13">
        <v>0</v>
      </c>
    </row>
    <row r="638" spans="1:2">
      <c r="A638" s="7">
        <f>Evaporation!A638</f>
        <v>1632</v>
      </c>
      <c r="B638" s="13">
        <v>0</v>
      </c>
    </row>
    <row r="639" spans="1:2">
      <c r="A639" s="7">
        <f>Evaporation!A639</f>
        <v>1633</v>
      </c>
      <c r="B639" s="13">
        <v>0</v>
      </c>
    </row>
    <row r="640" spans="1:2">
      <c r="A640" s="7">
        <f>Evaporation!A640</f>
        <v>1634</v>
      </c>
      <c r="B640" s="13">
        <v>0</v>
      </c>
    </row>
    <row r="641" spans="1:2">
      <c r="A641" s="7">
        <f>Evaporation!A641</f>
        <v>1635</v>
      </c>
      <c r="B641" s="13">
        <v>0</v>
      </c>
    </row>
    <row r="642" spans="1:2">
      <c r="A642" s="7">
        <f>Evaporation!A642</f>
        <v>1636</v>
      </c>
      <c r="B642" s="13">
        <v>0</v>
      </c>
    </row>
    <row r="643" spans="1:2">
      <c r="A643" s="7">
        <f>Evaporation!A643</f>
        <v>1637</v>
      </c>
      <c r="B643" s="13">
        <v>0</v>
      </c>
    </row>
    <row r="644" spans="1:2">
      <c r="A644" s="7">
        <f>Evaporation!A644</f>
        <v>1638</v>
      </c>
      <c r="B644" s="13">
        <v>0</v>
      </c>
    </row>
    <row r="645" spans="1:2">
      <c r="A645" s="7">
        <f>Evaporation!A645</f>
        <v>1639</v>
      </c>
      <c r="B645" s="13">
        <v>0</v>
      </c>
    </row>
    <row r="646" spans="1:2">
      <c r="A646" s="7">
        <f>Evaporation!A646</f>
        <v>1640</v>
      </c>
      <c r="B646" s="13">
        <v>0</v>
      </c>
    </row>
    <row r="647" spans="1:2">
      <c r="A647" s="7">
        <f>Evaporation!A647</f>
        <v>1641</v>
      </c>
      <c r="B647" s="13">
        <v>0</v>
      </c>
    </row>
    <row r="648" spans="1:2">
      <c r="A648" s="7">
        <f>Evaporation!A648</f>
        <v>1642</v>
      </c>
      <c r="B648" s="13">
        <v>0</v>
      </c>
    </row>
    <row r="649" spans="1:2">
      <c r="A649" s="7">
        <f>Evaporation!A649</f>
        <v>1643</v>
      </c>
      <c r="B649" s="13">
        <v>0</v>
      </c>
    </row>
    <row r="650" spans="1:2">
      <c r="A650" s="7">
        <f>Evaporation!A650</f>
        <v>1644</v>
      </c>
      <c r="B650" s="13">
        <v>0</v>
      </c>
    </row>
    <row r="651" spans="1:2">
      <c r="A651" s="7">
        <f>Evaporation!A651</f>
        <v>1645</v>
      </c>
      <c r="B651" s="13">
        <v>0</v>
      </c>
    </row>
    <row r="652" spans="1:2">
      <c r="A652" s="7">
        <f>Evaporation!A652</f>
        <v>1646</v>
      </c>
      <c r="B652" s="13">
        <v>0</v>
      </c>
    </row>
    <row r="653" spans="1:2">
      <c r="A653" s="7">
        <f>Evaporation!A653</f>
        <v>1647</v>
      </c>
      <c r="B653" s="13">
        <v>0</v>
      </c>
    </row>
    <row r="654" spans="1:2">
      <c r="A654" s="7">
        <f>Evaporation!A654</f>
        <v>1648</v>
      </c>
      <c r="B654" s="13">
        <v>0</v>
      </c>
    </row>
    <row r="655" spans="1:2">
      <c r="A655" s="7">
        <f>Evaporation!A655</f>
        <v>1649</v>
      </c>
      <c r="B655" s="13">
        <v>0</v>
      </c>
    </row>
    <row r="656" spans="1:2">
      <c r="A656" s="7">
        <f>Evaporation!A656</f>
        <v>1650</v>
      </c>
      <c r="B656" s="13">
        <v>0</v>
      </c>
    </row>
    <row r="657" spans="1:2">
      <c r="A657" s="7">
        <f>Evaporation!A657</f>
        <v>1651</v>
      </c>
      <c r="B657" s="13">
        <v>0</v>
      </c>
    </row>
    <row r="658" spans="1:2">
      <c r="A658" s="7">
        <f>Evaporation!A658</f>
        <v>1652</v>
      </c>
      <c r="B658" s="13">
        <v>0</v>
      </c>
    </row>
    <row r="659" spans="1:2">
      <c r="A659" s="7">
        <f>Evaporation!A659</f>
        <v>1653</v>
      </c>
      <c r="B659" s="13">
        <v>0</v>
      </c>
    </row>
    <row r="660" spans="1:2">
      <c r="A660" s="7">
        <f>Evaporation!A660</f>
        <v>1654</v>
      </c>
      <c r="B660" s="13">
        <v>0</v>
      </c>
    </row>
    <row r="661" spans="1:2">
      <c r="A661" s="7">
        <f>Evaporation!A661</f>
        <v>1655</v>
      </c>
      <c r="B661" s="13">
        <v>0</v>
      </c>
    </row>
    <row r="662" spans="1:2">
      <c r="A662" s="7">
        <f>Evaporation!A662</f>
        <v>1656</v>
      </c>
      <c r="B662" s="13">
        <v>0</v>
      </c>
    </row>
    <row r="663" spans="1:2">
      <c r="A663" s="7">
        <f>Evaporation!A663</f>
        <v>1657</v>
      </c>
      <c r="B663" s="13">
        <v>0</v>
      </c>
    </row>
    <row r="664" spans="1:2">
      <c r="A664" s="7">
        <f>Evaporation!A664</f>
        <v>1658</v>
      </c>
      <c r="B664" s="13">
        <v>0</v>
      </c>
    </row>
    <row r="665" spans="1:2">
      <c r="A665" s="7">
        <f>Evaporation!A665</f>
        <v>1659</v>
      </c>
      <c r="B665" s="13">
        <v>0</v>
      </c>
    </row>
    <row r="666" spans="1:2">
      <c r="A666" s="7">
        <f>Evaporation!A666</f>
        <v>1660</v>
      </c>
      <c r="B666" s="13">
        <v>0</v>
      </c>
    </row>
    <row r="667" spans="1:2">
      <c r="A667" s="7">
        <f>Evaporation!A667</f>
        <v>1661</v>
      </c>
      <c r="B667" s="13">
        <v>0</v>
      </c>
    </row>
    <row r="668" spans="1:2">
      <c r="A668" s="7">
        <f>Evaporation!A668</f>
        <v>1662</v>
      </c>
      <c r="B668" s="13">
        <v>0</v>
      </c>
    </row>
    <row r="669" spans="1:2">
      <c r="A669" s="7">
        <f>Evaporation!A669</f>
        <v>1663</v>
      </c>
      <c r="B669" s="13">
        <v>0</v>
      </c>
    </row>
    <row r="670" spans="1:2">
      <c r="A670" s="7">
        <f>Evaporation!A670</f>
        <v>1664</v>
      </c>
      <c r="B670" s="13">
        <v>0</v>
      </c>
    </row>
    <row r="671" spans="1:2">
      <c r="A671" s="7">
        <f>Evaporation!A671</f>
        <v>1665</v>
      </c>
      <c r="B671" s="13">
        <v>0</v>
      </c>
    </row>
    <row r="672" spans="1:2">
      <c r="A672" s="7">
        <f>Evaporation!A672</f>
        <v>1666</v>
      </c>
      <c r="B672" s="13">
        <v>0</v>
      </c>
    </row>
    <row r="673" spans="1:2">
      <c r="A673" s="7">
        <f>Evaporation!A673</f>
        <v>1667</v>
      </c>
      <c r="B673" s="13">
        <v>0</v>
      </c>
    </row>
    <row r="674" spans="1:2">
      <c r="A674" s="7">
        <f>Evaporation!A674</f>
        <v>1668</v>
      </c>
      <c r="B674" s="13">
        <v>0</v>
      </c>
    </row>
    <row r="675" spans="1:2">
      <c r="A675" s="7">
        <f>Evaporation!A675</f>
        <v>1669</v>
      </c>
      <c r="B675" s="13">
        <v>0</v>
      </c>
    </row>
    <row r="676" spans="1:2">
      <c r="A676" s="7">
        <f>Evaporation!A676</f>
        <v>1670</v>
      </c>
      <c r="B676" s="13">
        <v>0</v>
      </c>
    </row>
    <row r="677" spans="1:2">
      <c r="A677" s="7">
        <f>Evaporation!A677</f>
        <v>1671</v>
      </c>
      <c r="B677" s="13">
        <v>0</v>
      </c>
    </row>
    <row r="678" spans="1:2">
      <c r="A678" s="7">
        <f>Evaporation!A678</f>
        <v>1672</v>
      </c>
      <c r="B678" s="13">
        <v>0</v>
      </c>
    </row>
    <row r="679" spans="1:2">
      <c r="A679" s="7">
        <f>Evaporation!A679</f>
        <v>1673</v>
      </c>
      <c r="B679" s="13">
        <v>0</v>
      </c>
    </row>
    <row r="680" spans="1:2">
      <c r="A680" s="7">
        <f>Evaporation!A680</f>
        <v>1674</v>
      </c>
      <c r="B680" s="13">
        <v>0</v>
      </c>
    </row>
    <row r="681" spans="1:2">
      <c r="A681" s="7">
        <f>Evaporation!A681</f>
        <v>1675</v>
      </c>
      <c r="B681" s="13">
        <v>0</v>
      </c>
    </row>
    <row r="682" spans="1:2">
      <c r="A682" s="7">
        <f>Evaporation!A682</f>
        <v>1676</v>
      </c>
      <c r="B682" s="13">
        <v>0</v>
      </c>
    </row>
    <row r="683" spans="1:2">
      <c r="A683" s="7">
        <f>Evaporation!A683</f>
        <v>1677</v>
      </c>
      <c r="B683" s="13">
        <v>0</v>
      </c>
    </row>
    <row r="684" spans="1:2">
      <c r="A684" s="7">
        <f>Evaporation!A684</f>
        <v>1678</v>
      </c>
      <c r="B684" s="13">
        <v>0</v>
      </c>
    </row>
    <row r="685" spans="1:2">
      <c r="A685" s="7">
        <f>Evaporation!A685</f>
        <v>1679</v>
      </c>
      <c r="B685" s="13">
        <v>0</v>
      </c>
    </row>
    <row r="686" spans="1:2">
      <c r="A686" s="7">
        <f>Evaporation!A686</f>
        <v>1680</v>
      </c>
      <c r="B686" s="13">
        <v>0</v>
      </c>
    </row>
    <row r="687" spans="1:2">
      <c r="A687" s="7">
        <f>Evaporation!A687</f>
        <v>1681</v>
      </c>
      <c r="B687" s="13">
        <v>0</v>
      </c>
    </row>
    <row r="688" spans="1:2">
      <c r="A688" s="7">
        <f>Evaporation!A688</f>
        <v>1682</v>
      </c>
      <c r="B688" s="13">
        <v>0</v>
      </c>
    </row>
    <row r="689" spans="1:2">
      <c r="A689" s="7">
        <f>Evaporation!A689</f>
        <v>1683</v>
      </c>
      <c r="B689" s="13">
        <v>0</v>
      </c>
    </row>
    <row r="690" spans="1:2">
      <c r="A690" s="7">
        <f>Evaporation!A690</f>
        <v>1684</v>
      </c>
      <c r="B690" s="13">
        <v>0</v>
      </c>
    </row>
    <row r="691" spans="1:2">
      <c r="A691" s="7">
        <f>Evaporation!A691</f>
        <v>1685</v>
      </c>
      <c r="B691" s="13">
        <v>0</v>
      </c>
    </row>
    <row r="692" spans="1:2">
      <c r="A692" s="7">
        <f>Evaporation!A692</f>
        <v>1686</v>
      </c>
      <c r="B692" s="13">
        <v>0</v>
      </c>
    </row>
    <row r="693" spans="1:2">
      <c r="A693" s="7">
        <f>Evaporation!A693</f>
        <v>1687</v>
      </c>
      <c r="B693" s="13">
        <v>0</v>
      </c>
    </row>
    <row r="694" spans="1:2">
      <c r="A694" s="7">
        <f>Evaporation!A694</f>
        <v>1688</v>
      </c>
      <c r="B694" s="13">
        <v>0</v>
      </c>
    </row>
    <row r="695" spans="1:2">
      <c r="A695" s="7">
        <f>Evaporation!A695</f>
        <v>1689</v>
      </c>
      <c r="B695" s="13">
        <v>0</v>
      </c>
    </row>
    <row r="696" spans="1:2">
      <c r="A696" s="7">
        <f>Evaporation!A696</f>
        <v>1690</v>
      </c>
      <c r="B696" s="13">
        <v>0</v>
      </c>
    </row>
    <row r="697" spans="1:2">
      <c r="A697" s="7">
        <f>Evaporation!A697</f>
        <v>1691</v>
      </c>
      <c r="B697" s="13">
        <v>0</v>
      </c>
    </row>
    <row r="698" spans="1:2">
      <c r="A698" s="7">
        <f>Evaporation!A698</f>
        <v>1692</v>
      </c>
      <c r="B698" s="13">
        <v>0</v>
      </c>
    </row>
    <row r="699" spans="1:2">
      <c r="A699" s="7">
        <f>Evaporation!A699</f>
        <v>1693</v>
      </c>
      <c r="B699" s="13">
        <v>0</v>
      </c>
    </row>
    <row r="700" spans="1:2">
      <c r="A700" s="7">
        <f>Evaporation!A700</f>
        <v>1694</v>
      </c>
      <c r="B700" s="13">
        <v>0</v>
      </c>
    </row>
    <row r="701" spans="1:2">
      <c r="A701" s="7">
        <f>Evaporation!A701</f>
        <v>1695</v>
      </c>
      <c r="B701" s="13">
        <v>0</v>
      </c>
    </row>
    <row r="702" spans="1:2">
      <c r="A702" s="7">
        <f>Evaporation!A702</f>
        <v>1696</v>
      </c>
      <c r="B702" s="13">
        <v>0</v>
      </c>
    </row>
    <row r="703" spans="1:2">
      <c r="A703" s="7">
        <f>Evaporation!A703</f>
        <v>1697</v>
      </c>
      <c r="B703" s="13">
        <v>0</v>
      </c>
    </row>
    <row r="704" spans="1:2">
      <c r="A704" s="7">
        <f>Evaporation!A704</f>
        <v>1698</v>
      </c>
      <c r="B704" s="13">
        <v>0</v>
      </c>
    </row>
    <row r="705" spans="1:2">
      <c r="A705" s="7">
        <f>Evaporation!A705</f>
        <v>1699</v>
      </c>
      <c r="B705" s="13">
        <v>0</v>
      </c>
    </row>
    <row r="706" spans="1:2">
      <c r="A706" s="7">
        <f>Evaporation!A706</f>
        <v>1700</v>
      </c>
      <c r="B706" s="13">
        <v>0</v>
      </c>
    </row>
    <row r="707" spans="1:2">
      <c r="A707" s="7">
        <f>Evaporation!A707</f>
        <v>1701</v>
      </c>
      <c r="B707" s="13">
        <v>0</v>
      </c>
    </row>
    <row r="708" spans="1:2">
      <c r="A708" s="7">
        <f>Evaporation!A708</f>
        <v>1702</v>
      </c>
      <c r="B708" s="13">
        <v>0</v>
      </c>
    </row>
    <row r="709" spans="1:2">
      <c r="A709" s="7">
        <f>Evaporation!A709</f>
        <v>1703</v>
      </c>
      <c r="B709" s="13">
        <v>0</v>
      </c>
    </row>
    <row r="710" spans="1:2">
      <c r="A710" s="7">
        <f>Evaporation!A710</f>
        <v>1704</v>
      </c>
      <c r="B710" s="13">
        <v>0</v>
      </c>
    </row>
    <row r="711" spans="1:2">
      <c r="A711" s="7">
        <f>Evaporation!A711</f>
        <v>1705</v>
      </c>
      <c r="B711" s="13">
        <v>0</v>
      </c>
    </row>
    <row r="712" spans="1:2">
      <c r="A712" s="7">
        <f>Evaporation!A712</f>
        <v>1706</v>
      </c>
      <c r="B712" s="13">
        <v>0</v>
      </c>
    </row>
    <row r="713" spans="1:2">
      <c r="A713" s="7">
        <f>Evaporation!A713</f>
        <v>1707</v>
      </c>
      <c r="B713" s="13">
        <v>0</v>
      </c>
    </row>
    <row r="714" spans="1:2">
      <c r="A714" s="7">
        <f>Evaporation!A714</f>
        <v>1708</v>
      </c>
      <c r="B714" s="13">
        <v>0</v>
      </c>
    </row>
    <row r="715" spans="1:2">
      <c r="A715" s="7">
        <f>Evaporation!A715</f>
        <v>1709</v>
      </c>
      <c r="B715" s="13">
        <v>0</v>
      </c>
    </row>
    <row r="716" spans="1:2">
      <c r="A716" s="7">
        <f>Evaporation!A716</f>
        <v>1710</v>
      </c>
      <c r="B716" s="13">
        <v>0</v>
      </c>
    </row>
    <row r="717" spans="1:2">
      <c r="A717" s="7">
        <f>Evaporation!A717</f>
        <v>1711</v>
      </c>
      <c r="B717" s="13">
        <v>0</v>
      </c>
    </row>
    <row r="718" spans="1:2">
      <c r="A718" s="7">
        <f>Evaporation!A718</f>
        <v>1712</v>
      </c>
      <c r="B718" s="13">
        <v>0</v>
      </c>
    </row>
    <row r="719" spans="1:2">
      <c r="A719" s="7">
        <f>Evaporation!A719</f>
        <v>1713</v>
      </c>
      <c r="B719" s="13">
        <v>0</v>
      </c>
    </row>
    <row r="720" spans="1:2">
      <c r="A720" s="7">
        <f>Evaporation!A720</f>
        <v>1714</v>
      </c>
      <c r="B720" s="13">
        <v>0</v>
      </c>
    </row>
    <row r="721" spans="1:2">
      <c r="A721" s="7">
        <f>Evaporation!A721</f>
        <v>1715</v>
      </c>
      <c r="B721" s="13">
        <v>0</v>
      </c>
    </row>
    <row r="722" spans="1:2">
      <c r="A722" s="7">
        <f>Evaporation!A722</f>
        <v>1716</v>
      </c>
      <c r="B722" s="13">
        <v>0</v>
      </c>
    </row>
    <row r="723" spans="1:2">
      <c r="A723" s="7">
        <f>Evaporation!A723</f>
        <v>1717</v>
      </c>
      <c r="B723" s="13">
        <v>0</v>
      </c>
    </row>
    <row r="724" spans="1:2">
      <c r="A724" s="7">
        <f>Evaporation!A724</f>
        <v>1718</v>
      </c>
      <c r="B724" s="13">
        <v>0</v>
      </c>
    </row>
    <row r="725" spans="1:2">
      <c r="A725" s="7">
        <f>Evaporation!A725</f>
        <v>1719</v>
      </c>
      <c r="B725" s="13">
        <v>0</v>
      </c>
    </row>
    <row r="726" spans="1:2">
      <c r="A726" s="7">
        <f>Evaporation!A726</f>
        <v>1720</v>
      </c>
      <c r="B726" s="13">
        <v>0</v>
      </c>
    </row>
    <row r="727" spans="1:2">
      <c r="A727" s="7">
        <f>Evaporation!A727</f>
        <v>1721</v>
      </c>
      <c r="B727" s="13">
        <v>0</v>
      </c>
    </row>
    <row r="728" spans="1:2">
      <c r="A728" s="7">
        <f>Evaporation!A728</f>
        <v>1722</v>
      </c>
      <c r="B728" s="13">
        <v>0</v>
      </c>
    </row>
    <row r="729" spans="1:2">
      <c r="A729" s="7">
        <f>Evaporation!A729</f>
        <v>1723</v>
      </c>
      <c r="B729" s="13">
        <v>0</v>
      </c>
    </row>
    <row r="730" spans="1:2">
      <c r="A730" s="7">
        <f>Evaporation!A730</f>
        <v>1724</v>
      </c>
      <c r="B730" s="13">
        <v>0</v>
      </c>
    </row>
    <row r="731" spans="1:2">
      <c r="A731" s="7">
        <f>Evaporation!A731</f>
        <v>1725</v>
      </c>
      <c r="B731" s="13">
        <v>0</v>
      </c>
    </row>
    <row r="732" spans="1:2">
      <c r="A732" s="7">
        <f>Evaporation!A732</f>
        <v>1726</v>
      </c>
      <c r="B732" s="13">
        <v>0</v>
      </c>
    </row>
    <row r="733" spans="1:2">
      <c r="A733" s="7">
        <f>Evaporation!A733</f>
        <v>1727</v>
      </c>
      <c r="B733" s="13">
        <v>0</v>
      </c>
    </row>
    <row r="734" spans="1:2">
      <c r="A734" s="7">
        <f>Evaporation!A734</f>
        <v>1728</v>
      </c>
      <c r="B734" s="13">
        <v>0</v>
      </c>
    </row>
    <row r="735" spans="1:2">
      <c r="A735" s="7">
        <f>Evaporation!A735</f>
        <v>1729</v>
      </c>
      <c r="B735" s="13">
        <v>0</v>
      </c>
    </row>
    <row r="736" spans="1:2">
      <c r="A736" s="7">
        <f>Evaporation!A736</f>
        <v>1730</v>
      </c>
      <c r="B736" s="13">
        <v>0</v>
      </c>
    </row>
    <row r="737" spans="1:2">
      <c r="A737" s="7">
        <f>Evaporation!A737</f>
        <v>1731</v>
      </c>
      <c r="B737" s="13">
        <v>0</v>
      </c>
    </row>
    <row r="738" spans="1:2">
      <c r="A738" s="7">
        <f>Evaporation!A738</f>
        <v>1732</v>
      </c>
      <c r="B738" s="13">
        <v>0</v>
      </c>
    </row>
    <row r="739" spans="1:2">
      <c r="A739" s="7">
        <f>Evaporation!A739</f>
        <v>1733</v>
      </c>
      <c r="B739" s="13">
        <v>0</v>
      </c>
    </row>
    <row r="740" spans="1:2">
      <c r="A740" s="7">
        <f>Evaporation!A740</f>
        <v>1734</v>
      </c>
      <c r="B740" s="13">
        <v>0</v>
      </c>
    </row>
    <row r="741" spans="1:2">
      <c r="A741" s="7">
        <f>Evaporation!A741</f>
        <v>1735</v>
      </c>
      <c r="B741" s="13">
        <v>0</v>
      </c>
    </row>
    <row r="742" spans="1:2">
      <c r="A742" s="7">
        <f>Evaporation!A742</f>
        <v>1736</v>
      </c>
      <c r="B742" s="13">
        <v>0</v>
      </c>
    </row>
    <row r="743" spans="1:2">
      <c r="A743" s="7">
        <f>Evaporation!A743</f>
        <v>1737</v>
      </c>
      <c r="B743" s="13">
        <v>0</v>
      </c>
    </row>
    <row r="744" spans="1:2">
      <c r="A744" s="7">
        <f>Evaporation!A744</f>
        <v>1738</v>
      </c>
      <c r="B744" s="13">
        <v>0</v>
      </c>
    </row>
    <row r="745" spans="1:2">
      <c r="A745" s="7">
        <f>Evaporation!A745</f>
        <v>1739</v>
      </c>
      <c r="B745" s="13">
        <v>0</v>
      </c>
    </row>
    <row r="746" spans="1:2">
      <c r="A746" s="7">
        <f>Evaporation!A746</f>
        <v>1740</v>
      </c>
      <c r="B746" s="13">
        <v>0</v>
      </c>
    </row>
    <row r="747" spans="1:2">
      <c r="A747" s="7">
        <f>Evaporation!A747</f>
        <v>1741</v>
      </c>
      <c r="B747" s="13">
        <v>0</v>
      </c>
    </row>
    <row r="748" spans="1:2">
      <c r="A748" s="7">
        <f>Evaporation!A748</f>
        <v>1742</v>
      </c>
      <c r="B748" s="13">
        <v>0</v>
      </c>
    </row>
    <row r="749" spans="1:2">
      <c r="A749" s="7">
        <f>Evaporation!A749</f>
        <v>1743</v>
      </c>
      <c r="B749" s="13">
        <v>0</v>
      </c>
    </row>
    <row r="750" spans="1:2">
      <c r="A750" s="7">
        <f>Evaporation!A750</f>
        <v>1744</v>
      </c>
      <c r="B750" s="13">
        <v>0</v>
      </c>
    </row>
    <row r="751" spans="1:2">
      <c r="A751" s="7">
        <f>Evaporation!A751</f>
        <v>1745</v>
      </c>
      <c r="B751" s="13">
        <v>0</v>
      </c>
    </row>
    <row r="752" spans="1:2">
      <c r="A752" s="7">
        <f>Evaporation!A752</f>
        <v>1746</v>
      </c>
      <c r="B752" s="13">
        <v>0</v>
      </c>
    </row>
    <row r="753" spans="1:2">
      <c r="A753" s="7">
        <f>Evaporation!A753</f>
        <v>1747</v>
      </c>
      <c r="B753" s="13">
        <v>0</v>
      </c>
    </row>
    <row r="754" spans="1:2">
      <c r="A754" s="7">
        <f>Evaporation!A754</f>
        <v>1748</v>
      </c>
      <c r="B754" s="13">
        <v>0</v>
      </c>
    </row>
    <row r="755" spans="1:2">
      <c r="A755" s="7">
        <f>Evaporation!A755</f>
        <v>1749</v>
      </c>
      <c r="B755" s="13">
        <v>0</v>
      </c>
    </row>
    <row r="756" spans="1:2">
      <c r="A756" s="7">
        <f>Evaporation!A756</f>
        <v>1750</v>
      </c>
      <c r="B756" s="13">
        <v>0</v>
      </c>
    </row>
    <row r="757" spans="1:2">
      <c r="A757" s="7">
        <f>Evaporation!A757</f>
        <v>1751</v>
      </c>
      <c r="B757" s="13">
        <v>0</v>
      </c>
    </row>
    <row r="758" spans="1:2">
      <c r="A758" s="7">
        <f>Evaporation!A758</f>
        <v>1752</v>
      </c>
      <c r="B758" s="13">
        <v>0</v>
      </c>
    </row>
    <row r="759" spans="1:2">
      <c r="A759" s="7">
        <f>Evaporation!A759</f>
        <v>1753</v>
      </c>
      <c r="B759" s="13">
        <v>0</v>
      </c>
    </row>
    <row r="760" spans="1:2">
      <c r="A760" s="7">
        <f>Evaporation!A760</f>
        <v>1754</v>
      </c>
      <c r="B760" s="13">
        <v>0</v>
      </c>
    </row>
    <row r="761" spans="1:2">
      <c r="A761" s="7">
        <f>Evaporation!A761</f>
        <v>1755</v>
      </c>
      <c r="B761" s="13">
        <v>0</v>
      </c>
    </row>
    <row r="762" spans="1:2">
      <c r="A762" s="7">
        <f>Evaporation!A762</f>
        <v>1756</v>
      </c>
      <c r="B762" s="13">
        <v>0</v>
      </c>
    </row>
    <row r="763" spans="1:2">
      <c r="A763" s="7">
        <f>Evaporation!A763</f>
        <v>1757</v>
      </c>
      <c r="B763" s="13">
        <v>0</v>
      </c>
    </row>
    <row r="764" spans="1:2">
      <c r="A764" s="7">
        <f>Evaporation!A764</f>
        <v>1758</v>
      </c>
      <c r="B764" s="13">
        <v>0</v>
      </c>
    </row>
    <row r="765" spans="1:2">
      <c r="A765" s="7">
        <f>Evaporation!A765</f>
        <v>1759</v>
      </c>
      <c r="B765" s="13">
        <v>0</v>
      </c>
    </row>
    <row r="766" spans="1:2">
      <c r="A766" s="7">
        <f>Evaporation!A766</f>
        <v>1760</v>
      </c>
      <c r="B766" s="13">
        <v>0</v>
      </c>
    </row>
    <row r="767" spans="1:2">
      <c r="A767" s="7">
        <f>Evaporation!A767</f>
        <v>1761</v>
      </c>
      <c r="B767" s="13">
        <v>0</v>
      </c>
    </row>
    <row r="768" spans="1:2">
      <c r="A768" s="7">
        <f>Evaporation!A768</f>
        <v>1762</v>
      </c>
      <c r="B768" s="13">
        <v>0</v>
      </c>
    </row>
    <row r="769" spans="1:2">
      <c r="A769" s="7">
        <f>Evaporation!A769</f>
        <v>1763</v>
      </c>
      <c r="B769" s="13">
        <v>0</v>
      </c>
    </row>
    <row r="770" spans="1:2">
      <c r="A770" s="7">
        <f>Evaporation!A770</f>
        <v>1764</v>
      </c>
      <c r="B770" s="13">
        <v>0</v>
      </c>
    </row>
    <row r="771" spans="1:2">
      <c r="A771" s="7">
        <f>Evaporation!A771</f>
        <v>1765</v>
      </c>
      <c r="B771" s="13">
        <v>0</v>
      </c>
    </row>
    <row r="772" spans="1:2">
      <c r="A772" s="7">
        <f>Evaporation!A772</f>
        <v>1766</v>
      </c>
      <c r="B772" s="13">
        <v>0</v>
      </c>
    </row>
    <row r="773" spans="1:2">
      <c r="A773" s="7">
        <f>Evaporation!A773</f>
        <v>1767</v>
      </c>
      <c r="B773" s="13">
        <v>0</v>
      </c>
    </row>
    <row r="774" spans="1:2">
      <c r="A774" s="7">
        <f>Evaporation!A774</f>
        <v>1768</v>
      </c>
      <c r="B774" s="13">
        <v>0</v>
      </c>
    </row>
    <row r="775" spans="1:2">
      <c r="A775" s="7">
        <f>Evaporation!A775</f>
        <v>1769</v>
      </c>
      <c r="B775" s="13">
        <v>0</v>
      </c>
    </row>
    <row r="776" spans="1:2">
      <c r="A776" s="7">
        <f>Evaporation!A776</f>
        <v>1770</v>
      </c>
      <c r="B776" s="13">
        <v>0</v>
      </c>
    </row>
    <row r="777" spans="1:2">
      <c r="A777" s="7">
        <f>Evaporation!A777</f>
        <v>1771</v>
      </c>
      <c r="B777" s="13">
        <v>0</v>
      </c>
    </row>
    <row r="778" spans="1:2">
      <c r="A778" s="7">
        <f>Evaporation!A778</f>
        <v>1772</v>
      </c>
      <c r="B778" s="13">
        <v>0</v>
      </c>
    </row>
    <row r="779" spans="1:2">
      <c r="A779" s="7">
        <f>Evaporation!A779</f>
        <v>1773</v>
      </c>
      <c r="B779" s="13">
        <v>0</v>
      </c>
    </row>
    <row r="780" spans="1:2">
      <c r="A780" s="7">
        <f>Evaporation!A780</f>
        <v>1774</v>
      </c>
      <c r="B780" s="13">
        <v>0</v>
      </c>
    </row>
    <row r="781" spans="1:2">
      <c r="A781" s="7">
        <f>Evaporation!A781</f>
        <v>1775</v>
      </c>
      <c r="B781" s="13">
        <v>0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14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K3" sqref="K3:K143"/>
    </sheetView>
  </sheetViews>
  <sheetFormatPr defaultRowHeight="12.75"/>
  <cols>
    <col min="1" max="1" width="10.7109375" style="10" customWidth="1"/>
    <col min="2" max="11" width="10.7109375" customWidth="1"/>
    <col min="12" max="12" width="11.42578125" customWidth="1"/>
  </cols>
  <sheetData>
    <row r="1" spans="1:13" ht="51" customHeight="1">
      <c r="A1" s="19"/>
      <c r="B1" s="1" t="s">
        <v>0</v>
      </c>
      <c r="C1" s="1" t="s">
        <v>1</v>
      </c>
      <c r="D1" s="21" t="s">
        <v>49</v>
      </c>
      <c r="E1" s="1" t="s">
        <v>2</v>
      </c>
      <c r="F1" s="1" t="s">
        <v>3</v>
      </c>
      <c r="G1" s="1" t="s">
        <v>4</v>
      </c>
      <c r="H1" s="1" t="s">
        <v>5</v>
      </c>
      <c r="I1" s="1"/>
      <c r="J1" s="21" t="s">
        <v>47</v>
      </c>
      <c r="K1" s="21"/>
      <c r="L1" s="1" t="s">
        <v>24</v>
      </c>
      <c r="M1" s="1" t="s">
        <v>29</v>
      </c>
    </row>
    <row r="2" spans="1:13">
      <c r="A2" s="20"/>
      <c r="B2" s="2" t="s">
        <v>6</v>
      </c>
      <c r="C2" s="2" t="s">
        <v>6</v>
      </c>
      <c r="D2" s="2" t="s">
        <v>6</v>
      </c>
      <c r="E2" s="2" t="s">
        <v>7</v>
      </c>
      <c r="F2" s="2" t="s">
        <v>8</v>
      </c>
      <c r="G2" s="2" t="s">
        <v>6</v>
      </c>
      <c r="H2" s="2" t="s">
        <v>6</v>
      </c>
      <c r="I2" s="2"/>
      <c r="J2" s="2" t="s">
        <v>6</v>
      </c>
      <c r="K2" s="2"/>
      <c r="L2" s="2" t="s">
        <v>25</v>
      </c>
      <c r="M2" s="2" t="s">
        <v>25</v>
      </c>
    </row>
    <row r="3" spans="1:13">
      <c r="A3" s="10">
        <f>Evaporation!A2</f>
        <v>996</v>
      </c>
      <c r="B3" s="3">
        <f>Description!$C$1/Description!$C$2*VLOOKUP(A3,Inflow!$A$2:$C$1010,2,FALSE)</f>
        <v>425413.3678530184</v>
      </c>
      <c r="C3">
        <f>VLOOKUP(A3,'Supplemental Flows'!$A$2:$B$781,2,FALSE)</f>
        <v>0</v>
      </c>
      <c r="D3" s="8">
        <f>Description!$C$5</f>
        <v>78500</v>
      </c>
      <c r="E3" s="3">
        <v>29000</v>
      </c>
      <c r="F3" s="11">
        <f>VLOOKUP(A3,Evaporation!$A$2:$F$1010,3,FALSE)</f>
        <v>1.1151624</v>
      </c>
      <c r="G3" s="3">
        <f>E3*F3</f>
        <v>32339.709599999998</v>
      </c>
      <c r="H3" s="3">
        <f>IF(Description!C6+B3+C3-D3-G3-E3-I3&gt;Description!$C$6,Description!C6+B3+C3-D3-G3-Description!$C$6,0)</f>
        <v>314573.65825301851</v>
      </c>
      <c r="I3" s="6"/>
      <c r="J3" s="3">
        <f>IF(Description!C6+B3+C3-G3-D3-H3&lt;0,0,Description!C6+B3+C3-G3-D3-H3)</f>
        <v>814500</v>
      </c>
      <c r="K3" s="3">
        <f>IF(J3&lt;Description!$C$6, J3, Description!$C$6)</f>
        <v>814500</v>
      </c>
      <c r="L3" s="3"/>
    </row>
    <row r="4" spans="1:13">
      <c r="A4" s="10">
        <f>Evaporation!A3</f>
        <v>997</v>
      </c>
      <c r="B4" s="3">
        <f>Description!$C$1/Description!$C$2*VLOOKUP(A4,Inflow!$A$2:$C$1010,2,FALSE)</f>
        <v>364140.10253018374</v>
      </c>
      <c r="C4">
        <f>VLOOKUP(A4,'Supplemental Flows'!$A$2:$B$781,2,FALSE)</f>
        <v>0</v>
      </c>
      <c r="D4" s="8">
        <f>Description!$C$5</f>
        <v>78500</v>
      </c>
      <c r="E4" s="3">
        <f>VLOOKUP(J3,'Capacity Curve'!$C$2:$E$123,3,TRUE)</f>
        <v>29800</v>
      </c>
      <c r="F4" s="11">
        <f>VLOOKUP(A4,Evaporation!$A$2:$F$1010,3,FALSE)</f>
        <v>1.4062618</v>
      </c>
      <c r="G4" s="3">
        <f>E4*F4</f>
        <v>41906.601640000001</v>
      </c>
      <c r="H4" s="3">
        <f>IF(J3+B4+C4-D4-G4-E4-I4&gt;Description!$C$6,J3+B4+C4-D4-G4-Description!$C$6,0)</f>
        <v>243733.50089018373</v>
      </c>
      <c r="I4" s="6"/>
      <c r="J4" s="3">
        <f>IF(J3+B4+C4-G4-D4-H4&lt;0,0,J3+B4+C4-G4-D4-H4)</f>
        <v>814500</v>
      </c>
      <c r="K4" s="3">
        <f>IF(J4&lt;Description!$C$6, J4, Description!$C$6)</f>
        <v>814500</v>
      </c>
      <c r="L4" s="3"/>
    </row>
    <row r="5" spans="1:13">
      <c r="A5" s="10">
        <f>Evaporation!A4</f>
        <v>998</v>
      </c>
      <c r="B5" s="3">
        <f>Description!$C$1/Description!$C$2*VLOOKUP(A5,Inflow!$A$2:$C$1010,2,FALSE)</f>
        <v>142298.85150656165</v>
      </c>
      <c r="C5">
        <f>VLOOKUP(A5,'Supplemental Flows'!$A$2:$B$781,2,FALSE)</f>
        <v>0</v>
      </c>
      <c r="D5" s="8">
        <f>Description!$C$5</f>
        <v>78500</v>
      </c>
      <c r="E5" s="3">
        <f>VLOOKUP(J4,'Capacity Curve'!$C$2:$E$123,3,TRUE)</f>
        <v>29800</v>
      </c>
      <c r="F5" s="11">
        <f>VLOOKUP(A5,Evaporation!$A$2:$F$1010,3,FALSE)</f>
        <v>2.4601937999999999</v>
      </c>
      <c r="G5" s="3">
        <f>E5*F5</f>
        <v>73313.775240000003</v>
      </c>
      <c r="H5" s="3">
        <f>IF(J4+B5+C5-D5-G5-E5-I5&gt;Description!$C$6,J4+B5+C5-D5-G5-Description!$C$6,0)</f>
        <v>0</v>
      </c>
      <c r="I5" s="6"/>
      <c r="J5" s="3">
        <f t="shared" ref="J5:J68" si="0">IF(J4+B5+C5-G5-D5-H5&lt;0,0,J4+B5+C5-G5-D5-H5)</f>
        <v>804985.07626656163</v>
      </c>
      <c r="K5" s="3">
        <f>IF(J5&lt;Description!$C$6, J5, Description!$C$6)</f>
        <v>804985.07626656163</v>
      </c>
      <c r="L5" s="3"/>
    </row>
    <row r="6" spans="1:13">
      <c r="A6" s="10">
        <f>Evaporation!A5</f>
        <v>999</v>
      </c>
      <c r="B6" s="3">
        <f>Description!$C$1/Description!$C$2*VLOOKUP(A6,Inflow!$A$2:$C$1010,2,FALSE)</f>
        <v>121656.93830971127</v>
      </c>
      <c r="C6">
        <f>VLOOKUP(A6,'Supplemental Flows'!$A$2:$B$781,2,FALSE)</f>
        <v>0</v>
      </c>
      <c r="D6" s="8">
        <f>Description!$C$5</f>
        <v>78500</v>
      </c>
      <c r="E6" s="3">
        <f>VLOOKUP(J5,'Capacity Curve'!$C$2:$E$123,3,TRUE)</f>
        <v>28900</v>
      </c>
      <c r="F6" s="11">
        <f>VLOOKUP(A6,Evaporation!$A$2:$F$1010,3,FALSE)</f>
        <v>2.5582601999999999</v>
      </c>
      <c r="G6" s="3">
        <f>E6*F6</f>
        <v>73933.719779999999</v>
      </c>
      <c r="H6" s="3">
        <f>IF(J5+B6+C6-D6-G6-E6-I6&gt;Description!$C$6,J5+B6+C6-D6-G6-Description!$C$6,0)</f>
        <v>0</v>
      </c>
      <c r="I6" s="6"/>
      <c r="J6" s="3">
        <f t="shared" si="0"/>
        <v>774208.29479627288</v>
      </c>
      <c r="K6" s="3">
        <f>IF(J6&lt;Description!$C$6, J6, Description!$C$6)</f>
        <v>774208.29479627288</v>
      </c>
      <c r="L6" s="3"/>
    </row>
    <row r="7" spans="1:13">
      <c r="A7" s="10">
        <f>Evaporation!A6</f>
        <v>1000</v>
      </c>
      <c r="B7" s="3">
        <f>Description!$C$1/Description!$C$2*VLOOKUP(A7,Inflow!$A$2:$C$1010,2,FALSE)</f>
        <v>131977.89490813646</v>
      </c>
      <c r="C7">
        <f>VLOOKUP(A7,'Supplemental Flows'!$A$2:$B$781,2,FALSE)</f>
        <v>0</v>
      </c>
      <c r="D7" s="8">
        <f>Description!$C$5</f>
        <v>78500</v>
      </c>
      <c r="E7" s="3">
        <f>VLOOKUP(J6,'Capacity Curve'!$C$2:$E$123,3,TRUE)</f>
        <v>28100</v>
      </c>
      <c r="F7" s="11">
        <f>VLOOKUP(A7,Evaporation!$A$2:$F$1010,3,FALSE)</f>
        <v>2.5092270000000001</v>
      </c>
      <c r="G7" s="3">
        <f t="shared" ref="G7:G67" si="1">E7*F7</f>
        <v>70509.27870000001</v>
      </c>
      <c r="H7" s="3">
        <f>IF(J6+B7+C7-D7-G7-E7-I7&gt;Description!$C$6,J6+B7+C7-D7-G7-Description!$C$6,0)</f>
        <v>0</v>
      </c>
      <c r="I7" s="6"/>
      <c r="J7" s="3">
        <f t="shared" si="0"/>
        <v>757176.91100440931</v>
      </c>
      <c r="K7" s="3">
        <f>IF(J7&lt;Description!$C$6, J7, Description!$C$6)</f>
        <v>757176.91100440931</v>
      </c>
      <c r="L7" s="3"/>
    </row>
    <row r="8" spans="1:13">
      <c r="A8" s="10">
        <f>Evaporation!A7</f>
        <v>1001</v>
      </c>
      <c r="B8" s="3">
        <f>Description!$C$1/Description!$C$2*VLOOKUP(A8,Inflow!$A$2:$C$1010,2,FALSE)</f>
        <v>338752.92193175852</v>
      </c>
      <c r="C8">
        <f>VLOOKUP(A8,'Supplemental Flows'!$A$2:$B$781,2,FALSE)</f>
        <v>0</v>
      </c>
      <c r="D8" s="8">
        <f>Description!$C$5</f>
        <v>78500</v>
      </c>
      <c r="E8" s="3">
        <f>VLOOKUP(J7,'Capacity Curve'!$C$2:$E$123,3,TRUE)</f>
        <v>28100</v>
      </c>
      <c r="F8" s="11">
        <f>VLOOKUP(A8,Evaporation!$A$2:$F$1010,3,FALSE)</f>
        <v>1.5268722000000001</v>
      </c>
      <c r="G8" s="3">
        <f t="shared" si="1"/>
        <v>42905.108820000001</v>
      </c>
      <c r="H8" s="3">
        <f>IF(J7+B8+C8-D8-G8-E8-I8&gt;Description!$C$6,J7+B8+C8-D8-G8-Description!$C$6,0)</f>
        <v>160024.72411616775</v>
      </c>
      <c r="I8" s="6"/>
      <c r="J8" s="3">
        <f t="shared" si="0"/>
        <v>814500</v>
      </c>
      <c r="K8" s="3">
        <f>IF(J8&lt;Description!$C$6, J8, Description!$C$6)</f>
        <v>814500</v>
      </c>
      <c r="L8" s="3"/>
    </row>
    <row r="9" spans="1:13">
      <c r="A9" s="10">
        <f>Evaporation!A8</f>
        <v>1002</v>
      </c>
      <c r="B9" s="3">
        <f>Description!$C$1/Description!$C$2*VLOOKUP(A9,Inflow!$A$2:$C$1010,2,FALSE)</f>
        <v>348362.08841994748</v>
      </c>
      <c r="C9">
        <f>VLOOKUP(A9,'Supplemental Flows'!$A$2:$B$781,2,FALSE)</f>
        <v>0</v>
      </c>
      <c r="D9" s="8">
        <f>Description!$C$5</f>
        <v>78500</v>
      </c>
      <c r="E9" s="3">
        <f>VLOOKUP(J8,'Capacity Curve'!$C$2:$E$123,3,TRUE)</f>
        <v>29800</v>
      </c>
      <c r="F9" s="11">
        <f>VLOOKUP(A9,Evaporation!$A$2:$F$1010,3,FALSE)</f>
        <v>1.4812205999999999</v>
      </c>
      <c r="G9" s="3">
        <f t="shared" si="1"/>
        <v>44140.373879999999</v>
      </c>
      <c r="H9" s="3">
        <f>IF(J8+B9+C9-D9-G9-E9-I9&gt;Description!$C$6,J8+B9+C9-D9-G9-Description!$C$6,0)</f>
        <v>225721.71453994757</v>
      </c>
      <c r="I9" s="6"/>
      <c r="J9" s="3">
        <f t="shared" si="0"/>
        <v>814499.99999999988</v>
      </c>
      <c r="K9" s="3">
        <f>IF(J9&lt;Description!$C$6, J9, Description!$C$6)</f>
        <v>814500</v>
      </c>
      <c r="L9" s="3"/>
    </row>
    <row r="10" spans="1:13">
      <c r="A10" s="10">
        <f>Evaporation!A9</f>
        <v>1003</v>
      </c>
      <c r="B10" s="3">
        <f>VLOOKUP(A10,Inflow!$A$2:$C$1010,2,FALSE)</f>
        <v>98823.187999999995</v>
      </c>
      <c r="C10">
        <f>VLOOKUP(A10,'Supplemental Flows'!$A$2:$B$781,2,FALSE)</f>
        <v>0</v>
      </c>
      <c r="D10" s="8">
        <f>Description!$C$5</f>
        <v>78500</v>
      </c>
      <c r="E10" s="3">
        <f>VLOOKUP(J9,'Capacity Curve'!$C$2:$E$123,3,TRUE)</f>
        <v>28900</v>
      </c>
      <c r="F10" s="11">
        <f>VLOOKUP(A10,Evaporation!$A$2:$F$1010,3,FALSE)</f>
        <v>2.2835052</v>
      </c>
      <c r="G10" s="3">
        <f t="shared" si="1"/>
        <v>65993.300279999996</v>
      </c>
      <c r="H10" s="3">
        <f>IF(J9+B10+C10-D10-G10-E10-I10&gt;Description!$C$6,J9+B10+C10-D10-G10-Description!$C$6,0)</f>
        <v>0</v>
      </c>
      <c r="I10" s="6"/>
      <c r="J10" s="3">
        <f t="shared" si="0"/>
        <v>768829.88771999988</v>
      </c>
      <c r="K10" s="3">
        <f>IF(J10&lt;Description!$C$6, J10, Description!$C$6)</f>
        <v>768829.88771999988</v>
      </c>
      <c r="L10" s="3"/>
    </row>
    <row r="11" spans="1:13">
      <c r="A11" s="10">
        <f>Evaporation!A10</f>
        <v>1004</v>
      </c>
      <c r="B11" s="3">
        <f>VLOOKUP(A11,Inflow!$A$2:$C$1010,2,FALSE)</f>
        <v>69855.542000000001</v>
      </c>
      <c r="C11">
        <f>VLOOKUP(A11,'Supplemental Flows'!$A$2:$B$781,2,FALSE)</f>
        <v>0</v>
      </c>
      <c r="D11" s="8">
        <f>Description!$C$5</f>
        <v>78500</v>
      </c>
      <c r="E11" s="3">
        <f>VLOOKUP(J10,'Capacity Curve'!$C$2:$E$123,3,TRUE)</f>
        <v>28100</v>
      </c>
      <c r="F11" s="11">
        <f>VLOOKUP(A11,Evaporation!$A$2:$F$1010,3,FALSE)</f>
        <v>2.5334618</v>
      </c>
      <c r="G11" s="3">
        <f t="shared" si="1"/>
        <v>71190.276580000005</v>
      </c>
      <c r="H11" s="3">
        <f>IF(J10+B11+C11-D11-G11-E11-I11&gt;Description!$C$6,J10+B11+C11-D11-G11-Description!$C$6,0)</f>
        <v>0</v>
      </c>
      <c r="I11" s="6"/>
      <c r="J11" s="3">
        <f t="shared" si="0"/>
        <v>688995.15313999983</v>
      </c>
      <c r="K11" s="3">
        <f>IF(J11&lt;Description!$C$6, J11, Description!$C$6)</f>
        <v>688995.15313999983</v>
      </c>
      <c r="L11" s="3"/>
    </row>
    <row r="12" spans="1:13">
      <c r="A12" s="10">
        <f>Evaporation!A11</f>
        <v>1005</v>
      </c>
      <c r="B12" s="3">
        <f>VLOOKUP(A12,Inflow!$A$2:$C$1010,2,FALSE)</f>
        <v>55192.100000000006</v>
      </c>
      <c r="C12">
        <f>VLOOKUP(A12,'Supplemental Flows'!$A$2:$B$781,2,FALSE)</f>
        <v>0</v>
      </c>
      <c r="D12" s="8">
        <f>Description!$C$5</f>
        <v>78500</v>
      </c>
      <c r="E12" s="3">
        <f>VLOOKUP(J11,'Capacity Curve'!$C$2:$E$123,3,TRUE)</f>
        <v>25800</v>
      </c>
      <c r="F12" s="11">
        <f>VLOOKUP(A12,Evaporation!$A$2:$F$1010,3,FALSE)</f>
        <v>2.6599900000000001</v>
      </c>
      <c r="G12" s="3">
        <f t="shared" si="1"/>
        <v>68627.741999999998</v>
      </c>
      <c r="H12" s="3">
        <f>IF(J11+B12+C12-D12-G12-E12-I12&gt;Description!$C$6,J11+B12+C12-D12-G12-Description!$C$6,0)</f>
        <v>0</v>
      </c>
      <c r="I12" s="6"/>
      <c r="J12" s="3">
        <f t="shared" si="0"/>
        <v>597059.51113999984</v>
      </c>
      <c r="K12" s="3">
        <f>IF(J12&lt;Description!$C$6, J12, Description!$C$6)</f>
        <v>597059.51113999984</v>
      </c>
      <c r="L12" s="3"/>
    </row>
    <row r="13" spans="1:13">
      <c r="A13" s="10">
        <f>Evaporation!A12</f>
        <v>1006</v>
      </c>
      <c r="B13" s="3">
        <f>VLOOKUP(A13,Inflow!$A$2:$C$1010,2,FALSE)</f>
        <v>66851.005999999994</v>
      </c>
      <c r="C13">
        <f>VLOOKUP(A13,'Supplemental Flows'!$A$2:$B$781,2,FALSE)</f>
        <v>0</v>
      </c>
      <c r="D13" s="8">
        <f>Description!$C$5</f>
        <v>78500</v>
      </c>
      <c r="E13" s="3">
        <f>VLOOKUP(J12,'Capacity Curve'!$C$2:$E$123,3,TRUE)</f>
        <v>23100</v>
      </c>
      <c r="F13" s="11">
        <f>VLOOKUP(A13,Evaporation!$A$2:$F$1010,3,FALSE)</f>
        <v>2.5593873999999999</v>
      </c>
      <c r="G13" s="3">
        <f t="shared" si="1"/>
        <v>59121.848939999996</v>
      </c>
      <c r="H13" s="3">
        <f>IF(J12+B13+C13-D13-G13-E13-I13&gt;Description!$C$6,J12+B13+C13-D13-G13-Description!$C$6,0)</f>
        <v>0</v>
      </c>
      <c r="I13" s="6"/>
      <c r="J13" s="3">
        <f t="shared" si="0"/>
        <v>526288.66819999996</v>
      </c>
      <c r="K13" s="3">
        <f>IF(J13&lt;Description!$C$6, J13, Description!$C$6)</f>
        <v>526288.66819999996</v>
      </c>
      <c r="L13" s="3"/>
    </row>
    <row r="14" spans="1:13">
      <c r="A14" s="10">
        <f>Evaporation!A13</f>
        <v>1007</v>
      </c>
      <c r="B14" s="3">
        <f>VLOOKUP(A14,Inflow!$A$2:$C$1010,2,FALSE)</f>
        <v>84682.274000000005</v>
      </c>
      <c r="C14">
        <f>VLOOKUP(A14,'Supplemental Flows'!$A$2:$B$781,2,FALSE)</f>
        <v>0</v>
      </c>
      <c r="D14" s="8">
        <f>Description!$C$5</f>
        <v>78500</v>
      </c>
      <c r="E14" s="3">
        <f>VLOOKUP(J13,'Capacity Curve'!$C$2:$E$123,3,TRUE)</f>
        <v>21000</v>
      </c>
      <c r="F14" s="11">
        <f>VLOOKUP(A14,Evaporation!$A$2:$F$1010,3,FALSE)</f>
        <v>2.4055245999999997</v>
      </c>
      <c r="G14" s="3">
        <f t="shared" si="1"/>
        <v>50516.016599999995</v>
      </c>
      <c r="H14" s="3">
        <f>IF(J13+B14+C14-D14-G14-E14-I14&gt;Description!$C$6,J13+B14+C14-D14-G14-Description!$C$6,0)</f>
        <v>0</v>
      </c>
      <c r="I14" s="6"/>
      <c r="J14" s="3">
        <f t="shared" si="0"/>
        <v>481954.92559999996</v>
      </c>
      <c r="K14" s="3">
        <f>IF(J14&lt;Description!$C$6, J14, Description!$C$6)</f>
        <v>481954.92559999996</v>
      </c>
      <c r="L14" s="3"/>
      <c r="M14" s="3"/>
    </row>
    <row r="15" spans="1:13">
      <c r="A15" s="10">
        <f>Evaporation!A14</f>
        <v>1008</v>
      </c>
      <c r="B15" s="3">
        <f>VLOOKUP(A15,Inflow!$A$2:$C$1010,2,FALSE)</f>
        <v>125439.458</v>
      </c>
      <c r="C15">
        <f>VLOOKUP(A15,'Supplemental Flows'!$A$2:$B$781,2,FALSE)</f>
        <v>0</v>
      </c>
      <c r="D15" s="8">
        <f>Description!$C$5</f>
        <v>78500</v>
      </c>
      <c r="E15" s="3">
        <f>VLOOKUP(J14,'Capacity Curve'!$C$2:$E$123,3,TRUE)</f>
        <v>18900</v>
      </c>
      <c r="F15" s="11">
        <f>VLOOKUP(A15,Evaporation!$A$2:$F$1010,3,FALSE)</f>
        <v>2.0538381999999999</v>
      </c>
      <c r="G15" s="3">
        <f t="shared" si="1"/>
        <v>38817.541980000002</v>
      </c>
      <c r="H15" s="3">
        <f>IF(J14+B15+C15-D15-G15-E15-I15&gt;Description!$C$6,J14+B15+C15-D15-G15-Description!$C$6,0)</f>
        <v>0</v>
      </c>
      <c r="I15" s="6"/>
      <c r="J15" s="3">
        <f t="shared" si="0"/>
        <v>490076.84161999996</v>
      </c>
      <c r="K15" s="3">
        <f>IF(J15&lt;Description!$C$6, J15, Description!$C$6)</f>
        <v>490076.84161999996</v>
      </c>
      <c r="L15" s="3"/>
    </row>
    <row r="16" spans="1:13">
      <c r="A16" s="10">
        <f>Evaporation!A15</f>
        <v>1009</v>
      </c>
      <c r="B16" s="3">
        <f>VLOOKUP(A16,Inflow!$A$2:$C$1010,2,FALSE)</f>
        <v>132591.56</v>
      </c>
      <c r="C16">
        <f>VLOOKUP(A16,'Supplemental Flows'!$A$2:$B$781,2,FALSE)</f>
        <v>0</v>
      </c>
      <c r="D16" s="8">
        <f>Description!$C$5</f>
        <v>78500</v>
      </c>
      <c r="E16" s="3">
        <f>VLOOKUP(J15,'Capacity Curve'!$C$2:$E$123,3,TRUE)</f>
        <v>18900</v>
      </c>
      <c r="F16" s="11">
        <f>VLOOKUP(A16,Evaporation!$A$2:$F$1010,3,FALSE)</f>
        <v>1.992124</v>
      </c>
      <c r="G16" s="3">
        <f t="shared" si="1"/>
        <v>37651.143600000003</v>
      </c>
      <c r="H16" s="3">
        <f>IF(J15+B16+C16-D16-G16-E16-I16&gt;Description!$C$6,J15+B16+C16-D16-G16-Description!$C$6,0)</f>
        <v>0</v>
      </c>
      <c r="I16" s="6"/>
      <c r="J16" s="3">
        <f t="shared" si="0"/>
        <v>506517.25801999995</v>
      </c>
      <c r="K16" s="3">
        <f>IF(J16&lt;Description!$C$6, J16, Description!$C$6)</f>
        <v>506517.25801999995</v>
      </c>
      <c r="L16" s="3"/>
    </row>
    <row r="17" spans="1:13">
      <c r="A17" s="10">
        <f>Evaporation!A16</f>
        <v>1010</v>
      </c>
      <c r="B17" s="3">
        <f>VLOOKUP(A17,Inflow!$A$2:$C$1010,2,FALSE)</f>
        <v>113813.21</v>
      </c>
      <c r="C17">
        <f>VLOOKUP(A17,'Supplemental Flows'!$A$2:$B$781,2,FALSE)</f>
        <v>0</v>
      </c>
      <c r="D17" s="8">
        <f>Description!$C$5</f>
        <v>78500</v>
      </c>
      <c r="E17" s="3">
        <f>VLOOKUP(J16,'Capacity Curve'!$C$2:$E$123,3,TRUE)</f>
        <v>20460</v>
      </c>
      <c r="F17" s="11">
        <f>VLOOKUP(A17,Evaporation!$A$2:$F$1010,3,FALSE)</f>
        <v>2.1541589999999999</v>
      </c>
      <c r="G17" s="3">
        <f t="shared" si="1"/>
        <v>44074.093139999997</v>
      </c>
      <c r="H17" s="3">
        <f>IF(J16+B17+C17-D17-G17-E17-I17&gt;Description!$C$6,J16+B17+C17-D17-G17-Description!$C$6,0)</f>
        <v>0</v>
      </c>
      <c r="I17" s="6"/>
      <c r="J17" s="3">
        <f t="shared" si="0"/>
        <v>497756.3748799999</v>
      </c>
      <c r="K17" s="3">
        <f>IF(J17&lt;Description!$C$6, J17, Description!$C$6)</f>
        <v>497756.3748799999</v>
      </c>
      <c r="L17" s="3"/>
    </row>
    <row r="18" spans="1:13">
      <c r="A18" s="10">
        <f>Evaporation!A17</f>
        <v>1011</v>
      </c>
      <c r="B18" s="3">
        <f>VLOOKUP(A18,Inflow!$A$2:$C$1010,2,FALSE)</f>
        <v>108065.402</v>
      </c>
      <c r="C18">
        <f>VLOOKUP(A18,'Supplemental Flows'!$A$2:$B$781,2,FALSE)</f>
        <v>0</v>
      </c>
      <c r="D18" s="8">
        <f>Description!$C$5</f>
        <v>78500</v>
      </c>
      <c r="E18" s="3">
        <f>VLOOKUP(J17,'Capacity Curve'!$C$2:$E$123,3,TRUE)</f>
        <v>20460</v>
      </c>
      <c r="F18" s="11">
        <f>VLOOKUP(A18,Evaporation!$A$2:$F$1010,3,FALSE)</f>
        <v>2.2037558000000002</v>
      </c>
      <c r="G18" s="3">
        <f t="shared" si="1"/>
        <v>45088.843668000001</v>
      </c>
      <c r="H18" s="3">
        <f>IF(J17+B18+C18-D18-G18-E18-I18&gt;Description!$C$6,J17+B18+C18-D18-G18-Description!$C$6,0)</f>
        <v>0</v>
      </c>
      <c r="I18" s="6"/>
      <c r="J18" s="3">
        <f t="shared" si="0"/>
        <v>482232.93321199995</v>
      </c>
      <c r="K18" s="3">
        <f>IF(J18&lt;Description!$C$6, J18, Description!$C$6)</f>
        <v>482232.93321199995</v>
      </c>
      <c r="L18" s="3"/>
    </row>
    <row r="19" spans="1:13">
      <c r="A19" s="10">
        <f>Evaporation!A18</f>
        <v>1012</v>
      </c>
      <c r="B19" s="3">
        <f>VLOOKUP(A19,Inflow!$A$2:$C$1010,2,FALSE)</f>
        <v>113323.34</v>
      </c>
      <c r="C19">
        <f>VLOOKUP(A19,'Supplemental Flows'!$A$2:$B$781,2,FALSE)</f>
        <v>0</v>
      </c>
      <c r="D19" s="8">
        <f>Description!$C$5</f>
        <v>78500</v>
      </c>
      <c r="E19" s="3">
        <f>VLOOKUP(J18,'Capacity Curve'!$C$2:$E$123,3,TRUE)</f>
        <v>18900</v>
      </c>
      <c r="F19" s="11">
        <f>VLOOKUP(A19,Evaporation!$A$2:$F$1010,3,FALSE)</f>
        <v>2.1583860000000001</v>
      </c>
      <c r="G19" s="3">
        <f t="shared" si="1"/>
        <v>40793.4954</v>
      </c>
      <c r="H19" s="3">
        <f>IF(J18+B19+C19-D19-G19-E19-I19&gt;Description!$C$6,J18+B19+C19-D19-G19-Description!$C$6,0)</f>
        <v>0</v>
      </c>
      <c r="I19" s="6"/>
      <c r="J19" s="3">
        <f t="shared" si="0"/>
        <v>476262.7778119999</v>
      </c>
      <c r="K19" s="3">
        <f>IF(J19&lt;Description!$C$6, J19, Description!$C$6)</f>
        <v>476262.7778119999</v>
      </c>
      <c r="L19" s="3"/>
    </row>
    <row r="20" spans="1:13">
      <c r="A20" s="10">
        <f>Evaporation!A19</f>
        <v>1013</v>
      </c>
      <c r="B20" s="3">
        <f>VLOOKUP(A20,Inflow!$A$2:$C$1010,2,FALSE)</f>
        <v>85270.118000000002</v>
      </c>
      <c r="C20">
        <f>VLOOKUP(A20,'Supplemental Flows'!$A$2:$B$781,2,FALSE)</f>
        <v>0</v>
      </c>
      <c r="D20" s="8">
        <f>Description!$C$5</f>
        <v>78500</v>
      </c>
      <c r="E20" s="3">
        <f>VLOOKUP(J19,'Capacity Curve'!$C$2:$E$123,3,TRUE)</f>
        <v>18900</v>
      </c>
      <c r="F20" s="11">
        <f>VLOOKUP(A20,Evaporation!$A$2:$F$1010,3,FALSE)</f>
        <v>2.4004522000000001</v>
      </c>
      <c r="G20" s="3">
        <f t="shared" si="1"/>
        <v>45368.546580000002</v>
      </c>
      <c r="H20" s="3">
        <f>IF(J19+B20+C20-D20-G20-E20-I20&gt;Description!$C$6,J19+B20+C20-D20-G20-Description!$C$6,0)</f>
        <v>0</v>
      </c>
      <c r="I20" s="6"/>
      <c r="J20" s="3">
        <f t="shared" si="0"/>
        <v>437664.34923199989</v>
      </c>
      <c r="K20" s="3">
        <f>IF(J20&lt;Description!$C$6, J20, Description!$C$6)</f>
        <v>437664.34923199989</v>
      </c>
      <c r="L20" s="3"/>
    </row>
    <row r="21" spans="1:13">
      <c r="A21" s="10">
        <f>Evaporation!A20</f>
        <v>1014</v>
      </c>
      <c r="B21" s="3">
        <f>VLOOKUP(A21,Inflow!$A$2:$C$1010,2,FALSE)</f>
        <v>7086.8660000000091</v>
      </c>
      <c r="C21">
        <f>VLOOKUP(A21,'Supplemental Flows'!$A$2:$B$781,2,FALSE)</f>
        <v>0</v>
      </c>
      <c r="D21" s="8">
        <f>Description!$C$5</f>
        <v>78500</v>
      </c>
      <c r="E21" s="3">
        <f>VLOOKUP(J20,'Capacity Curve'!$C$2:$E$123,3,TRUE)</f>
        <v>13240</v>
      </c>
      <c r="F21" s="11">
        <f>VLOOKUP(A21,Evaporation!$A$2:$F$1010,3,FALSE)</f>
        <v>3.0750814000000002</v>
      </c>
      <c r="G21" s="3">
        <f t="shared" si="1"/>
        <v>40714.077735999999</v>
      </c>
      <c r="H21" s="3">
        <f>IF(J20+B21+C21-D21-G21-E21-I21&gt;Description!$C$6,J20+B21+C21-D21-G21-Description!$C$6,0)</f>
        <v>0</v>
      </c>
      <c r="I21" s="6"/>
      <c r="J21" s="3">
        <f t="shared" si="0"/>
        <v>325537.13749599986</v>
      </c>
      <c r="K21" s="3">
        <f>IF(J21&lt;Description!$C$6, J21, Description!$C$6)</f>
        <v>325537.13749599986</v>
      </c>
      <c r="L21" s="3"/>
    </row>
    <row r="22" spans="1:13">
      <c r="A22" s="10">
        <f>Evaporation!A21</f>
        <v>1015</v>
      </c>
      <c r="B22" s="3">
        <f>VLOOKUP(A22,Inflow!$A$2:$C$1010,2,FALSE)</f>
        <v>21619.675999999978</v>
      </c>
      <c r="C22">
        <f>VLOOKUP(A22,'Supplemental Flows'!$A$2:$B$781,2,FALSE)</f>
        <v>0</v>
      </c>
      <c r="D22" s="8">
        <f>Description!$C$5</f>
        <v>78500</v>
      </c>
      <c r="E22" s="3">
        <f>VLOOKUP(J21,'Capacity Curve'!$C$2:$E$123,3,TRUE)</f>
        <v>10460</v>
      </c>
      <c r="F22" s="11">
        <f>VLOOKUP(A22,Evaporation!$A$2:$F$1010,3,FALSE)</f>
        <v>2.9496804000000001</v>
      </c>
      <c r="G22" s="3">
        <f t="shared" si="1"/>
        <v>30853.656984000001</v>
      </c>
      <c r="H22" s="3">
        <f>IF(J21+B22+C22-D22-G22-E22-I22&gt;Description!$C$6,J21+B22+C22-D22-G22-Description!$C$6,0)</f>
        <v>0</v>
      </c>
      <c r="I22" s="6"/>
      <c r="J22" s="3">
        <f t="shared" si="0"/>
        <v>237803.15651199984</v>
      </c>
      <c r="K22" s="3">
        <f>IF(J22&lt;Description!$C$6, J22, Description!$C$6)</f>
        <v>237803.15651199984</v>
      </c>
      <c r="L22" s="3"/>
    </row>
    <row r="23" spans="1:13">
      <c r="A23" s="10">
        <f>Evaporation!A22</f>
        <v>1016</v>
      </c>
      <c r="B23" s="3">
        <f>VLOOKUP(A23,Inflow!$A$2:$C$1010,2,FALSE)</f>
        <v>153492.68</v>
      </c>
      <c r="C23">
        <f>VLOOKUP(A23,'Supplemental Flows'!$A$2:$B$781,2,FALSE)</f>
        <v>0</v>
      </c>
      <c r="D23" s="8">
        <f>Description!$C$5</f>
        <v>78500</v>
      </c>
      <c r="E23" s="3">
        <f>VLOOKUP(J22,'Capacity Curve'!$C$2:$E$123,3,TRUE)</f>
        <v>8100</v>
      </c>
      <c r="F23" s="11">
        <f>VLOOKUP(A23,Evaporation!$A$2:$F$1010,3,FALSE)</f>
        <v>1.8117719999999999</v>
      </c>
      <c r="G23" s="3">
        <f t="shared" si="1"/>
        <v>14675.3532</v>
      </c>
      <c r="H23" s="3">
        <f>IF(J22+B23+C23-D23-G23-E23-I23&gt;Description!$C$6,J22+B23+C23-D23-G23-Description!$C$6,0)</f>
        <v>0</v>
      </c>
      <c r="I23" s="6"/>
      <c r="J23" s="3">
        <f t="shared" si="0"/>
        <v>298120.48331199982</v>
      </c>
      <c r="K23" s="3">
        <f>IF(J23&lt;Description!$C$6, J23, Description!$C$6)</f>
        <v>298120.48331199982</v>
      </c>
      <c r="L23" s="3"/>
    </row>
    <row r="24" spans="1:13">
      <c r="A24" s="10">
        <f>Evaporation!A23</f>
        <v>1017</v>
      </c>
      <c r="B24" s="3">
        <f>VLOOKUP(A24,Inflow!$A$2:$C$1010,2,FALSE)</f>
        <v>271486.03399999999</v>
      </c>
      <c r="C24">
        <f>VLOOKUP(A24,'Supplemental Flows'!$A$2:$B$781,2,FALSE)</f>
        <v>0</v>
      </c>
      <c r="D24" s="8">
        <f>Description!$C$5</f>
        <v>78500</v>
      </c>
      <c r="E24" s="3">
        <f>VLOOKUP(J23,'Capacity Curve'!$C$2:$E$123,3,TRUE)</f>
        <v>9700</v>
      </c>
      <c r="F24" s="11">
        <f>VLOOKUP(A24,Evaporation!$A$2:$F$1010,3,FALSE)</f>
        <v>0.79362860000000013</v>
      </c>
      <c r="G24" s="3">
        <f t="shared" si="1"/>
        <v>7698.1974200000013</v>
      </c>
      <c r="H24" s="3">
        <f>IF(J23+B24+C24-D24-G24-E24-I24&gt;Description!$C$6,J23+B24+C24-D24-G24-Description!$C$6,0)</f>
        <v>0</v>
      </c>
      <c r="I24" s="6"/>
      <c r="J24" s="3">
        <f t="shared" si="0"/>
        <v>483408.31989199982</v>
      </c>
      <c r="K24" s="3">
        <f>IF(J24&lt;Description!$C$6, J24, Description!$C$6)</f>
        <v>483408.31989199982</v>
      </c>
      <c r="L24" s="3"/>
    </row>
    <row r="25" spans="1:13">
      <c r="A25" s="10">
        <f>Evaporation!A24</f>
        <v>1018</v>
      </c>
      <c r="B25" s="3">
        <f>VLOOKUP(A25,Inflow!$A$2:$C$1010,2,FALSE)</f>
        <v>306234.14599999995</v>
      </c>
      <c r="C25">
        <f>VLOOKUP(A25,'Supplemental Flows'!$A$2:$B$781,2,FALSE)</f>
        <v>0</v>
      </c>
      <c r="D25" s="8">
        <f>Description!$C$5</f>
        <v>78500</v>
      </c>
      <c r="E25" s="3">
        <f>VLOOKUP(J24,'Capacity Curve'!$C$2:$E$123,3,TRUE)</f>
        <v>18900</v>
      </c>
      <c r="F25" s="11">
        <f>VLOOKUP(A25,Evaporation!$A$2:$F$1010,3,FALSE)</f>
        <v>0.49379340000000016</v>
      </c>
      <c r="G25" s="3">
        <f t="shared" si="1"/>
        <v>9332.6952600000022</v>
      </c>
      <c r="H25" s="3">
        <f>IF(J24+B25+C25-D25-G25-E25-I25&gt;Description!$C$6,J24+B25+C25-D25-G25-Description!$C$6,0)</f>
        <v>0</v>
      </c>
      <c r="I25" s="6"/>
      <c r="J25" s="3">
        <f t="shared" si="0"/>
        <v>701809.77063199983</v>
      </c>
      <c r="K25" s="3">
        <f>IF(J25&lt;Description!$C$6, J25, Description!$C$6)</f>
        <v>701809.77063199983</v>
      </c>
      <c r="L25" s="3"/>
    </row>
    <row r="26" spans="1:13">
      <c r="A26" s="10">
        <f>Evaporation!A25</f>
        <v>1019</v>
      </c>
      <c r="B26" s="3">
        <f>VLOOKUP(A26,Inflow!$A$2:$C$1010,2,FALSE)</f>
        <v>225764.834</v>
      </c>
      <c r="C26">
        <f>VLOOKUP(A26,'Supplemental Flows'!$A$2:$B$781,2,FALSE)</f>
        <v>0</v>
      </c>
      <c r="D26" s="8">
        <f>Description!$C$5</f>
        <v>78500</v>
      </c>
      <c r="E26" s="3">
        <f>VLOOKUP(J25,'Capacity Curve'!$C$2:$E$123,3,TRUE)</f>
        <v>25800</v>
      </c>
      <c r="F26" s="11">
        <f>VLOOKUP(A26,Evaporation!$A$2:$F$1010,3,FALSE)</f>
        <v>1.1881485999999999</v>
      </c>
      <c r="G26" s="3">
        <f t="shared" si="1"/>
        <v>30654.233879999996</v>
      </c>
      <c r="H26" s="3">
        <f>IF(J25+B26+C26-D26-G26-E26-I26&gt;Description!$C$6,J25+B26+C26-D26-G26-Description!$C$6,0)</f>
        <v>0</v>
      </c>
      <c r="I26" s="6"/>
      <c r="J26" s="3">
        <f t="shared" si="0"/>
        <v>818420.3707519999</v>
      </c>
      <c r="K26" s="3">
        <f>IF(J26&lt;Description!$C$6, J26, Description!$C$6)</f>
        <v>814500</v>
      </c>
      <c r="L26" s="3"/>
      <c r="M26" s="3"/>
    </row>
    <row r="27" spans="1:13">
      <c r="A27" s="10">
        <f>Evaporation!A26</f>
        <v>1020</v>
      </c>
      <c r="B27" s="3">
        <f>VLOOKUP(A27,Inflow!$A$2:$C$1010,2,FALSE)</f>
        <v>56465.762000000002</v>
      </c>
      <c r="C27">
        <f>VLOOKUP(A27,'Supplemental Flows'!$A$2:$B$781,2,FALSE)</f>
        <v>0</v>
      </c>
      <c r="D27" s="8">
        <f>Description!$C$5</f>
        <v>78500</v>
      </c>
      <c r="E27" s="3">
        <f>VLOOKUP(J26,'Capacity Curve'!$C$2:$E$123,3,TRUE)</f>
        <v>29800</v>
      </c>
      <c r="F27" s="11">
        <f>VLOOKUP(A27,Evaporation!$A$2:$F$1010,3,FALSE)</f>
        <v>2.6489997999999999</v>
      </c>
      <c r="G27" s="3">
        <f t="shared" si="1"/>
        <v>78940.194040000002</v>
      </c>
      <c r="H27" s="3">
        <f>IF(J26+B27+C27-D27-G27-E27-I27&gt;Description!$C$6,J26+B27+C27-D27-G27-Description!$C$6,0)</f>
        <v>0</v>
      </c>
      <c r="I27" s="6"/>
      <c r="J27" s="3">
        <f t="shared" si="0"/>
        <v>717445.93871199992</v>
      </c>
      <c r="K27" s="3">
        <f>IF(J27&lt;Description!$C$6, J27, Description!$C$6)</f>
        <v>717445.93871199992</v>
      </c>
      <c r="L27" s="3"/>
    </row>
    <row r="28" spans="1:13">
      <c r="A28" s="10">
        <f>Evaporation!A27</f>
        <v>1021</v>
      </c>
      <c r="B28" s="3">
        <f>VLOOKUP(A28,Inflow!$A$2:$C$1010,2,FALSE)</f>
        <v>132297.63800000001</v>
      </c>
      <c r="C28">
        <f>VLOOKUP(A28,'Supplemental Flows'!$A$2:$B$781,2,FALSE)</f>
        <v>0</v>
      </c>
      <c r="D28" s="8">
        <f>Description!$C$5</f>
        <v>78500</v>
      </c>
      <c r="E28" s="3">
        <f>VLOOKUP(J27,'Capacity Curve'!$C$2:$E$123,3,TRUE)</f>
        <v>26600</v>
      </c>
      <c r="F28" s="11">
        <f>VLOOKUP(A28,Evaporation!$A$2:$F$1010,3,FALSE)</f>
        <v>1.9946602</v>
      </c>
      <c r="G28" s="3">
        <f t="shared" si="1"/>
        <v>53057.961320000002</v>
      </c>
      <c r="H28" s="3">
        <f>IF(J27+B28+C28-D28-G28-E28-I28&gt;Description!$C$6,J27+B28+C28-D28-G28-Description!$C$6,0)</f>
        <v>0</v>
      </c>
      <c r="I28" s="6"/>
      <c r="J28" s="3">
        <f t="shared" si="0"/>
        <v>718185.61539199995</v>
      </c>
      <c r="K28" s="3">
        <f>IF(J28&lt;Description!$C$6, J28, Description!$C$6)</f>
        <v>718185.61539199995</v>
      </c>
      <c r="L28" s="3"/>
    </row>
    <row r="29" spans="1:13">
      <c r="A29" s="10">
        <f>Evaporation!A28</f>
        <v>1022</v>
      </c>
      <c r="B29" s="3">
        <f>VLOOKUP(A29,Inflow!$A$2:$C$1010,2,FALSE)</f>
        <v>75472.718000000008</v>
      </c>
      <c r="C29">
        <f>VLOOKUP(A29,'Supplemental Flows'!$A$2:$B$781,2,FALSE)</f>
        <v>0</v>
      </c>
      <c r="D29" s="8">
        <f>Description!$C$5</f>
        <v>78500</v>
      </c>
      <c r="E29" s="3">
        <f>VLOOKUP(J28,'Capacity Curve'!$C$2:$E$123,3,TRUE)</f>
        <v>26600</v>
      </c>
      <c r="F29" s="11">
        <f>VLOOKUP(A29,Evaporation!$A$2:$F$1010,3,FALSE)</f>
        <v>2.4849921999999998</v>
      </c>
      <c r="G29" s="3">
        <f t="shared" si="1"/>
        <v>66100.792519999988</v>
      </c>
      <c r="H29" s="3">
        <f>IF(J28+B29+C29-D29-G29-E29-I29&gt;Description!$C$6,J28+B29+C29-D29-G29-Description!$C$6,0)</f>
        <v>0</v>
      </c>
      <c r="I29" s="6"/>
      <c r="J29" s="3">
        <f t="shared" si="0"/>
        <v>649057.54087199993</v>
      </c>
      <c r="K29" s="3">
        <f>IF(J29&lt;Description!$C$6, J29, Description!$C$6)</f>
        <v>649057.54087199993</v>
      </c>
      <c r="L29" s="3"/>
    </row>
    <row r="30" spans="1:13">
      <c r="A30" s="10">
        <f>Evaporation!A29</f>
        <v>1023</v>
      </c>
      <c r="B30" s="3">
        <f>VLOOKUP(A30,Inflow!$A$2:$C$1010,2,FALSE)</f>
        <v>142160.35399999999</v>
      </c>
      <c r="C30">
        <f>VLOOKUP(A30,'Supplemental Flows'!$A$2:$B$781,2,FALSE)</f>
        <v>0</v>
      </c>
      <c r="D30" s="8">
        <f>Description!$C$5</f>
        <v>78500</v>
      </c>
      <c r="E30" s="3">
        <f>VLOOKUP(J29,'Capacity Curve'!$C$2:$E$123,3,TRUE)</f>
        <v>24400</v>
      </c>
      <c r="F30" s="11">
        <f>VLOOKUP(A30,Evaporation!$A$2:$F$1010,3,FALSE)</f>
        <v>1.9095565999999999</v>
      </c>
      <c r="G30" s="3">
        <f t="shared" si="1"/>
        <v>46593.181039999996</v>
      </c>
      <c r="H30" s="3">
        <f>IF(J29+B30+C30-D30-G30-E30-I30&gt;Description!$C$6,J29+B30+C30-D30-G30-Description!$C$6,0)</f>
        <v>0</v>
      </c>
      <c r="I30" s="6"/>
      <c r="J30" s="3">
        <f t="shared" si="0"/>
        <v>666124.71383200004</v>
      </c>
      <c r="K30" s="3">
        <f>IF(J30&lt;Description!$C$6, J30, Description!$C$6)</f>
        <v>666124.71383200004</v>
      </c>
      <c r="L30" s="3"/>
    </row>
    <row r="31" spans="1:13">
      <c r="A31" s="10">
        <f>Evaporation!A30</f>
        <v>1024</v>
      </c>
      <c r="B31" s="3">
        <f>VLOOKUP(A31,Inflow!$A$2:$C$1010,2,FALSE)</f>
        <v>143695.28</v>
      </c>
      <c r="C31">
        <f>VLOOKUP(A31,'Supplemental Flows'!$A$2:$B$781,2,FALSE)</f>
        <v>0</v>
      </c>
      <c r="D31" s="8">
        <f>Description!$C$5</f>
        <v>78500</v>
      </c>
      <c r="E31" s="3">
        <f>VLOOKUP(J30,'Capacity Curve'!$C$2:$E$123,3,TRUE)</f>
        <v>25200</v>
      </c>
      <c r="F31" s="11">
        <f>VLOOKUP(A31,Evaporation!$A$2:$F$1010,3,FALSE)</f>
        <v>1.896312</v>
      </c>
      <c r="G31" s="3">
        <f t="shared" si="1"/>
        <v>47787.062400000003</v>
      </c>
      <c r="H31" s="3">
        <f>IF(J30+B31+C31-D31-G31-E31-I31&gt;Description!$C$6,J30+B31+C31-D31-G31-Description!$C$6,0)</f>
        <v>0</v>
      </c>
      <c r="I31" s="6"/>
      <c r="J31" s="3">
        <f t="shared" si="0"/>
        <v>683532.93143200001</v>
      </c>
      <c r="K31" s="3">
        <f>IF(J31&lt;Description!$C$6, J31, Description!$C$6)</f>
        <v>683532.93143200001</v>
      </c>
      <c r="L31" s="3"/>
    </row>
    <row r="32" spans="1:13">
      <c r="A32" s="10">
        <f>Evaporation!A31</f>
        <v>1025</v>
      </c>
      <c r="B32" s="3">
        <f>VLOOKUP(A32,Inflow!$A$2:$C$1010,2,FALSE)</f>
        <v>104538.338</v>
      </c>
      <c r="C32">
        <f>VLOOKUP(A32,'Supplemental Flows'!$A$2:$B$781,2,FALSE)</f>
        <v>0</v>
      </c>
      <c r="D32" s="8">
        <f>Description!$C$5</f>
        <v>78500</v>
      </c>
      <c r="E32" s="3">
        <f>VLOOKUP(J31,'Capacity Curve'!$C$2:$E$123,3,TRUE)</f>
        <v>25800</v>
      </c>
      <c r="F32" s="11">
        <f>VLOOKUP(A32,Evaporation!$A$2:$F$1010,3,FALSE)</f>
        <v>2.2341902</v>
      </c>
      <c r="G32" s="3">
        <f t="shared" si="1"/>
        <v>57642.10716</v>
      </c>
      <c r="H32" s="3">
        <f>IF(J31+B32+C32-D32-G32-E32-I32&gt;Description!$C$6,J31+B32+C32-D32-G32-Description!$C$6,0)</f>
        <v>0</v>
      </c>
      <c r="I32" s="6"/>
      <c r="J32" s="3">
        <f t="shared" si="0"/>
        <v>651929.16227199999</v>
      </c>
      <c r="K32" s="3">
        <f>IF(J32&lt;Description!$C$6, J32, Description!$C$6)</f>
        <v>651929.16227199999</v>
      </c>
      <c r="L32" s="3"/>
    </row>
    <row r="33" spans="1:13">
      <c r="A33" s="10">
        <f>Evaporation!A32</f>
        <v>1026</v>
      </c>
      <c r="B33" s="3">
        <f>VLOOKUP(A33,Inflow!$A$2:$C$1010,2,FALSE)</f>
        <v>202349.04800000001</v>
      </c>
      <c r="C33">
        <f>VLOOKUP(A33,'Supplemental Flows'!$A$2:$B$781,2,FALSE)</f>
        <v>0</v>
      </c>
      <c r="D33" s="8">
        <f>Description!$C$5</f>
        <v>78500</v>
      </c>
      <c r="E33" s="3">
        <f>VLOOKUP(J32,'Capacity Curve'!$C$2:$E$123,3,TRUE)</f>
        <v>25200</v>
      </c>
      <c r="F33" s="11">
        <f>VLOOKUP(A33,Evaporation!$A$2:$F$1010,3,FALSE)</f>
        <v>1.3901992000000001</v>
      </c>
      <c r="G33" s="3">
        <f t="shared" si="1"/>
        <v>35033.019840000001</v>
      </c>
      <c r="H33" s="3">
        <f>IF(J32+B33+C33-D33-G33-E33-I33&gt;Description!$C$6,J32+B33+C33-D33-G33-Description!$C$6,0)</f>
        <v>0</v>
      </c>
      <c r="I33" s="6"/>
      <c r="J33" s="3">
        <f t="shared" si="0"/>
        <v>740745.19043199997</v>
      </c>
      <c r="K33" s="3">
        <f>IF(J33&lt;Description!$C$6, J33, Description!$C$6)</f>
        <v>740745.19043199997</v>
      </c>
      <c r="L33" s="3"/>
    </row>
    <row r="34" spans="1:13">
      <c r="A34" s="10">
        <f>Evaporation!A33</f>
        <v>1027</v>
      </c>
      <c r="B34" s="3">
        <f>VLOOKUP(A34,Inflow!$A$2:$C$1010,2,FALSE)</f>
        <v>193694.67800000001</v>
      </c>
      <c r="C34">
        <f>VLOOKUP(A34,'Supplemental Flows'!$A$2:$B$781,2,FALSE)</f>
        <v>0</v>
      </c>
      <c r="D34" s="8">
        <f>Description!$C$5</f>
        <v>78500</v>
      </c>
      <c r="E34" s="3">
        <f>VLOOKUP(J33,'Capacity Curve'!$C$2:$E$123,3,TRUE)</f>
        <v>27300</v>
      </c>
      <c r="F34" s="11">
        <f>VLOOKUP(A34,Evaporation!$A$2:$F$1010,3,FALSE)</f>
        <v>1.4648762</v>
      </c>
      <c r="G34" s="3">
        <f t="shared" si="1"/>
        <v>39991.120259999996</v>
      </c>
      <c r="H34" s="3">
        <f>IF(J33+B34+C34-D34-G34-E34-I34&gt;Description!$C$6,J33+B34+C34-D34-G34-Description!$C$6,0)</f>
        <v>0</v>
      </c>
      <c r="I34" s="6"/>
      <c r="J34" s="3">
        <f t="shared" si="0"/>
        <v>815948.74817200005</v>
      </c>
      <c r="K34" s="3">
        <f>IF(J34&lt;Description!$C$6, J34, Description!$C$6)</f>
        <v>814500</v>
      </c>
      <c r="L34" s="3"/>
    </row>
    <row r="35" spans="1:13">
      <c r="A35" s="10">
        <f>Evaporation!A34</f>
        <v>1028</v>
      </c>
      <c r="B35" s="3">
        <f>VLOOKUP(A35,Inflow!$A$2:$C$1010,2,FALSE)</f>
        <v>98137.37</v>
      </c>
      <c r="C35">
        <f>VLOOKUP(A35,'Supplemental Flows'!$A$2:$B$781,2,FALSE)</f>
        <v>0</v>
      </c>
      <c r="D35" s="8">
        <f>Description!$C$5</f>
        <v>78500</v>
      </c>
      <c r="E35" s="3">
        <f>VLOOKUP(J34,'Capacity Curve'!$C$2:$E$123,3,TRUE)</f>
        <v>29800</v>
      </c>
      <c r="F35" s="11">
        <f>VLOOKUP(A35,Evaporation!$A$2:$F$1010,3,FALSE)</f>
        <v>2.2894230000000002</v>
      </c>
      <c r="G35" s="3">
        <f t="shared" si="1"/>
        <v>68224.805400000012</v>
      </c>
      <c r="H35" s="3">
        <f>IF(J34+B35+C35-D35-G35-E35-I35&gt;Description!$C$6,J34+B35+C35-D35-G35-Description!$C$6,0)</f>
        <v>0</v>
      </c>
      <c r="I35" s="6"/>
      <c r="J35" s="3">
        <f t="shared" si="0"/>
        <v>767361.31277199998</v>
      </c>
      <c r="K35" s="3">
        <f>IF(J35&lt;Description!$C$6, J35, Description!$C$6)</f>
        <v>767361.31277199998</v>
      </c>
      <c r="L35" s="3"/>
    </row>
    <row r="36" spans="1:13">
      <c r="A36" s="10">
        <f>Evaporation!A35</f>
        <v>1029</v>
      </c>
      <c r="B36" s="3">
        <f>VLOOKUP(A36,Inflow!$A$2:$C$1010,2,FALSE)</f>
        <v>148953.21799999999</v>
      </c>
      <c r="C36">
        <f>VLOOKUP(A36,'Supplemental Flows'!$A$2:$B$781,2,FALSE)</f>
        <v>0</v>
      </c>
      <c r="D36" s="8">
        <f>Description!$C$5</f>
        <v>78500</v>
      </c>
      <c r="E36" s="3">
        <f>VLOOKUP(J35,'Capacity Curve'!$C$2:$E$123,3,TRUE)</f>
        <v>28100</v>
      </c>
      <c r="F36" s="11">
        <f>VLOOKUP(A36,Evaporation!$A$2:$F$1010,3,FALSE)</f>
        <v>1.8509422</v>
      </c>
      <c r="G36" s="3">
        <f t="shared" si="1"/>
        <v>52011.47582</v>
      </c>
      <c r="H36" s="3">
        <f>IF(J35+B36+C36-D36-G36-E36-I36&gt;Description!$C$6,J35+B36+C36-D36-G36-Description!$C$6,0)</f>
        <v>0</v>
      </c>
      <c r="I36" s="6"/>
      <c r="J36" s="3">
        <f t="shared" si="0"/>
        <v>785803.05495199992</v>
      </c>
      <c r="K36" s="3">
        <f>IF(J36&lt;Description!$C$6, J36, Description!$C$6)</f>
        <v>785803.05495199992</v>
      </c>
      <c r="L36" s="3"/>
    </row>
    <row r="37" spans="1:13">
      <c r="A37" s="10">
        <f>Evaporation!A36</f>
        <v>1030</v>
      </c>
      <c r="B37" s="3">
        <f>VLOOKUP(A37,Inflow!$A$2:$C$1010,2,FALSE)</f>
        <v>231479.984</v>
      </c>
      <c r="C37">
        <f>VLOOKUP(A37,'Supplemental Flows'!$A$2:$B$781,2,FALSE)</f>
        <v>0</v>
      </c>
      <c r="D37" s="8">
        <f>Description!$C$5</f>
        <v>78500</v>
      </c>
      <c r="E37" s="3">
        <f>VLOOKUP(J36,'Capacity Curve'!$C$2:$E$123,3,TRUE)</f>
        <v>28900</v>
      </c>
      <c r="F37" s="11">
        <f>VLOOKUP(A37,Evaporation!$A$2:$F$1010,3,FALSE)</f>
        <v>1.1388335999999999</v>
      </c>
      <c r="G37" s="3">
        <f t="shared" si="1"/>
        <v>32912.291039999996</v>
      </c>
      <c r="H37" s="3">
        <f>IF(J36+B37+C37-D37-G37-E37-I37&gt;Description!$C$6,J36+B37+C37-D37-G37-Description!$C$6,0)</f>
        <v>91370.747911999933</v>
      </c>
      <c r="I37" s="6"/>
      <c r="J37" s="3">
        <f t="shared" si="0"/>
        <v>814500</v>
      </c>
      <c r="K37" s="3">
        <f>IF(J37&lt;Description!$C$6, J37, Description!$C$6)</f>
        <v>814500</v>
      </c>
      <c r="L37" s="3"/>
    </row>
    <row r="38" spans="1:13">
      <c r="A38" s="10">
        <f>Evaporation!A37</f>
        <v>1031</v>
      </c>
      <c r="B38" s="3">
        <f>VLOOKUP(A38,Inflow!$A$2:$C$1010,2,FALSE)</f>
        <v>186281.31200000001</v>
      </c>
      <c r="C38">
        <f>VLOOKUP(A38,'Supplemental Flows'!$A$2:$B$781,2,FALSE)</f>
        <v>0</v>
      </c>
      <c r="D38" s="8">
        <f>Description!$C$5</f>
        <v>78500</v>
      </c>
      <c r="E38" s="3">
        <f>VLOOKUP(J37,'Capacity Curve'!$C$2:$E$123,3,TRUE)</f>
        <v>29800</v>
      </c>
      <c r="F38" s="11">
        <f>VLOOKUP(A38,Evaporation!$A$2:$F$1010,3,FALSE)</f>
        <v>1.5288447999999999</v>
      </c>
      <c r="G38" s="3">
        <f t="shared" si="1"/>
        <v>45559.575039999996</v>
      </c>
      <c r="H38" s="3">
        <f>IF(J37+B38+C38-D38-G38-E38-I38&gt;Description!$C$6,J37+B38+C38-D38-G38-Description!$C$6,0)</f>
        <v>62221.736960000009</v>
      </c>
      <c r="I38" s="6"/>
      <c r="J38" s="3">
        <f t="shared" si="0"/>
        <v>814500</v>
      </c>
      <c r="K38" s="3">
        <f>IF(J38&lt;Description!$C$6, J38, Description!$C$6)</f>
        <v>814500</v>
      </c>
      <c r="L38" s="3"/>
      <c r="M38" s="3"/>
    </row>
    <row r="39" spans="1:13">
      <c r="A39" s="10">
        <f>Evaporation!A38</f>
        <v>1032</v>
      </c>
      <c r="B39" s="3">
        <f>VLOOKUP(A39,Inflow!$A$2:$C$1010,2,FALSE)</f>
        <v>120834.68</v>
      </c>
      <c r="C39">
        <f>VLOOKUP(A39,'Supplemental Flows'!$A$2:$B$781,2,FALSE)</f>
        <v>0</v>
      </c>
      <c r="D39" s="8">
        <f>Description!$C$5</f>
        <v>78500</v>
      </c>
      <c r="E39" s="3">
        <f>VLOOKUP(J38,'Capacity Curve'!$C$2:$E$123,3,TRUE)</f>
        <v>29800</v>
      </c>
      <c r="F39" s="11">
        <f>VLOOKUP(A39,Evaporation!$A$2:$F$1010,3,FALSE)</f>
        <v>2.093572</v>
      </c>
      <c r="G39" s="3">
        <f t="shared" si="1"/>
        <v>62388.445599999999</v>
      </c>
      <c r="H39" s="3">
        <f>IF(J38+B39+C39-D39-G39-E39-I39&gt;Description!$C$6,J38+B39+C39-D39-G39-Description!$C$6,0)</f>
        <v>0</v>
      </c>
      <c r="I39" s="6"/>
      <c r="J39" s="3">
        <f t="shared" si="0"/>
        <v>794446.23439999996</v>
      </c>
      <c r="K39" s="3">
        <f>IF(J39&lt;Description!$C$6, J39, Description!$C$6)</f>
        <v>794446.23439999996</v>
      </c>
      <c r="L39" s="3"/>
    </row>
    <row r="40" spans="1:13">
      <c r="A40" s="10">
        <f>Evaporation!A39</f>
        <v>1033</v>
      </c>
      <c r="B40" s="3">
        <f>VLOOKUP(A40,Inflow!$A$2:$C$1010,2,FALSE)</f>
        <v>72533.497999999992</v>
      </c>
      <c r="C40">
        <f>VLOOKUP(A40,'Supplemental Flows'!$A$2:$B$781,2,FALSE)</f>
        <v>0</v>
      </c>
      <c r="D40" s="8">
        <f>Description!$C$5</f>
        <v>78500</v>
      </c>
      <c r="E40" s="3">
        <f>VLOOKUP(J39,'Capacity Curve'!$C$2:$E$123,3,TRUE)</f>
        <v>28900</v>
      </c>
      <c r="F40" s="11">
        <f>VLOOKUP(A40,Evaporation!$A$2:$F$1010,3,FALSE)</f>
        <v>2.5103542000000001</v>
      </c>
      <c r="G40" s="3">
        <f t="shared" si="1"/>
        <v>72549.236380000002</v>
      </c>
      <c r="H40" s="3">
        <f>IF(J39+B40+C40-D40-G40-E40-I40&gt;Description!$C$6,J39+B40+C40-D40-G40-Description!$C$6,0)</f>
        <v>0</v>
      </c>
      <c r="I40" s="6"/>
      <c r="J40" s="3">
        <f t="shared" si="0"/>
        <v>715930.49601999996</v>
      </c>
      <c r="K40" s="3">
        <f>IF(J40&lt;Description!$C$6, J40, Description!$C$6)</f>
        <v>715930.49601999996</v>
      </c>
      <c r="L40" s="3"/>
    </row>
    <row r="41" spans="1:13">
      <c r="A41" s="10">
        <f>Evaporation!A40</f>
        <v>1034</v>
      </c>
      <c r="B41" s="3">
        <f>VLOOKUP(A41,Inflow!$A$2:$C$1010,2,FALSE)</f>
        <v>107804.13800000001</v>
      </c>
      <c r="C41">
        <f>VLOOKUP(A41,'Supplemental Flows'!$A$2:$B$781,2,FALSE)</f>
        <v>0</v>
      </c>
      <c r="D41" s="8">
        <f>Description!$C$5</f>
        <v>78500</v>
      </c>
      <c r="E41" s="3">
        <f>VLOOKUP(J40,'Capacity Curve'!$C$2:$E$123,3,TRUE)</f>
        <v>26600</v>
      </c>
      <c r="F41" s="11">
        <f>VLOOKUP(A41,Evaporation!$A$2:$F$1010,3,FALSE)</f>
        <v>2.2060102000000001</v>
      </c>
      <c r="G41" s="3">
        <f t="shared" si="1"/>
        <v>58679.871320000006</v>
      </c>
      <c r="H41" s="3">
        <f>IF(J40+B41+C41-D41-G41-E41-I41&gt;Description!$C$6,J40+B41+C41-D41-G41-Description!$C$6,0)</f>
        <v>0</v>
      </c>
      <c r="I41" s="6"/>
      <c r="J41" s="3">
        <f t="shared" si="0"/>
        <v>686554.76269999996</v>
      </c>
      <c r="K41" s="3">
        <f>IF(J41&lt;Description!$C$6, J41, Description!$C$6)</f>
        <v>686554.76269999996</v>
      </c>
      <c r="L41" s="3"/>
    </row>
    <row r="42" spans="1:13">
      <c r="A42" s="10">
        <f>Evaporation!A41</f>
        <v>1035</v>
      </c>
      <c r="B42" s="3">
        <f>VLOOKUP(A42,Inflow!$A$2:$C$1010,2,FALSE)</f>
        <v>143074.77799999999</v>
      </c>
      <c r="C42">
        <f>VLOOKUP(A42,'Supplemental Flows'!$A$2:$B$781,2,FALSE)</f>
        <v>0</v>
      </c>
      <c r="D42" s="8">
        <f>Description!$C$5</f>
        <v>78500</v>
      </c>
      <c r="E42" s="3">
        <f>VLOOKUP(J41,'Capacity Curve'!$C$2:$E$123,3,TRUE)</f>
        <v>25800</v>
      </c>
      <c r="F42" s="11">
        <f>VLOOKUP(A42,Evaporation!$A$2:$F$1010,3,FALSE)</f>
        <v>1.9016662</v>
      </c>
      <c r="G42" s="3">
        <f t="shared" si="1"/>
        <v>49062.987959999999</v>
      </c>
      <c r="H42" s="3">
        <f>IF(J41+B42+C42-D42-G42-E42-I42&gt;Description!$C$6,J41+B42+C42-D42-G42-Description!$C$6,0)</f>
        <v>0</v>
      </c>
      <c r="I42" s="6"/>
      <c r="J42" s="3">
        <f t="shared" si="0"/>
        <v>702066.55273999996</v>
      </c>
      <c r="K42" s="3">
        <f>IF(J42&lt;Description!$C$6, J42, Description!$C$6)</f>
        <v>702066.55273999996</v>
      </c>
      <c r="L42" s="3"/>
    </row>
    <row r="43" spans="1:13">
      <c r="A43" s="10">
        <f>Evaporation!A42</f>
        <v>1036</v>
      </c>
      <c r="B43" s="3">
        <f>VLOOKUP(A43,Inflow!$A$2:$C$1010,2,FALSE)</f>
        <v>154178.49799999999</v>
      </c>
      <c r="C43">
        <f>VLOOKUP(A43,'Supplemental Flows'!$A$2:$B$781,2,FALSE)</f>
        <v>0</v>
      </c>
      <c r="D43" s="8">
        <f>Description!$C$5</f>
        <v>78500</v>
      </c>
      <c r="E43" s="3">
        <f>VLOOKUP(J42,'Capacity Curve'!$C$2:$E$123,3,TRUE)</f>
        <v>26600</v>
      </c>
      <c r="F43" s="11">
        <f>VLOOKUP(A43,Evaporation!$A$2:$F$1010,3,FALSE)</f>
        <v>1.8058542</v>
      </c>
      <c r="G43" s="3">
        <f t="shared" si="1"/>
        <v>48035.721720000001</v>
      </c>
      <c r="H43" s="3">
        <f>IF(J42+B43+C43-D43-G43-E43-I43&gt;Description!$C$6,J42+B43+C43-D43-G43-Description!$C$6,0)</f>
        <v>0</v>
      </c>
      <c r="I43" s="6"/>
      <c r="J43" s="3">
        <f t="shared" si="0"/>
        <v>729709.32901999995</v>
      </c>
      <c r="K43" s="3">
        <f>IF(J43&lt;Description!$C$6, J43, Description!$C$6)</f>
        <v>729709.32901999995</v>
      </c>
      <c r="L43" s="3"/>
    </row>
    <row r="44" spans="1:13">
      <c r="A44" s="10">
        <f>Evaporation!A43</f>
        <v>1037</v>
      </c>
      <c r="B44" s="3">
        <f>VLOOKUP(A44,Inflow!$A$2:$C$1010,2,FALSE)</f>
        <v>173348.74400000001</v>
      </c>
      <c r="C44">
        <f>VLOOKUP(A44,'Supplemental Flows'!$A$2:$B$781,2,FALSE)</f>
        <v>0</v>
      </c>
      <c r="D44" s="8">
        <f>Description!$C$5</f>
        <v>78500</v>
      </c>
      <c r="E44" s="3">
        <f>VLOOKUP(J43,'Capacity Curve'!$C$2:$E$123,3,TRUE)</f>
        <v>27300</v>
      </c>
      <c r="F44" s="11">
        <f>VLOOKUP(A44,Evaporation!$A$2:$F$1010,3,FALSE)</f>
        <v>1.6404376000000001</v>
      </c>
      <c r="G44" s="3">
        <f t="shared" si="1"/>
        <v>44783.946479999999</v>
      </c>
      <c r="H44" s="3">
        <f>IF(J43+B44+C44-D44-G44-E44-I44&gt;Description!$C$6,J43+B44+C44-D44-G44-Description!$C$6,0)</f>
        <v>0</v>
      </c>
      <c r="I44" s="6"/>
      <c r="J44" s="3">
        <f t="shared" si="0"/>
        <v>779774.12653999997</v>
      </c>
      <c r="K44" s="3">
        <f>IF(J44&lt;Description!$C$6, J44, Description!$C$6)</f>
        <v>779774.12653999997</v>
      </c>
      <c r="L44" s="3"/>
    </row>
    <row r="45" spans="1:13">
      <c r="A45" s="10">
        <f>Evaporation!A44</f>
        <v>1038</v>
      </c>
      <c r="B45" s="3">
        <f>VLOOKUP(A45,Inflow!$A$2:$C$1010,2,FALSE)</f>
        <v>153851.91800000001</v>
      </c>
      <c r="C45">
        <f>VLOOKUP(A45,'Supplemental Flows'!$A$2:$B$781,2,FALSE)</f>
        <v>0</v>
      </c>
      <c r="D45" s="8">
        <f>Description!$C$5</f>
        <v>78500</v>
      </c>
      <c r="E45" s="3">
        <f>VLOOKUP(J44,'Capacity Curve'!$C$2:$E$123,3,TRUE)</f>
        <v>28100</v>
      </c>
      <c r="F45" s="11">
        <f>VLOOKUP(A45,Evaporation!$A$2:$F$1010,3,FALSE)</f>
        <v>1.8086722</v>
      </c>
      <c r="G45" s="3">
        <f t="shared" si="1"/>
        <v>50823.688819999996</v>
      </c>
      <c r="H45" s="3">
        <f>IF(J44+B45+C45-D45-G45-E45-I45&gt;Description!$C$6,J44+B45+C45-D45-G45-Description!$C$6,0)</f>
        <v>0</v>
      </c>
      <c r="I45" s="6"/>
      <c r="J45" s="3">
        <f t="shared" si="0"/>
        <v>804302.35571999988</v>
      </c>
      <c r="K45" s="3">
        <f>IF(J45&lt;Description!$C$6, J45, Description!$C$6)</f>
        <v>804302.35571999988</v>
      </c>
      <c r="L45" s="3"/>
    </row>
    <row r="46" spans="1:13">
      <c r="A46" s="10">
        <f>Evaporation!A45</f>
        <v>1039</v>
      </c>
      <c r="B46" s="3">
        <f>VLOOKUP(A46,Inflow!$A$2:$C$1010,2,FALSE)</f>
        <v>134942.93599999999</v>
      </c>
      <c r="C46">
        <f>VLOOKUP(A46,'Supplemental Flows'!$A$2:$B$781,2,FALSE)</f>
        <v>0</v>
      </c>
      <c r="D46" s="8">
        <f>Description!$C$5</f>
        <v>78500</v>
      </c>
      <c r="E46" s="3">
        <f>VLOOKUP(J45,'Capacity Curve'!$C$2:$E$123,3,TRUE)</f>
        <v>28900</v>
      </c>
      <c r="F46" s="11">
        <f>VLOOKUP(A46,Evaporation!$A$2:$F$1010,3,FALSE)</f>
        <v>1.9718344000000001</v>
      </c>
      <c r="G46" s="3">
        <f t="shared" si="1"/>
        <v>56986.014160000006</v>
      </c>
      <c r="H46" s="3">
        <f>IF(J45+B46+C46-D46-G46-E46-I46&gt;Description!$C$6,J45+B46+C46-D46-G46-Description!$C$6,0)</f>
        <v>0</v>
      </c>
      <c r="I46" s="6"/>
      <c r="J46" s="3">
        <f t="shared" si="0"/>
        <v>803759.27755999984</v>
      </c>
      <c r="K46" s="3">
        <f>IF(J46&lt;Description!$C$6, J46, Description!$C$6)</f>
        <v>803759.27755999984</v>
      </c>
      <c r="L46" s="3"/>
    </row>
    <row r="47" spans="1:13">
      <c r="A47" s="10">
        <f>Evaporation!A46</f>
        <v>1040</v>
      </c>
      <c r="B47" s="3">
        <f>VLOOKUP(A47,Inflow!$A$2:$C$1010,2,FALSE)</f>
        <v>79195.73</v>
      </c>
      <c r="C47">
        <f>VLOOKUP(A47,'Supplemental Flows'!$A$2:$B$781,2,FALSE)</f>
        <v>0</v>
      </c>
      <c r="D47" s="8">
        <f>Description!$C$5</f>
        <v>78500</v>
      </c>
      <c r="E47" s="3">
        <f>VLOOKUP(J46,'Capacity Curve'!$C$2:$E$123,3,TRUE)</f>
        <v>28900</v>
      </c>
      <c r="F47" s="11">
        <f>VLOOKUP(A47,Evaporation!$A$2:$F$1010,3,FALSE)</f>
        <v>2.4528669999999999</v>
      </c>
      <c r="G47" s="3">
        <f t="shared" si="1"/>
        <v>70887.856299999999</v>
      </c>
      <c r="H47" s="3">
        <f>IF(J46+B47+C47-D47-G47-E47-I47&gt;Description!$C$6,J46+B47+C47-D47-G47-Description!$C$6,0)</f>
        <v>0</v>
      </c>
      <c r="I47" s="6"/>
      <c r="J47" s="3">
        <f>IF(J46+B47+C47-G47-D47-H47&lt;0,0,J46+B47+C47-G47-D47-H47)</f>
        <v>733567.15125999984</v>
      </c>
      <c r="K47" s="3">
        <f>IF(J47&lt;Description!$C$6, J47, Description!$C$6)</f>
        <v>733567.15125999984</v>
      </c>
      <c r="L47" s="3"/>
    </row>
    <row r="48" spans="1:13">
      <c r="A48" s="10">
        <f>Evaporation!A47</f>
        <v>1041</v>
      </c>
      <c r="B48" s="3">
        <f>VLOOKUP(A48,Inflow!$A$2:$C$1010,2,FALSE)</f>
        <v>77889.41</v>
      </c>
      <c r="C48">
        <f>VLOOKUP(A48,'Supplemental Flows'!$A$2:$B$781,2,FALSE)</f>
        <v>0</v>
      </c>
      <c r="D48" s="8">
        <f>Description!$C$5</f>
        <v>78500</v>
      </c>
      <c r="E48" s="3">
        <f>VLOOKUP(J47,'Capacity Curve'!$C$2:$E$123,3,TRUE)</f>
        <v>27300</v>
      </c>
      <c r="F48" s="11">
        <f>VLOOKUP(A48,Evaporation!$A$2:$F$1010,3,FALSE)</f>
        <v>2.4641389999999999</v>
      </c>
      <c r="G48" s="3">
        <f t="shared" si="1"/>
        <v>67270.994699999996</v>
      </c>
      <c r="H48" s="3">
        <f>IF(J47+B48+C48-D48-G48-E48-I48&gt;Description!$C$6,J47+B48+C48-D48-G48-Description!$C$6,0)</f>
        <v>0</v>
      </c>
      <c r="I48" s="6"/>
      <c r="J48" s="3">
        <f t="shared" si="0"/>
        <v>665685.56655999983</v>
      </c>
      <c r="K48" s="3">
        <f>IF(J48&lt;Description!$C$6, J48, Description!$C$6)</f>
        <v>665685.56655999983</v>
      </c>
      <c r="L48" s="3"/>
    </row>
    <row r="49" spans="1:13">
      <c r="A49" s="10">
        <f>Evaporation!A48</f>
        <v>1042</v>
      </c>
      <c r="B49" s="3">
        <f>VLOOKUP(A49,Inflow!$A$2:$C$1010,2,FALSE)</f>
        <v>101043.932</v>
      </c>
      <c r="C49">
        <f>VLOOKUP(A49,'Supplemental Flows'!$A$2:$B$781,2,FALSE)</f>
        <v>0</v>
      </c>
      <c r="D49" s="8">
        <f>Description!$C$5</f>
        <v>78500</v>
      </c>
      <c r="E49" s="3">
        <f>VLOOKUP(J48,'Capacity Curve'!$C$2:$E$123,3,TRUE)</f>
        <v>25200</v>
      </c>
      <c r="F49" s="11">
        <f>VLOOKUP(A49,Evaporation!$A$2:$F$1010,3,FALSE)</f>
        <v>2.2643428000000001</v>
      </c>
      <c r="G49" s="3">
        <f t="shared" si="1"/>
        <v>57061.438560000002</v>
      </c>
      <c r="H49" s="3">
        <f>IF(J48+B49+C49-D49-G49-E49-I49&gt;Description!$C$6,J48+B49+C49-D49-G49-Description!$C$6,0)</f>
        <v>0</v>
      </c>
      <c r="I49" s="6"/>
      <c r="J49" s="3">
        <f t="shared" si="0"/>
        <v>631168.05999999982</v>
      </c>
      <c r="K49" s="3">
        <f>IF(J49&lt;Description!$C$6, J49, Description!$C$6)</f>
        <v>631168.05999999982</v>
      </c>
      <c r="L49" s="3"/>
    </row>
    <row r="50" spans="1:13">
      <c r="A50" s="10">
        <f>Evaporation!A49</f>
        <v>1043</v>
      </c>
      <c r="B50" s="3">
        <f>VLOOKUP(A50,Inflow!$A$2:$C$1010,2,FALSE)</f>
        <v>53199.962</v>
      </c>
      <c r="C50">
        <f>VLOOKUP(A50,'Supplemental Flows'!$A$2:$B$781,2,FALSE)</f>
        <v>0</v>
      </c>
      <c r="D50" s="8">
        <f>Description!$C$5</f>
        <v>78500</v>
      </c>
      <c r="E50" s="3">
        <f>VLOOKUP(J49,'Capacity Curve'!$C$2:$E$123,3,TRUE)</f>
        <v>24400</v>
      </c>
      <c r="F50" s="11">
        <f>VLOOKUP(A50,Evaporation!$A$2:$F$1010,3,FALSE)</f>
        <v>2.6771798000000002</v>
      </c>
      <c r="G50" s="3">
        <f t="shared" si="1"/>
        <v>65323.187120000002</v>
      </c>
      <c r="H50" s="3">
        <f>IF(J49+B50+C50-D50-G50-E50-I50&gt;Description!$C$6,J49+B50+C50-D50-G50-Description!$C$6,0)</f>
        <v>0</v>
      </c>
      <c r="I50" s="6"/>
      <c r="J50" s="3">
        <f t="shared" si="0"/>
        <v>540544.83487999986</v>
      </c>
      <c r="K50" s="3">
        <f>IF(J50&lt;Description!$C$6, J50, Description!$C$6)</f>
        <v>540544.83487999986</v>
      </c>
      <c r="L50" s="3"/>
      <c r="M50" s="3"/>
    </row>
    <row r="51" spans="1:13">
      <c r="A51" s="10">
        <f>Evaporation!A50</f>
        <v>1044</v>
      </c>
      <c r="B51" s="3">
        <f>VLOOKUP(A51,Inflow!$A$2:$C$1010,2,FALSE)</f>
        <v>19986.775999999983</v>
      </c>
      <c r="C51">
        <f>VLOOKUP(A51,'Supplemental Flows'!$A$2:$B$781,2,FALSE)</f>
        <v>0</v>
      </c>
      <c r="D51" s="8">
        <f>Description!$C$5</f>
        <v>78500</v>
      </c>
      <c r="E51" s="3">
        <f>VLOOKUP(J50,'Capacity Curve'!$C$2:$E$123,3,TRUE)</f>
        <v>21700</v>
      </c>
      <c r="F51" s="11">
        <f>VLOOKUP(A51,Evaporation!$A$2:$F$1010,3,FALSE)</f>
        <v>2.9637704</v>
      </c>
      <c r="G51" s="3">
        <f t="shared" si="1"/>
        <v>64313.81768</v>
      </c>
      <c r="H51" s="3">
        <f>IF(J50+B51+C51-D51-G51-E51-I51&gt;Description!$C$6,J50+B51+C51-D51-G51-Description!$C$6,0)</f>
        <v>0</v>
      </c>
      <c r="I51" s="6"/>
      <c r="J51" s="3">
        <f t="shared" si="0"/>
        <v>417717.79319999984</v>
      </c>
      <c r="K51" s="3">
        <f>IF(J51&lt;Description!$C$6, J51, Description!$C$6)</f>
        <v>417717.79319999984</v>
      </c>
      <c r="L51" s="3"/>
    </row>
    <row r="52" spans="1:13">
      <c r="A52" s="10">
        <f>Evaporation!A51</f>
        <v>1045</v>
      </c>
      <c r="B52" s="3">
        <f>VLOOKUP(A52,Inflow!$A$2:$C$1010,2,FALSE)</f>
        <v>113747.894</v>
      </c>
      <c r="C52">
        <f>VLOOKUP(A52,'Supplemental Flows'!$A$2:$B$781,2,FALSE)</f>
        <v>0</v>
      </c>
      <c r="D52" s="8">
        <f>Description!$C$5</f>
        <v>78500</v>
      </c>
      <c r="E52" s="3">
        <f>VLOOKUP(J51,'Capacity Curve'!$C$2:$E$123,3,TRUE)</f>
        <v>12820</v>
      </c>
      <c r="F52" s="11">
        <f>VLOOKUP(A52,Evaporation!$A$2:$F$1010,3,FALSE)</f>
        <v>2.1547225999999999</v>
      </c>
      <c r="G52" s="3">
        <f t="shared" si="1"/>
        <v>27623.543731999998</v>
      </c>
      <c r="H52" s="3">
        <f>IF(J51+B52+C52-D52-G52-E52-I52&gt;Description!$C$6,J51+B52+C52-D52-G52-Description!$C$6,0)</f>
        <v>0</v>
      </c>
      <c r="I52" s="6"/>
      <c r="J52" s="3">
        <f t="shared" si="0"/>
        <v>425342.14346799982</v>
      </c>
      <c r="K52" s="3">
        <f>IF(J52&lt;Description!$C$6, J52, Description!$C$6)</f>
        <v>425342.14346799982</v>
      </c>
      <c r="L52" s="3"/>
    </row>
    <row r="53" spans="1:13">
      <c r="A53" s="10">
        <f>Evaporation!A52</f>
        <v>1046</v>
      </c>
      <c r="B53" s="3">
        <f>VLOOKUP(A53,Inflow!$A$2:$C$1010,2,FALSE)</f>
        <v>190036.98199999999</v>
      </c>
      <c r="C53">
        <f>VLOOKUP(A53,'Supplemental Flows'!$A$2:$B$781,2,FALSE)</f>
        <v>0</v>
      </c>
      <c r="D53" s="8">
        <f>Description!$C$5</f>
        <v>78500</v>
      </c>
      <c r="E53" s="3">
        <f>VLOOKUP(J52,'Capacity Curve'!$C$2:$E$123,3,TRUE)</f>
        <v>12820</v>
      </c>
      <c r="F53" s="11">
        <f>VLOOKUP(A53,Evaporation!$A$2:$F$1010,3,FALSE)</f>
        <v>1.4964378</v>
      </c>
      <c r="G53" s="3">
        <f t="shared" si="1"/>
        <v>19184.332596</v>
      </c>
      <c r="H53" s="3">
        <f>IF(J52+B53+C53-D53-G53-E53-I53&gt;Description!$C$6,J52+B53+C53-D53-G53-Description!$C$6,0)</f>
        <v>0</v>
      </c>
      <c r="I53" s="6"/>
      <c r="J53" s="3">
        <f t="shared" si="0"/>
        <v>517694.79287199979</v>
      </c>
      <c r="K53" s="3">
        <f>IF(J53&lt;Description!$C$6, J53, Description!$C$6)</f>
        <v>517694.79287199979</v>
      </c>
      <c r="L53" s="3"/>
    </row>
    <row r="54" spans="1:13">
      <c r="A54" s="10">
        <f>Evaporation!A53</f>
        <v>1047</v>
      </c>
      <c r="B54" s="3">
        <f>VLOOKUP(A54,Inflow!$A$2:$C$1010,2,FALSE)</f>
        <v>116981.03599999999</v>
      </c>
      <c r="C54">
        <f>VLOOKUP(A54,'Supplemental Flows'!$A$2:$B$781,2,FALSE)</f>
        <v>0</v>
      </c>
      <c r="D54" s="8">
        <f>Description!$C$5</f>
        <v>78500</v>
      </c>
      <c r="E54" s="3">
        <f>VLOOKUP(J53,'Capacity Curve'!$C$2:$E$123,3,TRUE)</f>
        <v>21000</v>
      </c>
      <c r="F54" s="11">
        <f>VLOOKUP(A54,Evaporation!$A$2:$F$1010,3,FALSE)</f>
        <v>2.1268243999999998</v>
      </c>
      <c r="G54" s="3">
        <f t="shared" si="1"/>
        <v>44663.312399999995</v>
      </c>
      <c r="H54" s="3">
        <f>IF(J53+B54+C54-D54-G54-E54-I54&gt;Description!$C$6,J53+B54+C54-D54-G54-Description!$C$6,0)</f>
        <v>0</v>
      </c>
      <c r="I54" s="6"/>
      <c r="J54" s="3">
        <f t="shared" si="0"/>
        <v>511512.5164719997</v>
      </c>
      <c r="K54" s="3">
        <f>IF(J54&lt;Description!$C$6, J54, Description!$C$6)</f>
        <v>511512.5164719997</v>
      </c>
      <c r="L54" s="3"/>
    </row>
    <row r="55" spans="1:13">
      <c r="A55" s="10">
        <f>Evaporation!A54</f>
        <v>1048</v>
      </c>
      <c r="B55" s="3">
        <f>VLOOKUP(A55,Inflow!$A$2:$C$1010,2,FALSE)</f>
        <v>128966.522</v>
      </c>
      <c r="C55">
        <f>VLOOKUP(A55,'Supplemental Flows'!$A$2:$B$781,2,FALSE)</f>
        <v>0</v>
      </c>
      <c r="D55" s="8">
        <f>Description!$C$5</f>
        <v>78500</v>
      </c>
      <c r="E55" s="3">
        <f>VLOOKUP(J54,'Capacity Curve'!$C$2:$E$123,3,TRUE)</f>
        <v>20460</v>
      </c>
      <c r="F55" s="11">
        <f>VLOOKUP(A55,Evaporation!$A$2:$F$1010,3,FALSE)</f>
        <v>2.0234038000000001</v>
      </c>
      <c r="G55" s="3">
        <f t="shared" si="1"/>
        <v>41398.841747999999</v>
      </c>
      <c r="H55" s="3">
        <f>IF(J54+B55+C55-D55-G55-E55-I55&gt;Description!$C$6,J54+B55+C55-D55-G55-Description!$C$6,0)</f>
        <v>0</v>
      </c>
      <c r="I55" s="6"/>
      <c r="J55" s="3">
        <f t="shared" si="0"/>
        <v>520580.19672399969</v>
      </c>
      <c r="K55" s="3">
        <f>IF(J55&lt;Description!$C$6, J55, Description!$C$6)</f>
        <v>520580.19672399969</v>
      </c>
      <c r="L55" s="3"/>
    </row>
    <row r="56" spans="1:13">
      <c r="A56" s="10">
        <f>Evaporation!A55</f>
        <v>1049</v>
      </c>
      <c r="B56" s="3">
        <f>VLOOKUP(A56,Inflow!$A$2:$C$1010,2,FALSE)</f>
        <v>146732.47399999999</v>
      </c>
      <c r="C56">
        <f>VLOOKUP(A56,'Supplemental Flows'!$A$2:$B$781,2,FALSE)</f>
        <v>0</v>
      </c>
      <c r="D56" s="8">
        <f>Description!$C$5</f>
        <v>78500</v>
      </c>
      <c r="E56" s="3">
        <f>VLOOKUP(J55,'Capacity Curve'!$C$2:$E$123,3,TRUE)</f>
        <v>21000</v>
      </c>
      <c r="F56" s="11">
        <f>VLOOKUP(A56,Evaporation!$A$2:$F$1010,3,FALSE)</f>
        <v>1.8701045999999999</v>
      </c>
      <c r="G56" s="3">
        <f t="shared" si="1"/>
        <v>39272.196599999996</v>
      </c>
      <c r="H56" s="3">
        <f>IF(J55+B56+C56-D56-G56-E56-I56&gt;Description!$C$6,J55+B56+C56-D56-G56-Description!$C$6,0)</f>
        <v>0</v>
      </c>
      <c r="I56" s="6"/>
      <c r="J56" s="3">
        <f t="shared" si="0"/>
        <v>549540.47412399959</v>
      </c>
      <c r="K56" s="3">
        <f>IF(J56&lt;Description!$C$6, J56, Description!$C$6)</f>
        <v>549540.47412399959</v>
      </c>
      <c r="L56" s="3"/>
    </row>
    <row r="57" spans="1:13">
      <c r="A57" s="10">
        <f>Evaporation!A56</f>
        <v>1050</v>
      </c>
      <c r="B57" s="3">
        <f>VLOOKUP(A57,Inflow!$A$2:$C$1010,2,FALSE)</f>
        <v>41377.766000000003</v>
      </c>
      <c r="C57">
        <f>VLOOKUP(A57,'Supplemental Flows'!$A$2:$B$781,2,FALSE)</f>
        <v>0</v>
      </c>
      <c r="D57" s="8">
        <f>Description!$C$5</f>
        <v>78500</v>
      </c>
      <c r="E57" s="3">
        <f>VLOOKUP(J56,'Capacity Curve'!$C$2:$E$123,3,TRUE)</f>
        <v>21700</v>
      </c>
      <c r="F57" s="11">
        <f>VLOOKUP(A57,Evaporation!$A$2:$F$1010,3,FALSE)</f>
        <v>2.7791914000000002</v>
      </c>
      <c r="G57" s="3">
        <f t="shared" si="1"/>
        <v>60308.453380000006</v>
      </c>
      <c r="H57" s="3">
        <f>IF(J56+B57+C57-D57-G57-E57-I57&gt;Description!$C$6,J56+B57+C57-D57-G57-Description!$C$6,0)</f>
        <v>0</v>
      </c>
      <c r="I57" s="6"/>
      <c r="J57" s="3">
        <f t="shared" si="0"/>
        <v>452109.78674399958</v>
      </c>
      <c r="K57" s="3">
        <f>IF(J57&lt;Description!$C$6, J57, Description!$C$6)</f>
        <v>452109.78674399958</v>
      </c>
      <c r="L57" s="3"/>
    </row>
    <row r="58" spans="1:13">
      <c r="A58" s="10">
        <f>Evaporation!A57</f>
        <v>1051</v>
      </c>
      <c r="B58" s="3">
        <f>VLOOKUP(A58,Inflow!$A$2:$C$1010,2,FALSE)</f>
        <v>97810.79</v>
      </c>
      <c r="C58">
        <f>VLOOKUP(A58,'Supplemental Flows'!$A$2:$B$781,2,FALSE)</f>
        <v>0</v>
      </c>
      <c r="D58" s="8">
        <f>Description!$C$5</f>
        <v>78500</v>
      </c>
      <c r="E58" s="3">
        <f>VLOOKUP(J57,'Capacity Curve'!$C$2:$E$123,3,TRUE)</f>
        <v>13240</v>
      </c>
      <c r="F58" s="11">
        <f>VLOOKUP(A58,Evaporation!$A$2:$F$1010,3,FALSE)</f>
        <v>2.2922410000000002</v>
      </c>
      <c r="G58" s="3">
        <f t="shared" si="1"/>
        <v>30349.270840000001</v>
      </c>
      <c r="H58" s="3">
        <f>IF(J57+B58+C58-D58-G58-E58-I58&gt;Description!$C$6,J57+B58+C58-D58-G58-Description!$C$6,0)</f>
        <v>0</v>
      </c>
      <c r="I58" s="6"/>
      <c r="J58" s="3">
        <f t="shared" si="0"/>
        <v>441071.3059039996</v>
      </c>
      <c r="K58" s="3">
        <f>IF(J58&lt;Description!$C$6, J58, Description!$C$6)</f>
        <v>441071.3059039996</v>
      </c>
      <c r="L58" s="3"/>
    </row>
    <row r="59" spans="1:13">
      <c r="A59" s="10">
        <f>Evaporation!A58</f>
        <v>1052</v>
      </c>
      <c r="B59" s="3">
        <f>VLOOKUP(A59,Inflow!$A$2:$C$1010,2,FALSE)</f>
        <v>244151.288</v>
      </c>
      <c r="C59">
        <f>VLOOKUP(A59,'Supplemental Flows'!$A$2:$B$781,2,FALSE)</f>
        <v>0</v>
      </c>
      <c r="D59" s="8">
        <f>Description!$C$5</f>
        <v>78500</v>
      </c>
      <c r="E59" s="3">
        <f>VLOOKUP(J58,'Capacity Curve'!$C$2:$E$123,3,TRUE)</f>
        <v>13240</v>
      </c>
      <c r="F59" s="11">
        <f>VLOOKUP(A59,Evaporation!$A$2:$F$1010,3,FALSE)</f>
        <v>1.0294951999999999</v>
      </c>
      <c r="G59" s="3">
        <f t="shared" si="1"/>
        <v>13630.516447999998</v>
      </c>
      <c r="H59" s="3">
        <f>IF(J58+B59+C59-D59-G59-E59-I59&gt;Description!$C$6,J58+B59+C59-D59-G59-Description!$C$6,0)</f>
        <v>0</v>
      </c>
      <c r="I59" s="6"/>
      <c r="J59" s="3">
        <f t="shared" si="0"/>
        <v>593092.07745599956</v>
      </c>
      <c r="K59" s="3">
        <f>IF(J59&lt;Description!$C$6, J59, Description!$C$6)</f>
        <v>593092.07745599956</v>
      </c>
      <c r="L59" s="3"/>
    </row>
    <row r="60" spans="1:13">
      <c r="A60" s="10">
        <f>Evaporation!A59</f>
        <v>1053</v>
      </c>
      <c r="B60" s="3">
        <f>VLOOKUP(A60,Inflow!$A$2:$C$1010,2,FALSE)</f>
        <v>329323.35200000001</v>
      </c>
      <c r="C60">
        <f>VLOOKUP(A60,'Supplemental Flows'!$A$2:$B$781,2,FALSE)</f>
        <v>0</v>
      </c>
      <c r="D60" s="8">
        <f>Description!$C$5</f>
        <v>78500</v>
      </c>
      <c r="E60" s="3">
        <f>VLOOKUP(J59,'Capacity Curve'!$C$2:$E$123,3,TRUE)</f>
        <v>23100</v>
      </c>
      <c r="F60" s="11">
        <f>VLOOKUP(A60,Evaporation!$A$2:$F$1010,3,FALSE)</f>
        <v>0.29456079999999996</v>
      </c>
      <c r="G60" s="3">
        <f t="shared" si="1"/>
        <v>6804.3544799999991</v>
      </c>
      <c r="H60" s="3">
        <f>IF(J59+B60+C60-D60-G60-E60-I60&gt;Description!$C$6,J59+B60+C60-D60-G60-Description!$C$6,0)</f>
        <v>0</v>
      </c>
      <c r="I60" s="6"/>
      <c r="J60" s="3">
        <f>IF(J59+B60+C60-G60-D60-H60&lt;0,0,J59+B60+C60-G60-D60-H60)</f>
        <v>837111.07497599954</v>
      </c>
      <c r="K60" s="3">
        <f>IF(J60&lt;Description!$C$6, J60, Description!$C$6)</f>
        <v>814500</v>
      </c>
      <c r="L60" s="3"/>
    </row>
    <row r="61" spans="1:13">
      <c r="A61" s="10">
        <f>Evaporation!A60</f>
        <v>1054</v>
      </c>
      <c r="B61" s="3">
        <f>VLOOKUP(A61,Inflow!$A$2:$C$1010,2,FALSE)</f>
        <v>360381.11</v>
      </c>
      <c r="C61">
        <f>VLOOKUP(A61,'Supplemental Flows'!$A$2:$B$781,2,FALSE)</f>
        <v>0</v>
      </c>
      <c r="D61" s="8">
        <f>Description!$C$5</f>
        <v>78500</v>
      </c>
      <c r="E61" s="3">
        <f>VLOOKUP(J60,'Capacity Curve'!$C$2:$E$123,3,TRUE)</f>
        <v>29800</v>
      </c>
      <c r="F61" s="11">
        <f>VLOOKUP(A61,Evaporation!$A$2:$F$1010,3,FALSE)</f>
        <v>2.6569000000000065E-2</v>
      </c>
      <c r="G61" s="3">
        <f t="shared" si="1"/>
        <v>791.75620000000197</v>
      </c>
      <c r="H61" s="3">
        <f>IF(J60+B61+C61-D61-G61-E61-I61&gt;Description!$C$6,J60+B61+C61-D61-G61-Description!$C$6,0)</f>
        <v>303700.42877599946</v>
      </c>
      <c r="I61" s="6"/>
      <c r="J61" s="3">
        <f t="shared" si="0"/>
        <v>814500</v>
      </c>
      <c r="K61" s="3">
        <f>IF(J61&lt;Description!$C$6, J61, Description!$C$6)</f>
        <v>814500</v>
      </c>
      <c r="L61" s="3"/>
    </row>
    <row r="62" spans="1:13">
      <c r="A62" s="10">
        <f>Evaporation!A61</f>
        <v>1055</v>
      </c>
      <c r="B62" s="3">
        <f>VLOOKUP(A62,Inflow!$A$2:$C$1010,2,FALSE)</f>
        <v>339349.35800000001</v>
      </c>
      <c r="C62">
        <f>VLOOKUP(A62,'Supplemental Flows'!$A$2:$B$781,2,FALSE)</f>
        <v>0</v>
      </c>
      <c r="D62" s="8">
        <f>Description!$C$5</f>
        <v>78500</v>
      </c>
      <c r="E62" s="3">
        <f>VLOOKUP(J61,'Capacity Curve'!$C$2:$E$123,3,TRUE)</f>
        <v>29800</v>
      </c>
      <c r="F62" s="11">
        <f>VLOOKUP(A62,Evaporation!$A$2:$F$1010,3,FALSE)</f>
        <v>0.20804820000000013</v>
      </c>
      <c r="G62" s="3">
        <f t="shared" si="1"/>
        <v>6199.8363600000039</v>
      </c>
      <c r="H62" s="3">
        <f>IF(J61+B62+C62-D62-G62-E62-I62&gt;Description!$C$6,J61+B62+C62-D62-G62-Description!$C$6,0)</f>
        <v>254649.52163999993</v>
      </c>
      <c r="I62" s="6"/>
      <c r="J62" s="3">
        <f t="shared" si="0"/>
        <v>814500</v>
      </c>
      <c r="K62" s="3">
        <f>IF(J62&lt;Description!$C$6, J62, Description!$C$6)</f>
        <v>814500</v>
      </c>
      <c r="L62" s="3"/>
      <c r="M62" s="3"/>
    </row>
    <row r="63" spans="1:13">
      <c r="A63" s="10">
        <f>Evaporation!A62</f>
        <v>1056</v>
      </c>
      <c r="B63" s="3">
        <f>VLOOKUP(A63,Inflow!$A$2:$C$1010,2,FALSE)</f>
        <v>218351.46799999999</v>
      </c>
      <c r="C63">
        <f>VLOOKUP(A63,'Supplemental Flows'!$A$2:$B$781,2,FALSE)</f>
        <v>0</v>
      </c>
      <c r="D63" s="8">
        <f>Description!$C$5</f>
        <v>78500</v>
      </c>
      <c r="E63" s="3">
        <f>VLOOKUP(J62,'Capacity Curve'!$C$2:$E$123,3,TRUE)</f>
        <v>29800</v>
      </c>
      <c r="F63" s="11">
        <f>VLOOKUP(A63,Evaporation!$A$2:$F$1010,3,FALSE)</f>
        <v>1.2521172</v>
      </c>
      <c r="G63" s="3">
        <f t="shared" si="1"/>
        <v>37313.092560000005</v>
      </c>
      <c r="H63" s="3">
        <f>IF(J62+B63+C63-D63-G63-E63-I63&gt;Description!$C$6,J62+B63+C63-D63-G63-Description!$C$6,0)</f>
        <v>102538.37543999997</v>
      </c>
      <c r="I63" s="6"/>
      <c r="J63" s="3">
        <f t="shared" si="0"/>
        <v>814500</v>
      </c>
      <c r="K63" s="3">
        <f>IF(J63&lt;Description!$C$6, J63, Description!$C$6)</f>
        <v>814500</v>
      </c>
      <c r="L63" s="3"/>
    </row>
    <row r="64" spans="1:13">
      <c r="A64" s="10">
        <f>Evaporation!A63</f>
        <v>1057</v>
      </c>
      <c r="B64" s="3">
        <f>VLOOKUP(A64,Inflow!$A$2:$C$1010,2,FALSE)</f>
        <v>130632.08</v>
      </c>
      <c r="C64">
        <f>VLOOKUP(A64,'Supplemental Flows'!$A$2:$B$781,2,FALSE)</f>
        <v>0</v>
      </c>
      <c r="D64" s="8">
        <f>Description!$C$5</f>
        <v>78500</v>
      </c>
      <c r="E64" s="3">
        <f>VLOOKUP(J63,'Capacity Curve'!$C$2:$E$123,3,TRUE)</f>
        <v>29800</v>
      </c>
      <c r="F64" s="11">
        <f>VLOOKUP(A64,Evaporation!$A$2:$F$1010,3,FALSE)</f>
        <v>2.0090319999999999</v>
      </c>
      <c r="G64" s="3">
        <f t="shared" si="1"/>
        <v>59869.153599999998</v>
      </c>
      <c r="H64" s="3">
        <f>IF(J63+B64+C64-D64-G64-E64-I64&gt;Description!$C$6,J63+B64+C64-D64-G64-Description!$C$6,0)</f>
        <v>0</v>
      </c>
      <c r="I64" s="6"/>
      <c r="J64" s="3">
        <f t="shared" si="0"/>
        <v>806762.9264</v>
      </c>
      <c r="K64" s="3">
        <f>IF(J64&lt;Description!$C$6, J64, Description!$C$6)</f>
        <v>806762.9264</v>
      </c>
      <c r="L64" s="3"/>
    </row>
    <row r="65" spans="1:13">
      <c r="A65" s="10">
        <f>Evaporation!A64</f>
        <v>1058</v>
      </c>
      <c r="B65" s="3">
        <f>VLOOKUP(A65,Inflow!$A$2:$C$1010,2,FALSE)</f>
        <v>160546.80799999999</v>
      </c>
      <c r="C65">
        <f>VLOOKUP(A65,'Supplemental Flows'!$A$2:$B$781,2,FALSE)</f>
        <v>0</v>
      </c>
      <c r="D65" s="8">
        <f>Description!$C$5</f>
        <v>78500</v>
      </c>
      <c r="E65" s="3">
        <f>VLOOKUP(J64,'Capacity Curve'!$C$2:$E$123,3,TRUE)</f>
        <v>28900</v>
      </c>
      <c r="F65" s="11">
        <f>VLOOKUP(A65,Evaporation!$A$2:$F$1010,3,FALSE)</f>
        <v>1.7509032</v>
      </c>
      <c r="G65" s="3">
        <f t="shared" si="1"/>
        <v>50601.102480000001</v>
      </c>
      <c r="H65" s="3">
        <f>IF(J64+B65+C65-D65-G65-E65-I65&gt;Description!$C$6,J64+B65+C65-D65-G65-Description!$C$6,0)</f>
        <v>0</v>
      </c>
      <c r="I65" s="6"/>
      <c r="J65" s="3">
        <f t="shared" si="0"/>
        <v>838208.63191999996</v>
      </c>
      <c r="K65" s="3">
        <f>IF(J65&lt;Description!$C$6, J65, Description!$C$6)</f>
        <v>814500</v>
      </c>
      <c r="L65" s="3"/>
    </row>
    <row r="66" spans="1:13">
      <c r="A66" s="10">
        <f>Evaporation!A65</f>
        <v>1059</v>
      </c>
      <c r="B66" s="3">
        <f>VLOOKUP(A66,Inflow!$A$2:$C$1010,2,FALSE)</f>
        <v>227691.65600000002</v>
      </c>
      <c r="C66">
        <f>VLOOKUP(A66,'Supplemental Flows'!$A$2:$B$781,2,FALSE)</f>
        <v>0</v>
      </c>
      <c r="D66" s="8">
        <f>Description!$C$5</f>
        <v>78500</v>
      </c>
      <c r="E66" s="3">
        <f>VLOOKUP(J65,'Capacity Curve'!$C$2:$E$123,3,TRUE)</f>
        <v>29800</v>
      </c>
      <c r="F66" s="11">
        <f>VLOOKUP(A66,Evaporation!$A$2:$F$1010,3,FALSE)</f>
        <v>1.1715224</v>
      </c>
      <c r="G66" s="3">
        <f t="shared" si="1"/>
        <v>34911.36752</v>
      </c>
      <c r="H66" s="3">
        <f>IF(J65+B66+C66-D66-G66-E66-I66&gt;Description!$C$6,J65+B66+C66-D66-G66-Description!$C$6,0)</f>
        <v>137988.92040000006</v>
      </c>
      <c r="I66" s="6"/>
      <c r="J66" s="3">
        <f t="shared" si="0"/>
        <v>814500</v>
      </c>
      <c r="K66" s="3">
        <f>IF(J66&lt;Description!$C$6, J66, Description!$C$6)</f>
        <v>814500</v>
      </c>
      <c r="L66" s="3"/>
    </row>
    <row r="67" spans="1:13">
      <c r="A67" s="10">
        <f>Evaporation!A66</f>
        <v>1060</v>
      </c>
      <c r="B67" s="3">
        <f>VLOOKUP(A67,Inflow!$A$2:$C$1010,2,FALSE)</f>
        <v>199932.356</v>
      </c>
      <c r="C67">
        <f>VLOOKUP(A67,'Supplemental Flows'!$A$2:$B$781,2,FALSE)</f>
        <v>0</v>
      </c>
      <c r="D67" s="8">
        <f>Description!$C$5</f>
        <v>78500</v>
      </c>
      <c r="E67" s="3">
        <f>VLOOKUP(J66,'Capacity Curve'!$C$2:$E$123,3,TRUE)</f>
        <v>29800</v>
      </c>
      <c r="F67" s="11">
        <f>VLOOKUP(A67,Evaporation!$A$2:$F$1010,3,FALSE)</f>
        <v>1.4110524</v>
      </c>
      <c r="G67" s="3">
        <f t="shared" si="1"/>
        <v>42049.361519999999</v>
      </c>
      <c r="H67" s="3">
        <f>IF(J66+B67+C67-D67-G67-E67-I67&gt;Description!$C$6,J66+B67+C67-D67-G67-Description!$C$6,0)</f>
        <v>79382.994479999994</v>
      </c>
      <c r="I67" s="6"/>
      <c r="J67" s="3">
        <f t="shared" si="0"/>
        <v>814500</v>
      </c>
      <c r="K67" s="3">
        <f>IF(J67&lt;Description!$C$6, J67, Description!$C$6)</f>
        <v>814500</v>
      </c>
      <c r="L67" s="3"/>
    </row>
    <row r="68" spans="1:13">
      <c r="A68" s="10">
        <f>Evaporation!A67</f>
        <v>1061</v>
      </c>
      <c r="B68" s="3">
        <f>VLOOKUP(A68,Inflow!$A$2:$C$1010,2,FALSE)</f>
        <v>54506.281999999992</v>
      </c>
      <c r="C68">
        <f>VLOOKUP(A68,'Supplemental Flows'!$A$2:$B$781,2,FALSE)</f>
        <v>0</v>
      </c>
      <c r="D68" s="8">
        <f>Description!$C$5</f>
        <v>78500</v>
      </c>
      <c r="E68" s="3">
        <f>VLOOKUP(J67,'Capacity Curve'!$C$2:$E$123,3,TRUE)</f>
        <v>29800</v>
      </c>
      <c r="F68" s="11">
        <f>VLOOKUP(A68,Evaporation!$A$2:$F$1010,3,FALSE)</f>
        <v>2.6659078000000003</v>
      </c>
      <c r="G68" s="3">
        <f t="shared" ref="G68:G123" si="2">E68*F68</f>
        <v>79444.052440000014</v>
      </c>
      <c r="H68" s="3">
        <f>IF(J67+B68+C68-D68-G68-E68-I68&gt;Description!$C$6,J67+B68+C68-D68-G68-Description!$C$6,0)</f>
        <v>0</v>
      </c>
      <c r="I68" s="6"/>
      <c r="J68" s="3">
        <f t="shared" si="0"/>
        <v>711062.22956000001</v>
      </c>
      <c r="K68" s="3">
        <f>IF(J68&lt;Description!$C$6, J68, Description!$C$6)</f>
        <v>711062.22956000001</v>
      </c>
      <c r="L68" s="3"/>
    </row>
    <row r="69" spans="1:13">
      <c r="A69" s="10">
        <f>Evaporation!A68</f>
        <v>1062</v>
      </c>
      <c r="B69" s="3">
        <f>VLOOKUP(A69,Inflow!$A$2:$C$1010,2,FALSE)</f>
        <v>34911.482000000004</v>
      </c>
      <c r="C69">
        <f>VLOOKUP(A69,'Supplemental Flows'!$A$2:$B$781,2,FALSE)</f>
        <v>0</v>
      </c>
      <c r="D69" s="8">
        <f>Description!$C$5</f>
        <v>78500</v>
      </c>
      <c r="E69" s="3">
        <f>VLOOKUP(J68,'Capacity Curve'!$C$2:$E$123,3,TRUE)</f>
        <v>26600</v>
      </c>
      <c r="F69" s="11">
        <f>VLOOKUP(A69,Evaporation!$A$2:$F$1010,3,FALSE)</f>
        <v>2.8349877999999999</v>
      </c>
      <c r="G69" s="3">
        <f t="shared" si="2"/>
        <v>75410.675480000005</v>
      </c>
      <c r="H69" s="3">
        <f>IF(J68+B69+C69-D69-G69-E69-I69&gt;Description!$C$6,J68+B69+C69-D69-G69-Description!$C$6,0)</f>
        <v>0</v>
      </c>
      <c r="I69" s="6"/>
      <c r="J69" s="3">
        <f t="shared" ref="J69:J132" si="3">IF(J68+B69+C69-G69-D69-H69&lt;0,0,J68+B69+C69-G69-D69-H69)</f>
        <v>592063.03607999999</v>
      </c>
      <c r="K69" s="3">
        <f>IF(J69&lt;Description!$C$6, J69, Description!$C$6)</f>
        <v>592063.03607999999</v>
      </c>
      <c r="L69" s="3"/>
    </row>
    <row r="70" spans="1:13">
      <c r="A70" s="10">
        <f>Evaporation!A69</f>
        <v>1063</v>
      </c>
      <c r="B70" s="3">
        <f>VLOOKUP(A70,Inflow!$A$2:$C$1010,2,FALSE)</f>
        <v>76648.406000000003</v>
      </c>
      <c r="C70">
        <f>VLOOKUP(A70,'Supplemental Flows'!$A$2:$B$781,2,FALSE)</f>
        <v>0</v>
      </c>
      <c r="D70" s="8">
        <f>Description!$C$5</f>
        <v>78500</v>
      </c>
      <c r="E70" s="3">
        <f>VLOOKUP(J69,'Capacity Curve'!$C$2:$E$123,3,TRUE)</f>
        <v>23100</v>
      </c>
      <c r="F70" s="11">
        <f>VLOOKUP(A70,Evaporation!$A$2:$F$1010,3,FALSE)</f>
        <v>2.4748473999999998</v>
      </c>
      <c r="G70" s="3">
        <f t="shared" si="2"/>
        <v>57168.974939999993</v>
      </c>
      <c r="H70" s="3">
        <f>IF(J69+B70+C70-D70-G70-E70-I70&gt;Description!$C$6,J69+B70+C70-D70-G70-Description!$C$6,0)</f>
        <v>0</v>
      </c>
      <c r="I70" s="6"/>
      <c r="J70" s="3">
        <f t="shared" si="3"/>
        <v>533042.46713999996</v>
      </c>
      <c r="K70" s="3">
        <f>IF(J70&lt;Description!$C$6, J70, Description!$C$6)</f>
        <v>533042.46713999996</v>
      </c>
      <c r="L70" s="3"/>
    </row>
    <row r="71" spans="1:13">
      <c r="A71" s="10">
        <f>Evaporation!A70</f>
        <v>1064</v>
      </c>
      <c r="B71" s="3">
        <f>VLOOKUP(A71,Inflow!$A$2:$C$1010,2,FALSE)</f>
        <v>172858.87400000001</v>
      </c>
      <c r="C71">
        <f>VLOOKUP(A71,'Supplemental Flows'!$A$2:$B$781,2,FALSE)</f>
        <v>0</v>
      </c>
      <c r="D71" s="8">
        <f>Description!$C$5</f>
        <v>78500</v>
      </c>
      <c r="E71" s="3">
        <f>VLOOKUP(J70,'Capacity Curve'!$C$2:$E$123,3,TRUE)</f>
        <v>21000</v>
      </c>
      <c r="F71" s="11">
        <f>VLOOKUP(A71,Evaporation!$A$2:$F$1010,3,FALSE)</f>
        <v>1.6446646</v>
      </c>
      <c r="G71" s="3">
        <f t="shared" si="2"/>
        <v>34537.956599999998</v>
      </c>
      <c r="H71" s="3">
        <f>IF(J70+B71+C71-D71-G71-E71-I71&gt;Description!$C$6,J70+B71+C71-D71-G71-Description!$C$6,0)</f>
        <v>0</v>
      </c>
      <c r="I71" s="6"/>
      <c r="J71" s="3">
        <f t="shared" si="3"/>
        <v>592863.38453999988</v>
      </c>
      <c r="K71" s="3">
        <f>IF(J71&lt;Description!$C$6, J71, Description!$C$6)</f>
        <v>592863.38453999988</v>
      </c>
      <c r="L71" s="3"/>
    </row>
    <row r="72" spans="1:13">
      <c r="A72" s="10">
        <f>Evaporation!A71</f>
        <v>1065</v>
      </c>
      <c r="B72" s="3">
        <f>VLOOKUP(A72,Inflow!$A$2:$C$1010,2,FALSE)</f>
        <v>211101.39199999999</v>
      </c>
      <c r="C72">
        <f>VLOOKUP(A72,'Supplemental Flows'!$A$2:$B$781,2,FALSE)</f>
        <v>0</v>
      </c>
      <c r="D72" s="8">
        <f>Description!$C$5</f>
        <v>78500</v>
      </c>
      <c r="E72" s="3">
        <f>VLOOKUP(J71,'Capacity Curve'!$C$2:$E$123,3,TRUE)</f>
        <v>23100</v>
      </c>
      <c r="F72" s="11">
        <f>VLOOKUP(A72,Evaporation!$A$2:$F$1010,3,FALSE)</f>
        <v>1.3146768</v>
      </c>
      <c r="G72" s="3">
        <f t="shared" si="2"/>
        <v>30369.034080000001</v>
      </c>
      <c r="H72" s="3">
        <f>IF(J71+B72+C72-D72-G72-E72-I72&gt;Description!$C$6,J71+B72+C72-D72-G72-Description!$C$6,0)</f>
        <v>0</v>
      </c>
      <c r="I72" s="6"/>
      <c r="J72" s="3">
        <f t="shared" si="3"/>
        <v>695095.74245999986</v>
      </c>
      <c r="K72" s="3">
        <f>IF(J72&lt;Description!$C$6, J72, Description!$C$6)</f>
        <v>695095.74245999986</v>
      </c>
      <c r="L72" s="3"/>
    </row>
    <row r="73" spans="1:13">
      <c r="A73" s="10">
        <f>Evaporation!A72</f>
        <v>1066</v>
      </c>
      <c r="B73" s="3">
        <f>VLOOKUP(A73,Inflow!$A$2:$C$1010,2,FALSE)</f>
        <v>150488.144</v>
      </c>
      <c r="C73">
        <f>VLOOKUP(A73,'Supplemental Flows'!$A$2:$B$781,2,FALSE)</f>
        <v>0</v>
      </c>
      <c r="D73" s="8">
        <f>Description!$C$5</f>
        <v>78500</v>
      </c>
      <c r="E73" s="3">
        <f>VLOOKUP(J72,'Capacity Curve'!$C$2:$E$123,3,TRUE)</f>
        <v>25800</v>
      </c>
      <c r="F73" s="11">
        <f>VLOOKUP(A73,Evaporation!$A$2:$F$1010,3,FALSE)</f>
        <v>1.8376976</v>
      </c>
      <c r="G73" s="3">
        <f t="shared" si="2"/>
        <v>47412.598080000003</v>
      </c>
      <c r="H73" s="3">
        <f>IF(J72+B73+C73-D73-G73-E73-I73&gt;Description!$C$6,J72+B73+C73-D73-G73-Description!$C$6,0)</f>
        <v>0</v>
      </c>
      <c r="I73" s="6"/>
      <c r="J73" s="3">
        <f t="shared" si="3"/>
        <v>719671.28837999981</v>
      </c>
      <c r="K73" s="3">
        <f>IF(J73&lt;Description!$C$6, J73, Description!$C$6)</f>
        <v>719671.28837999981</v>
      </c>
      <c r="L73" s="3"/>
    </row>
    <row r="74" spans="1:13">
      <c r="A74" s="10">
        <f>Evaporation!A73</f>
        <v>1067</v>
      </c>
      <c r="B74" s="3">
        <f>VLOOKUP(A74,Inflow!$A$2:$C$1010,2,FALSE)</f>
        <v>194707.076</v>
      </c>
      <c r="C74">
        <f>VLOOKUP(A74,'Supplemental Flows'!$A$2:$B$781,2,FALSE)</f>
        <v>0</v>
      </c>
      <c r="D74" s="8">
        <f>Description!$C$5</f>
        <v>78500</v>
      </c>
      <c r="E74" s="3">
        <f>VLOOKUP(J73,'Capacity Curve'!$C$2:$E$123,3,TRUE)</f>
        <v>26600</v>
      </c>
      <c r="F74" s="11">
        <f>VLOOKUP(A74,Evaporation!$A$2:$F$1010,3,FALSE)</f>
        <v>1.4561404</v>
      </c>
      <c r="G74" s="3">
        <f t="shared" si="2"/>
        <v>38733.334640000001</v>
      </c>
      <c r="H74" s="3">
        <f>IF(J73+B74+C74-D74-G74-E74-I74&gt;Description!$C$6,J73+B74+C74-D74-G74-Description!$C$6,0)</f>
        <v>0</v>
      </c>
      <c r="I74" s="6"/>
      <c r="J74" s="3">
        <f t="shared" si="3"/>
        <v>797145.02973999979</v>
      </c>
      <c r="K74" s="3">
        <f>IF(J74&lt;Description!$C$6, J74, Description!$C$6)</f>
        <v>797145.02973999979</v>
      </c>
      <c r="L74" s="3"/>
      <c r="M74" s="3"/>
    </row>
    <row r="75" spans="1:13">
      <c r="A75" s="10">
        <f>Evaporation!A74</f>
        <v>1068</v>
      </c>
      <c r="B75" s="3">
        <f>VLOOKUP(A75,Inflow!$A$2:$C$1010,2,FALSE)</f>
        <v>170311.55</v>
      </c>
      <c r="C75">
        <f>VLOOKUP(A75,'Supplemental Flows'!$A$2:$B$781,2,FALSE)</f>
        <v>0</v>
      </c>
      <c r="D75" s="8">
        <f>Description!$C$5</f>
        <v>78500</v>
      </c>
      <c r="E75" s="3">
        <f>VLOOKUP(J74,'Capacity Curve'!$C$2:$E$123,3,TRUE)</f>
        <v>28900</v>
      </c>
      <c r="F75" s="11">
        <f>VLOOKUP(A75,Evaporation!$A$2:$F$1010,3,FALSE)</f>
        <v>1.6666449999999999</v>
      </c>
      <c r="G75" s="3">
        <f t="shared" si="2"/>
        <v>48166.040499999996</v>
      </c>
      <c r="H75" s="3">
        <f>IF(J74+B75+C75-D75-G75-E75-I75&gt;Description!$C$6,J74+B75+C75-D75-G75-Description!$C$6,0)</f>
        <v>0</v>
      </c>
      <c r="I75" s="6"/>
      <c r="J75" s="3">
        <f t="shared" si="3"/>
        <v>840790.53923999972</v>
      </c>
      <c r="K75" s="3">
        <f>IF(J75&lt;Description!$C$6, J75, Description!$C$6)</f>
        <v>814500</v>
      </c>
      <c r="L75" s="3"/>
    </row>
    <row r="76" spans="1:13">
      <c r="A76" s="10">
        <f>Evaporation!A75</f>
        <v>1069</v>
      </c>
      <c r="B76" s="3">
        <f>VLOOKUP(A76,Inflow!$A$2:$C$1010,2,FALSE)</f>
        <v>108587.93</v>
      </c>
      <c r="C76">
        <f>VLOOKUP(A76,'Supplemental Flows'!$A$2:$B$781,2,FALSE)</f>
        <v>0</v>
      </c>
      <c r="D76" s="8">
        <f>Description!$C$5</f>
        <v>78500</v>
      </c>
      <c r="E76" s="3">
        <f>VLOOKUP(J75,'Capacity Curve'!$C$2:$E$123,3,TRUE)</f>
        <v>29800</v>
      </c>
      <c r="F76" s="11">
        <f>VLOOKUP(A76,Evaporation!$A$2:$F$1010,3,FALSE)</f>
        <v>2.1992470000000002</v>
      </c>
      <c r="G76" s="3">
        <f t="shared" si="2"/>
        <v>65537.560600000012</v>
      </c>
      <c r="H76" s="3">
        <f>IF(J75+B76+C76-D76-G76-E76-I76&gt;Description!$C$6,J75+B76+C76-D76-G76-Description!$C$6,0)</f>
        <v>0</v>
      </c>
      <c r="I76" s="6"/>
      <c r="J76" s="3">
        <f t="shared" si="3"/>
        <v>805340.90863999981</v>
      </c>
      <c r="K76" s="3">
        <f>IF(J76&lt;Description!$C$6, J76, Description!$C$6)</f>
        <v>805340.90863999981</v>
      </c>
      <c r="L76" s="3"/>
    </row>
    <row r="77" spans="1:13">
      <c r="A77" s="10">
        <f>Evaporation!A76</f>
        <v>1070</v>
      </c>
      <c r="B77" s="3">
        <f>VLOOKUP(A77,Inflow!$A$2:$C$1010,2,FALSE)</f>
        <v>153851.91800000001</v>
      </c>
      <c r="C77">
        <f>VLOOKUP(A77,'Supplemental Flows'!$A$2:$B$781,2,FALSE)</f>
        <v>0</v>
      </c>
      <c r="D77" s="8">
        <f>Description!$C$5</f>
        <v>78500</v>
      </c>
      <c r="E77" s="3">
        <f>VLOOKUP(J76,'Capacity Curve'!$C$2:$E$123,3,TRUE)</f>
        <v>28900</v>
      </c>
      <c r="F77" s="11">
        <f>VLOOKUP(A77,Evaporation!$A$2:$F$1010,3,FALSE)</f>
        <v>1.8086722</v>
      </c>
      <c r="G77" s="3">
        <f t="shared" si="2"/>
        <v>52270.626579999996</v>
      </c>
      <c r="H77" s="3">
        <f>IF(J76+B77+C77-D77-G77-E77-I77&gt;Description!$C$6,J76+B77+C77-D77-G77-Description!$C$6,0)</f>
        <v>0</v>
      </c>
      <c r="I77" s="6"/>
      <c r="J77" s="3">
        <f t="shared" si="3"/>
        <v>828422.20005999983</v>
      </c>
      <c r="K77" s="3">
        <f>IF(J77&lt;Description!$C$6, J77, Description!$C$6)</f>
        <v>814500</v>
      </c>
      <c r="L77" s="3"/>
    </row>
    <row r="78" spans="1:13">
      <c r="A78" s="10">
        <f>Evaporation!A77</f>
        <v>1071</v>
      </c>
      <c r="B78" s="3">
        <f>VLOOKUP(A78,Inflow!$A$2:$C$1010,2,FALSE)</f>
        <v>95590.046000000002</v>
      </c>
      <c r="C78">
        <f>VLOOKUP(A78,'Supplemental Flows'!$A$2:$B$781,2,FALSE)</f>
        <v>0</v>
      </c>
      <c r="D78" s="8">
        <f>Description!$C$5</f>
        <v>78500</v>
      </c>
      <c r="E78" s="3">
        <f>VLOOKUP(J77,'Capacity Curve'!$C$2:$E$123,3,TRUE)</f>
        <v>29800</v>
      </c>
      <c r="F78" s="11">
        <f>VLOOKUP(A78,Evaporation!$A$2:$F$1010,3,FALSE)</f>
        <v>2.3114034000000001</v>
      </c>
      <c r="G78" s="3">
        <f t="shared" si="2"/>
        <v>68879.821320000003</v>
      </c>
      <c r="H78" s="3">
        <f>IF(J77+B78+C78-D78-G78-E78-I78&gt;Description!$C$6,J77+B78+C78-D78-G78-Description!$C$6,0)</f>
        <v>0</v>
      </c>
      <c r="I78" s="6"/>
      <c r="J78" s="3">
        <f t="shared" si="3"/>
        <v>776632.42473999981</v>
      </c>
      <c r="K78" s="3">
        <f>IF(J78&lt;Description!$C$6, J78, Description!$C$6)</f>
        <v>776632.42473999981</v>
      </c>
      <c r="L78" s="3"/>
    </row>
    <row r="79" spans="1:13">
      <c r="A79" s="10">
        <f>Evaporation!A78</f>
        <v>1072</v>
      </c>
      <c r="B79" s="3">
        <f>VLOOKUP(A79,Inflow!$A$2:$C$1010,2,FALSE)</f>
        <v>70639.334000000003</v>
      </c>
      <c r="C79">
        <f>VLOOKUP(A79,'Supplemental Flows'!$A$2:$B$781,2,FALSE)</f>
        <v>0</v>
      </c>
      <c r="D79" s="8">
        <f>Description!$C$5</f>
        <v>78500</v>
      </c>
      <c r="E79" s="3">
        <f>VLOOKUP(J78,'Capacity Curve'!$C$2:$E$123,3,TRUE)</f>
        <v>28100</v>
      </c>
      <c r="F79" s="11">
        <f>VLOOKUP(A79,Evaporation!$A$2:$F$1010,3,FALSE)</f>
        <v>2.5266986</v>
      </c>
      <c r="G79" s="3">
        <f t="shared" si="2"/>
        <v>71000.230660000001</v>
      </c>
      <c r="H79" s="3">
        <f>IF(J78+B79+C79-D79-G79-E79-I79&gt;Description!$C$6,J78+B79+C79-D79-G79-Description!$C$6,0)</f>
        <v>0</v>
      </c>
      <c r="I79" s="6"/>
      <c r="J79" s="3">
        <f t="shared" si="3"/>
        <v>697771.52807999984</v>
      </c>
      <c r="K79" s="3">
        <f>IF(J79&lt;Description!$C$6, J79, Description!$C$6)</f>
        <v>697771.52807999984</v>
      </c>
      <c r="L79" s="3"/>
    </row>
    <row r="80" spans="1:13">
      <c r="A80" s="10">
        <f>Evaporation!A79</f>
        <v>1073</v>
      </c>
      <c r="B80" s="3">
        <f>VLOOKUP(A80,Inflow!$A$2:$C$1010,2,FALSE)</f>
        <v>42292.19</v>
      </c>
      <c r="C80">
        <f>VLOOKUP(A80,'Supplemental Flows'!$A$2:$B$781,2,FALSE)</f>
        <v>0</v>
      </c>
      <c r="D80" s="8">
        <f>Description!$C$5</f>
        <v>78500</v>
      </c>
      <c r="E80" s="3">
        <f>VLOOKUP(J79,'Capacity Curve'!$C$2:$E$123,3,TRUE)</f>
        <v>25800</v>
      </c>
      <c r="F80" s="11">
        <f>VLOOKUP(A80,Evaporation!$A$2:$F$1010,3,FALSE)</f>
        <v>2.7713009999999998</v>
      </c>
      <c r="G80" s="3">
        <f t="shared" si="2"/>
        <v>71499.565799999997</v>
      </c>
      <c r="H80" s="3">
        <f>IF(J79+B80+C80-D80-G80-E80-I80&gt;Description!$C$6,J79+B80+C80-D80-G80-Description!$C$6,0)</f>
        <v>0</v>
      </c>
      <c r="I80" s="6"/>
      <c r="J80" s="3">
        <f t="shared" si="3"/>
        <v>590064.15227999981</v>
      </c>
      <c r="K80" s="3">
        <f>IF(J80&lt;Description!$C$6, J80, Description!$C$6)</f>
        <v>590064.15227999981</v>
      </c>
      <c r="L80" s="3"/>
    </row>
    <row r="81" spans="1:13">
      <c r="A81" s="10">
        <f>Evaporation!A80</f>
        <v>1074</v>
      </c>
      <c r="B81" s="3">
        <f>VLOOKUP(A81,Inflow!$A$2:$C$1010,2,FALSE)</f>
        <v>71292.494000000006</v>
      </c>
      <c r="C81">
        <f>VLOOKUP(A81,'Supplemental Flows'!$A$2:$B$781,2,FALSE)</f>
        <v>0</v>
      </c>
      <c r="D81" s="8">
        <f>Description!$C$5</f>
        <v>78500</v>
      </c>
      <c r="E81" s="3">
        <f>VLOOKUP(J80,'Capacity Curve'!$C$2:$E$123,3,TRUE)</f>
        <v>23100</v>
      </c>
      <c r="F81" s="11">
        <f>VLOOKUP(A81,Evaporation!$A$2:$F$1010,3,FALSE)</f>
        <v>2.5210626</v>
      </c>
      <c r="G81" s="3">
        <f t="shared" si="2"/>
        <v>58236.546060000001</v>
      </c>
      <c r="H81" s="3">
        <f>IF(J80+B81+C81-D81-G81-E81-I81&gt;Description!$C$6,J80+B81+C81-D81-G81-Description!$C$6,0)</f>
        <v>0</v>
      </c>
      <c r="I81" s="6"/>
      <c r="J81" s="3">
        <f t="shared" si="3"/>
        <v>524620.10021999979</v>
      </c>
      <c r="K81" s="3">
        <f>IF(J81&lt;Description!$C$6, J81, Description!$C$6)</f>
        <v>524620.10021999979</v>
      </c>
      <c r="L81" s="3"/>
    </row>
    <row r="82" spans="1:13">
      <c r="A82" s="10">
        <f>Evaporation!A81</f>
        <v>1075</v>
      </c>
      <c r="B82" s="3">
        <f>VLOOKUP(A82,Inflow!$A$2:$C$1010,2,FALSE)</f>
        <v>131383.21400000001</v>
      </c>
      <c r="C82">
        <f>VLOOKUP(A82,'Supplemental Flows'!$A$2:$B$781,2,FALSE)</f>
        <v>0</v>
      </c>
      <c r="D82" s="8">
        <f>Description!$C$5</f>
        <v>78500</v>
      </c>
      <c r="E82" s="3">
        <f>VLOOKUP(J81,'Capacity Curve'!$C$2:$E$123,3,TRUE)</f>
        <v>21000</v>
      </c>
      <c r="F82" s="11">
        <f>VLOOKUP(A82,Evaporation!$A$2:$F$1010,3,FALSE)</f>
        <v>2.0025506000000002</v>
      </c>
      <c r="G82" s="3">
        <f t="shared" si="2"/>
        <v>42053.562600000005</v>
      </c>
      <c r="H82" s="3">
        <f>IF(J81+B82+C82-D82-G82-E82-I82&gt;Description!$C$6,J81+B82+C82-D82-G82-Description!$C$6,0)</f>
        <v>0</v>
      </c>
      <c r="I82" s="6"/>
      <c r="J82" s="3">
        <f t="shared" si="3"/>
        <v>535449.75161999976</v>
      </c>
      <c r="K82" s="3">
        <f>IF(J82&lt;Description!$C$6, J82, Description!$C$6)</f>
        <v>535449.75161999976</v>
      </c>
      <c r="L82" s="3"/>
    </row>
    <row r="83" spans="1:13">
      <c r="A83" s="10">
        <f>Evaporation!A82</f>
        <v>1076</v>
      </c>
      <c r="B83" s="3">
        <f>VLOOKUP(A83,Inflow!$A$2:$C$1010,2,FALSE)</f>
        <v>146503.86799999999</v>
      </c>
      <c r="C83">
        <f>VLOOKUP(A83,'Supplemental Flows'!$A$2:$B$781,2,FALSE)</f>
        <v>0</v>
      </c>
      <c r="D83" s="8">
        <f>Description!$C$5</f>
        <v>78500</v>
      </c>
      <c r="E83" s="3">
        <f>VLOOKUP(J82,'Capacity Curve'!$C$2:$E$123,3,TRUE)</f>
        <v>21700</v>
      </c>
      <c r="F83" s="11">
        <f>VLOOKUP(A83,Evaporation!$A$2:$F$1010,3,FALSE)</f>
        <v>1.8720771999999999</v>
      </c>
      <c r="G83" s="3">
        <f t="shared" si="2"/>
        <v>40624.075239999998</v>
      </c>
      <c r="H83" s="3">
        <f>IF(J82+B83+C83-D83-G83-E83-I83&gt;Description!$C$6,J82+B83+C83-D83-G83-Description!$C$6,0)</f>
        <v>0</v>
      </c>
      <c r="I83" s="6"/>
      <c r="J83" s="3">
        <f t="shared" si="3"/>
        <v>562829.54437999974</v>
      </c>
      <c r="K83" s="3">
        <f>IF(J83&lt;Description!$C$6, J83, Description!$C$6)</f>
        <v>562829.54437999974</v>
      </c>
      <c r="L83" s="3"/>
    </row>
    <row r="84" spans="1:13">
      <c r="A84" s="10">
        <f>Evaporation!A83</f>
        <v>1077</v>
      </c>
      <c r="B84" s="3">
        <f>VLOOKUP(A84,Inflow!$A$2:$C$1010,2,FALSE)</f>
        <v>144446.41399999999</v>
      </c>
      <c r="C84">
        <f>VLOOKUP(A84,'Supplemental Flows'!$A$2:$B$781,2,FALSE)</f>
        <v>0</v>
      </c>
      <c r="D84" s="8">
        <f>Description!$C$5</f>
        <v>78500</v>
      </c>
      <c r="E84" s="3">
        <f>VLOOKUP(J83,'Capacity Curve'!$C$2:$E$123,3,TRUE)</f>
        <v>22400</v>
      </c>
      <c r="F84" s="11">
        <f>VLOOKUP(A84,Evaporation!$A$2:$F$1010,3,FALSE)</f>
        <v>1.8898306</v>
      </c>
      <c r="G84" s="3">
        <f t="shared" si="2"/>
        <v>42332.205439999998</v>
      </c>
      <c r="H84" s="3">
        <f>IF(J83+B84+C84-D84-G84-E84-I84&gt;Description!$C$6,J83+B84+C84-D84-G84-Description!$C$6,0)</f>
        <v>0</v>
      </c>
      <c r="I84" s="6"/>
      <c r="J84" s="3">
        <f t="shared" si="3"/>
        <v>586443.75293999969</v>
      </c>
      <c r="K84" s="3">
        <f>IF(J84&lt;Description!$C$6, J84, Description!$C$6)</f>
        <v>586443.75293999969</v>
      </c>
      <c r="L84" s="3"/>
    </row>
    <row r="85" spans="1:13">
      <c r="A85" s="10">
        <f>Evaporation!A84</f>
        <v>1078</v>
      </c>
      <c r="B85" s="3">
        <f>VLOOKUP(A85,Inflow!$A$2:$C$1010,2,FALSE)</f>
        <v>62311.544000000009</v>
      </c>
      <c r="C85">
        <f>VLOOKUP(A85,'Supplemental Flows'!$A$2:$B$781,2,FALSE)</f>
        <v>0</v>
      </c>
      <c r="D85" s="8">
        <f>Description!$C$5</f>
        <v>78500</v>
      </c>
      <c r="E85" s="3">
        <f>VLOOKUP(J84,'Capacity Curve'!$C$2:$E$123,3,TRUE)</f>
        <v>23100</v>
      </c>
      <c r="F85" s="11">
        <f>VLOOKUP(A85,Evaporation!$A$2:$F$1010,3,FALSE)</f>
        <v>2.5985575999999999</v>
      </c>
      <c r="G85" s="3">
        <f t="shared" si="2"/>
        <v>60026.680560000001</v>
      </c>
      <c r="H85" s="3">
        <f>IF(J84+B85+C85-D85-G85-E85-I85&gt;Description!$C$6,J84+B85+C85-D85-G85-Description!$C$6,0)</f>
        <v>0</v>
      </c>
      <c r="I85" s="6"/>
      <c r="J85" s="3">
        <f t="shared" si="3"/>
        <v>510228.61637999967</v>
      </c>
      <c r="K85" s="3">
        <f>IF(J85&lt;Description!$C$6, J85, Description!$C$6)</f>
        <v>510228.61637999967</v>
      </c>
      <c r="L85" s="3"/>
    </row>
    <row r="86" spans="1:13">
      <c r="A86" s="10">
        <f>Evaporation!A85</f>
        <v>1079</v>
      </c>
      <c r="B86" s="3">
        <f>VLOOKUP(A86,Inflow!$A$2:$C$1010,2,FALSE)</f>
        <v>30894.547999999995</v>
      </c>
      <c r="C86">
        <f>VLOOKUP(A86,'Supplemental Flows'!$A$2:$B$781,2,FALSE)</f>
        <v>0</v>
      </c>
      <c r="D86" s="8">
        <f>Description!$C$5</f>
        <v>78500</v>
      </c>
      <c r="E86" s="3">
        <f>VLOOKUP(J85,'Capacity Curve'!$C$2:$E$123,3,TRUE)</f>
        <v>20460</v>
      </c>
      <c r="F86" s="11">
        <f>VLOOKUP(A86,Evaporation!$A$2:$F$1010,3,FALSE)</f>
        <v>2.8696492</v>
      </c>
      <c r="G86" s="3">
        <f t="shared" si="2"/>
        <v>58713.022632</v>
      </c>
      <c r="H86" s="3">
        <f>IF(J85+B86+C86-D86-G86-E86-I86&gt;Description!$C$6,J85+B86+C86-D86-G86-Description!$C$6,0)</f>
        <v>0</v>
      </c>
      <c r="I86" s="6"/>
      <c r="J86" s="3">
        <f t="shared" si="3"/>
        <v>403910.14174799965</v>
      </c>
      <c r="K86" s="3">
        <f>IF(J86&lt;Description!$C$6, J86, Description!$C$6)</f>
        <v>403910.14174799965</v>
      </c>
      <c r="L86" s="3"/>
      <c r="M86" s="3"/>
    </row>
    <row r="87" spans="1:13">
      <c r="A87" s="10">
        <f>Evaporation!A86</f>
        <v>1080</v>
      </c>
      <c r="B87" s="3">
        <f>VLOOKUP(A87,Inflow!$A$2:$C$1010,2,FALSE)</f>
        <v>31286.444000000003</v>
      </c>
      <c r="C87">
        <f>VLOOKUP(A87,'Supplemental Flows'!$A$2:$B$781,2,FALSE)</f>
        <v>0</v>
      </c>
      <c r="D87" s="8">
        <f>Description!$C$5</f>
        <v>78500</v>
      </c>
      <c r="E87" s="3">
        <f>VLOOKUP(J86,'Capacity Curve'!$C$2:$E$123,3,TRUE)</f>
        <v>12520</v>
      </c>
      <c r="F87" s="11">
        <f>VLOOKUP(A87,Evaporation!$A$2:$F$1010,3,FALSE)</f>
        <v>2.8662676</v>
      </c>
      <c r="G87" s="3">
        <f t="shared" si="2"/>
        <v>35885.670352000001</v>
      </c>
      <c r="H87" s="3">
        <f>IF(J86+B87+C87-D87-G87-E87-I87&gt;Description!$C$6,J86+B87+C87-D87-G87-Description!$C$6,0)</f>
        <v>0</v>
      </c>
      <c r="I87" s="6"/>
      <c r="J87" s="3">
        <f t="shared" si="3"/>
        <v>320810.91539599968</v>
      </c>
      <c r="K87" s="3">
        <f>IF(J87&lt;Description!$C$6, J87, Description!$C$6)</f>
        <v>320810.91539599968</v>
      </c>
      <c r="L87" s="3"/>
    </row>
    <row r="88" spans="1:13">
      <c r="A88" s="10">
        <f>Evaporation!A87</f>
        <v>1081</v>
      </c>
      <c r="B88" s="3">
        <f>VLOOKUP(A88,Inflow!$A$2:$C$1010,2,FALSE)</f>
        <v>97974.080000000002</v>
      </c>
      <c r="C88">
        <f>VLOOKUP(A88,'Supplemental Flows'!$A$2:$B$781,2,FALSE)</f>
        <v>0</v>
      </c>
      <c r="D88" s="8">
        <f>Description!$C$5</f>
        <v>78500</v>
      </c>
      <c r="E88" s="3">
        <f>VLOOKUP(J87,'Capacity Curve'!$C$2:$E$123,3,TRUE)</f>
        <v>10080</v>
      </c>
      <c r="F88" s="11">
        <f>VLOOKUP(A88,Evaporation!$A$2:$F$1010,3,FALSE)</f>
        <v>2.290832</v>
      </c>
      <c r="G88" s="3">
        <f t="shared" si="2"/>
        <v>23091.58656</v>
      </c>
      <c r="H88" s="3">
        <f>IF(J87+B88+C88-D88-G88-E88-I88&gt;Description!$C$6,J87+B88+C88-D88-G88-Description!$C$6,0)</f>
        <v>0</v>
      </c>
      <c r="I88" s="6"/>
      <c r="J88" s="3">
        <f t="shared" si="3"/>
        <v>317193.40883599967</v>
      </c>
      <c r="K88" s="3">
        <f>IF(J88&lt;Description!$C$6, J88, Description!$C$6)</f>
        <v>317193.40883599967</v>
      </c>
      <c r="L88" s="3"/>
    </row>
    <row r="89" spans="1:13">
      <c r="A89" s="10">
        <f>Evaporation!A88</f>
        <v>1082</v>
      </c>
      <c r="B89" s="3">
        <f>VLOOKUP(A89,Inflow!$A$2:$C$1010,2,FALSE)</f>
        <v>135628.75400000002</v>
      </c>
      <c r="C89">
        <f>VLOOKUP(A89,'Supplemental Flows'!$A$2:$B$781,2,FALSE)</f>
        <v>0</v>
      </c>
      <c r="D89" s="8">
        <f>Description!$C$5</f>
        <v>78500</v>
      </c>
      <c r="E89" s="3">
        <f>VLOOKUP(J88,'Capacity Curve'!$C$2:$E$123,3,TRUE)</f>
        <v>10080</v>
      </c>
      <c r="F89" s="11">
        <f>VLOOKUP(A89,Evaporation!$A$2:$F$1010,3,FALSE)</f>
        <v>1.9659165999999999</v>
      </c>
      <c r="G89" s="3">
        <f t="shared" si="2"/>
        <v>19816.439328</v>
      </c>
      <c r="H89" s="3">
        <f>IF(J88+B89+C89-D89-G89-E89-I89&gt;Description!$C$6,J88+B89+C89-D89-G89-Description!$C$6,0)</f>
        <v>0</v>
      </c>
      <c r="I89" s="6"/>
      <c r="J89" s="3">
        <f t="shared" si="3"/>
        <v>354505.72350799968</v>
      </c>
      <c r="K89" s="3">
        <f>IF(J89&lt;Description!$C$6, J89, Description!$C$6)</f>
        <v>354505.72350799968</v>
      </c>
      <c r="L89" s="3"/>
    </row>
    <row r="90" spans="1:13">
      <c r="A90" s="10">
        <f>Evaporation!A89</f>
        <v>1083</v>
      </c>
      <c r="B90" s="3">
        <f>VLOOKUP(A90,Inflow!$A$2:$C$1010,2,FALSE)</f>
        <v>204798.39799999999</v>
      </c>
      <c r="C90">
        <f>VLOOKUP(A90,'Supplemental Flows'!$A$2:$B$781,2,FALSE)</f>
        <v>0</v>
      </c>
      <c r="D90" s="8">
        <f>Description!$C$5</f>
        <v>78500</v>
      </c>
      <c r="E90" s="3">
        <f>VLOOKUP(J89,'Capacity Curve'!$C$2:$E$123,3,TRUE)</f>
        <v>11220</v>
      </c>
      <c r="F90" s="11">
        <f>VLOOKUP(A90,Evaporation!$A$2:$F$1010,3,FALSE)</f>
        <v>1.3690642</v>
      </c>
      <c r="G90" s="3">
        <f t="shared" si="2"/>
        <v>15360.900324</v>
      </c>
      <c r="H90" s="3">
        <f>IF(J89+B90+C90-D90-G90-E90-I90&gt;Description!$C$6,J89+B90+C90-D90-G90-Description!$C$6,0)</f>
        <v>0</v>
      </c>
      <c r="I90" s="6"/>
      <c r="J90" s="3">
        <f t="shared" si="3"/>
        <v>465443.22118399967</v>
      </c>
      <c r="K90" s="3">
        <f>IF(J90&lt;Description!$C$6, J90, Description!$C$6)</f>
        <v>465443.22118399967</v>
      </c>
      <c r="L90" s="3"/>
    </row>
    <row r="91" spans="1:13">
      <c r="A91" s="10">
        <f>Evaporation!A90</f>
        <v>1084</v>
      </c>
      <c r="B91" s="3">
        <f>VLOOKUP(A91,Inflow!$A$2:$C$1010,2,FALSE)</f>
        <v>192486.33199999999</v>
      </c>
      <c r="C91">
        <f>VLOOKUP(A91,'Supplemental Flows'!$A$2:$B$781,2,FALSE)</f>
        <v>0</v>
      </c>
      <c r="D91" s="8">
        <f>Description!$C$5</f>
        <v>78500</v>
      </c>
      <c r="E91" s="3">
        <f>VLOOKUP(J90,'Capacity Curve'!$C$2:$E$123,3,TRUE)</f>
        <v>13680</v>
      </c>
      <c r="F91" s="11">
        <f>VLOOKUP(A91,Evaporation!$A$2:$F$1010,3,FALSE)</f>
        <v>1.4753028000000001</v>
      </c>
      <c r="G91" s="3">
        <f t="shared" si="2"/>
        <v>20182.142304000001</v>
      </c>
      <c r="H91" s="3">
        <f>IF(J90+B91+C91-D91-G91-E91-I91&gt;Description!$C$6,J90+B91+C91-D91-G91-Description!$C$6,0)</f>
        <v>0</v>
      </c>
      <c r="I91" s="6"/>
      <c r="J91" s="3">
        <f t="shared" si="3"/>
        <v>559247.41087999963</v>
      </c>
      <c r="K91" s="3">
        <f>IF(J91&lt;Description!$C$6, J91, Description!$C$6)</f>
        <v>559247.41087999963</v>
      </c>
      <c r="L91" s="3"/>
    </row>
    <row r="92" spans="1:13">
      <c r="A92" s="10">
        <f>Evaporation!A91</f>
        <v>1085</v>
      </c>
      <c r="B92" s="3">
        <f>VLOOKUP(A92,Inflow!$A$2:$C$1010,2,FALSE)</f>
        <v>97451.551999999996</v>
      </c>
      <c r="C92">
        <f>VLOOKUP(A92,'Supplemental Flows'!$A$2:$B$781,2,FALSE)</f>
        <v>0</v>
      </c>
      <c r="D92" s="8">
        <f>Description!$C$5</f>
        <v>78500</v>
      </c>
      <c r="E92" s="3">
        <f>VLOOKUP(J91,'Capacity Curve'!$C$2:$E$123,3,TRUE)</f>
        <v>22400</v>
      </c>
      <c r="F92" s="11">
        <f>VLOOKUP(A92,Evaporation!$A$2:$F$1010,3,FALSE)</f>
        <v>2.2953408</v>
      </c>
      <c r="G92" s="3">
        <f t="shared" si="2"/>
        <v>51415.63392</v>
      </c>
      <c r="H92" s="3">
        <f>IF(J91+B92+C92-D92-G92-E92-I92&gt;Description!$C$6,J91+B92+C92-D92-G92-Description!$C$6,0)</f>
        <v>0</v>
      </c>
      <c r="I92" s="6"/>
      <c r="J92" s="3">
        <f t="shared" si="3"/>
        <v>526783.32895999961</v>
      </c>
      <c r="K92" s="3">
        <f>IF(J92&lt;Description!$C$6, J92, Description!$C$6)</f>
        <v>526783.32895999961</v>
      </c>
      <c r="L92" s="3"/>
    </row>
    <row r="93" spans="1:13">
      <c r="A93" s="10">
        <f>Evaporation!A92</f>
        <v>1086</v>
      </c>
      <c r="B93" s="3">
        <f>VLOOKUP(A93,Inflow!$A$2:$C$1010,2,FALSE)</f>
        <v>65805.95</v>
      </c>
      <c r="C93">
        <f>VLOOKUP(A93,'Supplemental Flows'!$A$2:$B$781,2,FALSE)</f>
        <v>0</v>
      </c>
      <c r="D93" s="8">
        <f>Description!$C$5</f>
        <v>78500</v>
      </c>
      <c r="E93" s="3">
        <f>VLOOKUP(J92,'Capacity Curve'!$C$2:$E$123,3,TRUE)</f>
        <v>21000</v>
      </c>
      <c r="F93" s="11">
        <f>VLOOKUP(A93,Evaporation!$A$2:$F$1010,3,FALSE)</f>
        <v>2.5684050000000003</v>
      </c>
      <c r="G93" s="3">
        <f t="shared" si="2"/>
        <v>53936.505000000005</v>
      </c>
      <c r="H93" s="3">
        <f>IF(J92+B93+C93-D93-G93-E93-I93&gt;Description!$C$6,J92+B93+C93-D93-G93-Description!$C$6,0)</f>
        <v>0</v>
      </c>
      <c r="I93" s="6"/>
      <c r="J93" s="3">
        <f t="shared" si="3"/>
        <v>460152.77395999955</v>
      </c>
      <c r="K93" s="3">
        <f>IF(J93&lt;Description!$C$6, J93, Description!$C$6)</f>
        <v>460152.77395999955</v>
      </c>
      <c r="L93" s="3"/>
    </row>
    <row r="94" spans="1:13">
      <c r="A94" s="10">
        <f>Evaporation!A93</f>
        <v>1087</v>
      </c>
      <c r="B94" s="3">
        <f>VLOOKUP(A94,Inflow!$A$2:$C$1010,2,FALSE)</f>
        <v>185954.73199999999</v>
      </c>
      <c r="C94">
        <f>VLOOKUP(A94,'Supplemental Flows'!$A$2:$B$781,2,FALSE)</f>
        <v>0</v>
      </c>
      <c r="D94" s="8">
        <f>Description!$C$5</f>
        <v>78500</v>
      </c>
      <c r="E94" s="3">
        <f>VLOOKUP(J93,'Capacity Curve'!$C$2:$E$123,3,TRUE)</f>
        <v>13680</v>
      </c>
      <c r="F94" s="11">
        <f>VLOOKUP(A94,Evaporation!$A$2:$F$1010,3,FALSE)</f>
        <v>1.5316627999999999</v>
      </c>
      <c r="G94" s="3">
        <f t="shared" si="2"/>
        <v>20953.147104</v>
      </c>
      <c r="H94" s="3">
        <f>IF(J93+B94+C94-D94-G94-E94-I94&gt;Description!$C$6,J93+B94+C94-D94-G94-Description!$C$6,0)</f>
        <v>0</v>
      </c>
      <c r="I94" s="6"/>
      <c r="J94" s="3">
        <f t="shared" si="3"/>
        <v>546654.35885599954</v>
      </c>
      <c r="K94" s="3">
        <f>IF(J94&lt;Description!$C$6, J94, Description!$C$6)</f>
        <v>546654.35885599954</v>
      </c>
      <c r="L94" s="3"/>
    </row>
    <row r="95" spans="1:13">
      <c r="A95" s="10">
        <f>Evaporation!A94</f>
        <v>1088</v>
      </c>
      <c r="B95" s="3">
        <f>VLOOKUP(A95,Inflow!$A$2:$C$1010,2,FALSE)</f>
        <v>182950.196</v>
      </c>
      <c r="C95">
        <f>VLOOKUP(A95,'Supplemental Flows'!$A$2:$B$781,2,FALSE)</f>
        <v>0</v>
      </c>
      <c r="D95" s="8">
        <f>Description!$C$5</f>
        <v>78500</v>
      </c>
      <c r="E95" s="3">
        <f>VLOOKUP(J94,'Capacity Curve'!$C$2:$E$123,3,TRUE)</f>
        <v>21700</v>
      </c>
      <c r="F95" s="11">
        <f>VLOOKUP(A95,Evaporation!$A$2:$F$1010,3,FALSE)</f>
        <v>1.5575884</v>
      </c>
      <c r="G95" s="3">
        <f t="shared" si="2"/>
        <v>33799.668279999998</v>
      </c>
      <c r="H95" s="3">
        <f>IF(J94+B95+C95-D95-G95-E95-I95&gt;Description!$C$6,J94+B95+C95-D95-G95-Description!$C$6,0)</f>
        <v>0</v>
      </c>
      <c r="I95" s="6"/>
      <c r="J95" s="3">
        <f t="shared" si="3"/>
        <v>617304.88657599955</v>
      </c>
      <c r="K95" s="3">
        <f>IF(J95&lt;Description!$C$6, J95, Description!$C$6)</f>
        <v>617304.88657599955</v>
      </c>
      <c r="L95" s="3"/>
    </row>
    <row r="96" spans="1:13">
      <c r="A96" s="10">
        <f>Evaporation!A95</f>
        <v>1089</v>
      </c>
      <c r="B96" s="3">
        <f>VLOOKUP(A96,Inflow!$A$2:$C$1010,2,FALSE)</f>
        <v>57772.081999999995</v>
      </c>
      <c r="C96">
        <f>VLOOKUP(A96,'Supplemental Flows'!$A$2:$B$781,2,FALSE)</f>
        <v>0</v>
      </c>
      <c r="D96" s="8">
        <f>Description!$C$5</f>
        <v>78500</v>
      </c>
      <c r="E96" s="3">
        <f>VLOOKUP(J95,'Capacity Curve'!$C$2:$E$123,3,TRUE)</f>
        <v>23700</v>
      </c>
      <c r="F96" s="11">
        <f>VLOOKUP(A96,Evaporation!$A$2:$F$1010,3,FALSE)</f>
        <v>2.6377278</v>
      </c>
      <c r="G96" s="3">
        <f t="shared" si="2"/>
        <v>62514.148860000001</v>
      </c>
      <c r="H96" s="3">
        <f>IF(J95+B96+C96-D96-G96-E96-I96&gt;Description!$C$6,J95+B96+C96-D96-G96-Description!$C$6,0)</f>
        <v>0</v>
      </c>
      <c r="I96" s="6"/>
      <c r="J96" s="3">
        <f t="shared" si="3"/>
        <v>534062.81971599965</v>
      </c>
      <c r="K96" s="3">
        <f>IF(J96&lt;Description!$C$6, J96, Description!$C$6)</f>
        <v>534062.81971599965</v>
      </c>
      <c r="L96" s="3"/>
    </row>
    <row r="97" spans="1:13">
      <c r="A97" s="10">
        <f>Evaporation!A96</f>
        <v>1090</v>
      </c>
      <c r="B97" s="3">
        <f>VLOOKUP(A97,Inflow!$A$2:$C$1010,2,FALSE)</f>
        <v>65512.028000000006</v>
      </c>
      <c r="C97">
        <f>VLOOKUP(A97,'Supplemental Flows'!$A$2:$B$781,2,FALSE)</f>
        <v>0</v>
      </c>
      <c r="D97" s="8">
        <f>Description!$C$5</f>
        <v>78500</v>
      </c>
      <c r="E97" s="3">
        <f>VLOOKUP(J96,'Capacity Curve'!$C$2:$E$123,3,TRUE)</f>
        <v>21700</v>
      </c>
      <c r="F97" s="11">
        <f>VLOOKUP(A97,Evaporation!$A$2:$F$1010,3,FALSE)</f>
        <v>2.5709412</v>
      </c>
      <c r="G97" s="3">
        <f t="shared" si="2"/>
        <v>55789.424039999998</v>
      </c>
      <c r="H97" s="3">
        <f>IF(J96+B97+C97-D97-G97-E97-I97&gt;Description!$C$6,J96+B97+C97-D97-G97-Description!$C$6,0)</f>
        <v>0</v>
      </c>
      <c r="I97" s="6"/>
      <c r="J97" s="3">
        <f t="shared" si="3"/>
        <v>465285.42367599974</v>
      </c>
      <c r="K97" s="3">
        <f>IF(J97&lt;Description!$C$6, J97, Description!$C$6)</f>
        <v>465285.42367599974</v>
      </c>
      <c r="L97" s="3"/>
    </row>
    <row r="98" spans="1:13">
      <c r="A98" s="10">
        <f>Evaporation!A97</f>
        <v>1091</v>
      </c>
      <c r="B98" s="3">
        <f>VLOOKUP(A98,Inflow!$A$2:$C$1010,2,FALSE)</f>
        <v>136445.204</v>
      </c>
      <c r="C98">
        <f>VLOOKUP(A98,'Supplemental Flows'!$A$2:$B$781,2,FALSE)</f>
        <v>0</v>
      </c>
      <c r="D98" s="8">
        <f>Description!$C$5</f>
        <v>78500</v>
      </c>
      <c r="E98" s="3">
        <f>VLOOKUP(J97,'Capacity Curve'!$C$2:$E$123,3,TRUE)</f>
        <v>13680</v>
      </c>
      <c r="F98" s="11">
        <f>VLOOKUP(A98,Evaporation!$A$2:$F$1010,3,FALSE)</f>
        <v>1.9588715999999999</v>
      </c>
      <c r="G98" s="3">
        <f t="shared" si="2"/>
        <v>26797.363487999999</v>
      </c>
      <c r="H98" s="3">
        <f>IF(J97+B98+C98-D98-G98-E98-I98&gt;Description!$C$6,J97+B98+C98-D98-G98-Description!$C$6,0)</f>
        <v>0</v>
      </c>
      <c r="I98" s="6"/>
      <c r="J98" s="3">
        <f t="shared" si="3"/>
        <v>496433.26418799977</v>
      </c>
      <c r="K98" s="3">
        <f>IF(J98&lt;Description!$C$6, J98, Description!$C$6)</f>
        <v>496433.26418799977</v>
      </c>
      <c r="L98" s="3"/>
      <c r="M98" s="3"/>
    </row>
    <row r="99" spans="1:13">
      <c r="A99" s="10">
        <f>Evaporation!A98</f>
        <v>1092</v>
      </c>
      <c r="B99" s="3">
        <f>VLOOKUP(A99,Inflow!$A$2:$C$1010,2,FALSE)</f>
        <v>137653.54999999999</v>
      </c>
      <c r="C99">
        <f>VLOOKUP(A99,'Supplemental Flows'!$A$2:$B$781,2,FALSE)</f>
        <v>0</v>
      </c>
      <c r="D99" s="8">
        <f>Description!$C$5</f>
        <v>78500</v>
      </c>
      <c r="E99" s="3">
        <f>VLOOKUP(J98,'Capacity Curve'!$C$2:$E$123,3,TRUE)</f>
        <v>20460</v>
      </c>
      <c r="F99" s="11">
        <f>VLOOKUP(A99,Evaporation!$A$2:$F$1010,3,FALSE)</f>
        <v>1.948445</v>
      </c>
      <c r="G99" s="3">
        <f t="shared" si="2"/>
        <v>39865.184699999998</v>
      </c>
      <c r="H99" s="3">
        <f>IF(J98+B99+C99-D99-G99-E99-I99&gt;Description!$C$6,J98+B99+C99-D99-G99-Description!$C$6,0)</f>
        <v>0</v>
      </c>
      <c r="I99" s="6"/>
      <c r="J99" s="3">
        <f t="shared" si="3"/>
        <v>515721.62948799983</v>
      </c>
      <c r="K99" s="3">
        <f>IF(J99&lt;Description!$C$6, J99, Description!$C$6)</f>
        <v>515721.62948799983</v>
      </c>
      <c r="L99" s="3"/>
    </row>
    <row r="100" spans="1:13">
      <c r="A100" s="10">
        <f>Evaporation!A99</f>
        <v>1093</v>
      </c>
      <c r="B100" s="3">
        <f>VLOOKUP(A100,Inflow!$A$2:$C$1010,2,FALSE)</f>
        <v>165510.82399999999</v>
      </c>
      <c r="C100">
        <f>VLOOKUP(A100,'Supplemental Flows'!$A$2:$B$781,2,FALSE)</f>
        <v>0</v>
      </c>
      <c r="D100" s="8">
        <f>Description!$C$5</f>
        <v>78500</v>
      </c>
      <c r="E100" s="3">
        <f>VLOOKUP(J99,'Capacity Curve'!$C$2:$E$123,3,TRUE)</f>
        <v>21000</v>
      </c>
      <c r="F100" s="11">
        <f>VLOOKUP(A100,Evaporation!$A$2:$F$1010,3,FALSE)</f>
        <v>1.7080696</v>
      </c>
      <c r="G100" s="3">
        <f t="shared" si="2"/>
        <v>35869.461600000002</v>
      </c>
      <c r="H100" s="3">
        <f>IF(J99+B100+C100-D100-G100-E100-I100&gt;Description!$C$6,J99+B100+C100-D100-G100-Description!$C$6,0)</f>
        <v>0</v>
      </c>
      <c r="I100" s="6"/>
      <c r="J100" s="3">
        <f t="shared" si="3"/>
        <v>566862.99188799981</v>
      </c>
      <c r="K100" s="3">
        <f>IF(J100&lt;Description!$C$6, J100, Description!$C$6)</f>
        <v>566862.99188799981</v>
      </c>
      <c r="L100" s="3"/>
    </row>
    <row r="101" spans="1:13">
      <c r="A101" s="10">
        <f>Evaporation!A100</f>
        <v>1094</v>
      </c>
      <c r="B101" s="3">
        <f>VLOOKUP(A101,Inflow!$A$2:$C$1010,2,FALSE)</f>
        <v>228148.86800000002</v>
      </c>
      <c r="C101">
        <f>VLOOKUP(A101,'Supplemental Flows'!$A$2:$B$781,2,FALSE)</f>
        <v>0</v>
      </c>
      <c r="D101" s="8">
        <f>Description!$C$5</f>
        <v>78500</v>
      </c>
      <c r="E101" s="3">
        <f>VLOOKUP(J100,'Capacity Curve'!$C$2:$E$123,3,TRUE)</f>
        <v>22400</v>
      </c>
      <c r="F101" s="11">
        <f>VLOOKUP(A101,Evaporation!$A$2:$F$1010,3,FALSE)</f>
        <v>1.1675772</v>
      </c>
      <c r="G101" s="3">
        <f t="shared" si="2"/>
        <v>26153.72928</v>
      </c>
      <c r="H101" s="3">
        <f>IF(J100+B101+C101-D101-G101-E101-I101&gt;Description!$C$6,J100+B101+C101-D101-G101-Description!$C$6,0)</f>
        <v>0</v>
      </c>
      <c r="I101" s="6"/>
      <c r="J101" s="3">
        <f t="shared" si="3"/>
        <v>690358.13060799986</v>
      </c>
      <c r="K101" s="3">
        <f>IF(J101&lt;Description!$C$6, J101, Description!$C$6)</f>
        <v>690358.13060799986</v>
      </c>
      <c r="L101" s="3"/>
    </row>
    <row r="102" spans="1:13">
      <c r="A102" s="10">
        <f>Evaporation!A101</f>
        <v>1095</v>
      </c>
      <c r="B102" s="3">
        <f>VLOOKUP(A102,Inflow!$A$2:$C$1010,2,FALSE)</f>
        <v>228965.318</v>
      </c>
      <c r="C102">
        <f>VLOOKUP(A102,'Supplemental Flows'!$A$2:$B$781,2,FALSE)</f>
        <v>0</v>
      </c>
      <c r="D102" s="8">
        <f>Description!$C$5</f>
        <v>78500</v>
      </c>
      <c r="E102" s="3">
        <f>VLOOKUP(J101,'Capacity Curve'!$C$2:$E$123,3,TRUE)</f>
        <v>25800</v>
      </c>
      <c r="F102" s="11">
        <f>VLOOKUP(A102,Evaporation!$A$2:$F$1010,3,FALSE)</f>
        <v>1.1605322</v>
      </c>
      <c r="G102" s="3">
        <f t="shared" si="2"/>
        <v>29941.730759999999</v>
      </c>
      <c r="H102" s="3">
        <f>IF(J101+B102+C102-D102-G102-E102-I102&gt;Description!$C$6,J101+B102+C102-D102-G102-Description!$C$6,0)</f>
        <v>0</v>
      </c>
      <c r="I102" s="6"/>
      <c r="J102" s="3">
        <f t="shared" si="3"/>
        <v>810881.71784799988</v>
      </c>
      <c r="K102" s="3">
        <f>IF(J102&lt;Description!$C$6, J102, Description!$C$6)</f>
        <v>810881.71784799988</v>
      </c>
      <c r="L102" s="3"/>
    </row>
    <row r="103" spans="1:13">
      <c r="A103" s="10">
        <f>Evaporation!A102</f>
        <v>1096</v>
      </c>
      <c r="B103" s="3">
        <f>VLOOKUP(A103,Inflow!$A$2:$C$1010,2,FALSE)</f>
        <v>192290.38399999999</v>
      </c>
      <c r="C103">
        <f>VLOOKUP(A103,'Supplemental Flows'!$A$2:$B$781,2,FALSE)</f>
        <v>0</v>
      </c>
      <c r="D103" s="8">
        <f>Description!$C$5</f>
        <v>78500</v>
      </c>
      <c r="E103" s="3">
        <f>VLOOKUP(J102,'Capacity Curve'!$C$2:$E$123,3,TRUE)</f>
        <v>28900</v>
      </c>
      <c r="F103" s="11">
        <f>VLOOKUP(A103,Evaporation!$A$2:$F$1010,3,FALSE)</f>
        <v>1.4769936000000001</v>
      </c>
      <c r="G103" s="3">
        <f t="shared" si="2"/>
        <v>42685.115040000004</v>
      </c>
      <c r="H103" s="3">
        <f>IF(J102+B103+C103-D103-G103-E103-I103&gt;Description!$C$6,J102+B103+C103-D103-G103-Description!$C$6,0)</f>
        <v>67486.9868079999</v>
      </c>
      <c r="I103" s="6"/>
      <c r="J103" s="3">
        <f t="shared" si="3"/>
        <v>814500</v>
      </c>
      <c r="K103" s="3">
        <f>IF(J103&lt;Description!$C$6, J103, Description!$C$6)</f>
        <v>814500</v>
      </c>
      <c r="L103" s="3"/>
    </row>
    <row r="104" spans="1:13">
      <c r="A104" s="10">
        <f>Evaporation!A103</f>
        <v>1097</v>
      </c>
      <c r="B104" s="3">
        <f>VLOOKUP(A104,Inflow!$A$2:$C$1010,2,FALSE)</f>
        <v>249768.46399999998</v>
      </c>
      <c r="C104">
        <f>VLOOKUP(A104,'Supplemental Flows'!$A$2:$B$781,2,FALSE)</f>
        <v>0</v>
      </c>
      <c r="D104" s="8">
        <f>Description!$C$5</f>
        <v>78500</v>
      </c>
      <c r="E104" s="3">
        <f>VLOOKUP(J103,'Capacity Curve'!$C$2:$E$123,3,TRUE)</f>
        <v>29800</v>
      </c>
      <c r="F104" s="11">
        <f>VLOOKUP(A104,Evaporation!$A$2:$F$1010,3,FALSE)</f>
        <v>0.98102560000000005</v>
      </c>
      <c r="G104" s="3">
        <f t="shared" si="2"/>
        <v>29234.562880000001</v>
      </c>
      <c r="H104" s="3">
        <f>IF(J103+B104+C104-D104-G104-E104-I104&gt;Description!$C$6,J103+B104+C104-D104-G104-Description!$C$6,0)</f>
        <v>142033.90111999994</v>
      </c>
      <c r="I104" s="6"/>
      <c r="J104" s="3">
        <f t="shared" si="3"/>
        <v>814500</v>
      </c>
      <c r="K104" s="3">
        <f>IF(J104&lt;Description!$C$6, J104, Description!$C$6)</f>
        <v>814500</v>
      </c>
      <c r="L104" s="3"/>
    </row>
    <row r="105" spans="1:13">
      <c r="A105" s="10">
        <f>Evaporation!A104</f>
        <v>1098</v>
      </c>
      <c r="B105" s="3">
        <f>VLOOKUP(A105,Inflow!$A$2:$C$1010,2,FALSE)</f>
        <v>190036.98199999999</v>
      </c>
      <c r="C105">
        <f>VLOOKUP(A105,'Supplemental Flows'!$A$2:$B$781,2,FALSE)</f>
        <v>0</v>
      </c>
      <c r="D105" s="8">
        <f>Description!$C$5</f>
        <v>78500</v>
      </c>
      <c r="E105" s="3">
        <f>VLOOKUP(J104,'Capacity Curve'!$C$2:$E$123,3,TRUE)</f>
        <v>29800</v>
      </c>
      <c r="F105" s="11">
        <f>VLOOKUP(A105,Evaporation!$A$2:$F$1010,3,FALSE)</f>
        <v>1.4964378</v>
      </c>
      <c r="G105" s="3">
        <f t="shared" si="2"/>
        <v>44593.846440000001</v>
      </c>
      <c r="H105" s="3">
        <f>IF(J104+B105+C105-D105-G105-E105-I105&gt;Description!$C$6,J104+B105+C105-D105-G105-Description!$C$6,0)</f>
        <v>66943.135559999966</v>
      </c>
      <c r="I105" s="6"/>
      <c r="J105" s="3">
        <f t="shared" si="3"/>
        <v>814500</v>
      </c>
      <c r="K105" s="3">
        <f>IF(J105&lt;Description!$C$6, J105, Description!$C$6)</f>
        <v>814500</v>
      </c>
      <c r="L105" s="3"/>
    </row>
    <row r="106" spans="1:13">
      <c r="A106" s="10">
        <f>Evaporation!A105</f>
        <v>1099</v>
      </c>
      <c r="B106" s="3">
        <f>VLOOKUP(A106,Inflow!$A$2:$C$1010,2,FALSE)</f>
        <v>75668.665999999997</v>
      </c>
      <c r="C106">
        <f>VLOOKUP(A106,'Supplemental Flows'!$A$2:$B$781,2,FALSE)</f>
        <v>0</v>
      </c>
      <c r="D106" s="8">
        <f>Description!$C$5</f>
        <v>78500</v>
      </c>
      <c r="E106" s="3">
        <f>VLOOKUP(J105,'Capacity Curve'!$C$2:$E$123,3,TRUE)</f>
        <v>29800</v>
      </c>
      <c r="F106" s="11">
        <f>VLOOKUP(A106,Evaporation!$A$2:$F$1010,3,FALSE)</f>
        <v>2.4833014000000002</v>
      </c>
      <c r="G106" s="3">
        <f t="shared" si="2"/>
        <v>74002.381720000005</v>
      </c>
      <c r="H106" s="3">
        <f>IF(J105+B106+C106-D106-G106-E106-I106&gt;Description!$C$6,J105+B106+C106-D106-G106-Description!$C$6,0)</f>
        <v>0</v>
      </c>
      <c r="I106" s="6"/>
      <c r="J106" s="3">
        <f t="shared" si="3"/>
        <v>737666.28428000002</v>
      </c>
      <c r="K106" s="3">
        <f>IF(J106&lt;Description!$C$6, J106, Description!$C$6)</f>
        <v>737666.28428000002</v>
      </c>
      <c r="L106" s="3"/>
    </row>
    <row r="107" spans="1:13">
      <c r="A107" s="10">
        <f>Evaporation!A106</f>
        <v>1100</v>
      </c>
      <c r="B107" s="3">
        <f>VLOOKUP(A107,Inflow!$A$2:$C$1010,2,FALSE)</f>
        <v>95524.73000000001</v>
      </c>
      <c r="C107">
        <f>VLOOKUP(A107,'Supplemental Flows'!$A$2:$B$781,2,FALSE)</f>
        <v>0</v>
      </c>
      <c r="D107" s="8">
        <f>Description!$C$5</f>
        <v>78500</v>
      </c>
      <c r="E107" s="3">
        <f>VLOOKUP(J106,'Capacity Curve'!$C$2:$E$123,3,TRUE)</f>
        <v>27300</v>
      </c>
      <c r="F107" s="11">
        <f>VLOOKUP(A107,Evaporation!$A$2:$F$1010,3,FALSE)</f>
        <v>2.3119670000000001</v>
      </c>
      <c r="G107" s="3">
        <f t="shared" si="2"/>
        <v>63116.699100000005</v>
      </c>
      <c r="H107" s="3">
        <f>IF(J106+B107+C107-D107-G107-E107-I107&gt;Description!$C$6,J106+B107+C107-D107-G107-Description!$C$6,0)</f>
        <v>0</v>
      </c>
      <c r="I107" s="6"/>
      <c r="J107" s="3">
        <f t="shared" si="3"/>
        <v>691574.31518000003</v>
      </c>
      <c r="K107" s="3">
        <f>IF(J107&lt;Description!$C$6, J107, Description!$C$6)</f>
        <v>691574.31518000003</v>
      </c>
      <c r="L107" s="3"/>
    </row>
    <row r="108" spans="1:13">
      <c r="A108" s="10">
        <f>Evaporation!A107</f>
        <v>1101</v>
      </c>
      <c r="B108" s="3">
        <f>VLOOKUP(A108,Inflow!$A$2:$C$1010,2,FALSE)</f>
        <v>131873.084</v>
      </c>
      <c r="C108">
        <f>VLOOKUP(A108,'Supplemental Flows'!$A$2:$B$781,2,FALSE)</f>
        <v>0</v>
      </c>
      <c r="D108" s="8">
        <f>Description!$C$5</f>
        <v>78500</v>
      </c>
      <c r="E108" s="3">
        <f>VLOOKUP(J107,'Capacity Curve'!$C$2:$E$123,3,TRUE)</f>
        <v>25800</v>
      </c>
      <c r="F108" s="11">
        <f>VLOOKUP(A108,Evaporation!$A$2:$F$1010,3,FALSE)</f>
        <v>1.9983236</v>
      </c>
      <c r="G108" s="3">
        <f t="shared" si="2"/>
        <v>51556.748879999999</v>
      </c>
      <c r="H108" s="3">
        <f>IF(J107+B108+C108-D108-G108-E108-I108&gt;Description!$C$6,J107+B108+C108-D108-G108-Description!$C$6,0)</f>
        <v>0</v>
      </c>
      <c r="I108" s="6"/>
      <c r="J108" s="3">
        <f t="shared" si="3"/>
        <v>693390.6503000001</v>
      </c>
      <c r="K108" s="3">
        <f>IF(J108&lt;Description!$C$6, J108, Description!$C$6)</f>
        <v>693390.6503000001</v>
      </c>
      <c r="L108" s="3"/>
    </row>
    <row r="109" spans="1:13">
      <c r="A109" s="10">
        <f>Evaporation!A108</f>
        <v>1102</v>
      </c>
      <c r="B109" s="3">
        <f>VLOOKUP(A109,Inflow!$A$2:$C$1010,2,FALSE)</f>
        <v>180206.924</v>
      </c>
      <c r="C109">
        <f>VLOOKUP(A109,'Supplemental Flows'!$A$2:$B$781,2,FALSE)</f>
        <v>0</v>
      </c>
      <c r="D109" s="8">
        <f>Description!$C$5</f>
        <v>78500</v>
      </c>
      <c r="E109" s="3">
        <f>VLOOKUP(J108,'Capacity Curve'!$C$2:$E$123,3,TRUE)</f>
        <v>25800</v>
      </c>
      <c r="F109" s="11">
        <f>VLOOKUP(A109,Evaporation!$A$2:$F$1010,3,FALSE)</f>
        <v>1.5812596000000001</v>
      </c>
      <c r="G109" s="3">
        <f t="shared" si="2"/>
        <v>40796.49768</v>
      </c>
      <c r="H109" s="3">
        <f>IF(J108+B109+C109-D109-G109-E109-I109&gt;Description!$C$6,J108+B109+C109-D109-G109-Description!$C$6,0)</f>
        <v>0</v>
      </c>
      <c r="I109" s="6"/>
      <c r="J109" s="3">
        <f t="shared" si="3"/>
        <v>754301.07662000007</v>
      </c>
      <c r="K109" s="3">
        <f>IF(J109&lt;Description!$C$6, J109, Description!$C$6)</f>
        <v>754301.07662000007</v>
      </c>
      <c r="L109" s="3"/>
    </row>
    <row r="110" spans="1:13">
      <c r="A110" s="10">
        <f>Evaporation!A109</f>
        <v>1103</v>
      </c>
      <c r="B110" s="3">
        <f>VLOOKUP(A110,Inflow!$A$2:$C$1010,2,FALSE)</f>
        <v>112898.78599999999</v>
      </c>
      <c r="C110">
        <f>VLOOKUP(A110,'Supplemental Flows'!$A$2:$B$781,2,FALSE)</f>
        <v>0</v>
      </c>
      <c r="D110" s="8">
        <f>Description!$C$5</f>
        <v>78500</v>
      </c>
      <c r="E110" s="3">
        <f>VLOOKUP(J109,'Capacity Curve'!$C$2:$E$123,3,TRUE)</f>
        <v>27300</v>
      </c>
      <c r="F110" s="11">
        <f>VLOOKUP(A110,Evaporation!$A$2:$F$1010,3,FALSE)</f>
        <v>2.1620493999999999</v>
      </c>
      <c r="G110" s="3">
        <f t="shared" si="2"/>
        <v>59023.948619999996</v>
      </c>
      <c r="H110" s="3">
        <f>IF(J109+B110+C110-D110-G110-E110-I110&gt;Description!$C$6,J109+B110+C110-D110-G110-Description!$C$6,0)</f>
        <v>0</v>
      </c>
      <c r="I110" s="6"/>
      <c r="J110" s="3">
        <f t="shared" si="3"/>
        <v>729675.91399999999</v>
      </c>
      <c r="K110" s="3">
        <f>IF(J110&lt;Description!$C$6, J110, Description!$C$6)</f>
        <v>729675.91399999999</v>
      </c>
      <c r="L110" s="3"/>
      <c r="M110" s="3"/>
    </row>
    <row r="111" spans="1:13">
      <c r="A111" s="10">
        <f>Evaporation!A110</f>
        <v>1104</v>
      </c>
      <c r="B111" s="3">
        <f>VLOOKUP(A111,Inflow!$A$2:$C$1010,2,FALSE)</f>
        <v>653.24000000001979</v>
      </c>
      <c r="C111">
        <f>VLOOKUP(A111,'Supplemental Flows'!$A$2:$B$781,2,FALSE)</f>
        <v>0</v>
      </c>
      <c r="D111" s="8">
        <f>Description!$C$5</f>
        <v>78500</v>
      </c>
      <c r="E111" s="3">
        <f>VLOOKUP(J110,'Capacity Curve'!$C$2:$E$123,3,TRUE)</f>
        <v>27300</v>
      </c>
      <c r="F111" s="11">
        <f>VLOOKUP(A111,Evaporation!$A$2:$F$1010,3,FALSE)</f>
        <v>3.1305959999999997</v>
      </c>
      <c r="G111" s="3">
        <f t="shared" si="2"/>
        <v>85465.270799999998</v>
      </c>
      <c r="H111" s="3">
        <f>IF(J110+B111+C111-D111-G111-E111-I111&gt;Description!$C$6,J110+B111+C111-D111-G111-Description!$C$6,0)</f>
        <v>0</v>
      </c>
      <c r="I111" s="6"/>
      <c r="J111" s="3">
        <f t="shared" si="3"/>
        <v>566363.88320000004</v>
      </c>
      <c r="K111" s="3">
        <f>IF(J111&lt;Description!$C$6, J111, Description!$C$6)</f>
        <v>566363.88320000004</v>
      </c>
      <c r="L111" s="3"/>
    </row>
    <row r="112" spans="1:13">
      <c r="A112" s="10">
        <f>Evaporation!A111</f>
        <v>1105</v>
      </c>
      <c r="B112" s="3">
        <f>VLOOKUP(A112,Inflow!$A$2:$C$1010,2,FALSE)</f>
        <v>167698.91</v>
      </c>
      <c r="C112">
        <f>VLOOKUP(A112,'Supplemental Flows'!$A$2:$B$781,2,FALSE)</f>
        <v>0</v>
      </c>
      <c r="D112" s="8">
        <f>Description!$C$5</f>
        <v>78500</v>
      </c>
      <c r="E112" s="3">
        <f>VLOOKUP(J111,'Capacity Curve'!$C$2:$E$123,3,TRUE)</f>
        <v>22400</v>
      </c>
      <c r="F112" s="11">
        <f>VLOOKUP(A112,Evaporation!$A$2:$F$1010,3,FALSE)</f>
        <v>1.6891890000000001</v>
      </c>
      <c r="G112" s="3">
        <f t="shared" si="2"/>
        <v>37837.833599999998</v>
      </c>
      <c r="H112" s="3">
        <f>IF(J111+B112+C112-D112-G112-E112-I112&gt;Description!$C$6,J111+B112+C112-D112-G112-Description!$C$6,0)</f>
        <v>0</v>
      </c>
      <c r="I112" s="6"/>
      <c r="J112" s="3">
        <f t="shared" si="3"/>
        <v>617724.95960000006</v>
      </c>
      <c r="K112" s="3">
        <f>IF(J112&lt;Description!$C$6, J112, Description!$C$6)</f>
        <v>617724.95960000006</v>
      </c>
      <c r="L112" s="3"/>
    </row>
    <row r="113" spans="1:13">
      <c r="A113" s="10">
        <f>Evaporation!A112</f>
        <v>1106</v>
      </c>
      <c r="B113" s="3">
        <f>VLOOKUP(A113,Inflow!$A$2:$C$1010,2,FALSE)</f>
        <v>314496.62</v>
      </c>
      <c r="C113">
        <f>VLOOKUP(A113,'Supplemental Flows'!$A$2:$B$781,2,FALSE)</f>
        <v>0</v>
      </c>
      <c r="D113" s="8">
        <f>Description!$C$5</f>
        <v>78500</v>
      </c>
      <c r="E113" s="3">
        <f>VLOOKUP(J112,'Capacity Curve'!$C$2:$E$123,3,TRUE)</f>
        <v>23700</v>
      </c>
      <c r="F113" s="11">
        <f>VLOOKUP(A113,Evaporation!$A$2:$F$1010,3,FALSE)</f>
        <v>0.42249800000000004</v>
      </c>
      <c r="G113" s="3">
        <f t="shared" si="2"/>
        <v>10013.202600000001</v>
      </c>
      <c r="H113" s="3">
        <f>IF(J112+B113+C113-D113-G113-E113-I113&gt;Description!$C$6,J112+B113+C113-D113-G113-Description!$C$6,0)</f>
        <v>29208.377000000095</v>
      </c>
      <c r="I113" s="6"/>
      <c r="J113" s="3">
        <f t="shared" si="3"/>
        <v>814500</v>
      </c>
      <c r="K113" s="3">
        <f>IF(J113&lt;Description!$C$6, J113, Description!$C$6)</f>
        <v>814500</v>
      </c>
      <c r="L113" s="3"/>
    </row>
    <row r="114" spans="1:13">
      <c r="A114" s="10">
        <f>Evaporation!A113</f>
        <v>1107</v>
      </c>
      <c r="B114" s="3">
        <f>VLOOKUP(A114,Inflow!$A$2:$C$1010,2,FALSE)</f>
        <v>145556.78599999999</v>
      </c>
      <c r="C114">
        <f>VLOOKUP(A114,'Supplemental Flows'!$A$2:$B$781,2,FALSE)</f>
        <v>0</v>
      </c>
      <c r="D114" s="8">
        <f>Description!$C$5</f>
        <v>78500</v>
      </c>
      <c r="E114" s="3">
        <f>VLOOKUP(J113,'Capacity Curve'!$C$2:$E$123,3,TRUE)</f>
        <v>29800</v>
      </c>
      <c r="F114" s="11">
        <f>VLOOKUP(A114,Evaporation!$A$2:$F$1010,3,FALSE)</f>
        <v>1.8802494000000001</v>
      </c>
      <c r="G114" s="3">
        <f t="shared" si="2"/>
        <v>56031.432120000005</v>
      </c>
      <c r="H114" s="3">
        <f>IF(J113+B114+C114-D114-G114-E114-I114&gt;Description!$C$6,J113+B114+C114-D114-G114-Description!$C$6,0)</f>
        <v>0</v>
      </c>
      <c r="I114" s="6"/>
      <c r="J114" s="3">
        <f t="shared" si="3"/>
        <v>825525.35387999995</v>
      </c>
      <c r="K114" s="3">
        <f>IF(J114&lt;Description!$C$6, J114, Description!$C$6)</f>
        <v>814500</v>
      </c>
      <c r="L114" s="3"/>
    </row>
    <row r="115" spans="1:13">
      <c r="A115" s="10">
        <f>Evaporation!A114</f>
        <v>1108</v>
      </c>
      <c r="B115" s="3">
        <f>VLOOKUP(A115,Inflow!$A$2:$C$1010,2,FALSE)</f>
        <v>58555.873999999996</v>
      </c>
      <c r="C115">
        <f>VLOOKUP(A115,'Supplemental Flows'!$A$2:$B$781,2,FALSE)</f>
        <v>0</v>
      </c>
      <c r="D115" s="8">
        <f>Description!$C$5</f>
        <v>78500</v>
      </c>
      <c r="E115" s="3">
        <f>VLOOKUP(J114,'Capacity Curve'!$C$2:$E$123,3,TRUE)</f>
        <v>29800</v>
      </c>
      <c r="F115" s="11">
        <f>VLOOKUP(A115,Evaporation!$A$2:$F$1010,3,FALSE)</f>
        <v>2.6309646</v>
      </c>
      <c r="G115" s="3">
        <f t="shared" si="2"/>
        <v>78402.745079999993</v>
      </c>
      <c r="H115" s="3">
        <f>IF(J114+B115+C115-D115-G115-E115-I115&gt;Description!$C$6,J114+B115+C115-D115-G115-Description!$C$6,0)</f>
        <v>0</v>
      </c>
      <c r="I115" s="6"/>
      <c r="J115" s="3">
        <f t="shared" si="3"/>
        <v>727178.48279999988</v>
      </c>
      <c r="K115" s="3">
        <f>IF(J115&lt;Description!$C$6, J115, Description!$C$6)</f>
        <v>727178.48279999988</v>
      </c>
      <c r="L115" s="3"/>
    </row>
    <row r="116" spans="1:13">
      <c r="A116" s="10">
        <f>Evaporation!A115</f>
        <v>1109</v>
      </c>
      <c r="B116" s="3">
        <f>VLOOKUP(A116,Inflow!$A$2:$C$1010,2,FALSE)</f>
        <v>84453.668000000005</v>
      </c>
      <c r="C116">
        <f>VLOOKUP(A116,'Supplemental Flows'!$A$2:$B$781,2,FALSE)</f>
        <v>0</v>
      </c>
      <c r="D116" s="8">
        <f>Description!$C$5</f>
        <v>78500</v>
      </c>
      <c r="E116" s="3">
        <f>VLOOKUP(J115,'Capacity Curve'!$C$2:$E$123,3,TRUE)</f>
        <v>26600</v>
      </c>
      <c r="F116" s="11">
        <f>VLOOKUP(A116,Evaporation!$A$2:$F$1010,3,FALSE)</f>
        <v>2.4074971999999999</v>
      </c>
      <c r="G116" s="3">
        <f t="shared" si="2"/>
        <v>64039.425519999997</v>
      </c>
      <c r="H116" s="3">
        <f>IF(J115+B116+C116-D116-G116-E116-I116&gt;Description!$C$6,J115+B116+C116-D116-G116-Description!$C$6,0)</f>
        <v>0</v>
      </c>
      <c r="I116" s="6"/>
      <c r="J116" s="3">
        <f t="shared" si="3"/>
        <v>669092.7252799999</v>
      </c>
      <c r="K116" s="3">
        <f>IF(J116&lt;Description!$C$6, J116, Description!$C$6)</f>
        <v>669092.7252799999</v>
      </c>
      <c r="L116" s="3"/>
    </row>
    <row r="117" spans="1:13">
      <c r="A117" s="10">
        <f>Evaporation!A116</f>
        <v>1110</v>
      </c>
      <c r="B117" s="3">
        <f>VLOOKUP(A117,Inflow!$A$2:$C$1010,2,FALSE)</f>
        <v>82265.581999999995</v>
      </c>
      <c r="C117">
        <f>VLOOKUP(A117,'Supplemental Flows'!$A$2:$B$781,2,FALSE)</f>
        <v>0</v>
      </c>
      <c r="D117" s="8">
        <f>Description!$C$5</f>
        <v>78500</v>
      </c>
      <c r="E117" s="3">
        <f>VLOOKUP(J116,'Capacity Curve'!$C$2:$E$123,3,TRUE)</f>
        <v>25200</v>
      </c>
      <c r="F117" s="11">
        <f>VLOOKUP(A117,Evaporation!$A$2:$F$1010,3,FALSE)</f>
        <v>2.4263778</v>
      </c>
      <c r="G117" s="3">
        <f t="shared" si="2"/>
        <v>61144.720560000002</v>
      </c>
      <c r="H117" s="3">
        <f>IF(J116+B117+C117-D117-G117-E117-I117&gt;Description!$C$6,J116+B117+C117-D117-G117-Description!$C$6,0)</f>
        <v>0</v>
      </c>
      <c r="I117" s="6"/>
      <c r="J117" s="3">
        <f t="shared" si="3"/>
        <v>611713.58671999979</v>
      </c>
      <c r="K117" s="3">
        <f>IF(J117&lt;Description!$C$6, J117, Description!$C$6)</f>
        <v>611713.58671999979</v>
      </c>
      <c r="L117" s="3"/>
    </row>
    <row r="118" spans="1:13">
      <c r="A118" s="10">
        <f>Evaporation!A117</f>
        <v>1111</v>
      </c>
      <c r="B118" s="3">
        <f>VLOOKUP(A118,Inflow!$A$2:$C$1010,2,FALSE)</f>
        <v>61952.305999999997</v>
      </c>
      <c r="C118">
        <f>VLOOKUP(A118,'Supplemental Flows'!$A$2:$B$781,2,FALSE)</f>
        <v>0</v>
      </c>
      <c r="D118" s="8">
        <f>Description!$C$5</f>
        <v>78500</v>
      </c>
      <c r="E118" s="3">
        <f>VLOOKUP(J117,'Capacity Curve'!$C$2:$E$123,3,TRUE)</f>
        <v>23700</v>
      </c>
      <c r="F118" s="11">
        <f>VLOOKUP(A118,Evaporation!$A$2:$F$1010,3,FALSE)</f>
        <v>2.6016574000000001</v>
      </c>
      <c r="G118" s="3">
        <f t="shared" si="2"/>
        <v>61659.280380000004</v>
      </c>
      <c r="H118" s="3">
        <f>IF(J117+B118+C118-D118-G118-E118-I118&gt;Description!$C$6,J117+B118+C118-D118-G118-Description!$C$6,0)</f>
        <v>0</v>
      </c>
      <c r="I118" s="6"/>
      <c r="J118" s="3">
        <f t="shared" si="3"/>
        <v>533506.61233999976</v>
      </c>
      <c r="K118" s="3">
        <f>IF(J118&lt;Description!$C$6, J118, Description!$C$6)</f>
        <v>533506.61233999976</v>
      </c>
      <c r="L118" s="3"/>
    </row>
    <row r="119" spans="1:13">
      <c r="A119" s="10">
        <f>Evaporation!A118</f>
        <v>1112</v>
      </c>
      <c r="B119" s="3">
        <f>VLOOKUP(A119,Inflow!$A$2:$C$1010,2,FALSE)</f>
        <v>96145.231999999989</v>
      </c>
      <c r="C119">
        <f>VLOOKUP(A119,'Supplemental Flows'!$A$2:$B$781,2,FALSE)</f>
        <v>0</v>
      </c>
      <c r="D119" s="8">
        <f>Description!$C$5</f>
        <v>78500</v>
      </c>
      <c r="E119" s="3">
        <f>VLOOKUP(J118,'Capacity Curve'!$C$2:$E$123,3,TRUE)</f>
        <v>21700</v>
      </c>
      <c r="F119" s="11">
        <f>VLOOKUP(A119,Evaporation!$A$2:$F$1010,3,FALSE)</f>
        <v>2.3066127999999999</v>
      </c>
      <c r="G119" s="3">
        <f t="shared" si="2"/>
        <v>50053.497759999998</v>
      </c>
      <c r="H119" s="3">
        <f>IF(J118+B119+C119-D119-G119-E119-I119&gt;Description!$C$6,J118+B119+C119-D119-G119-Description!$C$6,0)</f>
        <v>0</v>
      </c>
      <c r="I119" s="6"/>
      <c r="J119" s="3">
        <f t="shared" si="3"/>
        <v>501098.34657999966</v>
      </c>
      <c r="K119" s="3">
        <f>IF(J119&lt;Description!$C$6, J119, Description!$C$6)</f>
        <v>501098.34657999966</v>
      </c>
      <c r="L119" s="3"/>
    </row>
    <row r="120" spans="1:13">
      <c r="A120" s="10">
        <f>Evaporation!A119</f>
        <v>1113</v>
      </c>
      <c r="B120" s="3">
        <f>VLOOKUP(A120,Inflow!$A$2:$C$1010,2,FALSE)</f>
        <v>265444.304</v>
      </c>
      <c r="C120">
        <f>VLOOKUP(A120,'Supplemental Flows'!$A$2:$B$781,2,FALSE)</f>
        <v>0</v>
      </c>
      <c r="D120" s="8">
        <f>Description!$C$5</f>
        <v>78500</v>
      </c>
      <c r="E120" s="3">
        <f>VLOOKUP(J119,'Capacity Curve'!$C$2:$E$123,3,TRUE)</f>
        <v>20460</v>
      </c>
      <c r="F120" s="11">
        <f>VLOOKUP(A120,Evaporation!$A$2:$F$1010,3,FALSE)</f>
        <v>0.8457616</v>
      </c>
      <c r="G120" s="3">
        <f t="shared" si="2"/>
        <v>17304.282336</v>
      </c>
      <c r="H120" s="3">
        <f>IF(J119+B120+C120-D120-G120-E120-I120&gt;Description!$C$6,J119+B120+C120-D120-G120-Description!$C$6,0)</f>
        <v>0</v>
      </c>
      <c r="I120" s="6"/>
      <c r="J120" s="3">
        <f t="shared" si="3"/>
        <v>670738.36824399966</v>
      </c>
      <c r="K120" s="3">
        <f>IF(J120&lt;Description!$C$6, J120, Description!$C$6)</f>
        <v>670738.36824399966</v>
      </c>
      <c r="L120" s="3"/>
    </row>
    <row r="121" spans="1:13">
      <c r="A121" s="10">
        <f>Evaporation!A120</f>
        <v>1114</v>
      </c>
      <c r="B121" s="3">
        <f>VLOOKUP(A121,Inflow!$A$2:$C$1010,2,FALSE)</f>
        <v>207476.35399999999</v>
      </c>
      <c r="C121">
        <f>VLOOKUP(A121,'Supplemental Flows'!$A$2:$B$781,2,FALSE)</f>
        <v>0</v>
      </c>
      <c r="D121" s="8">
        <f>Description!$C$5</f>
        <v>78500</v>
      </c>
      <c r="E121" s="3">
        <f>VLOOKUP(J120,'Capacity Curve'!$C$2:$E$123,3,TRUE)</f>
        <v>25200</v>
      </c>
      <c r="F121" s="11">
        <f>VLOOKUP(A121,Evaporation!$A$2:$F$1010,3,FALSE)</f>
        <v>1.3459566000000001</v>
      </c>
      <c r="G121" s="3">
        <f t="shared" si="2"/>
        <v>33918.106319999999</v>
      </c>
      <c r="H121" s="3">
        <f>IF(J120+B121+C121-D121-G121-E121-I121&gt;Description!$C$6,J120+B121+C121-D121-G121-Description!$C$6,0)</f>
        <v>0</v>
      </c>
      <c r="I121" s="6"/>
      <c r="J121" s="3">
        <f t="shared" si="3"/>
        <v>765796.61592399958</v>
      </c>
      <c r="K121" s="3">
        <f>IF(J121&lt;Description!$C$6, J121, Description!$C$6)</f>
        <v>765796.61592399958</v>
      </c>
      <c r="L121" s="3"/>
    </row>
    <row r="122" spans="1:13">
      <c r="A122" s="10">
        <f>Evaporation!A121</f>
        <v>1115</v>
      </c>
      <c r="B122" s="3">
        <f>VLOOKUP(A122,Inflow!$A$2:$C$1010,2,FALSE)</f>
        <v>44610.907999999996</v>
      </c>
      <c r="C122">
        <f>VLOOKUP(A122,'Supplemental Flows'!$A$2:$B$781,2,FALSE)</f>
        <v>0</v>
      </c>
      <c r="D122" s="8">
        <f>Description!$C$5</f>
        <v>78500</v>
      </c>
      <c r="E122" s="3">
        <f>VLOOKUP(J121,'Capacity Curve'!$C$2:$E$123,3,TRUE)</f>
        <v>28100</v>
      </c>
      <c r="F122" s="11">
        <f>VLOOKUP(A122,Evaporation!$A$2:$F$1010,3,FALSE)</f>
        <v>2.7512932000000001</v>
      </c>
      <c r="G122" s="3">
        <f t="shared" si="2"/>
        <v>77311.338920000009</v>
      </c>
      <c r="H122" s="3">
        <f>IF(J121+B122+C122-D122-G122-E122-I122&gt;Description!$C$6,J121+B122+C122-D122-G122-Description!$C$6,0)</f>
        <v>0</v>
      </c>
      <c r="I122" s="6"/>
      <c r="J122" s="3">
        <f t="shared" si="3"/>
        <v>654596.18500399962</v>
      </c>
      <c r="K122" s="3">
        <f>IF(J122&lt;Description!$C$6, J122, Description!$C$6)</f>
        <v>654596.18500399962</v>
      </c>
      <c r="L122" s="3"/>
      <c r="M122" s="3"/>
    </row>
    <row r="123" spans="1:13">
      <c r="A123" s="10">
        <f>Evaporation!A122</f>
        <v>1116</v>
      </c>
      <c r="B123" s="3">
        <f>VLOOKUP(A123,Inflow!$A$2:$C$1010,2,FALSE)</f>
        <v>100913.3</v>
      </c>
      <c r="C123">
        <f>VLOOKUP(A123,'Supplemental Flows'!$A$2:$B$781,2,FALSE)</f>
        <v>0</v>
      </c>
      <c r="D123" s="8">
        <f>Description!$C$5</f>
        <v>78500</v>
      </c>
      <c r="E123" s="3">
        <f>VLOOKUP(J122,'Capacity Curve'!$C$2:$E$123,3,TRUE)</f>
        <v>25200</v>
      </c>
      <c r="F123" s="11">
        <f>VLOOKUP(A123,Evaporation!$A$2:$F$1010,3,FALSE)</f>
        <v>2.2654700000000001</v>
      </c>
      <c r="G123" s="3">
        <f t="shared" si="2"/>
        <v>57089.844000000005</v>
      </c>
      <c r="H123" s="3">
        <f>IF(J122+B123+C123-D123-G123-E123-I123&gt;Description!$C$6,J122+B123+C123-D123-G123-Description!$C$6,0)</f>
        <v>0</v>
      </c>
      <c r="I123" s="6"/>
      <c r="J123" s="3">
        <f t="shared" si="3"/>
        <v>619919.64100399963</v>
      </c>
      <c r="K123" s="3">
        <f>IF(J123&lt;Description!$C$6, J123, Description!$C$6)</f>
        <v>619919.64100399963</v>
      </c>
      <c r="L123" s="3"/>
    </row>
    <row r="124" spans="1:13">
      <c r="A124" s="10">
        <f>Evaporation!A123</f>
        <v>1117</v>
      </c>
      <c r="B124" s="3">
        <f>VLOOKUP(A124,Inflow!$A$2:$C$1010,2,FALSE)</f>
        <v>108032.74400000001</v>
      </c>
      <c r="C124">
        <f>VLOOKUP(A124,'Supplemental Flows'!$A$2:$B$781,2,FALSE)</f>
        <v>0</v>
      </c>
      <c r="D124" s="8">
        <f>Description!$C$5</f>
        <v>78500</v>
      </c>
      <c r="E124" s="3">
        <f>VLOOKUP(J123,'Capacity Curve'!$C$2:$E$123,3,TRUE)</f>
        <v>23700</v>
      </c>
      <c r="F124" s="11">
        <f>VLOOKUP(A124,Evaporation!$A$2:$F$1010,3,FALSE)</f>
        <v>2.2040375999999999</v>
      </c>
      <c r="G124" s="3">
        <f>E124*F124</f>
        <v>52235.691119999996</v>
      </c>
      <c r="H124" s="3">
        <f>IF(J123+B124+C124-D124-G124-E124-I124&gt;Description!$C$6,J123+B124+C124-D124-G124-Description!$C$6,0)</f>
        <v>0</v>
      </c>
      <c r="I124" s="6"/>
      <c r="J124" s="3">
        <f t="shared" si="3"/>
        <v>597216.6938839996</v>
      </c>
      <c r="K124" s="3">
        <f>IF(J124&lt;Description!$C$6, J124, Description!$C$6)</f>
        <v>597216.6938839996</v>
      </c>
      <c r="L124" s="3"/>
    </row>
    <row r="125" spans="1:13">
      <c r="A125" s="10">
        <f>Evaporation!A124</f>
        <v>1118</v>
      </c>
      <c r="B125" s="3">
        <f>VLOOKUP(A125,Inflow!$A$2:$C$1010,2,FALSE)</f>
        <v>99084.452000000005</v>
      </c>
      <c r="C125">
        <f>VLOOKUP(A125,'Supplemental Flows'!$A$2:$B$781,2,FALSE)</f>
        <v>0</v>
      </c>
      <c r="D125" s="8">
        <f>Description!$C$5</f>
        <v>78500</v>
      </c>
      <c r="E125" s="3">
        <f>VLOOKUP(J124,'Capacity Curve'!$C$2:$E$123,3,TRUE)</f>
        <v>23100</v>
      </c>
      <c r="F125" s="11">
        <f>VLOOKUP(A125,Evaporation!$A$2:$F$1010,3,FALSE)</f>
        <v>2.2812508</v>
      </c>
      <c r="G125" s="3">
        <f t="shared" ref="G125:G187" si="4">E125*F125</f>
        <v>52696.893479999999</v>
      </c>
      <c r="H125" s="3">
        <f>IF(J124+B125+C125-D125-G125-E125-I125&gt;Description!$C$6,J124+B125+C125-D125-G125-Description!$C$6,0)</f>
        <v>0</v>
      </c>
      <c r="I125" s="6"/>
      <c r="J125" s="3">
        <f t="shared" si="3"/>
        <v>565104.25240399968</v>
      </c>
      <c r="K125" s="3">
        <f>IF(J125&lt;Description!$C$6, J125, Description!$C$6)</f>
        <v>565104.25240399968</v>
      </c>
      <c r="L125" s="3"/>
    </row>
    <row r="126" spans="1:13">
      <c r="A126" s="10">
        <f>Evaporation!A125</f>
        <v>1119</v>
      </c>
      <c r="B126" s="3">
        <f>VLOOKUP(A126,Inflow!$A$2:$C$1010,2,FALSE)</f>
        <v>127398.93799999999</v>
      </c>
      <c r="C126">
        <f>VLOOKUP(A126,'Supplemental Flows'!$A$2:$B$781,2,FALSE)</f>
        <v>0</v>
      </c>
      <c r="D126" s="8">
        <f>Description!$C$5</f>
        <v>78500</v>
      </c>
      <c r="E126" s="3">
        <f>VLOOKUP(J125,'Capacity Curve'!$C$2:$E$123,3,TRUE)</f>
        <v>22400</v>
      </c>
      <c r="F126" s="11">
        <f>VLOOKUP(A126,Evaporation!$A$2:$F$1010,3,FALSE)</f>
        <v>2.0369302</v>
      </c>
      <c r="G126" s="3">
        <f t="shared" si="4"/>
        <v>45627.23648</v>
      </c>
      <c r="H126" s="3">
        <f>IF(J125+B126+C126-D126-G126-E126-I126&gt;Description!$C$6,J125+B126+C126-D126-G126-Description!$C$6,0)</f>
        <v>0</v>
      </c>
      <c r="I126" s="6"/>
      <c r="J126" s="3">
        <f t="shared" si="3"/>
        <v>568375.95392399968</v>
      </c>
      <c r="K126" s="3">
        <f>IF(J126&lt;Description!$C$6, J126, Description!$C$6)</f>
        <v>568375.95392399968</v>
      </c>
      <c r="L126" s="3"/>
    </row>
    <row r="127" spans="1:13">
      <c r="A127" s="10">
        <f>Evaporation!A126</f>
        <v>1120</v>
      </c>
      <c r="B127" s="3">
        <f>VLOOKUP(A127,Inflow!$A$2:$C$1010,2,FALSE)</f>
        <v>156889.11199999999</v>
      </c>
      <c r="C127">
        <f>VLOOKUP(A127,'Supplemental Flows'!$A$2:$B$781,2,FALSE)</f>
        <v>0</v>
      </c>
      <c r="D127" s="8">
        <f>Description!$C$5</f>
        <v>78500</v>
      </c>
      <c r="E127" s="3">
        <f>VLOOKUP(J126,'Capacity Curve'!$C$2:$E$123,3,TRUE)</f>
        <v>22400</v>
      </c>
      <c r="F127" s="11">
        <f>VLOOKUP(A127,Evaporation!$A$2:$F$1010,3,FALSE)</f>
        <v>1.7824648000000001</v>
      </c>
      <c r="G127" s="3">
        <f t="shared" si="4"/>
        <v>39927.211520000004</v>
      </c>
      <c r="H127" s="3">
        <f>IF(J126+B127+C127-D127-G127-E127-I127&gt;Description!$C$6,J126+B127+C127-D127-G127-Description!$C$6,0)</f>
        <v>0</v>
      </c>
      <c r="I127" s="6"/>
      <c r="J127" s="3">
        <f t="shared" si="3"/>
        <v>606837.85440399963</v>
      </c>
      <c r="K127" s="3">
        <f>IF(J127&lt;Description!$C$6, J127, Description!$C$6)</f>
        <v>606837.85440399963</v>
      </c>
      <c r="L127" s="3"/>
    </row>
    <row r="128" spans="1:13">
      <c r="A128" s="10">
        <f>Evaporation!A127</f>
        <v>1121</v>
      </c>
      <c r="B128" s="3">
        <f>VLOOKUP(A128,Inflow!$A$2:$C$1010,2,FALSE)</f>
        <v>78313.963999999993</v>
      </c>
      <c r="C128">
        <f>VLOOKUP(A128,'Supplemental Flows'!$A$2:$B$781,2,FALSE)</f>
        <v>0</v>
      </c>
      <c r="D128" s="8">
        <f>Description!$C$5</f>
        <v>78500</v>
      </c>
      <c r="E128" s="3">
        <f>VLOOKUP(J127,'Capacity Curve'!$C$2:$E$123,3,TRUE)</f>
        <v>23700</v>
      </c>
      <c r="F128" s="11">
        <f>VLOOKUP(A128,Evaporation!$A$2:$F$1010,3,FALSE)</f>
        <v>2.4604756000000001</v>
      </c>
      <c r="G128" s="3">
        <f t="shared" si="4"/>
        <v>58313.271720000004</v>
      </c>
      <c r="H128" s="3">
        <f>IF(J127+B128+C128-D128-G128-E128-I128&gt;Description!$C$6,J127+B128+C128-D128-G128-Description!$C$6,0)</f>
        <v>0</v>
      </c>
      <c r="I128" s="6"/>
      <c r="J128" s="3">
        <f t="shared" si="3"/>
        <v>548338.54668399971</v>
      </c>
      <c r="K128" s="3">
        <f>IF(J128&lt;Description!$C$6, J128, Description!$C$6)</f>
        <v>548338.54668399971</v>
      </c>
      <c r="L128" s="3"/>
    </row>
    <row r="129" spans="1:13">
      <c r="A129" s="10">
        <f>Evaporation!A128</f>
        <v>1122</v>
      </c>
      <c r="B129" s="3">
        <f>VLOOKUP(A129,Inflow!$A$2:$C$1010,2,FALSE)</f>
        <v>121357.208</v>
      </c>
      <c r="C129">
        <f>VLOOKUP(A129,'Supplemental Flows'!$A$2:$B$781,2,FALSE)</f>
        <v>0</v>
      </c>
      <c r="D129" s="8">
        <f>Description!$C$5</f>
        <v>78500</v>
      </c>
      <c r="E129" s="3">
        <f>VLOOKUP(J128,'Capacity Curve'!$C$2:$E$123,3,TRUE)</f>
        <v>21700</v>
      </c>
      <c r="F129" s="11">
        <f>VLOOKUP(A129,Evaporation!$A$2:$F$1010,3,FALSE)</f>
        <v>2.0890632</v>
      </c>
      <c r="G129" s="3">
        <f t="shared" si="4"/>
        <v>45332.671439999998</v>
      </c>
      <c r="H129" s="3">
        <f>IF(J128+B129+C129-D129-G129-E129-I129&gt;Description!$C$6,J128+B129+C129-D129-G129-Description!$C$6,0)</f>
        <v>0</v>
      </c>
      <c r="I129" s="6"/>
      <c r="J129" s="3">
        <f t="shared" si="3"/>
        <v>545863.08324399975</v>
      </c>
      <c r="K129" s="3">
        <f>IF(J129&lt;Description!$C$6, J129, Description!$C$6)</f>
        <v>545863.08324399975</v>
      </c>
      <c r="L129" s="3"/>
    </row>
    <row r="130" spans="1:13">
      <c r="A130" s="10">
        <f>Evaporation!A129</f>
        <v>1123</v>
      </c>
      <c r="B130" s="3">
        <f>VLOOKUP(A130,Inflow!$A$2:$C$1010,2,FALSE)</f>
        <v>131644.478</v>
      </c>
      <c r="C130">
        <f>VLOOKUP(A130,'Supplemental Flows'!$A$2:$B$781,2,FALSE)</f>
        <v>0</v>
      </c>
      <c r="D130" s="8">
        <f>Description!$C$5</f>
        <v>78500</v>
      </c>
      <c r="E130" s="3">
        <f>VLOOKUP(J129,'Capacity Curve'!$C$2:$E$123,3,TRUE)</f>
        <v>21700</v>
      </c>
      <c r="F130" s="11">
        <f>VLOOKUP(A130,Evaporation!$A$2:$F$1010,3,FALSE)</f>
        <v>2.0002962000000002</v>
      </c>
      <c r="G130" s="3">
        <f t="shared" si="4"/>
        <v>43406.427540000004</v>
      </c>
      <c r="H130" s="3">
        <f>IF(J129+B130+C130-D130-G130-E130-I130&gt;Description!$C$6,J129+B130+C130-D130-G130-Description!$C$6,0)</f>
        <v>0</v>
      </c>
      <c r="I130" s="6"/>
      <c r="J130" s="3">
        <f t="shared" si="3"/>
        <v>555601.13370399969</v>
      </c>
      <c r="K130" s="3">
        <f>IF(J130&lt;Description!$C$6, J130, Description!$C$6)</f>
        <v>555601.13370399969</v>
      </c>
      <c r="L130" s="3"/>
    </row>
    <row r="131" spans="1:13">
      <c r="A131" s="10">
        <f>Evaporation!A130</f>
        <v>1124</v>
      </c>
      <c r="B131" s="3">
        <f>VLOOKUP(A131,Inflow!$A$2:$C$1010,2,FALSE)</f>
        <v>39973.471999999994</v>
      </c>
      <c r="C131">
        <f>VLOOKUP(A131,'Supplemental Flows'!$A$2:$B$781,2,FALSE)</f>
        <v>0</v>
      </c>
      <c r="D131" s="8">
        <f>Description!$C$5</f>
        <v>78500</v>
      </c>
      <c r="E131" s="3">
        <f>VLOOKUP(J130,'Capacity Curve'!$C$2:$E$123,3,TRUE)</f>
        <v>22400</v>
      </c>
      <c r="F131" s="11">
        <f>VLOOKUP(A131,Evaporation!$A$2:$F$1010,3,FALSE)</f>
        <v>2.7913087999999999</v>
      </c>
      <c r="G131" s="3">
        <f t="shared" si="4"/>
        <v>62525.31712</v>
      </c>
      <c r="H131" s="3">
        <f>IF(J130+B131+C131-D131-G131-E131-I131&gt;Description!$C$6,J130+B131+C131-D131-G131-Description!$C$6,0)</f>
        <v>0</v>
      </c>
      <c r="I131" s="6"/>
      <c r="J131" s="3">
        <f t="shared" si="3"/>
        <v>454549.28858399962</v>
      </c>
      <c r="K131" s="3">
        <f>IF(J131&lt;Description!$C$6, J131, Description!$C$6)</f>
        <v>454549.28858399962</v>
      </c>
      <c r="L131" s="3"/>
    </row>
    <row r="132" spans="1:13">
      <c r="A132" s="10">
        <f>Evaporation!A131</f>
        <v>1125</v>
      </c>
      <c r="B132" s="3">
        <f>VLOOKUP(A132,Inflow!$A$2:$C$1010,2,FALSE)</f>
        <v>45688.621999999988</v>
      </c>
      <c r="C132">
        <f>VLOOKUP(A132,'Supplemental Flows'!$A$2:$B$781,2,FALSE)</f>
        <v>0</v>
      </c>
      <c r="D132" s="8">
        <f>Description!$C$5</f>
        <v>78500</v>
      </c>
      <c r="E132" s="3">
        <f>VLOOKUP(J131,'Capacity Curve'!$C$2:$E$123,3,TRUE)</f>
        <v>13680</v>
      </c>
      <c r="F132" s="11">
        <f>VLOOKUP(A132,Evaporation!$A$2:$F$1010,3,FALSE)</f>
        <v>2.7419937999999999</v>
      </c>
      <c r="G132" s="3">
        <f t="shared" si="4"/>
        <v>37510.475183999995</v>
      </c>
      <c r="H132" s="3">
        <f>IF(J131+B132+C132-D132-G132-E132-I132&gt;Description!$C$6,J131+B132+C132-D132-G132-Description!$C$6,0)</f>
        <v>0</v>
      </c>
      <c r="I132" s="6"/>
      <c r="J132" s="3">
        <f t="shared" si="3"/>
        <v>384227.43539999961</v>
      </c>
      <c r="K132" s="3">
        <f>IF(J132&lt;Description!$C$6, J132, Description!$C$6)</f>
        <v>384227.43539999961</v>
      </c>
      <c r="L132" s="3"/>
    </row>
    <row r="133" spans="1:13">
      <c r="A133" s="10">
        <f>Evaporation!A132</f>
        <v>1126</v>
      </c>
      <c r="B133" s="3">
        <f>VLOOKUP(A133,Inflow!$A$2:$C$1010,2,FALSE)</f>
        <v>81220.525999999998</v>
      </c>
      <c r="C133">
        <f>VLOOKUP(A133,'Supplemental Flows'!$A$2:$B$781,2,FALSE)</f>
        <v>0</v>
      </c>
      <c r="D133" s="8">
        <f>Description!$C$5</f>
        <v>78500</v>
      </c>
      <c r="E133" s="3">
        <f>VLOOKUP(J132,'Capacity Curve'!$C$2:$E$123,3,TRUE)</f>
        <v>12000</v>
      </c>
      <c r="F133" s="11">
        <f>VLOOKUP(A133,Evaporation!$A$2:$F$1010,3,FALSE)</f>
        <v>2.4353954</v>
      </c>
      <c r="G133" s="3">
        <f t="shared" si="4"/>
        <v>29224.7448</v>
      </c>
      <c r="H133" s="3">
        <f>IF(J132+B133+C133-D133-G133-E133-I133&gt;Description!$C$6,J132+B133+C133-D133-G133-Description!$C$6,0)</f>
        <v>0</v>
      </c>
      <c r="I133" s="6"/>
      <c r="J133" s="3">
        <f t="shared" ref="J133:J196" si="5">IF(J132+B133+C133-G133-D133-H133&lt;0,0,J132+B133+C133-G133-D133-H133)</f>
        <v>357723.21659999964</v>
      </c>
      <c r="K133" s="3">
        <f>IF(J133&lt;Description!$C$6, J133, Description!$C$6)</f>
        <v>357723.21659999964</v>
      </c>
      <c r="L133" s="3"/>
    </row>
    <row r="134" spans="1:13">
      <c r="A134" s="10">
        <f>Evaporation!A133</f>
        <v>1127</v>
      </c>
      <c r="B134" s="3">
        <f>VLOOKUP(A134,Inflow!$A$2:$C$1010,2,FALSE)</f>
        <v>92193.614000000001</v>
      </c>
      <c r="C134">
        <f>VLOOKUP(A134,'Supplemental Flows'!$A$2:$B$781,2,FALSE)</f>
        <v>0</v>
      </c>
      <c r="D134" s="8">
        <f>Description!$C$5</f>
        <v>78500</v>
      </c>
      <c r="E134" s="3">
        <f>VLOOKUP(J133,'Capacity Curve'!$C$2:$E$123,3,TRUE)</f>
        <v>11220</v>
      </c>
      <c r="F134" s="11">
        <f>VLOOKUP(A134,Evaporation!$A$2:$F$1010,3,FALSE)</f>
        <v>2.3407106</v>
      </c>
      <c r="G134" s="3">
        <f t="shared" si="4"/>
        <v>26262.772932</v>
      </c>
      <c r="H134" s="3">
        <f>IF(J133+B134+C134-D134-G134-E134-I134&gt;Description!$C$6,J133+B134+C134-D134-G134-Description!$C$6,0)</f>
        <v>0</v>
      </c>
      <c r="I134" s="6"/>
      <c r="J134" s="3">
        <f t="shared" si="5"/>
        <v>345154.05766799964</v>
      </c>
      <c r="K134" s="3">
        <f>IF(J134&lt;Description!$C$6, J134, Description!$C$6)</f>
        <v>345154.05766799964</v>
      </c>
      <c r="L134" s="3"/>
      <c r="M134" s="3"/>
    </row>
    <row r="135" spans="1:13">
      <c r="A135" s="10">
        <f>Evaporation!A134</f>
        <v>1128</v>
      </c>
      <c r="B135" s="3">
        <f>VLOOKUP(A135,Inflow!$A$2:$C$1010,2,FALSE)</f>
        <v>20248.040000000008</v>
      </c>
      <c r="C135">
        <f>VLOOKUP(A135,'Supplemental Flows'!$A$2:$B$781,2,FALSE)</f>
        <v>0</v>
      </c>
      <c r="D135" s="8">
        <f>Description!$C$5</f>
        <v>78500</v>
      </c>
      <c r="E135" s="3">
        <f>VLOOKUP(J134,'Capacity Curve'!$C$2:$E$123,3,TRUE)</f>
        <v>10820</v>
      </c>
      <c r="F135" s="11">
        <f>VLOOKUP(A135,Evaporation!$A$2:$F$1010,3,FALSE)</f>
        <v>2.961516</v>
      </c>
      <c r="G135" s="3">
        <f t="shared" si="4"/>
        <v>32043.60312</v>
      </c>
      <c r="H135" s="3">
        <f>IF(J134+B135+C135-D135-G135-E135-I135&gt;Description!$C$6,J134+B135+C135-D135-G135-Description!$C$6,0)</f>
        <v>0</v>
      </c>
      <c r="I135" s="6"/>
      <c r="J135" s="3">
        <f t="shared" si="5"/>
        <v>254858.4945479997</v>
      </c>
      <c r="K135" s="3">
        <f>IF(J135&lt;Description!$C$6, J135, Description!$C$6)</f>
        <v>254858.4945479997</v>
      </c>
      <c r="L135" s="3"/>
    </row>
    <row r="136" spans="1:13">
      <c r="A136" s="10">
        <f>Evaporation!A135</f>
        <v>1129</v>
      </c>
      <c r="B136" s="3">
        <f>VLOOKUP(A136,Inflow!$A$2:$C$1010,2,FALSE)</f>
        <v>29261.648000000001</v>
      </c>
      <c r="C136">
        <f>VLOOKUP(A136,'Supplemental Flows'!$A$2:$B$781,2,FALSE)</f>
        <v>0</v>
      </c>
      <c r="D136" s="8">
        <f>Description!$C$5</f>
        <v>78500</v>
      </c>
      <c r="E136" s="3">
        <f>VLOOKUP(J135,'Capacity Curve'!$C$2:$E$123,3,TRUE)</f>
        <v>8710</v>
      </c>
      <c r="F136" s="11">
        <f>VLOOKUP(A136,Evaporation!$A$2:$F$1010,3,FALSE)</f>
        <v>2.8837391999999999</v>
      </c>
      <c r="G136" s="3">
        <f t="shared" si="4"/>
        <v>25117.368431999999</v>
      </c>
      <c r="H136" s="3">
        <f>IF(J135+B136+C136-D136-G136-E136-I136&gt;Description!$C$6,J135+B136+C136-D136-G136-Description!$C$6,0)</f>
        <v>0</v>
      </c>
      <c r="I136" s="6"/>
      <c r="J136" s="3">
        <f t="shared" si="5"/>
        <v>180502.77411599969</v>
      </c>
      <c r="K136" s="3">
        <f>IF(J136&lt;Description!$C$6, J136, Description!$C$6)</f>
        <v>180502.77411599969</v>
      </c>
      <c r="L136" s="3"/>
    </row>
    <row r="137" spans="1:13">
      <c r="A137" s="10">
        <f>Evaporation!A136</f>
        <v>1130</v>
      </c>
      <c r="B137" s="3">
        <f>VLOOKUP(A137,Inflow!$A$2:$C$1010,2,FALSE)</f>
        <v>76387.142000000007</v>
      </c>
      <c r="C137">
        <f>VLOOKUP(A137,'Supplemental Flows'!$A$2:$B$781,2,FALSE)</f>
        <v>0</v>
      </c>
      <c r="D137" s="8">
        <f>Description!$C$5</f>
        <v>78500</v>
      </c>
      <c r="E137" s="3">
        <f>VLOOKUP(J136,'Capacity Curve'!$C$2:$E$123,3,TRUE)</f>
        <v>6670</v>
      </c>
      <c r="F137" s="11">
        <f>VLOOKUP(A137,Evaporation!$A$2:$F$1010,3,FALSE)</f>
        <v>2.4771017999999998</v>
      </c>
      <c r="G137" s="3">
        <f t="shared" si="4"/>
        <v>16522.269005999999</v>
      </c>
      <c r="H137" s="3">
        <f>IF(J136+B137+C137-D137-G137-E137-I137&gt;Description!$C$6,J136+B137+C137-D137-G137-Description!$C$6,0)</f>
        <v>0</v>
      </c>
      <c r="I137" s="6"/>
      <c r="J137" s="3">
        <f t="shared" si="5"/>
        <v>161867.6471099997</v>
      </c>
      <c r="K137" s="3">
        <f>IF(J137&lt;Description!$C$6, J137, Description!$C$6)</f>
        <v>161867.6471099997</v>
      </c>
      <c r="L137" s="3"/>
    </row>
    <row r="138" spans="1:13">
      <c r="A138" s="10">
        <f>Evaporation!A137</f>
        <v>1131</v>
      </c>
      <c r="B138" s="3">
        <f>VLOOKUP(A138,Inflow!$A$2:$C$1010,2,FALSE)</f>
        <v>86739.728000000003</v>
      </c>
      <c r="C138">
        <f>VLOOKUP(A138,'Supplemental Flows'!$A$2:$B$781,2,FALSE)</f>
        <v>0</v>
      </c>
      <c r="D138" s="8">
        <f>Description!$C$5</f>
        <v>78500</v>
      </c>
      <c r="E138" s="3">
        <f>VLOOKUP(J137,'Capacity Curve'!$C$2:$E$123,3,TRUE)</f>
        <v>6120</v>
      </c>
      <c r="F138" s="11">
        <f>VLOOKUP(A138,Evaporation!$A$2:$F$1010,3,FALSE)</f>
        <v>2.3877712</v>
      </c>
      <c r="G138" s="3">
        <f t="shared" si="4"/>
        <v>14613.159744000001</v>
      </c>
      <c r="H138" s="3">
        <f>IF(J137+B138+C138-D138-G138-E138-I138&gt;Description!$C$6,J137+B138+C138-D138-G138-Description!$C$6,0)</f>
        <v>0</v>
      </c>
      <c r="I138" s="6"/>
      <c r="J138" s="3">
        <f t="shared" si="5"/>
        <v>155494.2153659997</v>
      </c>
      <c r="K138" s="3">
        <f>IF(J138&lt;Description!$C$6, J138, Description!$C$6)</f>
        <v>155494.2153659997</v>
      </c>
      <c r="L138" s="3"/>
    </row>
    <row r="139" spans="1:13">
      <c r="A139" s="10">
        <f>Evaporation!A138</f>
        <v>1132</v>
      </c>
      <c r="B139" s="3">
        <f>VLOOKUP(A139,Inflow!$A$2:$C$1010,2,FALSE)</f>
        <v>89646.29</v>
      </c>
      <c r="C139">
        <f>VLOOKUP(A139,'Supplemental Flows'!$A$2:$B$781,2,FALSE)</f>
        <v>0</v>
      </c>
      <c r="D139" s="8">
        <f>Description!$C$5</f>
        <v>78500</v>
      </c>
      <c r="E139" s="3">
        <f>VLOOKUP(J138,'Capacity Curve'!$C$2:$E$123,3,TRUE)</f>
        <v>5850</v>
      </c>
      <c r="F139" s="11">
        <f>VLOOKUP(A139,Evaporation!$A$2:$F$1010,3,FALSE)</f>
        <v>2.3626909999999999</v>
      </c>
      <c r="G139" s="3">
        <f t="shared" si="4"/>
        <v>13821.742349999999</v>
      </c>
      <c r="H139" s="3">
        <f>IF(J138+B139+C139-D139-G139-E139-I139&gt;Description!$C$6,J138+B139+C139-D139-G139-Description!$C$6,0)</f>
        <v>0</v>
      </c>
      <c r="I139" s="6"/>
      <c r="J139" s="3">
        <f t="shared" si="5"/>
        <v>152818.76301599972</v>
      </c>
      <c r="K139" s="3">
        <f>IF(J139&lt;Description!$C$6, J139, Description!$C$6)</f>
        <v>152818.76301599972</v>
      </c>
      <c r="L139" s="3"/>
    </row>
    <row r="140" spans="1:13">
      <c r="A140" s="10">
        <f>Evaporation!A139</f>
        <v>1133</v>
      </c>
      <c r="B140" s="3">
        <f>VLOOKUP(A140,Inflow!$A$2:$C$1010,2,FALSE)</f>
        <v>59927.510000000009</v>
      </c>
      <c r="C140">
        <f>VLOOKUP(A140,'Supplemental Flows'!$A$2:$B$781,2,FALSE)</f>
        <v>0</v>
      </c>
      <c r="D140" s="8">
        <f>Description!$C$5</f>
        <v>78500</v>
      </c>
      <c r="E140" s="3">
        <f>VLOOKUP(J139,'Capacity Curve'!$C$2:$E$123,3,TRUE)</f>
        <v>5850</v>
      </c>
      <c r="F140" s="11">
        <f>VLOOKUP(A140,Evaporation!$A$2:$F$1010,3,FALSE)</f>
        <v>2.619129</v>
      </c>
      <c r="G140" s="3">
        <f t="shared" si="4"/>
        <v>15321.90465</v>
      </c>
      <c r="H140" s="3">
        <f>IF(J139+B140+C140-D140-G140-E140-I140&gt;Description!$C$6,J139+B140+C140-D140-G140-Description!$C$6,0)</f>
        <v>0</v>
      </c>
      <c r="I140" s="6"/>
      <c r="J140" s="3">
        <f t="shared" si="5"/>
        <v>118924.36836599972</v>
      </c>
      <c r="K140" s="3">
        <f>IF(J140&lt;Description!$C$6, J140, Description!$C$6)</f>
        <v>118924.36836599972</v>
      </c>
      <c r="L140" s="3"/>
    </row>
    <row r="141" spans="1:13">
      <c r="A141" s="10">
        <f>Evaporation!A140</f>
        <v>1134</v>
      </c>
      <c r="B141" s="3">
        <f>VLOOKUP(A141,Inflow!$A$2:$C$1010,2,FALSE)</f>
        <v>38307.91399999999</v>
      </c>
      <c r="C141">
        <f>VLOOKUP(A141,'Supplemental Flows'!$A$2:$B$781,2,FALSE)</f>
        <v>0</v>
      </c>
      <c r="D141" s="8">
        <f>Description!$C$5</f>
        <v>78500</v>
      </c>
      <c r="E141" s="3">
        <f>VLOOKUP(J140,'Capacity Curve'!$C$2:$E$123,3,TRUE)</f>
        <v>4890</v>
      </c>
      <c r="F141" s="11">
        <f>VLOOKUP(A141,Evaporation!$A$2:$F$1010,3,FALSE)</f>
        <v>2.8056806000000001</v>
      </c>
      <c r="G141" s="3">
        <f t="shared" si="4"/>
        <v>13719.778134</v>
      </c>
      <c r="H141" s="3">
        <f>IF(J140+B141+C141-D141-G141-E141-I141&gt;Description!$C$6,J140+B141+C141-D141-G141-Description!$C$6,0)</f>
        <v>0</v>
      </c>
      <c r="I141" s="6"/>
      <c r="J141" s="3">
        <f t="shared" si="5"/>
        <v>65012.504231999716</v>
      </c>
      <c r="K141" s="3">
        <f>IF(J141&lt;Description!$C$6, J141, Description!$C$6)</f>
        <v>65012.504231999716</v>
      </c>
      <c r="L141" s="3"/>
    </row>
    <row r="142" spans="1:13">
      <c r="A142" s="10">
        <f>Evaporation!A141</f>
        <v>1135</v>
      </c>
      <c r="B142" s="3">
        <f>VLOOKUP(A142,Inflow!$A$2:$C$1010,2,FALSE)</f>
        <v>201532.598</v>
      </c>
      <c r="C142">
        <f>VLOOKUP(A142,'Supplemental Flows'!$A$2:$B$781,2,FALSE)</f>
        <v>0</v>
      </c>
      <c r="D142" s="8">
        <f>Description!$C$5</f>
        <v>78500</v>
      </c>
      <c r="E142" s="3">
        <f>VLOOKUP(J141,'Capacity Curve'!$C$2:$E$123,3,TRUE)</f>
        <v>4440</v>
      </c>
      <c r="F142" s="11">
        <f>VLOOKUP(A142,Evaporation!$A$2:$F$1010,3,FALSE)</f>
        <v>1.3972442</v>
      </c>
      <c r="G142" s="3">
        <f t="shared" si="4"/>
        <v>6203.7642480000004</v>
      </c>
      <c r="H142" s="3">
        <f>IF(J141+B142+C142-D142-G142-E142-I142&gt;Description!$C$6,J141+B142+C142-D142-G142-Description!$C$6,0)</f>
        <v>0</v>
      </c>
      <c r="I142" s="6"/>
      <c r="J142" s="3">
        <f t="shared" si="5"/>
        <v>181841.33798399975</v>
      </c>
      <c r="K142" s="3">
        <f>IF(J142&lt;Description!$C$6, J142, Description!$C$6)</f>
        <v>181841.33798399975</v>
      </c>
      <c r="L142" s="3"/>
    </row>
    <row r="143" spans="1:13">
      <c r="A143" s="10">
        <f>Evaporation!A142</f>
        <v>1136</v>
      </c>
      <c r="B143" s="3">
        <f>VLOOKUP(A143,Inflow!$A$2:$C$1010,2,FALSE)</f>
        <v>224425.856</v>
      </c>
      <c r="C143">
        <f>VLOOKUP(A143,'Supplemental Flows'!$A$2:$B$781,2,FALSE)</f>
        <v>0</v>
      </c>
      <c r="D143" s="8">
        <f>Description!$C$5</f>
        <v>78500</v>
      </c>
      <c r="E143" s="3">
        <f>VLOOKUP(J142,'Capacity Curve'!$C$2:$E$123,3,TRUE)</f>
        <v>6670</v>
      </c>
      <c r="F143" s="11">
        <f>VLOOKUP(A143,Evaporation!$A$2:$F$1010,3,FALSE)</f>
        <v>1.1997024000000001</v>
      </c>
      <c r="G143" s="3">
        <f t="shared" si="4"/>
        <v>8002.0150080000003</v>
      </c>
      <c r="H143" s="3">
        <f>IF(J142+B143+C143-D143-G143-E143-I143&gt;Description!$C$6,J142+B143+C143-D143-G143-Description!$C$6,0)</f>
        <v>0</v>
      </c>
      <c r="I143" s="6"/>
      <c r="J143" s="3">
        <f t="shared" si="5"/>
        <v>319765.17897599976</v>
      </c>
      <c r="K143" s="3">
        <f>IF(J143&lt;Description!$C$6, J143, Description!$C$6)</f>
        <v>319765.17897599976</v>
      </c>
      <c r="L143" s="3"/>
    </row>
    <row r="144" spans="1:13">
      <c r="A144" s="10">
        <f>Evaporation!A143</f>
        <v>1137</v>
      </c>
      <c r="B144" s="3">
        <f>VLOOKUP(A144,Inflow!$A$2:$C$1010,2,FALSE)</f>
        <v>54440.966</v>
      </c>
      <c r="C144">
        <f>VLOOKUP(A144,'Supplemental Flows'!$A$2:$B$781,2,FALSE)</f>
        <v>0</v>
      </c>
      <c r="D144" s="8">
        <f>Description!$C$5</f>
        <v>78500</v>
      </c>
      <c r="E144" s="3">
        <f>VLOOKUP(J143,'Capacity Curve'!$C$2:$E$123,3,TRUE)</f>
        <v>10080</v>
      </c>
      <c r="F144" s="11">
        <f>VLOOKUP(A144,Evaporation!$A$2:$F$1010,3,FALSE)</f>
        <v>2.6664713999999998</v>
      </c>
      <c r="G144" s="3">
        <f t="shared" si="4"/>
        <v>26878.031712</v>
      </c>
      <c r="H144" s="3">
        <f>IF(J143+B144+C144-D144-G144-E144-I144&gt;Description!$C$6,J143+B144+C144-D144-G144-Description!$C$6,0)</f>
        <v>0</v>
      </c>
      <c r="I144" s="6"/>
      <c r="J144" s="3">
        <f t="shared" si="5"/>
        <v>268828.11326399975</v>
      </c>
      <c r="K144" s="3">
        <f>IF(J144&lt;Description!$C$6,'Monthly Stage'!J144,Description!$C$6)</f>
        <v>268828.11326399975</v>
      </c>
      <c r="L144" s="3"/>
    </row>
    <row r="145" spans="1:13">
      <c r="A145" s="10">
        <f>Evaporation!A144</f>
        <v>1138</v>
      </c>
      <c r="B145" s="3">
        <f>VLOOKUP(A145,Inflow!$A$2:$C$1010,2,FALSE)</f>
        <v>52481.486000000004</v>
      </c>
      <c r="C145">
        <f>VLOOKUP(A145,'Supplemental Flows'!$A$2:$B$781,2,FALSE)</f>
        <v>0</v>
      </c>
      <c r="D145" s="8">
        <f>Description!$C$5</f>
        <v>78500</v>
      </c>
      <c r="E145" s="3">
        <f>VLOOKUP(J144,'Capacity Curve'!$C$2:$E$123,3,TRUE)</f>
        <v>9040</v>
      </c>
      <c r="F145" s="11">
        <f>VLOOKUP(A145,Evaporation!$A$2:$F$1010,3,FALSE)</f>
        <v>2.6833793999999997</v>
      </c>
      <c r="G145" s="3">
        <f t="shared" si="4"/>
        <v>24257.749775999997</v>
      </c>
      <c r="H145" s="3">
        <f>IF(J144+B145+C145-D145-G145-E145-I145&gt;Description!$C$6,J144+B145+C145-D145-G145-Description!$C$6,0)</f>
        <v>0</v>
      </c>
      <c r="I145" s="6"/>
      <c r="J145" s="3">
        <f t="shared" si="5"/>
        <v>218551.84948799975</v>
      </c>
      <c r="K145" s="3">
        <f>IF(J145&lt;Description!$C$6,'Monthly Stage'!J145,Description!$C$6)</f>
        <v>218551.84948799975</v>
      </c>
      <c r="L145" s="3"/>
    </row>
    <row r="146" spans="1:13">
      <c r="A146" s="10">
        <f>Evaporation!A145</f>
        <v>1139</v>
      </c>
      <c r="B146" s="3">
        <f>VLOOKUP(A146,Inflow!$A$2:$C$1010,2,FALSE)</f>
        <v>140952.008</v>
      </c>
      <c r="C146">
        <f>VLOOKUP(A146,'Supplemental Flows'!$A$2:$B$781,2,FALSE)</f>
        <v>0</v>
      </c>
      <c r="D146" s="8">
        <f>Description!$C$5</f>
        <v>78500</v>
      </c>
      <c r="E146" s="3">
        <f>VLOOKUP(J145,'Capacity Curve'!$C$2:$E$123,3,TRUE)</f>
        <v>7540</v>
      </c>
      <c r="F146" s="11">
        <f>VLOOKUP(A146,Evaporation!$A$2:$F$1010,3,FALSE)</f>
        <v>1.9199831999999999</v>
      </c>
      <c r="G146" s="3">
        <f t="shared" si="4"/>
        <v>14476.673327999999</v>
      </c>
      <c r="H146" s="3">
        <f>IF(J145+B146+C146-D146-G146-E146-I146&gt;Description!$C$6,J145+B146+C146-D146-G146-Description!$C$6,0)</f>
        <v>0</v>
      </c>
      <c r="I146" s="6"/>
      <c r="J146" s="3">
        <f t="shared" si="5"/>
        <v>266527.18415999971</v>
      </c>
      <c r="K146" s="3">
        <f>IF(J146&lt;Description!$C$6,'Monthly Stage'!J146,Description!$C$6)</f>
        <v>266527.18415999971</v>
      </c>
      <c r="L146" s="3"/>
      <c r="M146" s="3"/>
    </row>
    <row r="147" spans="1:13">
      <c r="A147" s="10">
        <f>Evaporation!A146</f>
        <v>1140</v>
      </c>
      <c r="B147" s="3">
        <f>VLOOKUP(A147,Inflow!$A$2:$C$1010,2,FALSE)</f>
        <v>104995.55</v>
      </c>
      <c r="C147">
        <f>VLOOKUP(A147,'Supplemental Flows'!$A$2:$B$781,2,FALSE)</f>
        <v>0</v>
      </c>
      <c r="D147" s="8">
        <f>Description!$C$5</f>
        <v>78500</v>
      </c>
      <c r="E147" s="3">
        <f>VLOOKUP(J146,'Capacity Curve'!$C$2:$E$123,3,TRUE)</f>
        <v>8710</v>
      </c>
      <c r="F147" s="11">
        <f>VLOOKUP(A147,Evaporation!$A$2:$F$1010,3,FALSE)</f>
        <v>2.230245</v>
      </c>
      <c r="G147" s="3">
        <f t="shared" si="4"/>
        <v>19425.433949999999</v>
      </c>
      <c r="H147" s="3">
        <f>IF(J146+B147+C147-D147-G147-E147-I147&gt;Description!$C$6,J146+B147+C147-D147-G147-Description!$C$6,0)</f>
        <v>0</v>
      </c>
      <c r="I147" s="6"/>
      <c r="J147" s="3">
        <f t="shared" si="5"/>
        <v>273597.30020999972</v>
      </c>
      <c r="K147" s="3">
        <f>IF(J147&lt;Description!$C$6,'Monthly Stage'!J147,Description!$C$6)</f>
        <v>273597.30020999972</v>
      </c>
      <c r="L147" s="3"/>
    </row>
    <row r="148" spans="1:13">
      <c r="A148" s="10">
        <f>Evaporation!A147</f>
        <v>1141</v>
      </c>
      <c r="B148" s="3">
        <f>VLOOKUP(A148,Inflow!$A$2:$C$1010,2,FALSE)</f>
        <v>129489.05</v>
      </c>
      <c r="C148">
        <f>VLOOKUP(A148,'Supplemental Flows'!$A$2:$B$781,2,FALSE)</f>
        <v>0</v>
      </c>
      <c r="D148" s="8">
        <f>Description!$C$5</f>
        <v>78500</v>
      </c>
      <c r="E148" s="3">
        <f>VLOOKUP(J147,'Capacity Curve'!$C$2:$E$123,3,TRUE)</f>
        <v>9040</v>
      </c>
      <c r="F148" s="11">
        <f>VLOOKUP(A148,Evaporation!$A$2:$F$1010,3,FALSE)</f>
        <v>2.0188950000000001</v>
      </c>
      <c r="G148" s="3">
        <f t="shared" si="4"/>
        <v>18250.810799999999</v>
      </c>
      <c r="H148" s="3">
        <f>IF(J147+B148+C148-D148-G148-E148-I148&gt;Description!$C$6,J147+B148+C148-D148-G148-Description!$C$6,0)</f>
        <v>0</v>
      </c>
      <c r="I148" s="6"/>
      <c r="J148" s="3">
        <f t="shared" si="5"/>
        <v>306335.53940999974</v>
      </c>
      <c r="K148" s="3">
        <f>IF(J148&lt;Description!$C$6,'Monthly Stage'!J148,Description!$C$6)</f>
        <v>306335.53940999974</v>
      </c>
      <c r="L148" s="3"/>
    </row>
    <row r="149" spans="1:13">
      <c r="A149" s="10">
        <f>Evaporation!A148</f>
        <v>1142</v>
      </c>
      <c r="B149" s="3">
        <f>VLOOKUP(A149,Inflow!$A$2:$C$1010,2,FALSE)</f>
        <v>90266.792000000001</v>
      </c>
      <c r="C149">
        <f>VLOOKUP(A149,'Supplemental Flows'!$A$2:$B$781,2,FALSE)</f>
        <v>0</v>
      </c>
      <c r="D149" s="8">
        <f>Description!$C$5</f>
        <v>78500</v>
      </c>
      <c r="E149" s="3">
        <f>VLOOKUP(J148,'Capacity Curve'!$C$2:$E$123,3,TRUE)</f>
        <v>9700</v>
      </c>
      <c r="F149" s="11">
        <f>VLOOKUP(A149,Evaporation!$A$2:$F$1010,3,FALSE)</f>
        <v>2.3573368000000001</v>
      </c>
      <c r="G149" s="3">
        <f t="shared" si="4"/>
        <v>22866.166960000002</v>
      </c>
      <c r="H149" s="3">
        <f>IF(J148+B149+C149-D149-G149-E149-I149&gt;Description!$C$6,J148+B149+C149-D149-G149-Description!$C$6,0)</f>
        <v>0</v>
      </c>
      <c r="I149" s="6"/>
      <c r="J149" s="3">
        <f t="shared" si="5"/>
        <v>295236.16444999975</v>
      </c>
      <c r="K149" s="3">
        <f>IF(J149&lt;Description!$C$6,'Monthly Stage'!J149,Description!$C$6)</f>
        <v>295236.16444999975</v>
      </c>
      <c r="L149" s="3"/>
    </row>
    <row r="150" spans="1:13">
      <c r="A150" s="10">
        <f>Evaporation!A149</f>
        <v>1143</v>
      </c>
      <c r="B150" s="3">
        <f>VLOOKUP(A150,Inflow!$A$2:$C$1010,2,FALSE)</f>
        <v>93042.722000000009</v>
      </c>
      <c r="C150">
        <f>VLOOKUP(A150,'Supplemental Flows'!$A$2:$B$781,2,FALSE)</f>
        <v>0</v>
      </c>
      <c r="D150" s="8">
        <f>Description!$C$5</f>
        <v>78500</v>
      </c>
      <c r="E150" s="3">
        <f>VLOOKUP(J149,'Capacity Curve'!$C$2:$E$123,3,TRUE)</f>
        <v>9700</v>
      </c>
      <c r="F150" s="11">
        <f>VLOOKUP(A150,Evaporation!$A$2:$F$1010,3,FALSE)</f>
        <v>2.3333838</v>
      </c>
      <c r="G150" s="3">
        <f t="shared" si="4"/>
        <v>22633.82286</v>
      </c>
      <c r="H150" s="3">
        <f>IF(J149+B150+C150-D150-G150-E150-I150&gt;Description!$C$6,J149+B150+C150-D150-G150-Description!$C$6,0)</f>
        <v>0</v>
      </c>
      <c r="I150" s="6"/>
      <c r="J150" s="3">
        <f t="shared" si="5"/>
        <v>287145.06358999974</v>
      </c>
      <c r="K150" s="3">
        <f>IF(J150&lt;Description!$C$6,'Monthly Stage'!J150,Description!$C$6)</f>
        <v>287145.06358999974</v>
      </c>
      <c r="L150" s="3"/>
    </row>
    <row r="151" spans="1:13">
      <c r="A151" s="10">
        <f>Evaporation!A150</f>
        <v>1144</v>
      </c>
      <c r="B151" s="3">
        <f>VLOOKUP(A151,Inflow!$A$2:$C$1010,2,FALSE)</f>
        <v>96406.495999999999</v>
      </c>
      <c r="C151">
        <f>VLOOKUP(A151,'Supplemental Flows'!$A$2:$B$781,2,FALSE)</f>
        <v>0</v>
      </c>
      <c r="D151" s="8">
        <f>Description!$C$5</f>
        <v>78500</v>
      </c>
      <c r="E151" s="3">
        <f>VLOOKUP(J150,'Capacity Curve'!$C$2:$E$123,3,TRUE)</f>
        <v>9380</v>
      </c>
      <c r="F151" s="11">
        <f>VLOOKUP(A151,Evaporation!$A$2:$F$1010,3,FALSE)</f>
        <v>2.3043583999999999</v>
      </c>
      <c r="G151" s="3">
        <f t="shared" si="4"/>
        <v>21614.881792</v>
      </c>
      <c r="H151" s="3">
        <f>IF(J150+B151+C151-D151-G151-E151-I151&gt;Description!$C$6,J150+B151+C151-D151-G151-Description!$C$6,0)</f>
        <v>0</v>
      </c>
      <c r="I151" s="6"/>
      <c r="J151" s="3">
        <f t="shared" si="5"/>
        <v>283436.6777979997</v>
      </c>
      <c r="K151" s="3">
        <f>IF(J151&lt;Description!$C$6,'Monthly Stage'!J151,Description!$C$6)</f>
        <v>283436.6777979997</v>
      </c>
      <c r="L151" s="3"/>
    </row>
    <row r="152" spans="1:13">
      <c r="A152" s="10">
        <f>Evaporation!A151</f>
        <v>1145</v>
      </c>
      <c r="B152" s="3">
        <f>VLOOKUP(A152,Inflow!$A$2:$C$1010,2,FALSE)</f>
        <v>150847.38200000001</v>
      </c>
      <c r="C152">
        <f>VLOOKUP(A152,'Supplemental Flows'!$A$2:$B$781,2,FALSE)</f>
        <v>0</v>
      </c>
      <c r="D152" s="8">
        <f>Description!$C$5</f>
        <v>78500</v>
      </c>
      <c r="E152" s="3">
        <f>VLOOKUP(J151,'Capacity Curve'!$C$2:$E$123,3,TRUE)</f>
        <v>9380</v>
      </c>
      <c r="F152" s="11">
        <f>VLOOKUP(A152,Evaporation!$A$2:$F$1010,3,FALSE)</f>
        <v>1.8345978000000001</v>
      </c>
      <c r="G152" s="3">
        <f t="shared" si="4"/>
        <v>17208.527364000001</v>
      </c>
      <c r="H152" s="3">
        <f>IF(J151+B152+C152-D152-G152-E152-I152&gt;Description!$C$6,J151+B152+C152-D152-G152-Description!$C$6,0)</f>
        <v>0</v>
      </c>
      <c r="I152" s="6"/>
      <c r="J152" s="3">
        <f t="shared" si="5"/>
        <v>338575.5324339997</v>
      </c>
      <c r="K152" s="3">
        <f>IF(J152&lt;Description!$C$6,'Monthly Stage'!J152,Description!$C$6)</f>
        <v>338575.5324339997</v>
      </c>
      <c r="L152" s="3"/>
    </row>
    <row r="153" spans="1:13">
      <c r="A153" s="10">
        <f>Evaporation!A152</f>
        <v>1146</v>
      </c>
      <c r="B153" s="3">
        <f>VLOOKUP(A153,Inflow!$A$2:$C$1010,2,FALSE)</f>
        <v>100031.534</v>
      </c>
      <c r="C153">
        <f>VLOOKUP(A153,'Supplemental Flows'!$A$2:$B$781,2,FALSE)</f>
        <v>0</v>
      </c>
      <c r="D153" s="8">
        <f>Description!$C$5</f>
        <v>78500</v>
      </c>
      <c r="E153" s="3">
        <f>VLOOKUP(J152,'Capacity Curve'!$C$2:$E$123,3,TRUE)</f>
        <v>10820</v>
      </c>
      <c r="F153" s="11">
        <f>VLOOKUP(A153,Evaporation!$A$2:$F$1010,3,FALSE)</f>
        <v>2.2730785999999998</v>
      </c>
      <c r="G153" s="3">
        <f t="shared" si="4"/>
        <v>24594.710451999999</v>
      </c>
      <c r="H153" s="3">
        <f>IF(J152+B153+C153-D153-G153-E153-I153&gt;Description!$C$6,J152+B153+C153-D153-G153-Description!$C$6,0)</f>
        <v>0</v>
      </c>
      <c r="I153" s="6"/>
      <c r="J153" s="3">
        <f t="shared" si="5"/>
        <v>335512.35598199966</v>
      </c>
      <c r="K153" s="3">
        <f>IF(J153&lt;Description!$C$6,'Monthly Stage'!J153,Description!$C$6)</f>
        <v>335512.35598199966</v>
      </c>
      <c r="L153" s="3"/>
    </row>
    <row r="154" spans="1:13">
      <c r="A154" s="10">
        <f>Evaporation!A153</f>
        <v>1147</v>
      </c>
      <c r="B154" s="3">
        <f>VLOOKUP(A154,Inflow!$A$2:$C$1010,2,FALSE)</f>
        <v>158489.35399999999</v>
      </c>
      <c r="C154">
        <f>VLOOKUP(A154,'Supplemental Flows'!$A$2:$B$781,2,FALSE)</f>
        <v>0</v>
      </c>
      <c r="D154" s="8">
        <f>Description!$C$5</f>
        <v>78500</v>
      </c>
      <c r="E154" s="3">
        <f>VLOOKUP(J153,'Capacity Curve'!$C$2:$E$123,3,TRUE)</f>
        <v>10460</v>
      </c>
      <c r="F154" s="11">
        <f>VLOOKUP(A154,Evaporation!$A$2:$F$1010,3,FALSE)</f>
        <v>1.7686565999999999</v>
      </c>
      <c r="G154" s="3">
        <f t="shared" si="4"/>
        <v>18500.148035999999</v>
      </c>
      <c r="H154" s="3">
        <f>IF(J153+B154+C154-D154-G154-E154-I154&gt;Description!$C$6,J153+B154+C154-D154-G154-Description!$C$6,0)</f>
        <v>0</v>
      </c>
      <c r="I154" s="6"/>
      <c r="J154" s="3">
        <f t="shared" si="5"/>
        <v>397001.56194599962</v>
      </c>
      <c r="K154" s="3">
        <f>IF(J154&lt;Description!$C$6,'Monthly Stage'!J154,Description!$C$6)</f>
        <v>397001.56194599962</v>
      </c>
      <c r="L154" s="3"/>
    </row>
    <row r="155" spans="1:13">
      <c r="A155" s="10">
        <f>Evaporation!A154</f>
        <v>1148</v>
      </c>
      <c r="B155" s="3">
        <f>VLOOKUP(A155,Inflow!$A$2:$C$1010,2,FALSE)</f>
        <v>50652.637999999992</v>
      </c>
      <c r="C155">
        <f>VLOOKUP(A155,'Supplemental Flows'!$A$2:$B$781,2,FALSE)</f>
        <v>0</v>
      </c>
      <c r="D155" s="8">
        <f>Description!$C$5</f>
        <v>78500</v>
      </c>
      <c r="E155" s="3">
        <f>VLOOKUP(J154,'Capacity Curve'!$C$2:$E$123,3,TRUE)</f>
        <v>12000</v>
      </c>
      <c r="F155" s="11">
        <f>VLOOKUP(A155,Evaporation!$A$2:$F$1010,3,FALSE)</f>
        <v>2.6991602000000001</v>
      </c>
      <c r="G155" s="3">
        <f t="shared" si="4"/>
        <v>32389.922400000003</v>
      </c>
      <c r="H155" s="3">
        <f>IF(J154+B155+C155-D155-G155-E155-I155&gt;Description!$C$6,J154+B155+C155-D155-G155-Description!$C$6,0)</f>
        <v>0</v>
      </c>
      <c r="I155" s="6"/>
      <c r="J155" s="3">
        <f t="shared" si="5"/>
        <v>336764.27754599962</v>
      </c>
      <c r="K155" s="3">
        <f>IF(J155&lt;Description!$C$6,'Monthly Stage'!J155,Description!$C$6)</f>
        <v>336764.27754599962</v>
      </c>
      <c r="L155" s="3"/>
    </row>
    <row r="156" spans="1:13">
      <c r="A156" s="10">
        <f>Evaporation!A155</f>
        <v>1149</v>
      </c>
      <c r="B156" s="3">
        <f>VLOOKUP(A156,Inflow!$A$2:$C$1010,2,FALSE)</f>
        <v>13749.097999999998</v>
      </c>
      <c r="C156">
        <f>VLOOKUP(A156,'Supplemental Flows'!$A$2:$B$781,2,FALSE)</f>
        <v>0</v>
      </c>
      <c r="D156" s="8">
        <f>Description!$C$5</f>
        <v>78500</v>
      </c>
      <c r="E156" s="3">
        <f>VLOOKUP(J155,'Capacity Curve'!$C$2:$E$123,3,TRUE)</f>
        <v>10820</v>
      </c>
      <c r="F156" s="11">
        <f>VLOOKUP(A156,Evaporation!$A$2:$F$1010,3,FALSE)</f>
        <v>3.0175942</v>
      </c>
      <c r="G156" s="3">
        <f t="shared" si="4"/>
        <v>32650.369244000001</v>
      </c>
      <c r="H156" s="3">
        <f>IF(J155+B156+C156-D156-G156-E156-I156&gt;Description!$C$6,J155+B156+C156-D156-G156-Description!$C$6,0)</f>
        <v>0</v>
      </c>
      <c r="I156" s="6"/>
      <c r="J156" s="3">
        <f t="shared" si="5"/>
        <v>239363.00630199962</v>
      </c>
      <c r="K156" s="3">
        <f>IF(J156&lt;Description!$C$6,'Monthly Stage'!J156,Description!$C$6)</f>
        <v>239363.00630199962</v>
      </c>
      <c r="L156" s="3"/>
    </row>
    <row r="157" spans="1:13">
      <c r="A157" s="10">
        <f>Evaporation!A156</f>
        <v>1150</v>
      </c>
      <c r="B157" s="3">
        <f>VLOOKUP(A157,Inflow!$A$2:$C$1010,2,FALSE)</f>
        <v>141572.51</v>
      </c>
      <c r="C157">
        <f>VLOOKUP(A157,'Supplemental Flows'!$A$2:$B$781,2,FALSE)</f>
        <v>0</v>
      </c>
      <c r="D157" s="8">
        <f>Description!$C$5</f>
        <v>78500</v>
      </c>
      <c r="E157" s="3">
        <f>VLOOKUP(J156,'Capacity Curve'!$C$2:$E$123,3,TRUE)</f>
        <v>8100</v>
      </c>
      <c r="F157" s="11">
        <f>VLOOKUP(A157,Evaporation!$A$2:$F$1010,3,FALSE)</f>
        <v>1.9146289999999999</v>
      </c>
      <c r="G157" s="3">
        <f t="shared" si="4"/>
        <v>15508.4949</v>
      </c>
      <c r="H157" s="3">
        <f>IF(J156+B157+C157-D157-G157-E157-I157&gt;Description!$C$6,J156+B157+C157-D157-G157-Description!$C$6,0)</f>
        <v>0</v>
      </c>
      <c r="I157" s="6"/>
      <c r="J157" s="3">
        <f t="shared" si="5"/>
        <v>286927.02140199963</v>
      </c>
      <c r="K157" s="3">
        <f>IF(J157&lt;Description!$C$6,'Monthly Stage'!J157,Description!$C$6)</f>
        <v>286927.02140199963</v>
      </c>
      <c r="L157" s="3"/>
    </row>
    <row r="158" spans="1:13">
      <c r="A158" s="10">
        <f>Evaporation!A157</f>
        <v>1151</v>
      </c>
      <c r="B158" s="3">
        <f>VLOOKUP(A158,Inflow!$A$2:$C$1010,2,FALSE)</f>
        <v>116523.82399999999</v>
      </c>
      <c r="C158">
        <f>VLOOKUP(A158,'Supplemental Flows'!$A$2:$B$781,2,FALSE)</f>
        <v>0</v>
      </c>
      <c r="D158" s="8">
        <f>Description!$C$5</f>
        <v>78500</v>
      </c>
      <c r="E158" s="3">
        <f>VLOOKUP(J157,'Capacity Curve'!$C$2:$E$123,3,TRUE)</f>
        <v>9380</v>
      </c>
      <c r="F158" s="11">
        <f>VLOOKUP(A158,Evaporation!$A$2:$F$1010,3,FALSE)</f>
        <v>2.1307695999999998</v>
      </c>
      <c r="G158" s="3">
        <f t="shared" si="4"/>
        <v>19986.618847999998</v>
      </c>
      <c r="H158" s="3">
        <f>IF(J157+B158+C158-D158-G158-E158-I158&gt;Description!$C$6,J157+B158+C158-D158-G158-Description!$C$6,0)</f>
        <v>0</v>
      </c>
      <c r="I158" s="6"/>
      <c r="J158" s="3">
        <f t="shared" si="5"/>
        <v>304964.22655399964</v>
      </c>
      <c r="K158" s="3">
        <f>IF(J158&lt;Description!$C$6,'Monthly Stage'!J158,Description!$C$6)</f>
        <v>304964.22655399964</v>
      </c>
      <c r="L158" s="3"/>
      <c r="M158" s="3"/>
    </row>
    <row r="159" spans="1:13">
      <c r="A159" s="10">
        <f>Evaporation!A158</f>
        <v>1152</v>
      </c>
      <c r="B159" s="3">
        <f>VLOOKUP(A159,Inflow!$A$2:$C$1010,2,FALSE)</f>
        <v>62409.517999999996</v>
      </c>
      <c r="C159">
        <f>VLOOKUP(A159,'Supplemental Flows'!$A$2:$B$781,2,FALSE)</f>
        <v>0</v>
      </c>
      <c r="D159" s="8">
        <f>Description!$C$5</f>
        <v>78500</v>
      </c>
      <c r="E159" s="3">
        <f>VLOOKUP(J158,'Capacity Curve'!$C$2:$E$123,3,TRUE)</f>
        <v>9700</v>
      </c>
      <c r="F159" s="11">
        <f>VLOOKUP(A159,Evaporation!$A$2:$F$1010,3,FALSE)</f>
        <v>2.5977122000000001</v>
      </c>
      <c r="G159" s="3">
        <f t="shared" si="4"/>
        <v>25197.80834</v>
      </c>
      <c r="H159" s="3">
        <f>IF(J158+B159+C159-D159-G159-E159-I159&gt;Description!$C$6,J158+B159+C159-D159-G159-Description!$C$6,0)</f>
        <v>0</v>
      </c>
      <c r="I159" s="6"/>
      <c r="J159" s="3">
        <f t="shared" si="5"/>
        <v>263675.93621399964</v>
      </c>
      <c r="K159" s="3">
        <f>IF(J159&lt;Description!$C$6,'Monthly Stage'!J159,Description!$C$6)</f>
        <v>263675.93621399964</v>
      </c>
      <c r="L159" s="3"/>
    </row>
    <row r="160" spans="1:13">
      <c r="A160" s="10">
        <f>Evaporation!A159</f>
        <v>1153</v>
      </c>
      <c r="B160" s="3">
        <f>VLOOKUP(A160,Inflow!$A$2:$C$1010,2,FALSE)</f>
        <v>125570.09</v>
      </c>
      <c r="C160">
        <f>VLOOKUP(A160,'Supplemental Flows'!$A$2:$B$781,2,FALSE)</f>
        <v>0</v>
      </c>
      <c r="D160" s="8">
        <f>Description!$C$5</f>
        <v>78500</v>
      </c>
      <c r="E160" s="3">
        <f>VLOOKUP(J159,'Capacity Curve'!$C$2:$E$123,3,TRUE)</f>
        <v>8710</v>
      </c>
      <c r="F160" s="11">
        <f>VLOOKUP(A160,Evaporation!$A$2:$F$1010,3,FALSE)</f>
        <v>2.052711</v>
      </c>
      <c r="G160" s="3">
        <f t="shared" si="4"/>
        <v>17879.112809999999</v>
      </c>
      <c r="H160" s="3">
        <f>IF(J159+B160+C160-D160-G160-E160-I160&gt;Description!$C$6,J159+B160+C160-D160-G160-Description!$C$6,0)</f>
        <v>0</v>
      </c>
      <c r="I160" s="6"/>
      <c r="J160" s="3">
        <f t="shared" si="5"/>
        <v>292866.91340399958</v>
      </c>
      <c r="K160" s="3">
        <f>IF(J160&lt;Description!$C$6,'Monthly Stage'!J160,Description!$C$6)</f>
        <v>292866.91340399958</v>
      </c>
      <c r="L160" s="3"/>
    </row>
    <row r="161" spans="1:13">
      <c r="A161" s="10">
        <f>Evaporation!A160</f>
        <v>1154</v>
      </c>
      <c r="B161" s="3">
        <f>VLOOKUP(A161,Inflow!$A$2:$C$1010,2,FALSE)</f>
        <v>76746.37999999999</v>
      </c>
      <c r="C161">
        <f>VLOOKUP(A161,'Supplemental Flows'!$A$2:$B$781,2,FALSE)</f>
        <v>0</v>
      </c>
      <c r="D161" s="8">
        <f>Description!$C$5</f>
        <v>78500</v>
      </c>
      <c r="E161" s="3">
        <f>VLOOKUP(J160,'Capacity Curve'!$C$2:$E$123,3,TRUE)</f>
        <v>9380</v>
      </c>
      <c r="F161" s="11">
        <f>VLOOKUP(A161,Evaporation!$A$2:$F$1010,3,FALSE)</f>
        <v>2.474002</v>
      </c>
      <c r="G161" s="3">
        <f t="shared" si="4"/>
        <v>23206.138760000002</v>
      </c>
      <c r="H161" s="3">
        <f>IF(J160+B161+C161-D161-G161-E161-I161&gt;Description!$C$6,J160+B161+C161-D161-G161-Description!$C$6,0)</f>
        <v>0</v>
      </c>
      <c r="I161" s="6"/>
      <c r="J161" s="3">
        <f t="shared" si="5"/>
        <v>267907.15464399959</v>
      </c>
      <c r="K161" s="3">
        <f>IF(J161&lt;Description!$C$6,'Monthly Stage'!J161,Description!$C$6)</f>
        <v>267907.15464399959</v>
      </c>
      <c r="L161" s="3"/>
    </row>
    <row r="162" spans="1:13">
      <c r="A162" s="10">
        <f>Evaporation!A161</f>
        <v>1155</v>
      </c>
      <c r="B162" s="3">
        <f>VLOOKUP(A162,Inflow!$A$2:$C$1010,2,FALSE)</f>
        <v>86641.754000000001</v>
      </c>
      <c r="C162">
        <f>VLOOKUP(A162,'Supplemental Flows'!$A$2:$B$781,2,FALSE)</f>
        <v>0</v>
      </c>
      <c r="D162" s="8">
        <f>Description!$C$5</f>
        <v>78500</v>
      </c>
      <c r="E162" s="3">
        <f>VLOOKUP(J161,'Capacity Curve'!$C$2:$E$123,3,TRUE)</f>
        <v>9040</v>
      </c>
      <c r="F162" s="11">
        <f>VLOOKUP(A162,Evaporation!$A$2:$F$1010,3,FALSE)</f>
        <v>2.3886165999999998</v>
      </c>
      <c r="G162" s="3">
        <f t="shared" si="4"/>
        <v>21593.094063999997</v>
      </c>
      <c r="H162" s="3">
        <f>IF(J161+B162+C162-D162-G162-E162-I162&gt;Description!$C$6,J161+B162+C162-D162-G162-Description!$C$6,0)</f>
        <v>0</v>
      </c>
      <c r="I162" s="6"/>
      <c r="J162" s="3">
        <f t="shared" si="5"/>
        <v>254455.8145799996</v>
      </c>
      <c r="K162" s="3">
        <f>IF(J162&lt;Description!$C$6,'Monthly Stage'!J162,Description!$C$6)</f>
        <v>254455.8145799996</v>
      </c>
      <c r="L162" s="3"/>
    </row>
    <row r="163" spans="1:13">
      <c r="A163" s="10">
        <f>Evaporation!A162</f>
        <v>1156</v>
      </c>
      <c r="B163" s="3">
        <f>VLOOKUP(A163,Inflow!$A$2:$C$1010,2,FALSE)</f>
        <v>104342.39</v>
      </c>
      <c r="C163">
        <f>VLOOKUP(A163,'Supplemental Flows'!$A$2:$B$781,2,FALSE)</f>
        <v>0</v>
      </c>
      <c r="D163" s="8">
        <f>Description!$C$5</f>
        <v>78500</v>
      </c>
      <c r="E163" s="3">
        <f>VLOOKUP(J162,'Capacity Curve'!$C$2:$E$123,3,TRUE)</f>
        <v>8710</v>
      </c>
      <c r="F163" s="11">
        <f>VLOOKUP(A163,Evaporation!$A$2:$F$1010,3,FALSE)</f>
        <v>2.235881</v>
      </c>
      <c r="G163" s="3">
        <f t="shared" si="4"/>
        <v>19474.523509999999</v>
      </c>
      <c r="H163" s="3">
        <f>IF(J162+B163+C163-D163-G163-E163-I163&gt;Description!$C$6,J162+B163+C163-D163-G163-Description!$C$6,0)</f>
        <v>0</v>
      </c>
      <c r="I163" s="6"/>
      <c r="J163" s="3">
        <f t="shared" si="5"/>
        <v>260823.68106999958</v>
      </c>
      <c r="K163" s="3">
        <f>IF(J163&lt;Description!$C$6,'Monthly Stage'!J163,Description!$C$6)</f>
        <v>260823.68106999958</v>
      </c>
      <c r="L163" s="3"/>
    </row>
    <row r="164" spans="1:13">
      <c r="A164" s="10">
        <f>Evaporation!A163</f>
        <v>1157</v>
      </c>
      <c r="B164" s="3">
        <f>VLOOKUP(A164,Inflow!$A$2:$C$1010,2,FALSE)</f>
        <v>89189.078000000009</v>
      </c>
      <c r="C164">
        <f>VLOOKUP(A164,'Supplemental Flows'!$A$2:$B$781,2,FALSE)</f>
        <v>0</v>
      </c>
      <c r="D164" s="8">
        <f>Description!$C$5</f>
        <v>78500</v>
      </c>
      <c r="E164" s="3">
        <f>VLOOKUP(J163,'Capacity Curve'!$C$2:$E$123,3,TRUE)</f>
        <v>8710</v>
      </c>
      <c r="F164" s="11">
        <f>VLOOKUP(A164,Evaporation!$A$2:$F$1010,3,FALSE)</f>
        <v>2.3666361999999999</v>
      </c>
      <c r="G164" s="3">
        <f t="shared" si="4"/>
        <v>20613.401301999998</v>
      </c>
      <c r="H164" s="3">
        <f>IF(J163+B164+C164-D164-G164-E164-I164&gt;Description!$C$6,J163+B164+C164-D164-G164-Description!$C$6,0)</f>
        <v>0</v>
      </c>
      <c r="I164" s="6"/>
      <c r="J164" s="3">
        <f t="shared" si="5"/>
        <v>250899.35776799958</v>
      </c>
      <c r="K164" s="3">
        <f>IF(J164&lt;Description!$C$6,'Monthly Stage'!J164,Description!$C$6)</f>
        <v>250899.35776799958</v>
      </c>
      <c r="L164" s="3"/>
    </row>
    <row r="165" spans="1:13">
      <c r="A165" s="10">
        <f>Evaporation!A164</f>
        <v>1158</v>
      </c>
      <c r="B165" s="3">
        <f>VLOOKUP(A165,Inflow!$A$2:$C$1010,2,FALSE)</f>
        <v>34617.56</v>
      </c>
      <c r="C165">
        <f>VLOOKUP(A165,'Supplemental Flows'!$A$2:$B$781,2,FALSE)</f>
        <v>0</v>
      </c>
      <c r="D165" s="8">
        <f>Description!$C$5</f>
        <v>78500</v>
      </c>
      <c r="E165" s="3">
        <f>VLOOKUP(J164,'Capacity Curve'!$C$2:$E$123,3,TRUE)</f>
        <v>8400</v>
      </c>
      <c r="F165" s="11">
        <f>VLOOKUP(A165,Evaporation!$A$2:$F$1010,3,FALSE)</f>
        <v>2.8375240000000002</v>
      </c>
      <c r="G165" s="3">
        <f t="shared" si="4"/>
        <v>23835.2016</v>
      </c>
      <c r="H165" s="3">
        <f>IF(J164+B165+C165-D165-G165-E165-I165&gt;Description!$C$6,J164+B165+C165-D165-G165-Description!$C$6,0)</f>
        <v>0</v>
      </c>
      <c r="I165" s="6"/>
      <c r="J165" s="3">
        <f t="shared" si="5"/>
        <v>183181.71616799958</v>
      </c>
      <c r="K165" s="3">
        <f>IF(J165&lt;Description!$C$6,'Monthly Stage'!J165,Description!$C$6)</f>
        <v>183181.71616799958</v>
      </c>
      <c r="L165" s="3"/>
    </row>
    <row r="166" spans="1:13">
      <c r="A166" s="10">
        <f>Evaporation!A165</f>
        <v>1159</v>
      </c>
      <c r="B166" s="3">
        <f>VLOOKUP(A166,Inflow!$A$2:$C$1010,2,FALSE)</f>
        <v>107771.48000000001</v>
      </c>
      <c r="C166">
        <f>VLOOKUP(A166,'Supplemental Flows'!$A$2:$B$781,2,FALSE)</f>
        <v>0</v>
      </c>
      <c r="D166" s="8">
        <f>Description!$C$5</f>
        <v>78500</v>
      </c>
      <c r="E166" s="3">
        <f>VLOOKUP(J165,'Capacity Curve'!$C$2:$E$123,3,TRUE)</f>
        <v>6670</v>
      </c>
      <c r="F166" s="11">
        <f>VLOOKUP(A166,Evaporation!$A$2:$F$1010,3,FALSE)</f>
        <v>2.2062919999999999</v>
      </c>
      <c r="G166" s="3">
        <f t="shared" si="4"/>
        <v>14715.967639999999</v>
      </c>
      <c r="H166" s="3">
        <f>IF(J165+B166+C166-D166-G166-E166-I166&gt;Description!$C$6,J165+B166+C166-D166-G166-Description!$C$6,0)</f>
        <v>0</v>
      </c>
      <c r="I166" s="6"/>
      <c r="J166" s="3">
        <f t="shared" si="5"/>
        <v>197737.2285279996</v>
      </c>
      <c r="K166" s="3">
        <f>IF(J166&lt;Description!$C$6,'Monthly Stage'!J166,Description!$C$6)</f>
        <v>197737.2285279996</v>
      </c>
      <c r="L166" s="3"/>
    </row>
    <row r="167" spans="1:13">
      <c r="A167" s="10">
        <f>Evaporation!A166</f>
        <v>1160</v>
      </c>
      <c r="B167" s="3">
        <f>VLOOKUP(A167,Inflow!$A$2:$C$1010,2,FALSE)</f>
        <v>120083.546</v>
      </c>
      <c r="C167">
        <f>VLOOKUP(A167,'Supplemental Flows'!$A$2:$B$781,2,FALSE)</f>
        <v>0</v>
      </c>
      <c r="D167" s="8">
        <f>Description!$C$5</f>
        <v>78500</v>
      </c>
      <c r="E167" s="3">
        <f>VLOOKUP(J166,'Capacity Curve'!$C$2:$E$123,3,TRUE)</f>
        <v>7290</v>
      </c>
      <c r="F167" s="11">
        <f>VLOOKUP(A167,Evaporation!$A$2:$F$1010,3,FALSE)</f>
        <v>2.1000534000000002</v>
      </c>
      <c r="G167" s="3">
        <f t="shared" si="4"/>
        <v>15309.389286000001</v>
      </c>
      <c r="H167" s="3">
        <f>IF(J166+B167+C167-D167-G167-E167-I167&gt;Description!$C$6,J166+B167+C167-D167-G167-Description!$C$6,0)</f>
        <v>0</v>
      </c>
      <c r="I167" s="6"/>
      <c r="J167" s="3">
        <f t="shared" si="5"/>
        <v>224011.38524199958</v>
      </c>
      <c r="K167" s="3">
        <f>IF(J167&lt;Description!$C$6,'Monthly Stage'!J167,Description!$C$6)</f>
        <v>224011.38524199958</v>
      </c>
      <c r="L167" s="3"/>
    </row>
    <row r="168" spans="1:13">
      <c r="A168" s="10">
        <f>Evaporation!A167</f>
        <v>1161</v>
      </c>
      <c r="B168" s="3">
        <f>VLOOKUP(A168,Inflow!$A$2:$C$1010,2,FALSE)</f>
        <v>128868.548</v>
      </c>
      <c r="C168">
        <f>VLOOKUP(A168,'Supplemental Flows'!$A$2:$B$781,2,FALSE)</f>
        <v>0</v>
      </c>
      <c r="D168" s="8">
        <f>Description!$C$5</f>
        <v>78500</v>
      </c>
      <c r="E168" s="3">
        <f>VLOOKUP(J167,'Capacity Curve'!$C$2:$E$123,3,TRUE)</f>
        <v>7810</v>
      </c>
      <c r="F168" s="11">
        <f>VLOOKUP(A168,Evaporation!$A$2:$F$1010,3,FALSE)</f>
        <v>2.0242491999999999</v>
      </c>
      <c r="G168" s="3">
        <f t="shared" si="4"/>
        <v>15809.386251999998</v>
      </c>
      <c r="H168" s="3">
        <f>IF(J167+B168+C168-D168-G168-E168-I168&gt;Description!$C$6,J167+B168+C168-D168-G168-Description!$C$6,0)</f>
        <v>0</v>
      </c>
      <c r="I168" s="6"/>
      <c r="J168" s="3">
        <f t="shared" si="5"/>
        <v>258570.5469899996</v>
      </c>
      <c r="K168" s="3">
        <f>IF(J168&lt;Description!$C$6,'Monthly Stage'!J168,Description!$C$6)</f>
        <v>258570.5469899996</v>
      </c>
      <c r="L168" s="3"/>
    </row>
    <row r="169" spans="1:13">
      <c r="A169" s="10">
        <f>Evaporation!A168</f>
        <v>1162</v>
      </c>
      <c r="B169" s="3">
        <f>VLOOKUP(A169,Inflow!$A$2:$C$1010,2,FALSE)</f>
        <v>94022.462</v>
      </c>
      <c r="C169">
        <f>VLOOKUP(A169,'Supplemental Flows'!$A$2:$B$781,2,FALSE)</f>
        <v>0</v>
      </c>
      <c r="D169" s="8">
        <f>Description!$C$5</f>
        <v>78500</v>
      </c>
      <c r="E169" s="3">
        <f>VLOOKUP(J168,'Capacity Curve'!$C$2:$E$123,3,TRUE)</f>
        <v>8710</v>
      </c>
      <c r="F169" s="11">
        <f>VLOOKUP(A169,Evaporation!$A$2:$F$1010,3,FALSE)</f>
        <v>2.3249298</v>
      </c>
      <c r="G169" s="3">
        <f t="shared" si="4"/>
        <v>20250.138557999999</v>
      </c>
      <c r="H169" s="3">
        <f>IF(J168+B169+C169-D169-G169-E169-I169&gt;Description!$C$6,J168+B169+C169-D169-G169-Description!$C$6,0)</f>
        <v>0</v>
      </c>
      <c r="I169" s="6"/>
      <c r="J169" s="3">
        <f t="shared" si="5"/>
        <v>253842.87043199962</v>
      </c>
      <c r="K169" s="3">
        <f>IF(J169&lt;Description!$C$6,'Monthly Stage'!J169,Description!$C$6)</f>
        <v>253842.87043199962</v>
      </c>
      <c r="L169" s="3"/>
    </row>
    <row r="170" spans="1:13">
      <c r="A170" s="10">
        <f>Evaporation!A169</f>
        <v>1163</v>
      </c>
      <c r="B170" s="3">
        <f>VLOOKUP(A170,Inflow!$A$2:$C$1010,2,FALSE)</f>
        <v>72566.156000000003</v>
      </c>
      <c r="C170">
        <f>VLOOKUP(A170,'Supplemental Flows'!$A$2:$B$781,2,FALSE)</f>
        <v>0</v>
      </c>
      <c r="D170" s="8">
        <f>Description!$C$5</f>
        <v>78500</v>
      </c>
      <c r="E170" s="3">
        <f>VLOOKUP(J169,'Capacity Curve'!$C$2:$E$123,3,TRUE)</f>
        <v>8400</v>
      </c>
      <c r="F170" s="11">
        <f>VLOOKUP(A170,Evaporation!$A$2:$F$1010,3,FALSE)</f>
        <v>2.5100723999999999</v>
      </c>
      <c r="G170" s="3">
        <f t="shared" si="4"/>
        <v>21084.60816</v>
      </c>
      <c r="H170" s="3">
        <f>IF(J169+B170+C170-D170-G170-E170-I170&gt;Description!$C$6,J169+B170+C170-D170-G170-Description!$C$6,0)</f>
        <v>0</v>
      </c>
      <c r="I170" s="6"/>
      <c r="J170" s="3">
        <f t="shared" si="5"/>
        <v>226824.41827199963</v>
      </c>
      <c r="K170" s="3">
        <f>IF(J170&lt;Description!$C$6,'Monthly Stage'!J170,Description!$C$6)</f>
        <v>226824.41827199963</v>
      </c>
      <c r="L170" s="3"/>
      <c r="M170" s="3"/>
    </row>
    <row r="171" spans="1:13">
      <c r="A171" s="10">
        <f>Evaporation!A170</f>
        <v>1164</v>
      </c>
      <c r="B171" s="3">
        <f>VLOOKUP(A171,Inflow!$A$2:$C$1010,2,FALSE)</f>
        <v>94479.673999999999</v>
      </c>
      <c r="C171">
        <f>VLOOKUP(A171,'Supplemental Flows'!$A$2:$B$781,2,FALSE)</f>
        <v>0</v>
      </c>
      <c r="D171" s="8">
        <f>Description!$C$5</f>
        <v>78500</v>
      </c>
      <c r="E171" s="3">
        <f>VLOOKUP(J170,'Capacity Curve'!$C$2:$E$123,3,TRUE)</f>
        <v>7810</v>
      </c>
      <c r="F171" s="11">
        <f>VLOOKUP(A171,Evaporation!$A$2:$F$1010,3,FALSE)</f>
        <v>2.3209846000000001</v>
      </c>
      <c r="G171" s="3">
        <f t="shared" si="4"/>
        <v>18126.889726000001</v>
      </c>
      <c r="H171" s="3">
        <f>IF(J170+B171+C171-D171-G171-E171-I171&gt;Description!$C$6,J170+B171+C171-D171-G171-Description!$C$6,0)</f>
        <v>0</v>
      </c>
      <c r="I171" s="6"/>
      <c r="J171" s="3">
        <f t="shared" si="5"/>
        <v>224677.20254599961</v>
      </c>
      <c r="K171" s="3">
        <f>IF(J171&lt;Description!$C$6,'Monthly Stage'!J171,Description!$C$6)</f>
        <v>224677.20254599961</v>
      </c>
      <c r="L171" s="3"/>
    </row>
    <row r="172" spans="1:13">
      <c r="A172" s="10">
        <f>Evaporation!A171</f>
        <v>1165</v>
      </c>
      <c r="B172" s="3">
        <f>VLOOKUP(A172,Inflow!$A$2:$C$1010,2,FALSE)</f>
        <v>172989.50599999999</v>
      </c>
      <c r="C172">
        <f>VLOOKUP(A172,'Supplemental Flows'!$A$2:$B$781,2,FALSE)</f>
        <v>0</v>
      </c>
      <c r="D172" s="8">
        <f>Description!$C$5</f>
        <v>78500</v>
      </c>
      <c r="E172" s="3">
        <f>VLOOKUP(J171,'Capacity Curve'!$C$2:$E$123,3,TRUE)</f>
        <v>7810</v>
      </c>
      <c r="F172" s="11">
        <f>VLOOKUP(A172,Evaporation!$A$2:$F$1010,3,FALSE)</f>
        <v>1.6435374</v>
      </c>
      <c r="G172" s="3">
        <f t="shared" si="4"/>
        <v>12836.027094000001</v>
      </c>
      <c r="H172" s="3">
        <f>IF(J171+B172+C172-D172-G172-E172-I172&gt;Description!$C$6,J171+B172+C172-D172-G172-Description!$C$6,0)</f>
        <v>0</v>
      </c>
      <c r="I172" s="6"/>
      <c r="J172" s="3">
        <f t="shared" si="5"/>
        <v>306330.68145199958</v>
      </c>
      <c r="K172" s="3">
        <f>IF(J172&lt;Description!$C$6,'Monthly Stage'!J172,Description!$C$6)</f>
        <v>306330.68145199958</v>
      </c>
      <c r="L172" s="3"/>
    </row>
    <row r="173" spans="1:13">
      <c r="A173" s="10">
        <f>Evaporation!A172</f>
        <v>1166</v>
      </c>
      <c r="B173" s="3">
        <f>VLOOKUP(A173,Inflow!$A$2:$C$1010,2,FALSE)</f>
        <v>163714.63399999999</v>
      </c>
      <c r="C173">
        <f>VLOOKUP(A173,'Supplemental Flows'!$A$2:$B$781,2,FALSE)</f>
        <v>0</v>
      </c>
      <c r="D173" s="8">
        <f>Description!$C$5</f>
        <v>78500</v>
      </c>
      <c r="E173" s="3">
        <f>VLOOKUP(J172,'Capacity Curve'!$C$2:$E$123,3,TRUE)</f>
        <v>9700</v>
      </c>
      <c r="F173" s="11">
        <f>VLOOKUP(A173,Evaporation!$A$2:$F$1010,3,FALSE)</f>
        <v>1.7235685999999999</v>
      </c>
      <c r="G173" s="3">
        <f t="shared" si="4"/>
        <v>16718.615419999998</v>
      </c>
      <c r="H173" s="3">
        <f>IF(J172+B173+C173-D173-G173-E173-I173&gt;Description!$C$6,J172+B173+C173-D173-G173-Description!$C$6,0)</f>
        <v>0</v>
      </c>
      <c r="I173" s="6"/>
      <c r="J173" s="3">
        <f t="shared" si="5"/>
        <v>374826.70003199956</v>
      </c>
      <c r="K173" s="3">
        <f>IF(J173&lt;Description!$C$6,'Monthly Stage'!J173,Description!$C$6)</f>
        <v>374826.70003199956</v>
      </c>
      <c r="L173" s="3"/>
    </row>
    <row r="174" spans="1:13">
      <c r="A174" s="10">
        <f>Evaporation!A173</f>
        <v>1167</v>
      </c>
      <c r="B174" s="3">
        <f>VLOOKUP(A174,Inflow!$A$2:$C$1010,2,FALSE)</f>
        <v>130142.20999999999</v>
      </c>
      <c r="C174">
        <f>VLOOKUP(A174,'Supplemental Flows'!$A$2:$B$781,2,FALSE)</f>
        <v>0</v>
      </c>
      <c r="D174" s="8">
        <f>Description!$C$5</f>
        <v>78500</v>
      </c>
      <c r="E174" s="3">
        <f>VLOOKUP(J173,'Capacity Curve'!$C$2:$E$123,3,TRUE)</f>
        <v>11600</v>
      </c>
      <c r="F174" s="11">
        <f>VLOOKUP(A174,Evaporation!$A$2:$F$1010,3,FALSE)</f>
        <v>2.0132590000000001</v>
      </c>
      <c r="G174" s="3">
        <f t="shared" si="4"/>
        <v>23353.804400000001</v>
      </c>
      <c r="H174" s="3">
        <f>IF(J173+B174+C174-D174-G174-E174-I174&gt;Description!$C$6,J173+B174+C174-D174-G174-Description!$C$6,0)</f>
        <v>0</v>
      </c>
      <c r="I174" s="6"/>
      <c r="J174" s="3">
        <f t="shared" si="5"/>
        <v>403115.10563199956</v>
      </c>
      <c r="K174" s="3">
        <f>IF(J174&lt;Description!$C$6,'Monthly Stage'!J174,Description!$C$6)</f>
        <v>403115.10563199956</v>
      </c>
      <c r="L174" s="3"/>
    </row>
    <row r="175" spans="1:13">
      <c r="A175" s="10">
        <f>Evaporation!A174</f>
        <v>1168</v>
      </c>
      <c r="B175" s="3">
        <f>VLOOKUP(A175,Inflow!$A$2:$C$1010,2,FALSE)</f>
        <v>257018.53999999998</v>
      </c>
      <c r="C175">
        <f>VLOOKUP(A175,'Supplemental Flows'!$A$2:$B$781,2,FALSE)</f>
        <v>0</v>
      </c>
      <c r="D175" s="8">
        <f>Description!$C$5</f>
        <v>78500</v>
      </c>
      <c r="E175" s="3">
        <f>VLOOKUP(J174,'Capacity Curve'!$C$2:$E$123,3,TRUE)</f>
        <v>12520</v>
      </c>
      <c r="F175" s="11">
        <f>VLOOKUP(A175,Evaporation!$A$2:$F$1010,3,FALSE)</f>
        <v>0.918466</v>
      </c>
      <c r="G175" s="3">
        <f t="shared" si="4"/>
        <v>11499.194320000001</v>
      </c>
      <c r="H175" s="3">
        <f>IF(J174+B175+C175-D175-G175-E175-I175&gt;Description!$C$6,J174+B175+C175-D175-G175-Description!$C$6,0)</f>
        <v>0</v>
      </c>
      <c r="I175" s="6"/>
      <c r="J175" s="3">
        <f t="shared" si="5"/>
        <v>570134.45131199947</v>
      </c>
      <c r="K175" s="3">
        <f>IF(J175&lt;Description!$C$6,'Monthly Stage'!J175,Description!$C$6)</f>
        <v>570134.45131199947</v>
      </c>
      <c r="L175" s="3"/>
    </row>
    <row r="176" spans="1:13">
      <c r="A176" s="10">
        <f>Evaporation!A175</f>
        <v>1169</v>
      </c>
      <c r="B176" s="3">
        <f>VLOOKUP(A176,Inflow!$A$2:$C$1010,2,FALSE)</f>
        <v>224458.514</v>
      </c>
      <c r="C176">
        <f>VLOOKUP(A176,'Supplemental Flows'!$A$2:$B$781,2,FALSE)</f>
        <v>0</v>
      </c>
      <c r="D176" s="8">
        <f>Description!$C$5</f>
        <v>78500</v>
      </c>
      <c r="E176" s="3">
        <f>VLOOKUP(J175,'Capacity Curve'!$C$2:$E$123,3,TRUE)</f>
        <v>22400</v>
      </c>
      <c r="F176" s="11">
        <f>VLOOKUP(A176,Evaporation!$A$2:$F$1010,3,FALSE)</f>
        <v>1.1994205999999998</v>
      </c>
      <c r="G176" s="3">
        <f t="shared" si="4"/>
        <v>26867.021439999997</v>
      </c>
      <c r="H176" s="3">
        <f>IF(J175+B176+C176-D176-G176-E176-I176&gt;Description!$C$6,J175+B176+C176-D176-G176-Description!$C$6,0)</f>
        <v>0</v>
      </c>
      <c r="I176" s="6"/>
      <c r="J176" s="3">
        <f t="shared" si="5"/>
        <v>689225.94387199939</v>
      </c>
      <c r="K176" s="3">
        <f>IF(J176&lt;Description!$C$6,'Monthly Stage'!J176,Description!$C$6)</f>
        <v>689225.94387199939</v>
      </c>
      <c r="L176" s="3"/>
    </row>
    <row r="177" spans="1:13">
      <c r="A177" s="10">
        <f>Evaporation!A176</f>
        <v>1170</v>
      </c>
      <c r="B177" s="3">
        <f>VLOOKUP(A177,Inflow!$A$2:$C$1010,2,FALSE)</f>
        <v>233210.85800000001</v>
      </c>
      <c r="C177">
        <f>VLOOKUP(A177,'Supplemental Flows'!$A$2:$B$781,2,FALSE)</f>
        <v>0</v>
      </c>
      <c r="D177" s="8">
        <f>Description!$C$5</f>
        <v>78500</v>
      </c>
      <c r="E177" s="3">
        <f>VLOOKUP(J176,'Capacity Curve'!$C$2:$E$123,3,TRUE)</f>
        <v>25800</v>
      </c>
      <c r="F177" s="11">
        <f>VLOOKUP(A177,Evaporation!$A$2:$F$1010,3,FALSE)</f>
        <v>1.1238982000000002</v>
      </c>
      <c r="G177" s="3">
        <f t="shared" si="4"/>
        <v>28996.573560000004</v>
      </c>
      <c r="H177" s="3">
        <f>IF(J176+B177+C177-D177-G177-E177-I177&gt;Description!$C$6,J176+B177+C177-D177-G177-Description!$C$6,0)</f>
        <v>0</v>
      </c>
      <c r="I177" s="6"/>
      <c r="J177" s="3">
        <f t="shared" si="5"/>
        <v>814940.22831199935</v>
      </c>
      <c r="K177" s="3">
        <f>IF(J177&lt;Description!$C$6,'Monthly Stage'!J177,Description!$C$6)</f>
        <v>814500</v>
      </c>
      <c r="L177" s="3"/>
    </row>
    <row r="178" spans="1:13">
      <c r="A178" s="10">
        <f>Evaporation!A177</f>
        <v>1171</v>
      </c>
      <c r="B178" s="3">
        <f>VLOOKUP(A178,Inflow!$A$2:$C$1010,2,FALSE)</f>
        <v>233570.09599999999</v>
      </c>
      <c r="C178">
        <f>VLOOKUP(A178,'Supplemental Flows'!$A$2:$B$781,2,FALSE)</f>
        <v>0</v>
      </c>
      <c r="D178" s="8">
        <f>Description!$C$5</f>
        <v>78500</v>
      </c>
      <c r="E178" s="3">
        <f>VLOOKUP(J177,'Capacity Curve'!$C$2:$E$123,3,TRUE)</f>
        <v>29800</v>
      </c>
      <c r="F178" s="11">
        <f>VLOOKUP(A178,Evaporation!$A$2:$F$1010,3,FALSE)</f>
        <v>1.1207984</v>
      </c>
      <c r="G178" s="3">
        <f t="shared" si="4"/>
        <v>33399.79232</v>
      </c>
      <c r="H178" s="3">
        <f>IF(J177+B178+C178-D178-G178-E178-I178&gt;Description!$C$6,J177+B178+C178-D178-G178-Description!$C$6,0)</f>
        <v>122110.53199199936</v>
      </c>
      <c r="I178" s="6"/>
      <c r="J178" s="3">
        <f t="shared" si="5"/>
        <v>814500</v>
      </c>
      <c r="K178" s="3">
        <f>IF(J178&lt;Description!$C$6,'Monthly Stage'!J178,Description!$C$6)</f>
        <v>814500</v>
      </c>
      <c r="L178" s="3"/>
    </row>
    <row r="179" spans="1:13">
      <c r="A179" s="10">
        <f>Evaporation!A178</f>
        <v>1172</v>
      </c>
      <c r="B179" s="3">
        <f>VLOOKUP(A179,Inflow!$A$2:$C$1010,2,FALSE)</f>
        <v>234909.07399999999</v>
      </c>
      <c r="C179">
        <f>VLOOKUP(A179,'Supplemental Flows'!$A$2:$B$781,2,FALSE)</f>
        <v>0</v>
      </c>
      <c r="D179" s="8">
        <f>Description!$C$5</f>
        <v>78500</v>
      </c>
      <c r="E179" s="3">
        <f>VLOOKUP(J178,'Capacity Curve'!$C$2:$E$123,3,TRUE)</f>
        <v>29800</v>
      </c>
      <c r="F179" s="11">
        <f>VLOOKUP(A179,Evaporation!$A$2:$F$1010,3,FALSE)</f>
        <v>1.1092446</v>
      </c>
      <c r="G179" s="3">
        <f t="shared" si="4"/>
        <v>33055.489079999999</v>
      </c>
      <c r="H179" s="3">
        <f>IF(J178+B179+C179-D179-G179-E179-I179&gt;Description!$C$6,J178+B179+C179-D179-G179-Description!$C$6,0)</f>
        <v>123353.58492000005</v>
      </c>
      <c r="I179" s="6"/>
      <c r="J179" s="3">
        <f t="shared" si="5"/>
        <v>814500</v>
      </c>
      <c r="K179" s="3">
        <f>IF(J179&lt;Description!$C$6,'Monthly Stage'!J179,Description!$C$6)</f>
        <v>814500</v>
      </c>
      <c r="L179" s="3"/>
    </row>
    <row r="180" spans="1:13">
      <c r="A180" s="10">
        <f>Evaporation!A179</f>
        <v>1173</v>
      </c>
      <c r="B180" s="3">
        <f>VLOOKUP(A180,Inflow!$A$2:$C$1010,2,FALSE)</f>
        <v>270865.53200000001</v>
      </c>
      <c r="C180">
        <f>VLOOKUP(A180,'Supplemental Flows'!$A$2:$B$781,2,FALSE)</f>
        <v>0</v>
      </c>
      <c r="D180" s="8">
        <f>Description!$C$5</f>
        <v>78500</v>
      </c>
      <c r="E180" s="3">
        <f>VLOOKUP(J179,'Capacity Curve'!$C$2:$E$123,3,TRUE)</f>
        <v>29800</v>
      </c>
      <c r="F180" s="11">
        <f>VLOOKUP(A180,Evaporation!$A$2:$F$1010,3,FALSE)</f>
        <v>0.7989828000000001</v>
      </c>
      <c r="G180" s="3">
        <f t="shared" si="4"/>
        <v>23809.687440000002</v>
      </c>
      <c r="H180" s="3">
        <f>IF(J179+B180+C180-D180-G180-E180-I180&gt;Description!$C$6,J179+B180+C180-D180-G180-Description!$C$6,0)</f>
        <v>168555.84456000011</v>
      </c>
      <c r="I180" s="6"/>
      <c r="J180" s="3">
        <f t="shared" si="5"/>
        <v>814500</v>
      </c>
      <c r="K180" s="3">
        <f>IF(J180&lt;Description!$C$6,'Monthly Stage'!J180,Description!$C$6)</f>
        <v>814500</v>
      </c>
      <c r="L180" s="3"/>
    </row>
    <row r="181" spans="1:13">
      <c r="A181" s="10">
        <f>Evaporation!A180</f>
        <v>1174</v>
      </c>
      <c r="B181" s="3">
        <f>VLOOKUP(A181,Inflow!$A$2:$C$1010,2,FALSE)</f>
        <v>325175.78599999996</v>
      </c>
      <c r="C181">
        <f>VLOOKUP(A181,'Supplemental Flows'!$A$2:$B$781,2,FALSE)</f>
        <v>0</v>
      </c>
      <c r="D181" s="8">
        <f>Description!$C$5</f>
        <v>78500</v>
      </c>
      <c r="E181" s="3">
        <f>VLOOKUP(J180,'Capacity Curve'!$C$2:$E$123,3,TRUE)</f>
        <v>29800</v>
      </c>
      <c r="F181" s="11">
        <f>VLOOKUP(A181,Evaporation!$A$2:$F$1010,3,FALSE)</f>
        <v>0.33034940000000002</v>
      </c>
      <c r="G181" s="3">
        <f t="shared" si="4"/>
        <v>9844.4121200000009</v>
      </c>
      <c r="H181" s="3">
        <f>IF(J180+B181+C181-D181-G181-E181-I181&gt;Description!$C$6,J180+B181+C181-D181-G181-Description!$C$6,0)</f>
        <v>236831.37387999985</v>
      </c>
      <c r="I181" s="6"/>
      <c r="J181" s="3">
        <f t="shared" si="5"/>
        <v>814500</v>
      </c>
      <c r="K181" s="3">
        <f>IF(J181&lt;Description!$C$6,'Monthly Stage'!J181,Description!$C$6)</f>
        <v>814500</v>
      </c>
      <c r="L181" s="3"/>
    </row>
    <row r="182" spans="1:13">
      <c r="A182" s="10">
        <f>Evaporation!A181</f>
        <v>1175</v>
      </c>
      <c r="B182" s="3">
        <f>VLOOKUP(A182,Inflow!$A$2:$C$1010,2,FALSE)</f>
        <v>313059.66800000001</v>
      </c>
      <c r="C182">
        <f>VLOOKUP(A182,'Supplemental Flows'!$A$2:$B$781,2,FALSE)</f>
        <v>0</v>
      </c>
      <c r="D182" s="8">
        <f>Description!$C$5</f>
        <v>78500</v>
      </c>
      <c r="E182" s="3">
        <f>VLOOKUP(J181,'Capacity Curve'!$C$2:$E$123,3,TRUE)</f>
        <v>29800</v>
      </c>
      <c r="F182" s="11">
        <f>VLOOKUP(A182,Evaporation!$A$2:$F$1010,3,FALSE)</f>
        <v>0.43489719999999998</v>
      </c>
      <c r="G182" s="3">
        <f t="shared" si="4"/>
        <v>12959.93656</v>
      </c>
      <c r="H182" s="3">
        <f>IF(J181+B182+C182-D182-G182-E182-I182&gt;Description!$C$6,J181+B182+C182-D182-G182-Description!$C$6,0)</f>
        <v>221599.73144000012</v>
      </c>
      <c r="I182" s="6"/>
      <c r="J182" s="3">
        <f t="shared" si="5"/>
        <v>814499.99999999988</v>
      </c>
      <c r="K182" s="3">
        <f>IF(J182&lt;Description!$C$6,'Monthly Stage'!J182,Description!$C$6)</f>
        <v>814500</v>
      </c>
      <c r="L182" s="3"/>
      <c r="M182" s="3"/>
    </row>
    <row r="183" spans="1:13">
      <c r="A183" s="10">
        <f>Evaporation!A182</f>
        <v>1176</v>
      </c>
      <c r="B183" s="3">
        <f>VLOOKUP(A183,Inflow!$A$2:$C$1010,2,FALSE)</f>
        <v>188175.476</v>
      </c>
      <c r="C183">
        <f>VLOOKUP(A183,'Supplemental Flows'!$A$2:$B$781,2,FALSE)</f>
        <v>0</v>
      </c>
      <c r="D183" s="8">
        <f>Description!$C$5</f>
        <v>78500</v>
      </c>
      <c r="E183" s="3">
        <f>VLOOKUP(J182,'Capacity Curve'!$C$2:$E$123,3,TRUE)</f>
        <v>28900</v>
      </c>
      <c r="F183" s="11">
        <f>VLOOKUP(A183,Evaporation!$A$2:$F$1010,3,FALSE)</f>
        <v>1.5125004</v>
      </c>
      <c r="G183" s="3">
        <f t="shared" si="4"/>
        <v>43711.261559999999</v>
      </c>
      <c r="H183" s="3">
        <f>IF(J182+B183+C183-D183-G183-E183-I183&gt;Description!$C$6,J182+B183+C183-D183-G183-Description!$C$6,0)</f>
        <v>65964.214439999894</v>
      </c>
      <c r="I183" s="6"/>
      <c r="J183" s="3">
        <f t="shared" si="5"/>
        <v>814500</v>
      </c>
      <c r="K183" s="3">
        <f>IF(J183&lt;Description!$C$6,'Monthly Stage'!J183,Description!$C$6)</f>
        <v>814500</v>
      </c>
      <c r="L183" s="3"/>
    </row>
    <row r="184" spans="1:13">
      <c r="A184" s="10">
        <f>Evaporation!A183</f>
        <v>1177</v>
      </c>
      <c r="B184" s="3">
        <f>VLOOKUP(A184,Inflow!$A$2:$C$1010,2,FALSE)</f>
        <v>178476.05</v>
      </c>
      <c r="C184">
        <f>VLOOKUP(A184,'Supplemental Flows'!$A$2:$B$781,2,FALSE)</f>
        <v>0</v>
      </c>
      <c r="D184" s="8">
        <f>Description!$C$5</f>
        <v>78500</v>
      </c>
      <c r="E184" s="3">
        <f>VLOOKUP(J183,'Capacity Curve'!$C$2:$E$123,3,TRUE)</f>
        <v>29800</v>
      </c>
      <c r="F184" s="11">
        <f>VLOOKUP(A184,Evaporation!$A$2:$F$1010,3,FALSE)</f>
        <v>1.596195</v>
      </c>
      <c r="G184" s="3">
        <f t="shared" si="4"/>
        <v>47566.611000000004</v>
      </c>
      <c r="H184" s="3">
        <f>IF(J183+B184+C184-D184-G184-E184-I184&gt;Description!$C$6,J183+B184+C184-D184-G184-Description!$C$6,0)</f>
        <v>52409.439000000013</v>
      </c>
      <c r="I184" s="6"/>
      <c r="J184" s="3">
        <f t="shared" si="5"/>
        <v>814500</v>
      </c>
      <c r="K184" s="3">
        <f>IF(J184&lt;Description!$C$6,'Monthly Stage'!J184,Description!$C$6)</f>
        <v>814500</v>
      </c>
      <c r="L184" s="3"/>
    </row>
    <row r="185" spans="1:13">
      <c r="A185" s="10">
        <f>Evaporation!A184</f>
        <v>1178</v>
      </c>
      <c r="B185" s="3">
        <f>VLOOKUP(A185,Inflow!$A$2:$C$1010,2,FALSE)</f>
        <v>223348.14199999999</v>
      </c>
      <c r="C185">
        <f>VLOOKUP(A185,'Supplemental Flows'!$A$2:$B$781,2,FALSE)</f>
        <v>0</v>
      </c>
      <c r="D185" s="8">
        <f>Description!$C$5</f>
        <v>78500</v>
      </c>
      <c r="E185" s="3">
        <f>VLOOKUP(J184,'Capacity Curve'!$C$2:$E$123,3,TRUE)</f>
        <v>29800</v>
      </c>
      <c r="F185" s="11">
        <f>VLOOKUP(A185,Evaporation!$A$2:$F$1010,3,FALSE)</f>
        <v>1.2090017999999998</v>
      </c>
      <c r="G185" s="3">
        <f t="shared" si="4"/>
        <v>36028.253639999995</v>
      </c>
      <c r="H185" s="3">
        <f>IF(J184+B185+C185-D185-G185-E185-I185&gt;Description!$C$6,J184+B185+C185-D185-G185-Description!$C$6,0)</f>
        <v>108819.88835999998</v>
      </c>
      <c r="I185" s="6"/>
      <c r="J185" s="3">
        <f t="shared" si="5"/>
        <v>814500</v>
      </c>
      <c r="K185" s="3">
        <f>IF(J185&lt;Description!$C$6,'Monthly Stage'!J185,Description!$C$6)</f>
        <v>814500</v>
      </c>
      <c r="L185" s="3"/>
    </row>
    <row r="186" spans="1:13">
      <c r="A186" s="10">
        <f>Evaporation!A185</f>
        <v>1179</v>
      </c>
      <c r="B186" s="3">
        <f>VLOOKUP(A186,Inflow!$A$2:$C$1010,2,FALSE)</f>
        <v>166719.17000000001</v>
      </c>
      <c r="C186">
        <f>VLOOKUP(A186,'Supplemental Flows'!$A$2:$B$781,2,FALSE)</f>
        <v>0</v>
      </c>
      <c r="D186" s="8">
        <f>Description!$C$5</f>
        <v>78500</v>
      </c>
      <c r="E186" s="3">
        <f>VLOOKUP(J185,'Capacity Curve'!$C$2:$E$123,3,TRUE)</f>
        <v>29800</v>
      </c>
      <c r="F186" s="11">
        <f>VLOOKUP(A186,Evaporation!$A$2:$F$1010,3,FALSE)</f>
        <v>1.697643</v>
      </c>
      <c r="G186" s="3">
        <f t="shared" si="4"/>
        <v>50589.761400000003</v>
      </c>
      <c r="H186" s="3">
        <f>IF(J185+B186+C186-D186-G186-E186-I186&gt;Description!$C$6,J185+B186+C186-D186-G186-Description!$C$6,0)</f>
        <v>37629.408600000083</v>
      </c>
      <c r="I186" s="6"/>
      <c r="J186" s="3">
        <f t="shared" si="5"/>
        <v>814500</v>
      </c>
      <c r="K186" s="3">
        <f>IF(J186&lt;Description!$C$6,'Monthly Stage'!J186,Description!$C$6)</f>
        <v>814500</v>
      </c>
      <c r="L186" s="3"/>
    </row>
    <row r="187" spans="1:13">
      <c r="A187" s="10">
        <f>Evaporation!A186</f>
        <v>1180</v>
      </c>
      <c r="B187" s="3">
        <f>VLOOKUP(A187,Inflow!$A$2:$C$1010,2,FALSE)</f>
        <v>159305.804</v>
      </c>
      <c r="C187">
        <f>VLOOKUP(A187,'Supplemental Flows'!$A$2:$B$781,2,FALSE)</f>
        <v>0</v>
      </c>
      <c r="D187" s="8">
        <f>Description!$C$5</f>
        <v>78500</v>
      </c>
      <c r="E187" s="3">
        <f>VLOOKUP(J186,'Capacity Curve'!$C$2:$E$123,3,TRUE)</f>
        <v>29800</v>
      </c>
      <c r="F187" s="11">
        <f>VLOOKUP(A187,Evaporation!$A$2:$F$1010,3,FALSE)</f>
        <v>1.7616115999999999</v>
      </c>
      <c r="G187" s="3">
        <f t="shared" si="4"/>
        <v>52496.025679999999</v>
      </c>
      <c r="H187" s="3">
        <f>IF(J186+B187+C187-D187-G187-E187-I187&gt;Description!$C$6,J186+B187+C187-D187-G187-Description!$C$6,0)</f>
        <v>0</v>
      </c>
      <c r="I187" s="6"/>
      <c r="J187" s="3">
        <f t="shared" si="5"/>
        <v>842809.77832000004</v>
      </c>
      <c r="K187" s="3">
        <f>IF(J187&lt;Description!$C$6,'Monthly Stage'!J187,Description!$C$6)</f>
        <v>814500</v>
      </c>
      <c r="L187" s="3"/>
    </row>
    <row r="188" spans="1:13">
      <c r="A188" s="10">
        <f>Evaporation!A187</f>
        <v>1181</v>
      </c>
      <c r="B188" s="3">
        <f>VLOOKUP(A188,Inflow!$A$2:$C$1010,2,FALSE)</f>
        <v>132722.19200000001</v>
      </c>
      <c r="C188">
        <f>VLOOKUP(A188,'Supplemental Flows'!$A$2:$B$781,2,FALSE)</f>
        <v>0</v>
      </c>
      <c r="D188" s="8">
        <f>Description!$C$5</f>
        <v>78500</v>
      </c>
      <c r="E188" s="3">
        <f>VLOOKUP(J187,'Capacity Curve'!$C$2:$E$123,3,TRUE)</f>
        <v>29800</v>
      </c>
      <c r="F188" s="11">
        <f>VLOOKUP(A188,Evaporation!$A$2:$F$1010,3,FALSE)</f>
        <v>1.9909968</v>
      </c>
      <c r="G188" s="3">
        <f t="shared" ref="G188:G251" si="6">E188*F188</f>
        <v>59331.704640000004</v>
      </c>
      <c r="H188" s="3">
        <f>IF(J187+B188+C188-D188-G188-E188-I188&gt;Description!$C$6,J187+B188+C188-D188-G188-Description!$C$6,0)</f>
        <v>0</v>
      </c>
      <c r="I188" s="6"/>
      <c r="J188" s="3">
        <f t="shared" si="5"/>
        <v>837700.26568000007</v>
      </c>
      <c r="K188" s="3">
        <f>IF(J188&lt;Description!$C$6,'Monthly Stage'!J188,Description!$C$6)</f>
        <v>814500</v>
      </c>
      <c r="L188" s="3"/>
    </row>
    <row r="189" spans="1:13">
      <c r="A189" s="10">
        <f>Evaporation!A188</f>
        <v>1182</v>
      </c>
      <c r="B189" s="3">
        <f>VLOOKUP(A189,Inflow!$A$2:$C$1010,2,FALSE)</f>
        <v>182427.66800000001</v>
      </c>
      <c r="C189">
        <f>VLOOKUP(A189,'Supplemental Flows'!$A$2:$B$781,2,FALSE)</f>
        <v>0</v>
      </c>
      <c r="D189" s="8">
        <f>Description!$C$5</f>
        <v>78500</v>
      </c>
      <c r="E189" s="3">
        <f>VLOOKUP(J188,'Capacity Curve'!$C$2:$E$123,3,TRUE)</f>
        <v>29800</v>
      </c>
      <c r="F189" s="11">
        <f>VLOOKUP(A189,Evaporation!$A$2:$F$1010,3,FALSE)</f>
        <v>1.5620972</v>
      </c>
      <c r="G189" s="3">
        <f t="shared" si="6"/>
        <v>46550.49656</v>
      </c>
      <c r="H189" s="3">
        <f>IF(J188+B189+C189-D189-G189-E189-I189&gt;Description!$C$6,J188+B189+C189-D189-G189-Description!$C$6,0)</f>
        <v>80577.437120000017</v>
      </c>
      <c r="I189" s="6"/>
      <c r="J189" s="3">
        <f t="shared" si="5"/>
        <v>814500</v>
      </c>
      <c r="K189" s="3">
        <f>IF(J189&lt;Description!$C$6,'Monthly Stage'!J189,Description!$C$6)</f>
        <v>814500</v>
      </c>
      <c r="L189" s="3"/>
    </row>
    <row r="190" spans="1:13">
      <c r="A190" s="10">
        <f>Evaporation!A189</f>
        <v>1183</v>
      </c>
      <c r="B190" s="3">
        <f>VLOOKUP(A190,Inflow!$A$2:$C$1010,2,FALSE)</f>
        <v>125210.852</v>
      </c>
      <c r="C190">
        <f>VLOOKUP(A190,'Supplemental Flows'!$A$2:$B$781,2,FALSE)</f>
        <v>0</v>
      </c>
      <c r="D190" s="8">
        <f>Description!$C$5</f>
        <v>78500</v>
      </c>
      <c r="E190" s="3">
        <f>VLOOKUP(J189,'Capacity Curve'!$C$2:$E$123,3,TRUE)</f>
        <v>29800</v>
      </c>
      <c r="F190" s="11">
        <f>VLOOKUP(A190,Evaporation!$A$2:$F$1010,3,FALSE)</f>
        <v>2.0558108000000002</v>
      </c>
      <c r="G190" s="3">
        <f t="shared" si="6"/>
        <v>61263.161840000008</v>
      </c>
      <c r="H190" s="3">
        <f>IF(J189+B190+C190-D190-G190-E190-I190&gt;Description!$C$6,J189+B190+C190-D190-G190-Description!$C$6,0)</f>
        <v>0</v>
      </c>
      <c r="I190" s="6"/>
      <c r="J190" s="3">
        <f t="shared" si="5"/>
        <v>799947.69016</v>
      </c>
      <c r="K190" s="3">
        <f>IF(J190&lt;Description!$C$6,'Monthly Stage'!J190,Description!$C$6)</f>
        <v>799947.69016</v>
      </c>
      <c r="L190" s="3"/>
    </row>
    <row r="191" spans="1:13">
      <c r="A191" s="10">
        <f>Evaporation!A190</f>
        <v>1184</v>
      </c>
      <c r="B191" s="3">
        <f>VLOOKUP(A191,Inflow!$A$2:$C$1010,2,FALSE)</f>
        <v>73023.368000000002</v>
      </c>
      <c r="C191">
        <f>VLOOKUP(A191,'Supplemental Flows'!$A$2:$B$781,2,FALSE)</f>
        <v>0</v>
      </c>
      <c r="D191" s="8">
        <f>Description!$C$5</f>
        <v>78500</v>
      </c>
      <c r="E191" s="3">
        <f>VLOOKUP(J190,'Capacity Curve'!$C$2:$E$123,3,TRUE)</f>
        <v>28900</v>
      </c>
      <c r="F191" s="11">
        <f>VLOOKUP(A191,Evaporation!$A$2:$F$1010,3,FALSE)</f>
        <v>2.5061271999999999</v>
      </c>
      <c r="G191" s="3">
        <f t="shared" si="6"/>
        <v>72427.076079999999</v>
      </c>
      <c r="H191" s="3">
        <f>IF(J190+B191+C191-D191-G191-E191-I191&gt;Description!$C$6,J190+B191+C191-D191-G191-Description!$C$6,0)</f>
        <v>0</v>
      </c>
      <c r="I191" s="6"/>
      <c r="J191" s="3">
        <f t="shared" si="5"/>
        <v>722043.98207999999</v>
      </c>
      <c r="K191" s="3">
        <f>IF(J191&lt;Description!$C$6,'Monthly Stage'!J191,Description!$C$6)</f>
        <v>722043.98207999999</v>
      </c>
      <c r="L191" s="3"/>
    </row>
    <row r="192" spans="1:13">
      <c r="A192" s="10">
        <f>Evaporation!A191</f>
        <v>1185</v>
      </c>
      <c r="B192" s="3">
        <f>VLOOKUP(A192,Inflow!$A$2:$C$1010,2,FALSE)</f>
        <v>105909.97399999999</v>
      </c>
      <c r="C192">
        <f>VLOOKUP(A192,'Supplemental Flows'!$A$2:$B$781,2,FALSE)</f>
        <v>0</v>
      </c>
      <c r="D192" s="8">
        <f>Description!$C$5</f>
        <v>78500</v>
      </c>
      <c r="E192" s="3">
        <f>VLOOKUP(J191,'Capacity Curve'!$C$2:$E$123,3,TRUE)</f>
        <v>26600</v>
      </c>
      <c r="F192" s="11">
        <f>VLOOKUP(A192,Evaporation!$A$2:$F$1010,3,FALSE)</f>
        <v>2.2223546000000001</v>
      </c>
      <c r="G192" s="3">
        <f t="shared" si="6"/>
        <v>59114.632360000003</v>
      </c>
      <c r="H192" s="3">
        <f>IF(J191+B192+C192-D192-G192-E192-I192&gt;Description!$C$6,J191+B192+C192-D192-G192-Description!$C$6,0)</f>
        <v>0</v>
      </c>
      <c r="I192" s="6"/>
      <c r="J192" s="3">
        <f t="shared" si="5"/>
        <v>690339.32371999987</v>
      </c>
      <c r="K192" s="3">
        <f>IF(J192&lt;Description!$C$6,'Monthly Stage'!J192,Description!$C$6)</f>
        <v>690339.32371999987</v>
      </c>
      <c r="L192" s="3"/>
    </row>
    <row r="193" spans="1:13">
      <c r="A193" s="10">
        <f>Evaporation!A192</f>
        <v>1186</v>
      </c>
      <c r="B193" s="3">
        <f>VLOOKUP(A193,Inflow!$A$2:$C$1010,2,FALSE)</f>
        <v>115380.79399999999</v>
      </c>
      <c r="C193">
        <f>VLOOKUP(A193,'Supplemental Flows'!$A$2:$B$781,2,FALSE)</f>
        <v>0</v>
      </c>
      <c r="D193" s="8">
        <f>Description!$C$5</f>
        <v>78500</v>
      </c>
      <c r="E193" s="3">
        <f>VLOOKUP(J192,'Capacity Curve'!$C$2:$E$123,3,TRUE)</f>
        <v>25800</v>
      </c>
      <c r="F193" s="11">
        <f>VLOOKUP(A193,Evaporation!$A$2:$F$1010,3,FALSE)</f>
        <v>2.1406326</v>
      </c>
      <c r="G193" s="3">
        <f t="shared" si="6"/>
        <v>55228.321080000002</v>
      </c>
      <c r="H193" s="3">
        <f>IF(J192+B193+C193-D193-G193-E193-I193&gt;Description!$C$6,J192+B193+C193-D193-G193-Description!$C$6,0)</f>
        <v>0</v>
      </c>
      <c r="I193" s="6"/>
      <c r="J193" s="3">
        <f t="shared" si="5"/>
        <v>671991.79663999984</v>
      </c>
      <c r="K193" s="3">
        <f>IF(J193&lt;Description!$C$6,'Monthly Stage'!J193,Description!$C$6)</f>
        <v>671991.79663999984</v>
      </c>
      <c r="L193" s="3"/>
    </row>
    <row r="194" spans="1:13">
      <c r="A194" s="10">
        <f>Evaporation!A193</f>
        <v>1187</v>
      </c>
      <c r="B194" s="3">
        <f>VLOOKUP(A194,Inflow!$A$2:$C$1010,2,FALSE)</f>
        <v>104570.996</v>
      </c>
      <c r="C194">
        <f>VLOOKUP(A194,'Supplemental Flows'!$A$2:$B$781,2,FALSE)</f>
        <v>0</v>
      </c>
      <c r="D194" s="8">
        <f>Description!$C$5</f>
        <v>78500</v>
      </c>
      <c r="E194" s="3">
        <f>VLOOKUP(J193,'Capacity Curve'!$C$2:$E$123,3,TRUE)</f>
        <v>25200</v>
      </c>
      <c r="F194" s="11">
        <f>VLOOKUP(A194,Evaporation!$A$2:$F$1010,3,FALSE)</f>
        <v>2.2339083999999998</v>
      </c>
      <c r="G194" s="3">
        <f t="shared" si="6"/>
        <v>56294.491679999992</v>
      </c>
      <c r="H194" s="3">
        <f>IF(J193+B194+C194-D194-G194-E194-I194&gt;Description!$C$6,J193+B194+C194-D194-G194-Description!$C$6,0)</f>
        <v>0</v>
      </c>
      <c r="I194" s="6"/>
      <c r="J194" s="3">
        <f t="shared" si="5"/>
        <v>641768.30095999991</v>
      </c>
      <c r="K194" s="3">
        <f>IF(J194&lt;Description!$C$6,'Monthly Stage'!J194,Description!$C$6)</f>
        <v>641768.30095999991</v>
      </c>
      <c r="L194" s="3"/>
      <c r="M194" s="3"/>
    </row>
    <row r="195" spans="1:13">
      <c r="A195" s="10">
        <f>Evaporation!A194</f>
        <v>1188</v>
      </c>
      <c r="B195" s="3">
        <f>VLOOKUP(A195,Inflow!$A$2:$C$1010,2,FALSE)</f>
        <v>190820.774</v>
      </c>
      <c r="C195">
        <f>VLOOKUP(A195,'Supplemental Flows'!$A$2:$B$781,2,FALSE)</f>
        <v>0</v>
      </c>
      <c r="D195" s="8">
        <f>Description!$C$5</f>
        <v>78500</v>
      </c>
      <c r="E195" s="3">
        <f>VLOOKUP(J194,'Capacity Curve'!$C$2:$E$123,3,TRUE)</f>
        <v>24400</v>
      </c>
      <c r="F195" s="11">
        <f>VLOOKUP(A195,Evaporation!$A$2:$F$1010,3,FALSE)</f>
        <v>1.4896746000000001</v>
      </c>
      <c r="G195" s="3">
        <f t="shared" si="6"/>
        <v>36348.060239999999</v>
      </c>
      <c r="H195" s="3">
        <f>IF(J194+B195+C195-D195-G195-E195-I195&gt;Description!$C$6,J194+B195+C195-D195-G195-Description!$C$6,0)</f>
        <v>0</v>
      </c>
      <c r="I195" s="6"/>
      <c r="J195" s="3">
        <f t="shared" si="5"/>
        <v>717741.01471999986</v>
      </c>
      <c r="K195" s="3">
        <f>IF(J195&lt;Description!$C$6,'Monthly Stage'!J195,Description!$C$6)</f>
        <v>717741.01471999986</v>
      </c>
      <c r="L195" s="3"/>
    </row>
    <row r="196" spans="1:13">
      <c r="A196" s="10">
        <f>Evaporation!A195</f>
        <v>1189</v>
      </c>
      <c r="B196" s="3">
        <f>VLOOKUP(A196,Inflow!$A$2:$C$1010,2,FALSE)</f>
        <v>163616.66</v>
      </c>
      <c r="C196">
        <f>VLOOKUP(A196,'Supplemental Flows'!$A$2:$B$781,2,FALSE)</f>
        <v>0</v>
      </c>
      <c r="D196" s="8">
        <f>Description!$C$5</f>
        <v>78500</v>
      </c>
      <c r="E196" s="3">
        <f>VLOOKUP(J195,'Capacity Curve'!$C$2:$E$123,3,TRUE)</f>
        <v>26600</v>
      </c>
      <c r="F196" s="11">
        <f>VLOOKUP(A196,Evaporation!$A$2:$F$1010,3,FALSE)</f>
        <v>1.7244139999999999</v>
      </c>
      <c r="G196" s="3">
        <f t="shared" si="6"/>
        <v>45869.412399999994</v>
      </c>
      <c r="H196" s="3">
        <f>IF(J195+B196+C196-D196-G196-E196-I196&gt;Description!$C$6,J195+B196+C196-D196-G196-Description!$C$6,0)</f>
        <v>0</v>
      </c>
      <c r="I196" s="6"/>
      <c r="J196" s="3">
        <f t="shared" si="5"/>
        <v>756988.26231999986</v>
      </c>
      <c r="K196" s="3">
        <f>IF(J196&lt;Description!$C$6,'Monthly Stage'!J196,Description!$C$6)</f>
        <v>756988.26231999986</v>
      </c>
      <c r="L196" s="3"/>
    </row>
    <row r="197" spans="1:13">
      <c r="A197" s="10">
        <f>Evaporation!A196</f>
        <v>1190</v>
      </c>
      <c r="B197" s="3">
        <f>VLOOKUP(A197,Inflow!$A$2:$C$1010,2,FALSE)</f>
        <v>222858.272</v>
      </c>
      <c r="C197">
        <f>VLOOKUP(A197,'Supplemental Flows'!$A$2:$B$781,2,FALSE)</f>
        <v>0</v>
      </c>
      <c r="D197" s="8">
        <f>Description!$C$5</f>
        <v>78500</v>
      </c>
      <c r="E197" s="3">
        <f>VLOOKUP(J196,'Capacity Curve'!$C$2:$E$123,3,TRUE)</f>
        <v>28100</v>
      </c>
      <c r="F197" s="11">
        <f>VLOOKUP(A197,Evaporation!$A$2:$F$1010,3,FALSE)</f>
        <v>1.2132288</v>
      </c>
      <c r="G197" s="3">
        <f t="shared" si="6"/>
        <v>34091.72928</v>
      </c>
      <c r="H197" s="3">
        <f>IF(J196+B197+C197-D197-G197-E197-I197&gt;Description!$C$6,J196+B197+C197-D197-G197-Description!$C$6,0)</f>
        <v>52754.80503999989</v>
      </c>
      <c r="I197" s="6"/>
      <c r="J197" s="3">
        <f t="shared" ref="J197:J260" si="7">IF(J196+B197+C197-G197-D197-H197&lt;0,0,J196+B197+C197-G197-D197-H197)</f>
        <v>814500</v>
      </c>
      <c r="K197" s="3">
        <f>IF(J197&lt;Description!$C$6,'Monthly Stage'!J197,Description!$C$6)</f>
        <v>814500</v>
      </c>
      <c r="L197" s="3"/>
    </row>
    <row r="198" spans="1:13">
      <c r="A198" s="10">
        <f>Evaporation!A197</f>
        <v>1191</v>
      </c>
      <c r="B198" s="3">
        <f>VLOOKUP(A198,Inflow!$A$2:$C$1010,2,FALSE)</f>
        <v>180958.05799999999</v>
      </c>
      <c r="C198">
        <f>VLOOKUP(A198,'Supplemental Flows'!$A$2:$B$781,2,FALSE)</f>
        <v>0</v>
      </c>
      <c r="D198" s="8">
        <f>Description!$C$5</f>
        <v>78500</v>
      </c>
      <c r="E198" s="3">
        <f>VLOOKUP(J197,'Capacity Curve'!$C$2:$E$123,3,TRUE)</f>
        <v>29800</v>
      </c>
      <c r="F198" s="11">
        <f>VLOOKUP(A198,Evaporation!$A$2:$F$1010,3,FALSE)</f>
        <v>1.5747781999999999</v>
      </c>
      <c r="G198" s="3">
        <f t="shared" si="6"/>
        <v>46928.390359999998</v>
      </c>
      <c r="H198" s="3">
        <f>IF(J197+B198+C198-D198-G198-E198-I198&gt;Description!$C$6,J197+B198+C198-D198-G198-Description!$C$6,0)</f>
        <v>55529.66764</v>
      </c>
      <c r="I198" s="6"/>
      <c r="J198" s="3">
        <f t="shared" si="7"/>
        <v>814500</v>
      </c>
      <c r="K198" s="3">
        <f>IF(J198&lt;Description!$C$6,'Monthly Stage'!J198,Description!$C$6)</f>
        <v>814500</v>
      </c>
      <c r="L198" s="3"/>
    </row>
    <row r="199" spans="1:13">
      <c r="A199" s="10">
        <f>Evaporation!A198</f>
        <v>1192</v>
      </c>
      <c r="B199" s="3">
        <f>VLOOKUP(A199,Inflow!$A$2:$C$1010,2,FALSE)</f>
        <v>142748.198</v>
      </c>
      <c r="C199">
        <f>VLOOKUP(A199,'Supplemental Flows'!$A$2:$B$781,2,FALSE)</f>
        <v>0</v>
      </c>
      <c r="D199" s="8">
        <f>Description!$C$5</f>
        <v>78500</v>
      </c>
      <c r="E199" s="3">
        <f>VLOOKUP(J198,'Capacity Curve'!$C$2:$E$123,3,TRUE)</f>
        <v>29800</v>
      </c>
      <c r="F199" s="11">
        <f>VLOOKUP(A199,Evaporation!$A$2:$F$1010,3,FALSE)</f>
        <v>1.9044842</v>
      </c>
      <c r="G199" s="3">
        <f t="shared" si="6"/>
        <v>56753.629159999997</v>
      </c>
      <c r="H199" s="3">
        <f>IF(J198+B199+C199-D199-G199-E199-I199&gt;Description!$C$6,J198+B199+C199-D199-G199-Description!$C$6,0)</f>
        <v>0</v>
      </c>
      <c r="I199" s="6"/>
      <c r="J199" s="3">
        <f t="shared" si="7"/>
        <v>821994.56883999996</v>
      </c>
      <c r="K199" s="3">
        <f>IF(J199&lt;Description!$C$6,'Monthly Stage'!J199,Description!$C$6)</f>
        <v>814500</v>
      </c>
      <c r="L199" s="3"/>
    </row>
    <row r="200" spans="1:13">
      <c r="A200" s="10">
        <f>Evaporation!A199</f>
        <v>1193</v>
      </c>
      <c r="B200" s="3">
        <f>VLOOKUP(A200,Inflow!$A$2:$C$1010,2,FALSE)</f>
        <v>66851.005999999994</v>
      </c>
      <c r="C200">
        <f>VLOOKUP(A200,'Supplemental Flows'!$A$2:$B$781,2,FALSE)</f>
        <v>0</v>
      </c>
      <c r="D200" s="8">
        <f>Description!$C$5</f>
        <v>78500</v>
      </c>
      <c r="E200" s="3">
        <f>VLOOKUP(J199,'Capacity Curve'!$C$2:$E$123,3,TRUE)</f>
        <v>29800</v>
      </c>
      <c r="F200" s="11">
        <f>VLOOKUP(A200,Evaporation!$A$2:$F$1010,3,FALSE)</f>
        <v>2.5593873999999999</v>
      </c>
      <c r="G200" s="3">
        <f t="shared" si="6"/>
        <v>76269.744519999993</v>
      </c>
      <c r="H200" s="3">
        <f>IF(J199+B200+C200-D200-G200-E200-I200&gt;Description!$C$6,J199+B200+C200-D200-G200-Description!$C$6,0)</f>
        <v>0</v>
      </c>
      <c r="I200" s="6"/>
      <c r="J200" s="3">
        <f t="shared" si="7"/>
        <v>734075.83031999995</v>
      </c>
      <c r="K200" s="3">
        <f>IF(J200&lt;Description!$C$6,'Monthly Stage'!J200,Description!$C$6)</f>
        <v>734075.83031999995</v>
      </c>
      <c r="L200" s="3"/>
    </row>
    <row r="201" spans="1:13">
      <c r="A201" s="10">
        <f>Evaporation!A200</f>
        <v>1194</v>
      </c>
      <c r="B201" s="3">
        <f>VLOOKUP(A201,Inflow!$A$2:$C$1010,2,FALSE)</f>
        <v>113388.656</v>
      </c>
      <c r="C201">
        <f>VLOOKUP(A201,'Supplemental Flows'!$A$2:$B$781,2,FALSE)</f>
        <v>0</v>
      </c>
      <c r="D201" s="8">
        <f>Description!$C$5</f>
        <v>78500</v>
      </c>
      <c r="E201" s="3">
        <f>VLOOKUP(J200,'Capacity Curve'!$C$2:$E$123,3,TRUE)</f>
        <v>27300</v>
      </c>
      <c r="F201" s="11">
        <f>VLOOKUP(A201,Evaporation!$A$2:$F$1010,3,FALSE)</f>
        <v>2.1578224000000001</v>
      </c>
      <c r="G201" s="3">
        <f t="shared" si="6"/>
        <v>58908.551520000001</v>
      </c>
      <c r="H201" s="3">
        <f>IF(J200+B201+C201-D201-G201-E201-I201&gt;Description!$C$6,J200+B201+C201-D201-G201-Description!$C$6,0)</f>
        <v>0</v>
      </c>
      <c r="I201" s="6"/>
      <c r="J201" s="3">
        <f t="shared" si="7"/>
        <v>710055.93479999993</v>
      </c>
      <c r="K201" s="3">
        <f>IF(J201&lt;Description!$C$6,'Monthly Stage'!J201,Description!$C$6)</f>
        <v>710055.93479999993</v>
      </c>
      <c r="L201" s="3"/>
    </row>
    <row r="202" spans="1:13">
      <c r="A202" s="10">
        <f>Evaporation!A201</f>
        <v>1195</v>
      </c>
      <c r="B202" s="3">
        <f>VLOOKUP(A202,Inflow!$A$2:$C$1010,2,FALSE)</f>
        <v>147744.872</v>
      </c>
      <c r="C202">
        <f>VLOOKUP(A202,'Supplemental Flows'!$A$2:$B$781,2,FALSE)</f>
        <v>0</v>
      </c>
      <c r="D202" s="8">
        <f>Description!$C$5</f>
        <v>78500</v>
      </c>
      <c r="E202" s="3">
        <f>VLOOKUP(J201,'Capacity Curve'!$C$2:$E$123,3,TRUE)</f>
        <v>26600</v>
      </c>
      <c r="F202" s="11">
        <f>VLOOKUP(A202,Evaporation!$A$2:$F$1010,3,FALSE)</f>
        <v>1.8613687999999999</v>
      </c>
      <c r="G202" s="3">
        <f t="shared" si="6"/>
        <v>49512.410080000001</v>
      </c>
      <c r="H202" s="3">
        <f>IF(J201+B202+C202-D202-G202-E202-I202&gt;Description!$C$6,J201+B202+C202-D202-G202-Description!$C$6,0)</f>
        <v>0</v>
      </c>
      <c r="I202" s="6"/>
      <c r="J202" s="3">
        <f t="shared" si="7"/>
        <v>729788.39671999984</v>
      </c>
      <c r="K202" s="3">
        <f>IF(J202&lt;Description!$C$6,'Monthly Stage'!J202,Description!$C$6)</f>
        <v>729788.39671999984</v>
      </c>
      <c r="L202" s="3"/>
    </row>
    <row r="203" spans="1:13">
      <c r="A203" s="10">
        <f>Evaporation!A202</f>
        <v>1196</v>
      </c>
      <c r="B203" s="3">
        <f>VLOOKUP(A203,Inflow!$A$2:$C$1010,2,FALSE)</f>
        <v>252119.84</v>
      </c>
      <c r="C203">
        <f>VLOOKUP(A203,'Supplemental Flows'!$A$2:$B$781,2,FALSE)</f>
        <v>0</v>
      </c>
      <c r="D203" s="8">
        <f>Description!$C$5</f>
        <v>78500</v>
      </c>
      <c r="E203" s="3">
        <f>VLOOKUP(J202,'Capacity Curve'!$C$2:$E$123,3,TRUE)</f>
        <v>27300</v>
      </c>
      <c r="F203" s="11">
        <f>VLOOKUP(A203,Evaporation!$A$2:$F$1010,3,FALSE)</f>
        <v>0.96073600000000003</v>
      </c>
      <c r="G203" s="3">
        <f t="shared" si="6"/>
        <v>26228.092800000002</v>
      </c>
      <c r="H203" s="3">
        <f>IF(J202+B203+C203-D203-G203-E203-I203&gt;Description!$C$6,J202+B203+C203-D203-G203-Description!$C$6,0)</f>
        <v>62680.143919999828</v>
      </c>
      <c r="I203" s="6"/>
      <c r="J203" s="3">
        <f t="shared" si="7"/>
        <v>814500</v>
      </c>
      <c r="K203" s="3">
        <f>IF(J203&lt;Description!$C$6,'Monthly Stage'!J203,Description!$C$6)</f>
        <v>814500</v>
      </c>
      <c r="L203" s="3"/>
    </row>
    <row r="204" spans="1:13">
      <c r="A204" s="10">
        <f>Evaporation!A203</f>
        <v>1197</v>
      </c>
      <c r="B204" s="3">
        <f>VLOOKUP(A204,Inflow!$A$2:$C$1010,2,FALSE)</f>
        <v>175798.09400000001</v>
      </c>
      <c r="C204">
        <f>VLOOKUP(A204,'Supplemental Flows'!$A$2:$B$781,2,FALSE)</f>
        <v>0</v>
      </c>
      <c r="D204" s="8">
        <f>Description!$C$5</f>
        <v>78500</v>
      </c>
      <c r="E204" s="3">
        <f>VLOOKUP(J203,'Capacity Curve'!$C$2:$E$123,3,TRUE)</f>
        <v>29800</v>
      </c>
      <c r="F204" s="11">
        <f>VLOOKUP(A204,Evaporation!$A$2:$F$1010,3,FALSE)</f>
        <v>1.6193025999999999</v>
      </c>
      <c r="G204" s="3">
        <f t="shared" si="6"/>
        <v>48255.217479999999</v>
      </c>
      <c r="H204" s="3">
        <f>IF(J203+B204+C204-D204-G204-E204-I204&gt;Description!$C$6,J203+B204+C204-D204-G204-Description!$C$6,0)</f>
        <v>49042.876520000049</v>
      </c>
      <c r="I204" s="6"/>
      <c r="J204" s="3">
        <f t="shared" si="7"/>
        <v>814500</v>
      </c>
      <c r="K204" s="3">
        <f>IF(J204&lt;Description!$C$6,'Monthly Stage'!J204,Description!$C$6)</f>
        <v>814500</v>
      </c>
      <c r="L204" s="3"/>
    </row>
    <row r="205" spans="1:13">
      <c r="A205" s="10">
        <f>Evaporation!A204</f>
        <v>1198</v>
      </c>
      <c r="B205" s="3">
        <f>VLOOKUP(A205,Inflow!$A$2:$C$1010,2,FALSE)</f>
        <v>22076.888000000006</v>
      </c>
      <c r="C205">
        <f>VLOOKUP(A205,'Supplemental Flows'!$A$2:$B$781,2,FALSE)</f>
        <v>0</v>
      </c>
      <c r="D205" s="8">
        <f>Description!$C$5</f>
        <v>78500</v>
      </c>
      <c r="E205" s="3">
        <f>VLOOKUP(J204,'Capacity Curve'!$C$2:$E$123,3,TRUE)</f>
        <v>29800</v>
      </c>
      <c r="F205" s="11">
        <f>VLOOKUP(A205,Evaporation!$A$2:$F$1010,3,FALSE)</f>
        <v>2.9457351999999997</v>
      </c>
      <c r="G205" s="3">
        <f t="shared" si="6"/>
        <v>87782.908959999986</v>
      </c>
      <c r="H205" s="3">
        <f>IF(J204+B205+C205-D205-G205-E205-I205&gt;Description!$C$6,J204+B205+C205-D205-G205-Description!$C$6,0)</f>
        <v>0</v>
      </c>
      <c r="I205" s="6"/>
      <c r="J205" s="3">
        <f t="shared" si="7"/>
        <v>670293.97904000001</v>
      </c>
      <c r="K205" s="3">
        <f>IF(J205&lt;Description!$C$6,'Monthly Stage'!J205,Description!$C$6)</f>
        <v>670293.97904000001</v>
      </c>
      <c r="L205" s="3"/>
    </row>
    <row r="206" spans="1:13">
      <c r="A206" s="10">
        <f>Evaporation!A205</f>
        <v>1199</v>
      </c>
      <c r="B206" s="3">
        <f>VLOOKUP(A206,Inflow!$A$2:$C$1010,2,FALSE)</f>
        <v>72174.260000000009</v>
      </c>
      <c r="C206">
        <f>VLOOKUP(A206,'Supplemental Flows'!$A$2:$B$781,2,FALSE)</f>
        <v>0</v>
      </c>
      <c r="D206" s="8">
        <f>Description!$C$5</f>
        <v>78500</v>
      </c>
      <c r="E206" s="3">
        <f>VLOOKUP(J205,'Capacity Curve'!$C$2:$E$123,3,TRUE)</f>
        <v>25200</v>
      </c>
      <c r="F206" s="11">
        <f>VLOOKUP(A206,Evaporation!$A$2:$F$1010,3,FALSE)</f>
        <v>2.5134539999999999</v>
      </c>
      <c r="G206" s="3">
        <f t="shared" si="6"/>
        <v>63339.040799999995</v>
      </c>
      <c r="H206" s="3">
        <f>IF(J205+B206+C206-D206-G206-E206-I206&gt;Description!$C$6,J205+B206+C206-D206-G206-Description!$C$6,0)</f>
        <v>0</v>
      </c>
      <c r="I206" s="6"/>
      <c r="J206" s="3">
        <f t="shared" si="7"/>
        <v>600629.19824000006</v>
      </c>
      <c r="K206" s="3">
        <f>IF(J206&lt;Description!$C$6,'Monthly Stage'!J206,Description!$C$6)</f>
        <v>600629.19824000006</v>
      </c>
      <c r="L206" s="3"/>
      <c r="M206" s="3"/>
    </row>
    <row r="207" spans="1:13">
      <c r="A207" s="10">
        <f>Evaporation!A206</f>
        <v>1200</v>
      </c>
      <c r="B207" s="3">
        <f>VLOOKUP(A207,Inflow!$A$2:$C$1010,2,FALSE)</f>
        <v>78836.491999999998</v>
      </c>
      <c r="C207">
        <f>VLOOKUP(A207,'Supplemental Flows'!$A$2:$B$781,2,FALSE)</f>
        <v>0</v>
      </c>
      <c r="D207" s="8">
        <f>Description!$C$5</f>
        <v>78500</v>
      </c>
      <c r="E207" s="3">
        <f>VLOOKUP(J206,'Capacity Curve'!$C$2:$E$123,3,TRUE)</f>
        <v>23100</v>
      </c>
      <c r="F207" s="11">
        <f>VLOOKUP(A207,Evaporation!$A$2:$F$1010,3,FALSE)</f>
        <v>2.4559668000000001</v>
      </c>
      <c r="G207" s="3">
        <f t="shared" si="6"/>
        <v>56732.833080000004</v>
      </c>
      <c r="H207" s="3">
        <f>IF(J206+B207+C207-D207-G207-E207-I207&gt;Description!$C$6,J206+B207+C207-D207-G207-Description!$C$6,0)</f>
        <v>0</v>
      </c>
      <c r="I207" s="6"/>
      <c r="J207" s="3">
        <f t="shared" si="7"/>
        <v>544232.85716000001</v>
      </c>
      <c r="K207" s="3">
        <f>IF(J207&lt;Description!$C$6,'Monthly Stage'!J207,Description!$C$6)</f>
        <v>544232.85716000001</v>
      </c>
      <c r="L207" s="3"/>
    </row>
    <row r="208" spans="1:13">
      <c r="A208" s="10">
        <f>Evaporation!A207</f>
        <v>1201</v>
      </c>
      <c r="B208" s="3">
        <f>VLOOKUP(A208,Inflow!$A$2:$C$1010,2,FALSE)</f>
        <v>73284.631999999998</v>
      </c>
      <c r="C208">
        <f>VLOOKUP(A208,'Supplemental Flows'!$A$2:$B$781,2,FALSE)</f>
        <v>0</v>
      </c>
      <c r="D208" s="8">
        <f>Description!$C$5</f>
        <v>78500</v>
      </c>
      <c r="E208" s="3">
        <f>VLOOKUP(J207,'Capacity Curve'!$C$2:$E$123,3,TRUE)</f>
        <v>21700</v>
      </c>
      <c r="F208" s="11">
        <f>VLOOKUP(A208,Evaporation!$A$2:$F$1010,3,FALSE)</f>
        <v>2.5038727999999999</v>
      </c>
      <c r="G208" s="3">
        <f t="shared" si="6"/>
        <v>54334.03976</v>
      </c>
      <c r="H208" s="3">
        <f>IF(J207+B208+C208-D208-G208-E208-I208&gt;Description!$C$6,J207+B208+C208-D208-G208-Description!$C$6,0)</f>
        <v>0</v>
      </c>
      <c r="I208" s="6"/>
      <c r="J208" s="3">
        <f t="shared" si="7"/>
        <v>484683.44940000004</v>
      </c>
      <c r="K208" s="3">
        <f>IF(J208&lt;Description!$C$6,'Monthly Stage'!J208,Description!$C$6)</f>
        <v>484683.44940000004</v>
      </c>
      <c r="L208" s="3"/>
    </row>
    <row r="209" spans="1:13">
      <c r="A209" s="10">
        <f>Evaporation!A208</f>
        <v>1202</v>
      </c>
      <c r="B209" s="3">
        <f>VLOOKUP(A209,Inflow!$A$2:$C$1010,2,FALSE)</f>
        <v>61691.042000000001</v>
      </c>
      <c r="C209">
        <f>VLOOKUP(A209,'Supplemental Flows'!$A$2:$B$781,2,FALSE)</f>
        <v>0</v>
      </c>
      <c r="D209" s="8">
        <f>Description!$C$5</f>
        <v>78500</v>
      </c>
      <c r="E209" s="3">
        <f>VLOOKUP(J208,'Capacity Curve'!$C$2:$E$123,3,TRUE)</f>
        <v>18900</v>
      </c>
      <c r="F209" s="11">
        <f>VLOOKUP(A209,Evaporation!$A$2:$F$1010,3,FALSE)</f>
        <v>2.6039118000000001</v>
      </c>
      <c r="G209" s="3">
        <f t="shared" si="6"/>
        <v>49213.933020000004</v>
      </c>
      <c r="H209" s="3">
        <f>IF(J208+B209+C209-D209-G209-E209-I209&gt;Description!$C$6,J208+B209+C209-D209-G209-Description!$C$6,0)</f>
        <v>0</v>
      </c>
      <c r="I209" s="6"/>
      <c r="J209" s="3">
        <f t="shared" si="7"/>
        <v>418660.55838000006</v>
      </c>
      <c r="K209" s="3">
        <f>IF(J209&lt;Description!$C$6,'Monthly Stage'!J209,Description!$C$6)</f>
        <v>418660.55838000006</v>
      </c>
      <c r="L209" s="3"/>
    </row>
    <row r="210" spans="1:13">
      <c r="A210" s="10">
        <f>Evaporation!A209</f>
        <v>1203</v>
      </c>
      <c r="B210" s="3">
        <f>VLOOKUP(A210,Inflow!$A$2:$C$1010,2,FALSE)</f>
        <v>104081.126</v>
      </c>
      <c r="C210">
        <f>VLOOKUP(A210,'Supplemental Flows'!$A$2:$B$781,2,FALSE)</f>
        <v>0</v>
      </c>
      <c r="D210" s="8">
        <f>Description!$C$5</f>
        <v>78500</v>
      </c>
      <c r="E210" s="3">
        <f>VLOOKUP(J209,'Capacity Curve'!$C$2:$E$123,3,TRUE)</f>
        <v>12820</v>
      </c>
      <c r="F210" s="11">
        <f>VLOOKUP(A210,Evaporation!$A$2:$F$1010,3,FALSE)</f>
        <v>2.2381354</v>
      </c>
      <c r="G210" s="3">
        <f t="shared" si="6"/>
        <v>28692.895828000001</v>
      </c>
      <c r="H210" s="3">
        <f>IF(J209+B210+C210-D210-G210-E210-I210&gt;Description!$C$6,J209+B210+C210-D210-G210-Description!$C$6,0)</f>
        <v>0</v>
      </c>
      <c r="I210" s="6"/>
      <c r="J210" s="3">
        <f t="shared" si="7"/>
        <v>415548.78855200007</v>
      </c>
      <c r="K210" s="3">
        <f>IF(J210&lt;Description!$C$6,'Monthly Stage'!J210,Description!$C$6)</f>
        <v>415548.78855200007</v>
      </c>
      <c r="L210" s="3"/>
    </row>
    <row r="211" spans="1:13">
      <c r="A211" s="10">
        <f>Evaporation!A210</f>
        <v>1204</v>
      </c>
      <c r="B211" s="3">
        <f>VLOOKUP(A211,Inflow!$A$2:$C$1010,2,FALSE)</f>
        <v>133571.29999999999</v>
      </c>
      <c r="C211">
        <f>VLOOKUP(A211,'Supplemental Flows'!$A$2:$B$781,2,FALSE)</f>
        <v>0</v>
      </c>
      <c r="D211" s="8">
        <f>Description!$C$5</f>
        <v>78500</v>
      </c>
      <c r="E211" s="3">
        <f>VLOOKUP(J210,'Capacity Curve'!$C$2:$E$123,3,TRUE)</f>
        <v>12520</v>
      </c>
      <c r="F211" s="11">
        <f>VLOOKUP(A211,Evaporation!$A$2:$F$1010,3,FALSE)</f>
        <v>1.98367</v>
      </c>
      <c r="G211" s="3">
        <f t="shared" si="6"/>
        <v>24835.5484</v>
      </c>
      <c r="H211" s="3">
        <f>IF(J210+B211+C211-D211-G211-E211-I211&gt;Description!$C$6,J210+B211+C211-D211-G211-Description!$C$6,0)</f>
        <v>0</v>
      </c>
      <c r="I211" s="6"/>
      <c r="J211" s="3">
        <f t="shared" si="7"/>
        <v>445784.54015200003</v>
      </c>
      <c r="K211" s="3">
        <f>IF(J211&lt;Description!$C$6,'Monthly Stage'!J211,Description!$C$6)</f>
        <v>445784.54015200003</v>
      </c>
      <c r="L211" s="3"/>
    </row>
    <row r="212" spans="1:13">
      <c r="A212" s="10">
        <f>Evaporation!A211</f>
        <v>1205</v>
      </c>
      <c r="B212" s="3">
        <f>VLOOKUP(A212,Inflow!$A$2:$C$1010,2,FALSE)</f>
        <v>176647.20199999999</v>
      </c>
      <c r="C212">
        <f>VLOOKUP(A212,'Supplemental Flows'!$A$2:$B$781,2,FALSE)</f>
        <v>0</v>
      </c>
      <c r="D212" s="8">
        <f>Description!$C$5</f>
        <v>78500</v>
      </c>
      <c r="E212" s="3">
        <f>VLOOKUP(J211,'Capacity Curve'!$C$2:$E$123,3,TRUE)</f>
        <v>13240</v>
      </c>
      <c r="F212" s="11">
        <f>VLOOKUP(A212,Evaporation!$A$2:$F$1010,3,FALSE)</f>
        <v>1.6119758</v>
      </c>
      <c r="G212" s="3">
        <f t="shared" si="6"/>
        <v>21342.559591999998</v>
      </c>
      <c r="H212" s="3">
        <f>IF(J211+B212+C212-D212-G212-E212-I212&gt;Description!$C$6,J211+B212+C212-D212-G212-Description!$C$6,0)</f>
        <v>0</v>
      </c>
      <c r="I212" s="6"/>
      <c r="J212" s="3">
        <f t="shared" si="7"/>
        <v>522589.1825600001</v>
      </c>
      <c r="K212" s="3">
        <f>IF(J212&lt;Description!$C$6,'Monthly Stage'!J212,Description!$C$6)</f>
        <v>522589.1825600001</v>
      </c>
      <c r="L212" s="3"/>
    </row>
    <row r="213" spans="1:13">
      <c r="A213" s="10">
        <f>Evaporation!A212</f>
        <v>1206</v>
      </c>
      <c r="B213" s="3">
        <f>VLOOKUP(A213,Inflow!$A$2:$C$1010,2,FALSE)</f>
        <v>167372.32999999999</v>
      </c>
      <c r="C213">
        <f>VLOOKUP(A213,'Supplemental Flows'!$A$2:$B$781,2,FALSE)</f>
        <v>0</v>
      </c>
      <c r="D213" s="8">
        <f>Description!$C$5</f>
        <v>78500</v>
      </c>
      <c r="E213" s="3">
        <f>VLOOKUP(J212,'Capacity Curve'!$C$2:$E$123,3,TRUE)</f>
        <v>21000</v>
      </c>
      <c r="F213" s="11">
        <f>VLOOKUP(A213,Evaporation!$A$2:$F$1010,3,FALSE)</f>
        <v>1.692007</v>
      </c>
      <c r="G213" s="3">
        <f t="shared" si="6"/>
        <v>35532.146999999997</v>
      </c>
      <c r="H213" s="3">
        <f>IF(J212+B213+C213-D213-G213-E213-I213&gt;Description!$C$6,J212+B213+C213-D213-G213-Description!$C$6,0)</f>
        <v>0</v>
      </c>
      <c r="I213" s="6"/>
      <c r="J213" s="3">
        <f t="shared" si="7"/>
        <v>575929.36556000006</v>
      </c>
      <c r="K213" s="3">
        <f>IF(J213&lt;Description!$C$6,'Monthly Stage'!J213,Description!$C$6)</f>
        <v>575929.36556000006</v>
      </c>
      <c r="L213" s="3"/>
    </row>
    <row r="214" spans="1:13">
      <c r="A214" s="10">
        <f>Evaporation!A213</f>
        <v>1207</v>
      </c>
      <c r="B214" s="3">
        <f>VLOOKUP(A214,Inflow!$A$2:$C$1010,2,FALSE)</f>
        <v>58457.899999999994</v>
      </c>
      <c r="C214">
        <f>VLOOKUP(A214,'Supplemental Flows'!$A$2:$B$781,2,FALSE)</f>
        <v>0</v>
      </c>
      <c r="D214" s="8">
        <f>Description!$C$5</f>
        <v>78500</v>
      </c>
      <c r="E214" s="3">
        <f>VLOOKUP(J213,'Capacity Curve'!$C$2:$E$123,3,TRUE)</f>
        <v>22400</v>
      </c>
      <c r="F214" s="11">
        <f>VLOOKUP(A214,Evaporation!$A$2:$F$1010,3,FALSE)</f>
        <v>2.6318099999999998</v>
      </c>
      <c r="G214" s="3">
        <f t="shared" si="6"/>
        <v>58952.543999999994</v>
      </c>
      <c r="H214" s="3">
        <f>IF(J213+B214+C214-D214-G214-E214-I214&gt;Description!$C$6,J213+B214+C214-D214-G214-Description!$C$6,0)</f>
        <v>0</v>
      </c>
      <c r="I214" s="6"/>
      <c r="J214" s="3">
        <f t="shared" si="7"/>
        <v>496934.72156000009</v>
      </c>
      <c r="K214" s="3">
        <f>IF(J214&lt;Description!$C$6,'Monthly Stage'!J214,Description!$C$6)</f>
        <v>496934.72156000009</v>
      </c>
      <c r="L214" s="3"/>
    </row>
    <row r="215" spans="1:13">
      <c r="A215" s="10">
        <f>Evaporation!A214</f>
        <v>1208</v>
      </c>
      <c r="B215" s="3">
        <f>VLOOKUP(A215,Inflow!$A$2:$C$1010,2,FALSE)</f>
        <v>91899.69200000001</v>
      </c>
      <c r="C215">
        <f>VLOOKUP(A215,'Supplemental Flows'!$A$2:$B$781,2,FALSE)</f>
        <v>0</v>
      </c>
      <c r="D215" s="8">
        <f>Description!$C$5</f>
        <v>78500</v>
      </c>
      <c r="E215" s="3">
        <f>VLOOKUP(J214,'Capacity Curve'!$C$2:$E$123,3,TRUE)</f>
        <v>20460</v>
      </c>
      <c r="F215" s="11">
        <f>VLOOKUP(A215,Evaporation!$A$2:$F$1010,3,FALSE)</f>
        <v>2.3432468000000002</v>
      </c>
      <c r="G215" s="3">
        <f t="shared" si="6"/>
        <v>47942.829528000002</v>
      </c>
      <c r="H215" s="3">
        <f>IF(J214+B215+C215-D215-G215-E215-I215&gt;Description!$C$6,J214+B215+C215-D215-G215-Description!$C$6,0)</f>
        <v>0</v>
      </c>
      <c r="I215" s="6"/>
      <c r="J215" s="3">
        <f t="shared" si="7"/>
        <v>462391.58403200016</v>
      </c>
      <c r="K215" s="3">
        <f>IF(J215&lt;Description!$C$6,'Monthly Stage'!J215,Description!$C$6)</f>
        <v>462391.58403200016</v>
      </c>
      <c r="L215" s="3"/>
    </row>
    <row r="216" spans="1:13">
      <c r="A216" s="10">
        <f>Evaporation!A215</f>
        <v>1209</v>
      </c>
      <c r="B216" s="3">
        <f>VLOOKUP(A216,Inflow!$A$2:$C$1010,2,FALSE)</f>
        <v>61886.989999999991</v>
      </c>
      <c r="C216">
        <f>VLOOKUP(A216,'Supplemental Flows'!$A$2:$B$781,2,FALSE)</f>
        <v>0</v>
      </c>
      <c r="D216" s="8">
        <f>Description!$C$5</f>
        <v>78500</v>
      </c>
      <c r="E216" s="3">
        <f>VLOOKUP(J215,'Capacity Curve'!$C$2:$E$123,3,TRUE)</f>
        <v>13680</v>
      </c>
      <c r="F216" s="11">
        <f>VLOOKUP(A216,Evaporation!$A$2:$F$1010,3,FALSE)</f>
        <v>2.6022210000000001</v>
      </c>
      <c r="G216" s="3">
        <f t="shared" si="6"/>
        <v>35598.383280000002</v>
      </c>
      <c r="H216" s="3">
        <f>IF(J215+B216+C216-D216-G216-E216-I216&gt;Description!$C$6,J215+B216+C216-D216-G216-Description!$C$6,0)</f>
        <v>0</v>
      </c>
      <c r="I216" s="6"/>
      <c r="J216" s="3">
        <f t="shared" si="7"/>
        <v>410180.19075200014</v>
      </c>
      <c r="K216" s="3">
        <f>IF(J216&lt;Description!$C$6,'Monthly Stage'!J216,Description!$C$6)</f>
        <v>410180.19075200014</v>
      </c>
      <c r="L216" s="3"/>
    </row>
    <row r="217" spans="1:13">
      <c r="A217" s="10">
        <f>Evaporation!A216</f>
        <v>1210</v>
      </c>
      <c r="B217" s="3">
        <f>VLOOKUP(A217,Inflow!$A$2:$C$1010,2,FALSE)</f>
        <v>25538.635999999999</v>
      </c>
      <c r="C217">
        <f>VLOOKUP(A217,'Supplemental Flows'!$A$2:$B$781,2,FALSE)</f>
        <v>0</v>
      </c>
      <c r="D217" s="8">
        <f>Description!$C$5</f>
        <v>78500</v>
      </c>
      <c r="E217" s="3">
        <f>VLOOKUP(J216,'Capacity Curve'!$C$2:$E$123,3,TRUE)</f>
        <v>12520</v>
      </c>
      <c r="F217" s="11">
        <f>VLOOKUP(A217,Evaporation!$A$2:$F$1010,3,FALSE)</f>
        <v>2.9158644000000002</v>
      </c>
      <c r="G217" s="3">
        <f t="shared" si="6"/>
        <v>36506.622288000006</v>
      </c>
      <c r="H217" s="3">
        <f>IF(J216+B217+C217-D217-G217-E217-I217&gt;Description!$C$6,J216+B217+C217-D217-G217-Description!$C$6,0)</f>
        <v>0</v>
      </c>
      <c r="I217" s="6"/>
      <c r="J217" s="3">
        <f t="shared" si="7"/>
        <v>320712.20446400013</v>
      </c>
      <c r="K217" s="3">
        <f>IF(J217&lt;Description!$C$6,'Monthly Stage'!J217,Description!$C$6)</f>
        <v>320712.20446400013</v>
      </c>
      <c r="L217" s="3"/>
    </row>
    <row r="218" spans="1:13">
      <c r="A218" s="10">
        <f>Evaporation!A217</f>
        <v>1211</v>
      </c>
      <c r="B218" s="3">
        <f>VLOOKUP(A218,Inflow!$A$2:$C$1010,2,FALSE)</f>
        <v>55649.312000000005</v>
      </c>
      <c r="C218">
        <f>VLOOKUP(A218,'Supplemental Flows'!$A$2:$B$781,2,FALSE)</f>
        <v>0</v>
      </c>
      <c r="D218" s="8">
        <f>Description!$C$5</f>
        <v>78500</v>
      </c>
      <c r="E218" s="3">
        <f>VLOOKUP(J217,'Capacity Curve'!$C$2:$E$123,3,TRUE)</f>
        <v>10080</v>
      </c>
      <c r="F218" s="11">
        <f>VLOOKUP(A218,Evaporation!$A$2:$F$1010,3,FALSE)</f>
        <v>2.6560448000000001</v>
      </c>
      <c r="G218" s="3">
        <f t="shared" si="6"/>
        <v>26772.931584000002</v>
      </c>
      <c r="H218" s="3">
        <f>IF(J217+B218+C218-D218-G218-E218-I218&gt;Description!$C$6,J217+B218+C218-D218-G218-Description!$C$6,0)</f>
        <v>0</v>
      </c>
      <c r="I218" s="6"/>
      <c r="J218" s="3">
        <f t="shared" si="7"/>
        <v>271088.5848800001</v>
      </c>
      <c r="K218" s="3">
        <f>IF(J218&lt;Description!$C$6,'Monthly Stage'!J218,Description!$C$6)</f>
        <v>271088.5848800001</v>
      </c>
      <c r="L218" s="3"/>
      <c r="M218" s="3"/>
    </row>
    <row r="219" spans="1:13">
      <c r="A219" s="10">
        <f>Evaporation!A218</f>
        <v>1212</v>
      </c>
      <c r="B219" s="3">
        <f>VLOOKUP(A219,Inflow!$A$2:$C$1010,2,FALSE)</f>
        <v>140788.71799999999</v>
      </c>
      <c r="C219">
        <f>VLOOKUP(A219,'Supplemental Flows'!$A$2:$B$781,2,FALSE)</f>
        <v>0</v>
      </c>
      <c r="D219" s="8">
        <f>Description!$C$5</f>
        <v>78500</v>
      </c>
      <c r="E219" s="3">
        <f>VLOOKUP(J218,'Capacity Curve'!$C$2:$E$123,3,TRUE)</f>
        <v>9040</v>
      </c>
      <c r="F219" s="11">
        <f>VLOOKUP(A219,Evaporation!$A$2:$F$1010,3,FALSE)</f>
        <v>1.9213921999999999</v>
      </c>
      <c r="G219" s="3">
        <f t="shared" si="6"/>
        <v>17369.385488</v>
      </c>
      <c r="H219" s="3">
        <f>IF(J218+B219+C219-D219-G219-E219-I219&gt;Description!$C$6,J218+B219+C219-D219-G219-Description!$C$6,0)</f>
        <v>0</v>
      </c>
      <c r="I219" s="6"/>
      <c r="J219" s="3">
        <f t="shared" si="7"/>
        <v>316007.91739200009</v>
      </c>
      <c r="K219" s="3">
        <f>IF(J219&lt;Description!$C$6,'Monthly Stage'!J219,Description!$C$6)</f>
        <v>316007.91739200009</v>
      </c>
      <c r="L219" s="3"/>
    </row>
    <row r="220" spans="1:13">
      <c r="A220" s="10">
        <f>Evaporation!A219</f>
        <v>1213</v>
      </c>
      <c r="B220" s="3">
        <f>VLOOKUP(A220,Inflow!$A$2:$C$1010,2,FALSE)</f>
        <v>126092.618</v>
      </c>
      <c r="C220">
        <f>VLOOKUP(A220,'Supplemental Flows'!$A$2:$B$781,2,FALSE)</f>
        <v>0</v>
      </c>
      <c r="D220" s="8">
        <f>Description!$C$5</f>
        <v>78500</v>
      </c>
      <c r="E220" s="3">
        <f>VLOOKUP(J219,'Capacity Curve'!$C$2:$E$123,3,TRUE)</f>
        <v>10080</v>
      </c>
      <c r="F220" s="11">
        <f>VLOOKUP(A220,Evaporation!$A$2:$F$1010,3,FALSE)</f>
        <v>2.0482022</v>
      </c>
      <c r="G220" s="3">
        <f t="shared" si="6"/>
        <v>20645.878175999998</v>
      </c>
      <c r="H220" s="3">
        <f>IF(J219+B220+C220-D220-G220-E220-I220&gt;Description!$C$6,J219+B220+C220-D220-G220-Description!$C$6,0)</f>
        <v>0</v>
      </c>
      <c r="I220" s="6"/>
      <c r="J220" s="3">
        <f t="shared" si="7"/>
        <v>342954.65721600014</v>
      </c>
      <c r="K220" s="3">
        <f>IF(J220&lt;Description!$C$6,'Monthly Stage'!J220,Description!$C$6)</f>
        <v>342954.65721600014</v>
      </c>
      <c r="L220" s="3"/>
    </row>
    <row r="221" spans="1:13">
      <c r="A221" s="10">
        <f>Evaporation!A220</f>
        <v>1214</v>
      </c>
      <c r="B221" s="3">
        <f>VLOOKUP(A221,Inflow!$A$2:$C$1010,2,FALSE)</f>
        <v>97614.842000000004</v>
      </c>
      <c r="C221">
        <f>VLOOKUP(A221,'Supplemental Flows'!$A$2:$B$781,2,FALSE)</f>
        <v>0</v>
      </c>
      <c r="D221" s="8">
        <f>Description!$C$5</f>
        <v>78500</v>
      </c>
      <c r="E221" s="3">
        <f>VLOOKUP(J220,'Capacity Curve'!$C$2:$E$123,3,TRUE)</f>
        <v>10820</v>
      </c>
      <c r="F221" s="11">
        <f>VLOOKUP(A221,Evaporation!$A$2:$F$1010,3,FALSE)</f>
        <v>2.2939318000000002</v>
      </c>
      <c r="G221" s="3">
        <f t="shared" si="6"/>
        <v>24820.342076000001</v>
      </c>
      <c r="H221" s="3">
        <f>IF(J220+B221+C221-D221-G221-E221-I221&gt;Description!$C$6,J220+B221+C221-D221-G221-Description!$C$6,0)</f>
        <v>0</v>
      </c>
      <c r="I221" s="6"/>
      <c r="J221" s="3">
        <f t="shared" si="7"/>
        <v>337249.15714000014</v>
      </c>
      <c r="K221" s="3">
        <f>IF(J221&lt;Description!$C$6,'Monthly Stage'!J221,Description!$C$6)</f>
        <v>337249.15714000014</v>
      </c>
      <c r="L221" s="3"/>
    </row>
    <row r="222" spans="1:13">
      <c r="A222" s="10">
        <f>Evaporation!A221</f>
        <v>1215</v>
      </c>
      <c r="B222" s="3">
        <f>VLOOKUP(A222,Inflow!$A$2:$C$1010,2,FALSE)</f>
        <v>-6237.5979999999981</v>
      </c>
      <c r="C222">
        <f>VLOOKUP(A222,'Supplemental Flows'!$A$2:$B$781,2,FALSE)</f>
        <v>0</v>
      </c>
      <c r="D222" s="8">
        <f>Description!$C$5</f>
        <v>78500</v>
      </c>
      <c r="E222" s="3">
        <f>VLOOKUP(J221,'Capacity Curve'!$C$2:$E$123,3,TRUE)</f>
        <v>10820</v>
      </c>
      <c r="F222" s="11">
        <f>VLOOKUP(A222,Evaporation!$A$2:$F$1010,3,FALSE)</f>
        <v>3.1900557999999997</v>
      </c>
      <c r="G222" s="3">
        <f t="shared" si="6"/>
        <v>34516.403756</v>
      </c>
      <c r="H222" s="3">
        <f>IF(J221+B222+C222-D222-G222-E222-I222&gt;Description!$C$6,J221+B222+C222-D222-G222-Description!$C$6,0)</f>
        <v>0</v>
      </c>
      <c r="I222" s="6"/>
      <c r="J222" s="3">
        <f t="shared" si="7"/>
        <v>217995.15538400016</v>
      </c>
      <c r="K222" s="3">
        <f>IF(J222&lt;Description!$C$6,'Monthly Stage'!J222,Description!$C$6)</f>
        <v>217995.15538400016</v>
      </c>
      <c r="L222" s="3"/>
    </row>
    <row r="223" spans="1:13">
      <c r="A223" s="10">
        <f>Evaporation!A222</f>
        <v>1216</v>
      </c>
      <c r="B223" s="3">
        <f>VLOOKUP(A223,Inflow!$A$2:$C$1010,2,FALSE)</f>
        <v>26355.08600000001</v>
      </c>
      <c r="C223">
        <f>VLOOKUP(A223,'Supplemental Flows'!$A$2:$B$781,2,FALSE)</f>
        <v>0</v>
      </c>
      <c r="D223" s="8">
        <f>Description!$C$5</f>
        <v>78500</v>
      </c>
      <c r="E223" s="3">
        <f>VLOOKUP(J222,'Capacity Curve'!$C$2:$E$123,3,TRUE)</f>
        <v>7540</v>
      </c>
      <c r="F223" s="11">
        <f>VLOOKUP(A223,Evaporation!$A$2:$F$1010,3,FALSE)</f>
        <v>2.9088193999999996</v>
      </c>
      <c r="G223" s="3">
        <f t="shared" si="6"/>
        <v>21932.498275999998</v>
      </c>
      <c r="H223" s="3">
        <f>IF(J222+B223+C223-D223-G223-E223-I223&gt;Description!$C$6,J222+B223+C223-D223-G223-Description!$C$6,0)</f>
        <v>0</v>
      </c>
      <c r="I223" s="6"/>
      <c r="J223" s="3">
        <f t="shared" si="7"/>
        <v>143917.74310800017</v>
      </c>
      <c r="K223" s="3">
        <f>IF(J223&lt;Description!$C$6,'Monthly Stage'!J223,Description!$C$6)</f>
        <v>143917.74310800017</v>
      </c>
      <c r="L223" s="3"/>
    </row>
    <row r="224" spans="1:13">
      <c r="A224" s="10">
        <f>Evaporation!A223</f>
        <v>1217</v>
      </c>
      <c r="B224" s="3">
        <f>VLOOKUP(A224,Inflow!$A$2:$C$1010,2,FALSE)</f>
        <v>117503.56400000001</v>
      </c>
      <c r="C224">
        <f>VLOOKUP(A224,'Supplemental Flows'!$A$2:$B$781,2,FALSE)</f>
        <v>0</v>
      </c>
      <c r="D224" s="8">
        <f>Description!$C$5</f>
        <v>78500</v>
      </c>
      <c r="E224" s="3">
        <f>VLOOKUP(J223,'Capacity Curve'!$C$2:$E$123,3,TRUE)</f>
        <v>5600</v>
      </c>
      <c r="F224" s="11">
        <f>VLOOKUP(A224,Evaporation!$A$2:$F$1010,3,FALSE)</f>
        <v>2.1223155999999999</v>
      </c>
      <c r="G224" s="3">
        <f t="shared" si="6"/>
        <v>11884.967359999999</v>
      </c>
      <c r="H224" s="3">
        <f>IF(J223+B224+C224-D224-G224-E224-I224&gt;Description!$C$6,J223+B224+C224-D224-G224-Description!$C$6,0)</f>
        <v>0</v>
      </c>
      <c r="I224" s="6"/>
      <c r="J224" s="3">
        <f t="shared" si="7"/>
        <v>171036.33974800017</v>
      </c>
      <c r="K224" s="3">
        <f>IF(J224&lt;Description!$C$6,'Monthly Stage'!J224,Description!$C$6)</f>
        <v>171036.33974800017</v>
      </c>
      <c r="L224" s="3"/>
    </row>
    <row r="225" spans="1:13">
      <c r="A225" s="10">
        <f>Evaporation!A224</f>
        <v>1218</v>
      </c>
      <c r="B225" s="3">
        <f>VLOOKUP(A225,Inflow!$A$2:$C$1010,2,FALSE)</f>
        <v>179684.39600000001</v>
      </c>
      <c r="C225">
        <f>VLOOKUP(A225,'Supplemental Flows'!$A$2:$B$781,2,FALSE)</f>
        <v>0</v>
      </c>
      <c r="D225" s="8">
        <f>Description!$C$5</f>
        <v>78500</v>
      </c>
      <c r="E225" s="3">
        <f>VLOOKUP(J224,'Capacity Curve'!$C$2:$E$123,3,TRUE)</f>
        <v>6400</v>
      </c>
      <c r="F225" s="11">
        <f>VLOOKUP(A225,Evaporation!$A$2:$F$1010,3,FALSE)</f>
        <v>1.5857684000000001</v>
      </c>
      <c r="G225" s="3">
        <f t="shared" si="6"/>
        <v>10148.91776</v>
      </c>
      <c r="H225" s="3">
        <f>IF(J224+B225+C225-D225-G225-E225-I225&gt;Description!$C$6,J224+B225+C225-D225-G225-Description!$C$6,0)</f>
        <v>0</v>
      </c>
      <c r="I225" s="6"/>
      <c r="J225" s="3">
        <f t="shared" si="7"/>
        <v>262071.81798800023</v>
      </c>
      <c r="K225" s="3">
        <f>IF(J225&lt;Description!$C$6,'Monthly Stage'!J225,Description!$C$6)</f>
        <v>262071.81798800023</v>
      </c>
      <c r="L225" s="3"/>
    </row>
    <row r="226" spans="1:13">
      <c r="A226" s="10">
        <f>Evaporation!A225</f>
        <v>1219</v>
      </c>
      <c r="B226" s="3">
        <f>VLOOKUP(A226,Inflow!$A$2:$C$1010,2,FALSE)</f>
        <v>205451.55799999999</v>
      </c>
      <c r="C226">
        <f>VLOOKUP(A226,'Supplemental Flows'!$A$2:$B$781,2,FALSE)</f>
        <v>0</v>
      </c>
      <c r="D226" s="8">
        <f>Description!$C$5</f>
        <v>78500</v>
      </c>
      <c r="E226" s="3">
        <f>VLOOKUP(J225,'Capacity Curve'!$C$2:$E$123,3,TRUE)</f>
        <v>8710</v>
      </c>
      <c r="F226" s="11">
        <f>VLOOKUP(A226,Evaporation!$A$2:$F$1010,3,FALSE)</f>
        <v>1.3634282</v>
      </c>
      <c r="G226" s="3">
        <f t="shared" si="6"/>
        <v>11875.459622</v>
      </c>
      <c r="H226" s="3">
        <f>IF(J225+B226+C226-D226-G226-E226-I226&gt;Description!$C$6,J225+B226+C226-D226-G226-Description!$C$6,0)</f>
        <v>0</v>
      </c>
      <c r="I226" s="6"/>
      <c r="J226" s="3">
        <f t="shared" si="7"/>
        <v>377147.91636600019</v>
      </c>
      <c r="K226" s="3">
        <f>IF(J226&lt;Description!$C$6,'Monthly Stage'!J226,Description!$C$6)</f>
        <v>377147.91636600019</v>
      </c>
      <c r="L226" s="3"/>
    </row>
    <row r="227" spans="1:13">
      <c r="A227" s="10">
        <f>Evaporation!A226</f>
        <v>1220</v>
      </c>
      <c r="B227" s="3">
        <f>VLOOKUP(A227,Inflow!$A$2:$C$1010,2,FALSE)</f>
        <v>155942.03</v>
      </c>
      <c r="C227">
        <f>VLOOKUP(A227,'Supplemental Flows'!$A$2:$B$781,2,FALSE)</f>
        <v>0</v>
      </c>
      <c r="D227" s="8">
        <f>Description!$C$5</f>
        <v>78500</v>
      </c>
      <c r="E227" s="3">
        <f>VLOOKUP(J226,'Capacity Curve'!$C$2:$E$123,3,TRUE)</f>
        <v>11600</v>
      </c>
      <c r="F227" s="11">
        <f>VLOOKUP(A227,Evaporation!$A$2:$F$1010,3,FALSE)</f>
        <v>1.790637</v>
      </c>
      <c r="G227" s="3">
        <f t="shared" si="6"/>
        <v>20771.389200000001</v>
      </c>
      <c r="H227" s="3">
        <f>IF(J226+B227+C227-D227-G227-E227-I227&gt;Description!$C$6,J226+B227+C227-D227-G227-Description!$C$6,0)</f>
        <v>0</v>
      </c>
      <c r="I227" s="6"/>
      <c r="J227" s="3">
        <f t="shared" si="7"/>
        <v>433818.55716600025</v>
      </c>
      <c r="K227" s="3">
        <f>IF(J227&lt;Description!$C$6,'Monthly Stage'!J227,Description!$C$6)</f>
        <v>433818.55716600025</v>
      </c>
      <c r="L227" s="3"/>
    </row>
    <row r="228" spans="1:13">
      <c r="A228" s="10">
        <f>Evaporation!A227</f>
        <v>1221</v>
      </c>
      <c r="B228" s="3">
        <f>VLOOKUP(A228,Inflow!$A$2:$C$1010,2,FALSE)</f>
        <v>67144.928</v>
      </c>
      <c r="C228">
        <f>VLOOKUP(A228,'Supplemental Flows'!$A$2:$B$781,2,FALSE)</f>
        <v>0</v>
      </c>
      <c r="D228" s="8">
        <f>Description!$C$5</f>
        <v>78500</v>
      </c>
      <c r="E228" s="3">
        <f>VLOOKUP(J227,'Capacity Curve'!$C$2:$E$123,3,TRUE)</f>
        <v>12820</v>
      </c>
      <c r="F228" s="11">
        <f>VLOOKUP(A228,Evaporation!$A$2:$F$1010,3,FALSE)</f>
        <v>2.5568512000000001</v>
      </c>
      <c r="G228" s="3">
        <f t="shared" si="6"/>
        <v>32778.832384000001</v>
      </c>
      <c r="H228" s="3">
        <f>IF(J227+B228+C228-D228-G228-E228-I228&gt;Description!$C$6,J227+B228+C228-D228-G228-Description!$C$6,0)</f>
        <v>0</v>
      </c>
      <c r="I228" s="6"/>
      <c r="J228" s="3">
        <f t="shared" si="7"/>
        <v>389684.65278200025</v>
      </c>
      <c r="K228" s="3">
        <f>IF(J228&lt;Description!$C$6,'Monthly Stage'!J228,Description!$C$6)</f>
        <v>389684.65278200025</v>
      </c>
      <c r="L228" s="3"/>
    </row>
    <row r="229" spans="1:13">
      <c r="A229" s="10">
        <f>Evaporation!A228</f>
        <v>1222</v>
      </c>
      <c r="B229" s="3">
        <f>VLOOKUP(A229,Inflow!$A$2:$C$1010,2,FALSE)</f>
        <v>103689.23000000001</v>
      </c>
      <c r="C229">
        <f>VLOOKUP(A229,'Supplemental Flows'!$A$2:$B$781,2,FALSE)</f>
        <v>0</v>
      </c>
      <c r="D229" s="8">
        <f>Description!$C$5</f>
        <v>78500</v>
      </c>
      <c r="E229" s="3">
        <f>VLOOKUP(J228,'Capacity Curve'!$C$2:$E$123,3,TRUE)</f>
        <v>12000</v>
      </c>
      <c r="F229" s="11">
        <f>VLOOKUP(A229,Evaporation!$A$2:$F$1010,3,FALSE)</f>
        <v>2.241517</v>
      </c>
      <c r="G229" s="3">
        <f t="shared" si="6"/>
        <v>26898.204000000002</v>
      </c>
      <c r="H229" s="3">
        <f>IF(J228+B229+C229-D229-G229-E229-I229&gt;Description!$C$6,J228+B229+C229-D229-G229-Description!$C$6,0)</f>
        <v>0</v>
      </c>
      <c r="I229" s="6"/>
      <c r="J229" s="3">
        <f t="shared" si="7"/>
        <v>387975.67878200021</v>
      </c>
      <c r="K229" s="3">
        <f>IF(J229&lt;Description!$C$6,'Monthly Stage'!J229,Description!$C$6)</f>
        <v>387975.67878200021</v>
      </c>
      <c r="L229" s="3"/>
    </row>
    <row r="230" spans="1:13">
      <c r="A230" s="10">
        <f>Evaporation!A229</f>
        <v>1223</v>
      </c>
      <c r="B230" s="3">
        <f>VLOOKUP(A230,Inflow!$A$2:$C$1010,2,FALSE)</f>
        <v>68483.906000000003</v>
      </c>
      <c r="C230">
        <f>VLOOKUP(A230,'Supplemental Flows'!$A$2:$B$781,2,FALSE)</f>
        <v>0</v>
      </c>
      <c r="D230" s="8">
        <f>Description!$C$5</f>
        <v>78500</v>
      </c>
      <c r="E230" s="3">
        <f>VLOOKUP(J229,'Capacity Curve'!$C$2:$E$123,3,TRUE)</f>
        <v>12000</v>
      </c>
      <c r="F230" s="11">
        <f>VLOOKUP(A230,Evaporation!$A$2:$F$1010,3,FALSE)</f>
        <v>2.5452973999999999</v>
      </c>
      <c r="G230" s="3">
        <f t="shared" si="6"/>
        <v>30543.568800000001</v>
      </c>
      <c r="H230" s="3">
        <f>IF(J229+B230+C230-D230-G230-E230-I230&gt;Description!$C$6,J229+B230+C230-D230-G230-Description!$C$6,0)</f>
        <v>0</v>
      </c>
      <c r="I230" s="6"/>
      <c r="J230" s="3">
        <f t="shared" si="7"/>
        <v>347416.01598200022</v>
      </c>
      <c r="K230" s="3">
        <f>IF(J230&lt;Description!$C$6,'Monthly Stage'!J230,Description!$C$6)</f>
        <v>347416.01598200022</v>
      </c>
      <c r="L230" s="3"/>
      <c r="M230" s="3"/>
    </row>
    <row r="231" spans="1:13">
      <c r="A231" s="10">
        <f>Evaporation!A230</f>
        <v>1224</v>
      </c>
      <c r="B231" s="3">
        <f>VLOOKUP(A231,Inflow!$A$2:$C$1010,2,FALSE)</f>
        <v>38471.204000000012</v>
      </c>
      <c r="C231">
        <f>VLOOKUP(A231,'Supplemental Flows'!$A$2:$B$781,2,FALSE)</f>
        <v>0</v>
      </c>
      <c r="D231" s="8">
        <f>Description!$C$5</f>
        <v>78500</v>
      </c>
      <c r="E231" s="3">
        <f>VLOOKUP(J230,'Capacity Curve'!$C$2:$E$123,3,TRUE)</f>
        <v>10820</v>
      </c>
      <c r="F231" s="11">
        <f>VLOOKUP(A231,Evaporation!$A$2:$F$1010,3,FALSE)</f>
        <v>2.8042715999999999</v>
      </c>
      <c r="G231" s="3">
        <f t="shared" si="6"/>
        <v>30342.218711999998</v>
      </c>
      <c r="H231" s="3">
        <f>IF(J230+B231+C231-D231-G231-E231-I231&gt;Description!$C$6,J230+B231+C231-D231-G231-Description!$C$6,0)</f>
        <v>0</v>
      </c>
      <c r="I231" s="6"/>
      <c r="J231" s="3">
        <f t="shared" si="7"/>
        <v>277045.00127000024</v>
      </c>
      <c r="K231" s="3">
        <f>IF(J231&lt;Description!$C$6,'Monthly Stage'!J231,Description!$C$6)</f>
        <v>277045.00127000024</v>
      </c>
      <c r="L231" s="3"/>
    </row>
    <row r="232" spans="1:13">
      <c r="A232" s="10">
        <f>Evaporation!A231</f>
        <v>1225</v>
      </c>
      <c r="B232" s="3">
        <f>VLOOKUP(A232,Inflow!$A$2:$C$1010,2,FALSE)</f>
        <v>74101.081999999995</v>
      </c>
      <c r="C232">
        <f>VLOOKUP(A232,'Supplemental Flows'!$A$2:$B$781,2,FALSE)</f>
        <v>0</v>
      </c>
      <c r="D232" s="8">
        <f>Description!$C$5</f>
        <v>78500</v>
      </c>
      <c r="E232" s="3">
        <f>VLOOKUP(J231,'Capacity Curve'!$C$2:$E$123,3,TRUE)</f>
        <v>9040</v>
      </c>
      <c r="F232" s="11">
        <f>VLOOKUP(A232,Evaporation!$A$2:$F$1010,3,FALSE)</f>
        <v>2.4968278000000002</v>
      </c>
      <c r="G232" s="3">
        <f t="shared" si="6"/>
        <v>22571.323312</v>
      </c>
      <c r="H232" s="3">
        <f>IF(J231+B232+C232-D232-G232-E232-I232&gt;Description!$C$6,J231+B232+C232-D232-G232-Description!$C$6,0)</f>
        <v>0</v>
      </c>
      <c r="I232" s="6"/>
      <c r="J232" s="3">
        <f t="shared" si="7"/>
        <v>250074.75995800021</v>
      </c>
      <c r="K232" s="3">
        <f>IF(J232&lt;Description!$C$6,'Monthly Stage'!J232,Description!$C$6)</f>
        <v>250074.75995800021</v>
      </c>
      <c r="L232" s="3"/>
    </row>
    <row r="233" spans="1:13">
      <c r="A233" s="10">
        <f>Evaporation!A232</f>
        <v>1226</v>
      </c>
      <c r="B233" s="3">
        <f>VLOOKUP(A233,Inflow!$A$2:$C$1010,2,FALSE)</f>
        <v>131546.50400000002</v>
      </c>
      <c r="C233">
        <f>VLOOKUP(A233,'Supplemental Flows'!$A$2:$B$781,2,FALSE)</f>
        <v>0</v>
      </c>
      <c r="D233" s="8">
        <f>Description!$C$5</f>
        <v>78500</v>
      </c>
      <c r="E233" s="3">
        <f>VLOOKUP(J232,'Capacity Curve'!$C$2:$E$123,3,TRUE)</f>
        <v>8400</v>
      </c>
      <c r="F233" s="11">
        <f>VLOOKUP(A233,Evaporation!$A$2:$F$1010,3,FALSE)</f>
        <v>2.0011416</v>
      </c>
      <c r="G233" s="3">
        <f t="shared" si="6"/>
        <v>16809.58944</v>
      </c>
      <c r="H233" s="3">
        <f>IF(J232+B233+C233-D233-G233-E233-I233&gt;Description!$C$6,J232+B233+C233-D233-G233-Description!$C$6,0)</f>
        <v>0</v>
      </c>
      <c r="I233" s="6"/>
      <c r="J233" s="3">
        <f t="shared" si="7"/>
        <v>286311.67451800022</v>
      </c>
      <c r="K233" s="3">
        <f>IF(J233&lt;Description!$C$6,'Monthly Stage'!J233,Description!$C$6)</f>
        <v>286311.67451800022</v>
      </c>
      <c r="L233" s="3"/>
    </row>
    <row r="234" spans="1:13">
      <c r="A234" s="10">
        <f>Evaporation!A233</f>
        <v>1227</v>
      </c>
      <c r="B234" s="3">
        <f>VLOOKUP(A234,Inflow!$A$2:$C$1010,2,FALSE)</f>
        <v>196176.68599999999</v>
      </c>
      <c r="C234">
        <f>VLOOKUP(A234,'Supplemental Flows'!$A$2:$B$781,2,FALSE)</f>
        <v>0</v>
      </c>
      <c r="D234" s="8">
        <f>Description!$C$5</f>
        <v>78500</v>
      </c>
      <c r="E234" s="3">
        <f>VLOOKUP(J233,'Capacity Curve'!$C$2:$E$123,3,TRUE)</f>
        <v>9380</v>
      </c>
      <c r="F234" s="11">
        <f>VLOOKUP(A234,Evaporation!$A$2:$F$1010,3,FALSE)</f>
        <v>1.4434594000000001</v>
      </c>
      <c r="G234" s="3">
        <f t="shared" si="6"/>
        <v>13539.649172000001</v>
      </c>
      <c r="H234" s="3">
        <f>IF(J233+B234+C234-D234-G234-E234-I234&gt;Description!$C$6,J233+B234+C234-D234-G234-Description!$C$6,0)</f>
        <v>0</v>
      </c>
      <c r="I234" s="6"/>
      <c r="J234" s="3">
        <f t="shared" si="7"/>
        <v>390448.7113460002</v>
      </c>
      <c r="K234" s="3">
        <f>IF(J234&lt;Description!$C$6,'Monthly Stage'!J234,Description!$C$6)</f>
        <v>390448.7113460002</v>
      </c>
      <c r="L234" s="3"/>
    </row>
    <row r="235" spans="1:13">
      <c r="A235" s="10">
        <f>Evaporation!A234</f>
        <v>1228</v>
      </c>
      <c r="B235" s="3">
        <f>VLOOKUP(A235,Inflow!$A$2:$C$1010,2,FALSE)</f>
        <v>193368.098</v>
      </c>
      <c r="C235">
        <f>VLOOKUP(A235,'Supplemental Flows'!$A$2:$B$781,2,FALSE)</f>
        <v>0</v>
      </c>
      <c r="D235" s="8">
        <f>Description!$C$5</f>
        <v>78500</v>
      </c>
      <c r="E235" s="3">
        <f>VLOOKUP(J234,'Capacity Curve'!$C$2:$E$123,3,TRUE)</f>
        <v>12000</v>
      </c>
      <c r="F235" s="11">
        <f>VLOOKUP(A235,Evaporation!$A$2:$F$1010,3,FALSE)</f>
        <v>1.4676941999999999</v>
      </c>
      <c r="G235" s="3">
        <f t="shared" si="6"/>
        <v>17612.330399999999</v>
      </c>
      <c r="H235" s="3">
        <f>IF(J234+B235+C235-D235-G235-E235-I235&gt;Description!$C$6,J234+B235+C235-D235-G235-Description!$C$6,0)</f>
        <v>0</v>
      </c>
      <c r="I235" s="6"/>
      <c r="J235" s="3">
        <f t="shared" si="7"/>
        <v>487704.47894600022</v>
      </c>
      <c r="K235" s="3">
        <f>IF(J235&lt;Description!$C$6,'Monthly Stage'!J235,Description!$C$6)</f>
        <v>487704.47894600022</v>
      </c>
      <c r="L235" s="3"/>
    </row>
    <row r="236" spans="1:13">
      <c r="A236" s="10">
        <f>Evaporation!A235</f>
        <v>1229</v>
      </c>
      <c r="B236" s="3">
        <f>VLOOKUP(A236,Inflow!$A$2:$C$1010,2,FALSE)</f>
        <v>63030.020000000004</v>
      </c>
      <c r="C236">
        <f>VLOOKUP(A236,'Supplemental Flows'!$A$2:$B$781,2,FALSE)</f>
        <v>0</v>
      </c>
      <c r="D236" s="8">
        <f>Description!$C$5</f>
        <v>78500</v>
      </c>
      <c r="E236" s="3">
        <f>VLOOKUP(J235,'Capacity Curve'!$C$2:$E$123,3,TRUE)</f>
        <v>18900</v>
      </c>
      <c r="F236" s="11">
        <f>VLOOKUP(A236,Evaporation!$A$2:$F$1010,3,FALSE)</f>
        <v>2.5923579999999999</v>
      </c>
      <c r="G236" s="3">
        <f t="shared" si="6"/>
        <v>48995.566200000001</v>
      </c>
      <c r="H236" s="3">
        <f>IF(J235+B236+C236-D236-G236-E236-I236&gt;Description!$C$6,J235+B236+C236-D236-G236-Description!$C$6,0)</f>
        <v>0</v>
      </c>
      <c r="I236" s="6"/>
      <c r="J236" s="3">
        <f t="shared" si="7"/>
        <v>423238.93274600024</v>
      </c>
      <c r="K236" s="3">
        <f>IF(J236&lt;Description!$C$6,'Monthly Stage'!J236,Description!$C$6)</f>
        <v>423238.93274600024</v>
      </c>
      <c r="L236" s="3"/>
    </row>
    <row r="237" spans="1:13">
      <c r="A237" s="10">
        <f>Evaporation!A236</f>
        <v>1230</v>
      </c>
      <c r="B237" s="3">
        <f>VLOOKUP(A237,Inflow!$A$2:$C$1010,2,FALSE)</f>
        <v>67700.114000000001</v>
      </c>
      <c r="C237">
        <f>VLOOKUP(A237,'Supplemental Flows'!$A$2:$B$781,2,FALSE)</f>
        <v>0</v>
      </c>
      <c r="D237" s="8">
        <f>Description!$C$5</f>
        <v>78500</v>
      </c>
      <c r="E237" s="3">
        <f>VLOOKUP(J236,'Capacity Curve'!$C$2:$E$123,3,TRUE)</f>
        <v>12820</v>
      </c>
      <c r="F237" s="11">
        <f>VLOOKUP(A237,Evaporation!$A$2:$F$1010,3,FALSE)</f>
        <v>2.5520605999999999</v>
      </c>
      <c r="G237" s="3">
        <f t="shared" si="6"/>
        <v>32717.416891999997</v>
      </c>
      <c r="H237" s="3">
        <f>IF(J236+B237+C237-D237-G237-E237-I237&gt;Description!$C$6,J236+B237+C237-D237-G237-Description!$C$6,0)</f>
        <v>0</v>
      </c>
      <c r="I237" s="6"/>
      <c r="J237" s="3">
        <f t="shared" si="7"/>
        <v>379721.62985400023</v>
      </c>
      <c r="K237" s="3">
        <f>IF(J237&lt;Description!$C$6,'Monthly Stage'!J237,Description!$C$6)</f>
        <v>379721.62985400023</v>
      </c>
      <c r="L237" s="3"/>
    </row>
    <row r="238" spans="1:13">
      <c r="A238" s="10">
        <f>Evaporation!A237</f>
        <v>1231</v>
      </c>
      <c r="B238" s="3">
        <f>VLOOKUP(A238,Inflow!$A$2:$C$1010,2,FALSE)</f>
        <v>57282.212</v>
      </c>
      <c r="C238">
        <f>VLOOKUP(A238,'Supplemental Flows'!$A$2:$B$781,2,FALSE)</f>
        <v>0</v>
      </c>
      <c r="D238" s="8">
        <f>Description!$C$5</f>
        <v>78500</v>
      </c>
      <c r="E238" s="3">
        <f>VLOOKUP(J237,'Capacity Curve'!$C$2:$E$123,3,TRUE)</f>
        <v>11600</v>
      </c>
      <c r="F238" s="11">
        <f>VLOOKUP(A238,Evaporation!$A$2:$F$1010,3,FALSE)</f>
        <v>2.6419548000000002</v>
      </c>
      <c r="G238" s="3">
        <f t="shared" si="6"/>
        <v>30646.67568</v>
      </c>
      <c r="H238" s="3">
        <f>IF(J237+B238+C238-D238-G238-E238-I238&gt;Description!$C$6,J237+B238+C238-D238-G238-Description!$C$6,0)</f>
        <v>0</v>
      </c>
      <c r="I238" s="6"/>
      <c r="J238" s="3">
        <f t="shared" si="7"/>
        <v>327857.16617400025</v>
      </c>
      <c r="K238" s="3">
        <f>IF(J238&lt;Description!$C$6,'Monthly Stage'!J238,Description!$C$6)</f>
        <v>327857.16617400025</v>
      </c>
      <c r="L238" s="3"/>
    </row>
    <row r="239" spans="1:13">
      <c r="A239" s="10">
        <f>Evaporation!A238</f>
        <v>1232</v>
      </c>
      <c r="B239" s="3">
        <f>VLOOKUP(A239,Inflow!$A$2:$C$1010,2,FALSE)</f>
        <v>37883.360000000001</v>
      </c>
      <c r="C239">
        <f>VLOOKUP(A239,'Supplemental Flows'!$A$2:$B$781,2,FALSE)</f>
        <v>0</v>
      </c>
      <c r="D239" s="8">
        <f>Description!$C$5</f>
        <v>78500</v>
      </c>
      <c r="E239" s="3">
        <f>VLOOKUP(J238,'Capacity Curve'!$C$2:$E$123,3,TRUE)</f>
        <v>10460</v>
      </c>
      <c r="F239" s="11">
        <f>VLOOKUP(A239,Evaporation!$A$2:$F$1010,3,FALSE)</f>
        <v>2.8093440000000003</v>
      </c>
      <c r="G239" s="3">
        <f t="shared" si="6"/>
        <v>29385.738240000002</v>
      </c>
      <c r="H239" s="3">
        <f>IF(J238+B239+C239-D239-G239-E239-I239&gt;Description!$C$6,J238+B239+C239-D239-G239-Description!$C$6,0)</f>
        <v>0</v>
      </c>
      <c r="I239" s="6"/>
      <c r="J239" s="3">
        <f t="shared" si="7"/>
        <v>257854.78793400025</v>
      </c>
      <c r="K239" s="3">
        <f>IF(J239&lt;Description!$C$6,'Monthly Stage'!J239,Description!$C$6)</f>
        <v>257854.78793400025</v>
      </c>
      <c r="L239" s="3"/>
    </row>
    <row r="240" spans="1:13">
      <c r="A240" s="10">
        <f>Evaporation!A239</f>
        <v>1233</v>
      </c>
      <c r="B240" s="3">
        <f>VLOOKUP(A240,Inflow!$A$2:$C$1010,2,FALSE)</f>
        <v>32821.37000000001</v>
      </c>
      <c r="C240">
        <f>VLOOKUP(A240,'Supplemental Flows'!$A$2:$B$781,2,FALSE)</f>
        <v>0</v>
      </c>
      <c r="D240" s="8">
        <f>Description!$C$5</f>
        <v>78500</v>
      </c>
      <c r="E240" s="3">
        <f>VLOOKUP(J239,'Capacity Curve'!$C$2:$E$123,3,TRUE)</f>
        <v>8710</v>
      </c>
      <c r="F240" s="11">
        <f>VLOOKUP(A240,Evaporation!$A$2:$F$1010,3,FALSE)</f>
        <v>2.8530229999999999</v>
      </c>
      <c r="G240" s="3">
        <f t="shared" si="6"/>
        <v>24849.830329999997</v>
      </c>
      <c r="H240" s="3">
        <f>IF(J239+B240+C240-D240-G240-E240-I240&gt;Description!$C$6,J239+B240+C240-D240-G240-Description!$C$6,0)</f>
        <v>0</v>
      </c>
      <c r="I240" s="6"/>
      <c r="J240" s="3">
        <f t="shared" si="7"/>
        <v>187326.32760400022</v>
      </c>
      <c r="K240" s="3">
        <f>IF(J240&lt;Description!$C$6,'Monthly Stage'!J240,Description!$C$6)</f>
        <v>187326.32760400022</v>
      </c>
      <c r="L240" s="3"/>
    </row>
    <row r="241" spans="1:13">
      <c r="A241" s="10">
        <f>Evaporation!A240</f>
        <v>1234</v>
      </c>
      <c r="B241" s="3">
        <f>VLOOKUP(A241,Inflow!$A$2:$C$1010,2,FALSE)</f>
        <v>104701.628</v>
      </c>
      <c r="C241">
        <f>VLOOKUP(A241,'Supplemental Flows'!$A$2:$B$781,2,FALSE)</f>
        <v>0</v>
      </c>
      <c r="D241" s="8">
        <f>Description!$C$5</f>
        <v>78500</v>
      </c>
      <c r="E241" s="3">
        <f>VLOOKUP(J240,'Capacity Curve'!$C$2:$E$123,3,TRUE)</f>
        <v>7000</v>
      </c>
      <c r="F241" s="11">
        <f>VLOOKUP(A241,Evaporation!$A$2:$F$1010,3,FALSE)</f>
        <v>2.2327811999999998</v>
      </c>
      <c r="G241" s="3">
        <f t="shared" si="6"/>
        <v>15629.468399999998</v>
      </c>
      <c r="H241" s="3">
        <f>IF(J240+B241+C241-D241-G241-E241-I241&gt;Description!$C$6,J240+B241+C241-D241-G241-Description!$C$6,0)</f>
        <v>0</v>
      </c>
      <c r="I241" s="6"/>
      <c r="J241" s="3">
        <f t="shared" si="7"/>
        <v>197898.48720400024</v>
      </c>
      <c r="K241" s="3">
        <f>IF(J241&lt;Description!$C$6,'Monthly Stage'!J241,Description!$C$6)</f>
        <v>197898.48720400024</v>
      </c>
      <c r="L241" s="3"/>
    </row>
    <row r="242" spans="1:13">
      <c r="A242" s="10">
        <f>Evaporation!A241</f>
        <v>1235</v>
      </c>
      <c r="B242" s="3">
        <f>VLOOKUP(A242,Inflow!$A$2:$C$1010,2,FALSE)</f>
        <v>171715.84400000001</v>
      </c>
      <c r="C242">
        <f>VLOOKUP(A242,'Supplemental Flows'!$A$2:$B$781,2,FALSE)</f>
        <v>0</v>
      </c>
      <c r="D242" s="8">
        <f>Description!$C$5</f>
        <v>78500</v>
      </c>
      <c r="E242" s="3">
        <f>VLOOKUP(J241,'Capacity Curve'!$C$2:$E$123,3,TRUE)</f>
        <v>7290</v>
      </c>
      <c r="F242" s="11">
        <f>VLOOKUP(A242,Evaporation!$A$2:$F$1010,3,FALSE)</f>
        <v>1.6545276</v>
      </c>
      <c r="G242" s="3">
        <f t="shared" si="6"/>
        <v>12061.506203999999</v>
      </c>
      <c r="H242" s="3">
        <f>IF(J241+B242+C242-D242-G242-E242-I242&gt;Description!$C$6,J241+B242+C242-D242-G242-Description!$C$6,0)</f>
        <v>0</v>
      </c>
      <c r="I242" s="6"/>
      <c r="J242" s="3">
        <f t="shared" si="7"/>
        <v>279052.8250000003</v>
      </c>
      <c r="K242" s="3">
        <f>IF(J242&lt;Description!$C$6,'Monthly Stage'!J242,Description!$C$6)</f>
        <v>279052.8250000003</v>
      </c>
      <c r="L242" s="3"/>
      <c r="M242" s="3"/>
    </row>
    <row r="243" spans="1:13">
      <c r="A243" s="10">
        <f>Evaporation!A242</f>
        <v>1236</v>
      </c>
      <c r="B243" s="3">
        <f>VLOOKUP(A243,Inflow!$A$2:$C$1010,2,FALSE)</f>
        <v>21848.282000000007</v>
      </c>
      <c r="C243">
        <f>VLOOKUP(A243,'Supplemental Flows'!$A$2:$B$781,2,FALSE)</f>
        <v>0</v>
      </c>
      <c r="D243" s="8">
        <f>Description!$C$5</f>
        <v>78500</v>
      </c>
      <c r="E243" s="3">
        <f>VLOOKUP(J242,'Capacity Curve'!$C$2:$E$123,3,TRUE)</f>
        <v>9040</v>
      </c>
      <c r="F243" s="11">
        <f>VLOOKUP(A243,Evaporation!$A$2:$F$1010,3,FALSE)</f>
        <v>2.9477077999999999</v>
      </c>
      <c r="G243" s="3">
        <f t="shared" si="6"/>
        <v>26647.278511999997</v>
      </c>
      <c r="H243" s="3">
        <f>IF(J242+B243+C243-D243-G243-E243-I243&gt;Description!$C$6,J242+B243+C243-D243-G243-Description!$C$6,0)</f>
        <v>0</v>
      </c>
      <c r="I243" s="6"/>
      <c r="J243" s="3">
        <f t="shared" si="7"/>
        <v>195753.82848800032</v>
      </c>
      <c r="K243" s="3">
        <f>IF(J243&lt;Description!$C$6,'Monthly Stage'!J243,Description!$C$6)</f>
        <v>195753.82848800032</v>
      </c>
      <c r="L243" s="3"/>
    </row>
    <row r="244" spans="1:13">
      <c r="A244" s="10">
        <f>Evaporation!A243</f>
        <v>1237</v>
      </c>
      <c r="B244" s="3">
        <f>VLOOKUP(A244,Inflow!$A$2:$C$1010,2,FALSE)</f>
        <v>126974.38400000001</v>
      </c>
      <c r="C244">
        <f>VLOOKUP(A244,'Supplemental Flows'!$A$2:$B$781,2,FALSE)</f>
        <v>0</v>
      </c>
      <c r="D244" s="8">
        <f>Description!$C$5</f>
        <v>78500</v>
      </c>
      <c r="E244" s="3">
        <f>VLOOKUP(J243,'Capacity Curve'!$C$2:$E$123,3,TRUE)</f>
        <v>7000</v>
      </c>
      <c r="F244" s="11">
        <f>VLOOKUP(A244,Evaporation!$A$2:$F$1010,3,FALSE)</f>
        <v>2.0405935999999998</v>
      </c>
      <c r="G244" s="3">
        <f t="shared" si="6"/>
        <v>14284.155199999999</v>
      </c>
      <c r="H244" s="3">
        <f>IF(J243+B244+C244-D244-G244-E244-I244&gt;Description!$C$6,J243+B244+C244-D244-G244-Description!$C$6,0)</f>
        <v>0</v>
      </c>
      <c r="I244" s="6"/>
      <c r="J244" s="3">
        <f t="shared" si="7"/>
        <v>229944.05728800036</v>
      </c>
      <c r="K244" s="3">
        <f>IF(J244&lt;Description!$C$6,'Monthly Stage'!J244,Description!$C$6)</f>
        <v>229944.05728800036</v>
      </c>
      <c r="L244" s="3"/>
    </row>
    <row r="245" spans="1:13">
      <c r="A245" s="10">
        <f>Evaporation!A244</f>
        <v>1238</v>
      </c>
      <c r="B245" s="3">
        <f>VLOOKUP(A245,Inflow!$A$2:$C$1010,2,FALSE)</f>
        <v>98725.214000000007</v>
      </c>
      <c r="C245">
        <f>VLOOKUP(A245,'Supplemental Flows'!$A$2:$B$781,2,FALSE)</f>
        <v>0</v>
      </c>
      <c r="D245" s="8">
        <f>Description!$C$5</f>
        <v>78500</v>
      </c>
      <c r="E245" s="3">
        <f>VLOOKUP(J244,'Capacity Curve'!$C$2:$E$123,3,TRUE)</f>
        <v>7810</v>
      </c>
      <c r="F245" s="11">
        <f>VLOOKUP(A245,Evaporation!$A$2:$F$1010,3,FALSE)</f>
        <v>2.2843505999999998</v>
      </c>
      <c r="G245" s="3">
        <f t="shared" si="6"/>
        <v>17840.778186</v>
      </c>
      <c r="H245" s="3">
        <f>IF(J244+B245+C245-D245-G245-E245-I245&gt;Description!$C$6,J244+B245+C245-D245-G245-Description!$C$6,0)</f>
        <v>0</v>
      </c>
      <c r="I245" s="6"/>
      <c r="J245" s="3">
        <f t="shared" si="7"/>
        <v>232328.49310200039</v>
      </c>
      <c r="K245" s="3">
        <f>IF(J245&lt;Description!$C$6,'Monthly Stage'!J245,Description!$C$6)</f>
        <v>232328.49310200039</v>
      </c>
      <c r="L245" s="3"/>
    </row>
    <row r="246" spans="1:13">
      <c r="A246" s="10">
        <f>Evaporation!A245</f>
        <v>1239</v>
      </c>
      <c r="B246" s="3">
        <f>VLOOKUP(A246,Inflow!$A$2:$C$1010,2,FALSE)</f>
        <v>58719.16399999999</v>
      </c>
      <c r="C246">
        <f>VLOOKUP(A246,'Supplemental Flows'!$A$2:$B$781,2,FALSE)</f>
        <v>0</v>
      </c>
      <c r="D246" s="8">
        <f>Description!$C$5</f>
        <v>78500</v>
      </c>
      <c r="E246" s="3">
        <f>VLOOKUP(J245,'Capacity Curve'!$C$2:$E$123,3,TRUE)</f>
        <v>8100</v>
      </c>
      <c r="F246" s="11">
        <f>VLOOKUP(A246,Evaporation!$A$2:$F$1010,3,FALSE)</f>
        <v>2.6295555999999998</v>
      </c>
      <c r="G246" s="3">
        <f t="shared" si="6"/>
        <v>21299.40036</v>
      </c>
      <c r="H246" s="3">
        <f>IF(J245+B246+C246-D246-G246-E246-I246&gt;Description!$C$6,J245+B246+C246-D246-G246-Description!$C$6,0)</f>
        <v>0</v>
      </c>
      <c r="I246" s="6"/>
      <c r="J246" s="3">
        <f t="shared" si="7"/>
        <v>191248.25674200035</v>
      </c>
      <c r="K246" s="3">
        <f>IF(J246&lt;Description!$C$6,'Monthly Stage'!J246,Description!$C$6)</f>
        <v>191248.25674200035</v>
      </c>
      <c r="L246" s="3"/>
    </row>
    <row r="247" spans="1:13">
      <c r="A247" s="10">
        <f>Evaporation!A246</f>
        <v>1240</v>
      </c>
      <c r="B247" s="3">
        <f>VLOOKUP(A247,Inflow!$A$2:$C$1010,2,FALSE)</f>
        <v>-33115.131999999983</v>
      </c>
      <c r="C247">
        <f>VLOOKUP(A247,'Supplemental Flows'!$A$2:$B$781,2,FALSE)</f>
        <v>0</v>
      </c>
      <c r="D247" s="8">
        <f>Description!$C$5</f>
        <v>78500</v>
      </c>
      <c r="E247" s="3">
        <f>VLOOKUP(J246,'Capacity Curve'!$C$2:$E$123,3,TRUE)</f>
        <v>7000</v>
      </c>
      <c r="F247" s="11">
        <f>VLOOKUP(A247,Evaporation!$A$2:$F$1010,3,FALSE)</f>
        <v>3.4219771999999997</v>
      </c>
      <c r="G247" s="3">
        <f t="shared" si="6"/>
        <v>23953.840399999997</v>
      </c>
      <c r="H247" s="3">
        <f>IF(J246+B247+C247-D247-G247-E247-I247&gt;Description!$C$6,J246+B247+C247-D247-G247-Description!$C$6,0)</f>
        <v>0</v>
      </c>
      <c r="I247" s="6"/>
      <c r="J247" s="3">
        <f t="shared" si="7"/>
        <v>55679.284342000377</v>
      </c>
      <c r="K247" s="3">
        <f>IF(J247&lt;Description!$C$6,'Monthly Stage'!J247,Description!$C$6)</f>
        <v>55679.284342000377</v>
      </c>
      <c r="L247" s="3"/>
    </row>
    <row r="248" spans="1:13">
      <c r="A248" s="10">
        <f>Evaporation!A247</f>
        <v>1241</v>
      </c>
      <c r="B248" s="3">
        <f>VLOOKUP(A248,Inflow!$A$2:$C$1010,2,FALSE)</f>
        <v>35727.932000000001</v>
      </c>
      <c r="C248">
        <f>VLOOKUP(A248,'Supplemental Flows'!$A$2:$B$781,2,FALSE)</f>
        <v>0</v>
      </c>
      <c r="D248" s="8">
        <f>Description!$C$5</f>
        <v>78500</v>
      </c>
      <c r="E248" s="3">
        <f>VLOOKUP(J247,'Capacity Curve'!$C$2:$E$123,3,TRUE)</f>
        <v>4440</v>
      </c>
      <c r="F248" s="11">
        <f>VLOOKUP(A248,Evaporation!$A$2:$F$1010,3,FALSE)</f>
        <v>2.8279427999999998</v>
      </c>
      <c r="G248" s="3">
        <f t="shared" si="6"/>
        <v>12556.066031999999</v>
      </c>
      <c r="H248" s="3">
        <f>IF(J247+B248+C248-D248-G248-E248-I248&gt;Description!$C$6,J247+B248+C248-D248-G248-Description!$C$6,0)</f>
        <v>0</v>
      </c>
      <c r="I248" s="6"/>
      <c r="J248" s="3">
        <f t="shared" si="7"/>
        <v>351.15031000037561</v>
      </c>
      <c r="K248" s="3">
        <f>IF(J248&lt;Description!$C$6,'Monthly Stage'!J248,Description!$C$6)</f>
        <v>351.15031000037561</v>
      </c>
      <c r="L248" s="3"/>
    </row>
    <row r="249" spans="1:13">
      <c r="A249" s="10">
        <f>Evaporation!A248</f>
        <v>1242</v>
      </c>
      <c r="B249" s="3">
        <f>VLOOKUP(A249,Inflow!$A$2:$C$1010,2,FALSE)</f>
        <v>129489.05</v>
      </c>
      <c r="C249">
        <f>VLOOKUP(A249,'Supplemental Flows'!$A$2:$B$781,2,FALSE)</f>
        <v>0</v>
      </c>
      <c r="D249" s="8">
        <f>Description!$C$5</f>
        <v>78500</v>
      </c>
      <c r="E249" s="3">
        <f>VLOOKUP(J248,'Capacity Curve'!$C$2:$E$123,3,TRUE)</f>
        <v>75</v>
      </c>
      <c r="F249" s="11">
        <f>VLOOKUP(A249,Evaporation!$A$2:$F$1010,3,FALSE)</f>
        <v>2.0188950000000001</v>
      </c>
      <c r="G249" s="3">
        <f t="shared" si="6"/>
        <v>151.417125</v>
      </c>
      <c r="H249" s="3">
        <f>IF(J248+B249+C249-D249-G249-E249-I249&gt;Description!$C$6,J248+B249+C249-D249-G249-Description!$C$6,0)</f>
        <v>0</v>
      </c>
      <c r="I249" s="6"/>
      <c r="J249" s="3">
        <f t="shared" si="7"/>
        <v>51188.783185000371</v>
      </c>
      <c r="K249" s="3">
        <f>IF(J249&lt;Description!$C$6,'Monthly Stage'!J249,Description!$C$6)</f>
        <v>51188.783185000371</v>
      </c>
      <c r="L249" s="3"/>
    </row>
    <row r="250" spans="1:13">
      <c r="A250" s="10">
        <f>Evaporation!A249</f>
        <v>1243</v>
      </c>
      <c r="B250" s="3">
        <f>VLOOKUP(A250,Inflow!$A$2:$C$1010,2,FALSE)</f>
        <v>172826.21600000001</v>
      </c>
      <c r="C250">
        <f>VLOOKUP(A250,'Supplemental Flows'!$A$2:$B$781,2,FALSE)</f>
        <v>0</v>
      </c>
      <c r="D250" s="8">
        <f>Description!$C$5</f>
        <v>78500</v>
      </c>
      <c r="E250" s="3">
        <f>VLOOKUP(J249,'Capacity Curve'!$C$2:$E$123,3,TRUE)</f>
        <v>4440</v>
      </c>
      <c r="F250" s="11">
        <f>VLOOKUP(A250,Evaporation!$A$2:$F$1010,3,FALSE)</f>
        <v>1.6449464</v>
      </c>
      <c r="G250" s="3">
        <f t="shared" si="6"/>
        <v>7303.5620159999999</v>
      </c>
      <c r="H250" s="3">
        <f>IF(J249+B250+C250-D250-G250-E250-I250&gt;Description!$C$6,J249+B250+C250-D250-G250-Description!$C$6,0)</f>
        <v>0</v>
      </c>
      <c r="I250" s="6"/>
      <c r="J250" s="3">
        <f t="shared" si="7"/>
        <v>138211.43716900036</v>
      </c>
      <c r="K250" s="3">
        <f>IF(J250&lt;Description!$C$6,'Monthly Stage'!J250,Description!$C$6)</f>
        <v>138211.43716900036</v>
      </c>
      <c r="L250" s="3"/>
    </row>
    <row r="251" spans="1:13">
      <c r="A251" s="10">
        <f>Evaporation!A250</f>
        <v>1244</v>
      </c>
      <c r="B251" s="3">
        <f>VLOOKUP(A251,Inflow!$A$2:$C$1010,2,FALSE)</f>
        <v>119561.01800000001</v>
      </c>
      <c r="C251">
        <f>VLOOKUP(A251,'Supplemental Flows'!$A$2:$B$781,2,FALSE)</f>
        <v>0</v>
      </c>
      <c r="D251" s="8">
        <f>Description!$C$5</f>
        <v>78500</v>
      </c>
      <c r="E251" s="3">
        <f>VLOOKUP(J250,'Capacity Curve'!$C$2:$E$123,3,TRUE)</f>
        <v>5350</v>
      </c>
      <c r="F251" s="11">
        <f>VLOOKUP(A251,Evaporation!$A$2:$F$1010,3,FALSE)</f>
        <v>2.1045622000000002</v>
      </c>
      <c r="G251" s="3">
        <f t="shared" si="6"/>
        <v>11259.407770000002</v>
      </c>
      <c r="H251" s="3">
        <f>IF(J250+B251+C251-D251-G251-E251-I251&gt;Description!$C$6,J250+B251+C251-D251-G251-Description!$C$6,0)</f>
        <v>0</v>
      </c>
      <c r="I251" s="6"/>
      <c r="J251" s="3">
        <f t="shared" si="7"/>
        <v>168013.04739900038</v>
      </c>
      <c r="K251" s="3">
        <f>IF(J251&lt;Description!$C$6,'Monthly Stage'!J251,Description!$C$6)</f>
        <v>168013.04739900038</v>
      </c>
      <c r="L251" s="3"/>
    </row>
    <row r="252" spans="1:13">
      <c r="A252" s="10">
        <f>Evaporation!A251</f>
        <v>1245</v>
      </c>
      <c r="B252" s="3">
        <f>VLOOKUP(A252,Inflow!$A$2:$C$1010,2,FALSE)</f>
        <v>87000.991999999998</v>
      </c>
      <c r="C252">
        <f>VLOOKUP(A252,'Supplemental Flows'!$A$2:$B$781,2,FALSE)</f>
        <v>0</v>
      </c>
      <c r="D252" s="8">
        <f>Description!$C$5</f>
        <v>78500</v>
      </c>
      <c r="E252" s="3">
        <f>VLOOKUP(J251,'Capacity Curve'!$C$2:$E$123,3,TRUE)</f>
        <v>6400</v>
      </c>
      <c r="F252" s="11">
        <f>VLOOKUP(A252,Evaporation!$A$2:$F$1010,3,FALSE)</f>
        <v>2.3855168</v>
      </c>
      <c r="G252" s="3">
        <f t="shared" ref="G252:G315" si="8">E252*F252</f>
        <v>15267.30752</v>
      </c>
      <c r="H252" s="3">
        <f>IF(J251+B252+C252-D252-G252-E252-I252&gt;Description!$C$6,J251+B252+C252-D252-G252-Description!$C$6,0)</f>
        <v>0</v>
      </c>
      <c r="I252" s="6"/>
      <c r="J252" s="3">
        <f t="shared" si="7"/>
        <v>161246.73187900038</v>
      </c>
      <c r="K252" s="3">
        <f>IF(J252&lt;Description!$C$6,'Monthly Stage'!J252,Description!$C$6)</f>
        <v>161246.73187900038</v>
      </c>
      <c r="L252" s="3"/>
    </row>
    <row r="253" spans="1:13">
      <c r="A253" s="10">
        <f>Evaporation!A252</f>
        <v>1246</v>
      </c>
      <c r="B253" s="3">
        <f>VLOOKUP(A253,Inflow!$A$2:$C$1010,2,FALSE)</f>
        <v>58196.635999999999</v>
      </c>
      <c r="C253">
        <f>VLOOKUP(A253,'Supplemental Flows'!$A$2:$B$781,2,FALSE)</f>
        <v>0</v>
      </c>
      <c r="D253" s="8">
        <f>Description!$C$5</f>
        <v>78500</v>
      </c>
      <c r="E253" s="3">
        <f>VLOOKUP(J252,'Capacity Curve'!$C$2:$E$123,3,TRUE)</f>
        <v>6120</v>
      </c>
      <c r="F253" s="11">
        <f>VLOOKUP(A253,Evaporation!$A$2:$F$1010,3,FALSE)</f>
        <v>2.6340643999999998</v>
      </c>
      <c r="G253" s="3">
        <f t="shared" si="8"/>
        <v>16120.474127999998</v>
      </c>
      <c r="H253" s="3">
        <f>IF(J252+B253+C253-D253-G253-E253-I253&gt;Description!$C$6,J252+B253+C253-D253-G253-Description!$C$6,0)</f>
        <v>0</v>
      </c>
      <c r="I253" s="6"/>
      <c r="J253" s="3">
        <f t="shared" si="7"/>
        <v>124822.89375100037</v>
      </c>
      <c r="K253" s="3">
        <f>IF(J253&lt;Description!$C$6,'Monthly Stage'!J253,Description!$C$6)</f>
        <v>124822.89375100037</v>
      </c>
      <c r="L253" s="3"/>
    </row>
    <row r="254" spans="1:13">
      <c r="A254" s="10">
        <f>Evaporation!A253</f>
        <v>1247</v>
      </c>
      <c r="B254" s="3">
        <f>VLOOKUP(A254,Inflow!$A$2:$C$1010,2,FALSE)</f>
        <v>82690.135999999999</v>
      </c>
      <c r="C254">
        <f>VLOOKUP(A254,'Supplemental Flows'!$A$2:$B$781,2,FALSE)</f>
        <v>0</v>
      </c>
      <c r="D254" s="8">
        <f>Description!$C$5</f>
        <v>78500</v>
      </c>
      <c r="E254" s="3">
        <f>VLOOKUP(J253,'Capacity Curve'!$C$2:$E$123,3,TRUE)</f>
        <v>5120</v>
      </c>
      <c r="F254" s="11">
        <f>VLOOKUP(A254,Evaporation!$A$2:$F$1010,3,FALSE)</f>
        <v>2.4227144000000003</v>
      </c>
      <c r="G254" s="3">
        <f t="shared" si="8"/>
        <v>12404.297728000001</v>
      </c>
      <c r="H254" s="3">
        <f>IF(J253+B254+C254-D254-G254-E254-I254&gt;Description!$C$6,J253+B254+C254-D254-G254-Description!$C$6,0)</f>
        <v>0</v>
      </c>
      <c r="I254" s="6"/>
      <c r="J254" s="3">
        <f t="shared" si="7"/>
        <v>116608.73202300037</v>
      </c>
      <c r="K254" s="3">
        <f>IF(J254&lt;Description!$C$6,'Monthly Stage'!J254,Description!$C$6)</f>
        <v>116608.73202300037</v>
      </c>
      <c r="L254" s="3"/>
      <c r="M254" s="3"/>
    </row>
    <row r="255" spans="1:13">
      <c r="A255" s="10">
        <f>Evaporation!A254</f>
        <v>1248</v>
      </c>
      <c r="B255" s="3">
        <f>VLOOKUP(A255,Inflow!$A$2:$C$1010,2,FALSE)</f>
        <v>97026.997999999992</v>
      </c>
      <c r="C255">
        <f>VLOOKUP(A255,'Supplemental Flows'!$A$2:$B$781,2,FALSE)</f>
        <v>0</v>
      </c>
      <c r="D255" s="8">
        <f>Description!$C$5</f>
        <v>78500</v>
      </c>
      <c r="E255" s="3">
        <f>VLOOKUP(J254,'Capacity Curve'!$C$2:$E$123,3,TRUE)</f>
        <v>4640</v>
      </c>
      <c r="F255" s="11">
        <f>VLOOKUP(A255,Evaporation!$A$2:$F$1010,3,FALSE)</f>
        <v>2.2990041999999997</v>
      </c>
      <c r="G255" s="3">
        <f t="shared" si="8"/>
        <v>10667.379487999999</v>
      </c>
      <c r="H255" s="3">
        <f>IF(J254+B255+C255-D255-G255-E255-I255&gt;Description!$C$6,J254+B255+C255-D255-G255-Description!$C$6,0)</f>
        <v>0</v>
      </c>
      <c r="I255" s="6"/>
      <c r="J255" s="3">
        <f t="shared" si="7"/>
        <v>124468.35053500035</v>
      </c>
      <c r="K255" s="3">
        <f>IF(J255&lt;Description!$C$6,'Monthly Stage'!J255,Description!$C$6)</f>
        <v>124468.35053500035</v>
      </c>
      <c r="L255" s="3"/>
    </row>
    <row r="256" spans="1:13">
      <c r="A256" s="10">
        <f>Evaporation!A255</f>
        <v>1249</v>
      </c>
      <c r="B256" s="3">
        <f>VLOOKUP(A256,Inflow!$A$2:$C$1010,2,FALSE)</f>
        <v>116719.772</v>
      </c>
      <c r="C256">
        <f>VLOOKUP(A256,'Supplemental Flows'!$A$2:$B$781,2,FALSE)</f>
        <v>0</v>
      </c>
      <c r="D256" s="8">
        <f>Description!$C$5</f>
        <v>78500</v>
      </c>
      <c r="E256" s="3">
        <f>VLOOKUP(J255,'Capacity Curve'!$C$2:$E$123,3,TRUE)</f>
        <v>4890</v>
      </c>
      <c r="F256" s="11">
        <f>VLOOKUP(A256,Evaporation!$A$2:$F$1010,3,FALSE)</f>
        <v>2.1290787999999998</v>
      </c>
      <c r="G256" s="3">
        <f t="shared" si="8"/>
        <v>10411.195331999999</v>
      </c>
      <c r="H256" s="3">
        <f>IF(J255+B256+C256-D256-G256-E256-I256&gt;Description!$C$6,J255+B256+C256-D256-G256-Description!$C$6,0)</f>
        <v>0</v>
      </c>
      <c r="I256" s="6"/>
      <c r="J256" s="3">
        <f t="shared" si="7"/>
        <v>152276.92720300035</v>
      </c>
      <c r="K256" s="3">
        <f>IF(J256&lt;Description!$C$6,'Monthly Stage'!J256,Description!$C$6)</f>
        <v>152276.92720300035</v>
      </c>
      <c r="L256" s="3"/>
    </row>
    <row r="257" spans="1:13">
      <c r="A257" s="10">
        <f>Evaporation!A256</f>
        <v>1250</v>
      </c>
      <c r="B257" s="3">
        <f>VLOOKUP(A257,Inflow!$A$2:$C$1010,2,FALSE)</f>
        <v>150880.04</v>
      </c>
      <c r="C257">
        <f>VLOOKUP(A257,'Supplemental Flows'!$A$2:$B$781,2,FALSE)</f>
        <v>0</v>
      </c>
      <c r="D257" s="8">
        <f>Description!$C$5</f>
        <v>78500</v>
      </c>
      <c r="E257" s="3">
        <f>VLOOKUP(J256,'Capacity Curve'!$C$2:$E$123,3,TRUE)</f>
        <v>5850</v>
      </c>
      <c r="F257" s="11">
        <f>VLOOKUP(A257,Evaporation!$A$2:$F$1010,3,FALSE)</f>
        <v>1.8343160000000001</v>
      </c>
      <c r="G257" s="3">
        <f t="shared" si="8"/>
        <v>10730.748600000001</v>
      </c>
      <c r="H257" s="3">
        <f>IF(J256+B257+C257-D257-G257-E257-I257&gt;Description!$C$6,J256+B257+C257-D257-G257-Description!$C$6,0)</f>
        <v>0</v>
      </c>
      <c r="I257" s="6"/>
      <c r="J257" s="3">
        <f t="shared" si="7"/>
        <v>213926.21860300034</v>
      </c>
      <c r="K257" s="3">
        <f>IF(J257&lt;Description!$C$6,'Monthly Stage'!J257,Description!$C$6)</f>
        <v>213926.21860300034</v>
      </c>
      <c r="L257" s="3"/>
    </row>
    <row r="258" spans="1:13">
      <c r="A258" s="10">
        <f>Evaporation!A257</f>
        <v>1251</v>
      </c>
      <c r="B258" s="3">
        <f>VLOOKUP(A258,Inflow!$A$2:$C$1010,2,FALSE)</f>
        <v>119985.572</v>
      </c>
      <c r="C258">
        <f>VLOOKUP(A258,'Supplemental Flows'!$A$2:$B$781,2,FALSE)</f>
        <v>0</v>
      </c>
      <c r="D258" s="8">
        <f>Description!$C$5</f>
        <v>78500</v>
      </c>
      <c r="E258" s="3">
        <f>VLOOKUP(J257,'Capacity Curve'!$C$2:$E$123,3,TRUE)</f>
        <v>7540</v>
      </c>
      <c r="F258" s="11">
        <f>VLOOKUP(A258,Evaporation!$A$2:$F$1010,3,FALSE)</f>
        <v>2.1008988</v>
      </c>
      <c r="G258" s="3">
        <f t="shared" si="8"/>
        <v>15840.776952</v>
      </c>
      <c r="H258" s="3">
        <f>IF(J257+B258+C258-D258-G258-E258-I258&gt;Description!$C$6,J257+B258+C258-D258-G258-Description!$C$6,0)</f>
        <v>0</v>
      </c>
      <c r="I258" s="6"/>
      <c r="J258" s="3">
        <f t="shared" si="7"/>
        <v>239571.01365100034</v>
      </c>
      <c r="K258" s="3">
        <f>IF(J258&lt;Description!$C$6,'Monthly Stage'!J258,Description!$C$6)</f>
        <v>239571.01365100034</v>
      </c>
      <c r="L258" s="3"/>
    </row>
    <row r="259" spans="1:13">
      <c r="A259" s="10">
        <f>Evaporation!A258</f>
        <v>1252</v>
      </c>
      <c r="B259" s="3">
        <f>VLOOKUP(A259,Inflow!$A$2:$C$1010,2,FALSE)</f>
        <v>184909.67600000001</v>
      </c>
      <c r="C259">
        <f>VLOOKUP(A259,'Supplemental Flows'!$A$2:$B$781,2,FALSE)</f>
        <v>0</v>
      </c>
      <c r="D259" s="8">
        <f>Description!$C$5</f>
        <v>78500</v>
      </c>
      <c r="E259" s="3">
        <f>VLOOKUP(J258,'Capacity Curve'!$C$2:$E$123,3,TRUE)</f>
        <v>8100</v>
      </c>
      <c r="F259" s="11">
        <f>VLOOKUP(A259,Evaporation!$A$2:$F$1010,3,FALSE)</f>
        <v>1.5406804000000001</v>
      </c>
      <c r="G259" s="3">
        <f t="shared" si="8"/>
        <v>12479.51124</v>
      </c>
      <c r="H259" s="3">
        <f>IF(J258+B259+C259-D259-G259-E259-I259&gt;Description!$C$6,J258+B259+C259-D259-G259-Description!$C$6,0)</f>
        <v>0</v>
      </c>
      <c r="I259" s="6"/>
      <c r="J259" s="3">
        <f t="shared" si="7"/>
        <v>333501.17841100029</v>
      </c>
      <c r="K259" s="3">
        <f>IF(J259&lt;Description!$C$6,'Monthly Stage'!J259,Description!$C$6)</f>
        <v>333501.17841100029</v>
      </c>
      <c r="L259" s="3"/>
    </row>
    <row r="260" spans="1:13">
      <c r="A260" s="10">
        <f>Evaporation!A259</f>
        <v>1253</v>
      </c>
      <c r="B260" s="3">
        <f>VLOOKUP(A260,Inflow!$A$2:$C$1010,2,FALSE)</f>
        <v>156366.584</v>
      </c>
      <c r="C260">
        <f>VLOOKUP(A260,'Supplemental Flows'!$A$2:$B$781,2,FALSE)</f>
        <v>0</v>
      </c>
      <c r="D260" s="8">
        <f>Description!$C$5</f>
        <v>78500</v>
      </c>
      <c r="E260" s="3">
        <f>VLOOKUP(J259,'Capacity Curve'!$C$2:$E$123,3,TRUE)</f>
        <v>10460</v>
      </c>
      <c r="F260" s="11">
        <f>VLOOKUP(A260,Evaporation!$A$2:$F$1010,3,FALSE)</f>
        <v>1.7869736000000001</v>
      </c>
      <c r="G260" s="3">
        <f t="shared" si="8"/>
        <v>18691.743856000001</v>
      </c>
      <c r="H260" s="3">
        <f>IF(J259+B260+C260-D260-G260-E260-I260&gt;Description!$C$6,J259+B260+C260-D260-G260-Description!$C$6,0)</f>
        <v>0</v>
      </c>
      <c r="I260" s="6"/>
      <c r="J260" s="3">
        <f t="shared" si="7"/>
        <v>392676.01855500031</v>
      </c>
      <c r="K260" s="3">
        <f>IF(J260&lt;Description!$C$6,'Monthly Stage'!J260,Description!$C$6)</f>
        <v>392676.01855500031</v>
      </c>
      <c r="L260" s="3"/>
    </row>
    <row r="261" spans="1:13">
      <c r="A261" s="10">
        <f>Evaporation!A260</f>
        <v>1254</v>
      </c>
      <c r="B261" s="3">
        <f>VLOOKUP(A261,Inflow!$A$2:$C$1010,2,FALSE)</f>
        <v>80534.707999999999</v>
      </c>
      <c r="C261">
        <f>VLOOKUP(A261,'Supplemental Flows'!$A$2:$B$781,2,FALSE)</f>
        <v>0</v>
      </c>
      <c r="D261" s="8">
        <f>Description!$C$5</f>
        <v>78500</v>
      </c>
      <c r="E261" s="3">
        <f>VLOOKUP(J260,'Capacity Curve'!$C$2:$E$123,3,TRUE)</f>
        <v>12000</v>
      </c>
      <c r="F261" s="11">
        <f>VLOOKUP(A261,Evaporation!$A$2:$F$1010,3,FALSE)</f>
        <v>2.4413131999999997</v>
      </c>
      <c r="G261" s="3">
        <f t="shared" si="8"/>
        <v>29295.758399999995</v>
      </c>
      <c r="H261" s="3">
        <f>IF(J260+B261+C261-D261-G261-E261-I261&gt;Description!$C$6,J260+B261+C261-D261-G261-Description!$C$6,0)</f>
        <v>0</v>
      </c>
      <c r="I261" s="6"/>
      <c r="J261" s="3">
        <f t="shared" ref="J261:J324" si="9">IF(J260+B261+C261-G261-D261-H261&lt;0,0,J260+B261+C261-G261-D261-H261)</f>
        <v>365414.9681550003</v>
      </c>
      <c r="K261" s="3">
        <f>IF(J261&lt;Description!$C$6,'Monthly Stage'!J261,Description!$C$6)</f>
        <v>365414.9681550003</v>
      </c>
      <c r="L261" s="3"/>
    </row>
    <row r="262" spans="1:13">
      <c r="A262" s="10">
        <f>Evaporation!A261</f>
        <v>1255</v>
      </c>
      <c r="B262" s="3">
        <f>VLOOKUP(A262,Inflow!$A$2:$C$1010,2,FALSE)</f>
        <v>9307.609999999986</v>
      </c>
      <c r="C262">
        <f>VLOOKUP(A262,'Supplemental Flows'!$A$2:$B$781,2,FALSE)</f>
        <v>0</v>
      </c>
      <c r="D262" s="8">
        <f>Description!$C$5</f>
        <v>78500</v>
      </c>
      <c r="E262" s="3">
        <f>VLOOKUP(J261,'Capacity Curve'!$C$2:$E$123,3,TRUE)</f>
        <v>11220</v>
      </c>
      <c r="F262" s="11">
        <f>VLOOKUP(A262,Evaporation!$A$2:$F$1010,3,FALSE)</f>
        <v>3.0559190000000003</v>
      </c>
      <c r="G262" s="3">
        <f t="shared" si="8"/>
        <v>34287.411180000003</v>
      </c>
      <c r="H262" s="3">
        <f>IF(J261+B262+C262-D262-G262-E262-I262&gt;Description!$C$6,J261+B262+C262-D262-G262-Description!$C$6,0)</f>
        <v>0</v>
      </c>
      <c r="I262" s="6"/>
      <c r="J262" s="3">
        <f t="shared" si="9"/>
        <v>261935.16697500029</v>
      </c>
      <c r="K262" s="3">
        <f>IF(J262&lt;Description!$C$6,'Monthly Stage'!J262,Description!$C$6)</f>
        <v>261935.16697500029</v>
      </c>
      <c r="L262" s="3"/>
    </row>
    <row r="263" spans="1:13">
      <c r="A263" s="10">
        <f>Evaporation!A262</f>
        <v>1256</v>
      </c>
      <c r="B263" s="3">
        <f>VLOOKUP(A263,Inflow!$A$2:$C$1010,2,FALSE)</f>
        <v>40104.104000000007</v>
      </c>
      <c r="C263">
        <f>VLOOKUP(A263,'Supplemental Flows'!$A$2:$B$781,2,FALSE)</f>
        <v>0</v>
      </c>
      <c r="D263" s="8">
        <f>Description!$C$5</f>
        <v>78500</v>
      </c>
      <c r="E263" s="3">
        <f>VLOOKUP(J262,'Capacity Curve'!$C$2:$E$123,3,TRUE)</f>
        <v>8710</v>
      </c>
      <c r="F263" s="11">
        <f>VLOOKUP(A263,Evaporation!$A$2:$F$1010,3,FALSE)</f>
        <v>2.7901815999999999</v>
      </c>
      <c r="G263" s="3">
        <f t="shared" si="8"/>
        <v>24302.481735999998</v>
      </c>
      <c r="H263" s="3">
        <f>IF(J262+B263+C263-D263-G263-E263-I263&gt;Description!$C$6,J262+B263+C263-D263-G263-Description!$C$6,0)</f>
        <v>0</v>
      </c>
      <c r="I263" s="6"/>
      <c r="J263" s="3">
        <f t="shared" si="9"/>
        <v>199236.7892390003</v>
      </c>
      <c r="K263" s="3">
        <f>IF(J263&lt;Description!$C$6,'Monthly Stage'!J263,Description!$C$6)</f>
        <v>199236.7892390003</v>
      </c>
      <c r="L263" s="3"/>
    </row>
    <row r="264" spans="1:13">
      <c r="A264" s="10">
        <f>Evaporation!A263</f>
        <v>1257</v>
      </c>
      <c r="B264" s="3">
        <f>VLOOKUP(A264,Inflow!$A$2:$C$1010,2,FALSE)</f>
        <v>154929.63200000001</v>
      </c>
      <c r="C264">
        <f>VLOOKUP(A264,'Supplemental Flows'!$A$2:$B$781,2,FALSE)</f>
        <v>0</v>
      </c>
      <c r="D264" s="8">
        <f>Description!$C$5</f>
        <v>78500</v>
      </c>
      <c r="E264" s="3">
        <f>VLOOKUP(J263,'Capacity Curve'!$C$2:$E$123,3,TRUE)</f>
        <v>7290</v>
      </c>
      <c r="F264" s="11">
        <f>VLOOKUP(A264,Evaporation!$A$2:$F$1010,3,FALSE)</f>
        <v>1.7993728</v>
      </c>
      <c r="G264" s="3">
        <f t="shared" si="8"/>
        <v>13117.427712000001</v>
      </c>
      <c r="H264" s="3">
        <f>IF(J263+B264+C264-D264-G264-E264-I264&gt;Description!$C$6,J263+B264+C264-D264-G264-Description!$C$6,0)</f>
        <v>0</v>
      </c>
      <c r="I264" s="6"/>
      <c r="J264" s="3">
        <f t="shared" si="9"/>
        <v>262548.9935270003</v>
      </c>
      <c r="K264" s="3">
        <f>IF(J264&lt;Description!$C$6,'Monthly Stage'!J264,Description!$C$6)</f>
        <v>262548.9935270003</v>
      </c>
      <c r="L264" s="3"/>
    </row>
    <row r="265" spans="1:13">
      <c r="A265" s="10">
        <f>Evaporation!A264</f>
        <v>1258</v>
      </c>
      <c r="B265" s="3">
        <f>VLOOKUP(A265,Inflow!$A$2:$C$1010,2,FALSE)</f>
        <v>130207.526</v>
      </c>
      <c r="C265">
        <f>VLOOKUP(A265,'Supplemental Flows'!$A$2:$B$781,2,FALSE)</f>
        <v>0</v>
      </c>
      <c r="D265" s="8">
        <f>Description!$C$5</f>
        <v>78500</v>
      </c>
      <c r="E265" s="3">
        <f>VLOOKUP(J264,'Capacity Curve'!$C$2:$E$123,3,TRUE)</f>
        <v>8710</v>
      </c>
      <c r="F265" s="11">
        <f>VLOOKUP(A265,Evaporation!$A$2:$F$1010,3,FALSE)</f>
        <v>2.0126954000000001</v>
      </c>
      <c r="G265" s="3">
        <f t="shared" si="8"/>
        <v>17530.576934000001</v>
      </c>
      <c r="H265" s="3">
        <f>IF(J264+B265+C265-D265-G265-E265-I265&gt;Description!$C$6,J264+B265+C265-D265-G265-Description!$C$6,0)</f>
        <v>0</v>
      </c>
      <c r="I265" s="6"/>
      <c r="J265" s="3">
        <f t="shared" si="9"/>
        <v>296725.94259300031</v>
      </c>
      <c r="K265" s="3">
        <f>IF(J265&lt;Description!$C$6,'Monthly Stage'!J265,Description!$C$6)</f>
        <v>296725.94259300031</v>
      </c>
      <c r="L265" s="3"/>
    </row>
    <row r="266" spans="1:13">
      <c r="A266" s="10">
        <f>Evaporation!A265</f>
        <v>1259</v>
      </c>
      <c r="B266" s="3">
        <f>VLOOKUP(A266,Inflow!$A$2:$C$1010,2,FALSE)</f>
        <v>184289.174</v>
      </c>
      <c r="C266">
        <f>VLOOKUP(A266,'Supplemental Flows'!$A$2:$B$781,2,FALSE)</f>
        <v>0</v>
      </c>
      <c r="D266" s="8">
        <f>Description!$C$5</f>
        <v>78500</v>
      </c>
      <c r="E266" s="3">
        <f>VLOOKUP(J265,'Capacity Curve'!$C$2:$E$123,3,TRUE)</f>
        <v>9700</v>
      </c>
      <c r="F266" s="11">
        <f>VLOOKUP(A266,Evaporation!$A$2:$F$1010,3,FALSE)</f>
        <v>1.5460346</v>
      </c>
      <c r="G266" s="3">
        <f t="shared" si="8"/>
        <v>14996.535620000001</v>
      </c>
      <c r="H266" s="3">
        <f>IF(J265+B266+C266-D266-G266-E266-I266&gt;Description!$C$6,J265+B266+C266-D266-G266-Description!$C$6,0)</f>
        <v>0</v>
      </c>
      <c r="I266" s="6"/>
      <c r="J266" s="3">
        <f t="shared" si="9"/>
        <v>387518.58097300032</v>
      </c>
      <c r="K266" s="3">
        <f>IF(J266&lt;Description!$C$6,'Monthly Stage'!J266,Description!$C$6)</f>
        <v>387518.58097300032</v>
      </c>
      <c r="L266" s="3"/>
      <c r="M266" s="3"/>
    </row>
    <row r="267" spans="1:13">
      <c r="A267" s="10">
        <f>Evaporation!A266</f>
        <v>1260</v>
      </c>
      <c r="B267" s="3">
        <f>VLOOKUP(A267,Inflow!$A$2:$C$1010,2,FALSE)</f>
        <v>136967.73199999999</v>
      </c>
      <c r="C267">
        <f>VLOOKUP(A267,'Supplemental Flows'!$A$2:$B$781,2,FALSE)</f>
        <v>0</v>
      </c>
      <c r="D267" s="8">
        <f>Description!$C$5</f>
        <v>78500</v>
      </c>
      <c r="E267" s="3">
        <f>VLOOKUP(J266,'Capacity Curve'!$C$2:$E$123,3,TRUE)</f>
        <v>12000</v>
      </c>
      <c r="F267" s="11">
        <f>VLOOKUP(A267,Evaporation!$A$2:$F$1010,3,FALSE)</f>
        <v>1.9543628</v>
      </c>
      <c r="G267" s="3">
        <f t="shared" si="8"/>
        <v>23452.353599999999</v>
      </c>
      <c r="H267" s="3">
        <f>IF(J266+B267+C267-D267-G267-E267-I267&gt;Description!$C$6,J266+B267+C267-D267-G267-Description!$C$6,0)</f>
        <v>0</v>
      </c>
      <c r="I267" s="6"/>
      <c r="J267" s="3">
        <f t="shared" si="9"/>
        <v>422533.95937300037</v>
      </c>
      <c r="K267" s="3">
        <f>IF(J267&lt;Description!$C$6,'Monthly Stage'!J267,Description!$C$6)</f>
        <v>422533.95937300037</v>
      </c>
      <c r="L267" s="3"/>
    </row>
    <row r="268" spans="1:13">
      <c r="A268" s="10">
        <f>Evaporation!A267</f>
        <v>1261</v>
      </c>
      <c r="B268" s="3">
        <f>VLOOKUP(A268,Inflow!$A$2:$C$1010,2,FALSE)</f>
        <v>129456.39199999999</v>
      </c>
      <c r="C268">
        <f>VLOOKUP(A268,'Supplemental Flows'!$A$2:$B$781,2,FALSE)</f>
        <v>0</v>
      </c>
      <c r="D268" s="8">
        <f>Description!$C$5</f>
        <v>78500</v>
      </c>
      <c r="E268" s="3">
        <f>VLOOKUP(J267,'Capacity Curve'!$C$2:$E$123,3,TRUE)</f>
        <v>12820</v>
      </c>
      <c r="F268" s="11">
        <f>VLOOKUP(A268,Evaporation!$A$2:$F$1010,3,FALSE)</f>
        <v>2.0191767999999999</v>
      </c>
      <c r="G268" s="3">
        <f t="shared" si="8"/>
        <v>25885.846576</v>
      </c>
      <c r="H268" s="3">
        <f>IF(J267+B268+C268-D268-G268-E268-I268&gt;Description!$C$6,J267+B268+C268-D268-G268-Description!$C$6,0)</f>
        <v>0</v>
      </c>
      <c r="I268" s="6"/>
      <c r="J268" s="3">
        <f t="shared" si="9"/>
        <v>447604.50479700032</v>
      </c>
      <c r="K268" s="3">
        <f>IF(J268&lt;Description!$C$6,'Monthly Stage'!J268,Description!$C$6)</f>
        <v>447604.50479700032</v>
      </c>
      <c r="L268" s="3"/>
    </row>
    <row r="269" spans="1:13">
      <c r="A269" s="10">
        <f>Evaporation!A268</f>
        <v>1262</v>
      </c>
      <c r="B269" s="3">
        <f>VLOOKUP(A269,Inflow!$A$2:$C$1010,2,FALSE)</f>
        <v>170278.89199999999</v>
      </c>
      <c r="C269">
        <f>VLOOKUP(A269,'Supplemental Flows'!$A$2:$B$781,2,FALSE)</f>
        <v>0</v>
      </c>
      <c r="D269" s="8">
        <f>Description!$C$5</f>
        <v>78500</v>
      </c>
      <c r="E269" s="3">
        <f>VLOOKUP(J268,'Capacity Curve'!$C$2:$E$123,3,TRUE)</f>
        <v>13240</v>
      </c>
      <c r="F269" s="11">
        <f>VLOOKUP(A269,Evaporation!$A$2:$F$1010,3,FALSE)</f>
        <v>1.6669267999999999</v>
      </c>
      <c r="G269" s="3">
        <f t="shared" si="8"/>
        <v>22070.110831999998</v>
      </c>
      <c r="H269" s="3">
        <f>IF(J268+B269+C269-D269-G269-E269-I269&gt;Description!$C$6,J268+B269+C269-D269-G269-Description!$C$6,0)</f>
        <v>0</v>
      </c>
      <c r="I269" s="6"/>
      <c r="J269" s="3">
        <f t="shared" si="9"/>
        <v>517313.28596500028</v>
      </c>
      <c r="K269" s="3">
        <f>IF(J269&lt;Description!$C$6,'Monthly Stage'!J269,Description!$C$6)</f>
        <v>517313.28596500028</v>
      </c>
      <c r="L269" s="3"/>
    </row>
    <row r="270" spans="1:13">
      <c r="A270" s="10">
        <f>Evaporation!A269</f>
        <v>1263</v>
      </c>
      <c r="B270" s="3">
        <f>VLOOKUP(A270,Inflow!$A$2:$C$1010,2,FALSE)</f>
        <v>203067.524</v>
      </c>
      <c r="C270">
        <f>VLOOKUP(A270,'Supplemental Flows'!$A$2:$B$781,2,FALSE)</f>
        <v>0</v>
      </c>
      <c r="D270" s="8">
        <f>Description!$C$5</f>
        <v>78500</v>
      </c>
      <c r="E270" s="3">
        <f>VLOOKUP(J269,'Capacity Curve'!$C$2:$E$123,3,TRUE)</f>
        <v>21000</v>
      </c>
      <c r="F270" s="11">
        <f>VLOOKUP(A270,Evaporation!$A$2:$F$1010,3,FALSE)</f>
        <v>1.3839996000000001</v>
      </c>
      <c r="G270" s="3">
        <f t="shared" si="8"/>
        <v>29063.991600000001</v>
      </c>
      <c r="H270" s="3">
        <f>IF(J269+B270+C270-D270-G270-E270-I270&gt;Description!$C$6,J269+B270+C270-D270-G270-Description!$C$6,0)</f>
        <v>0</v>
      </c>
      <c r="I270" s="6"/>
      <c r="J270" s="3">
        <f t="shared" si="9"/>
        <v>612816.8183650003</v>
      </c>
      <c r="K270" s="3">
        <f>IF(J270&lt;Description!$C$6,'Monthly Stage'!J270,Description!$C$6)</f>
        <v>612816.8183650003</v>
      </c>
      <c r="L270" s="3"/>
    </row>
    <row r="271" spans="1:13">
      <c r="A271" s="10">
        <f>Evaporation!A270</f>
        <v>1264</v>
      </c>
      <c r="B271" s="3">
        <f>VLOOKUP(A271,Inflow!$A$2:$C$1010,2,FALSE)</f>
        <v>179717.054</v>
      </c>
      <c r="C271">
        <f>VLOOKUP(A271,'Supplemental Flows'!$A$2:$B$781,2,FALSE)</f>
        <v>0</v>
      </c>
      <c r="D271" s="8">
        <f>Description!$C$5</f>
        <v>78500</v>
      </c>
      <c r="E271" s="3">
        <f>VLOOKUP(J270,'Capacity Curve'!$C$2:$E$123,3,TRUE)</f>
        <v>23700</v>
      </c>
      <c r="F271" s="11">
        <f>VLOOKUP(A271,Evaporation!$A$2:$F$1010,3,FALSE)</f>
        <v>1.5854866000000001</v>
      </c>
      <c r="G271" s="3">
        <f t="shared" si="8"/>
        <v>37576.032420000003</v>
      </c>
      <c r="H271" s="3">
        <f>IF(J270+B271+C271-D271-G271-E271-I271&gt;Description!$C$6,J270+B271+C271-D271-G271-Description!$C$6,0)</f>
        <v>0</v>
      </c>
      <c r="I271" s="6"/>
      <c r="J271" s="3">
        <f t="shared" si="9"/>
        <v>676457.83994500036</v>
      </c>
      <c r="K271" s="3">
        <f>IF(J271&lt;Description!$C$6,'Monthly Stage'!J271,Description!$C$6)</f>
        <v>676457.83994500036</v>
      </c>
      <c r="L271" s="3"/>
    </row>
    <row r="272" spans="1:13">
      <c r="A272" s="10">
        <f>Evaporation!A271</f>
        <v>1265</v>
      </c>
      <c r="B272" s="3">
        <f>VLOOKUP(A272,Inflow!$A$2:$C$1010,2,FALSE)</f>
        <v>267305.81</v>
      </c>
      <c r="C272">
        <f>VLOOKUP(A272,'Supplemental Flows'!$A$2:$B$781,2,FALSE)</f>
        <v>0</v>
      </c>
      <c r="D272" s="8">
        <f>Description!$C$5</f>
        <v>78500</v>
      </c>
      <c r="E272" s="3">
        <f>VLOOKUP(J271,'Capacity Curve'!$C$2:$E$123,3,TRUE)</f>
        <v>25800</v>
      </c>
      <c r="F272" s="11">
        <f>VLOOKUP(A272,Evaporation!$A$2:$F$1010,3,FALSE)</f>
        <v>0.82969900000000008</v>
      </c>
      <c r="G272" s="3">
        <f t="shared" si="8"/>
        <v>21406.234200000003</v>
      </c>
      <c r="H272" s="3">
        <f>IF(J271+B272+C272-D272-G272-E272-I272&gt;Description!$C$6,J271+B272+C272-D272-G272-Description!$C$6,0)</f>
        <v>29357.415745000471</v>
      </c>
      <c r="I272" s="6"/>
      <c r="J272" s="3">
        <f t="shared" si="9"/>
        <v>814500</v>
      </c>
      <c r="K272" s="3">
        <f>IF(J272&lt;Description!$C$6,'Monthly Stage'!J272,Description!$C$6)</f>
        <v>814500</v>
      </c>
      <c r="L272" s="3"/>
    </row>
    <row r="273" spans="1:13">
      <c r="A273" s="10">
        <f>Evaporation!A272</f>
        <v>1266</v>
      </c>
      <c r="B273" s="3">
        <f>VLOOKUP(A273,Inflow!$A$2:$C$1010,2,FALSE)</f>
        <v>236084.76199999999</v>
      </c>
      <c r="C273">
        <f>VLOOKUP(A273,'Supplemental Flows'!$A$2:$B$781,2,FALSE)</f>
        <v>0</v>
      </c>
      <c r="D273" s="8">
        <f>Description!$C$5</f>
        <v>78500</v>
      </c>
      <c r="E273" s="3">
        <f>VLOOKUP(J272,'Capacity Curve'!$C$2:$E$123,3,TRUE)</f>
        <v>29800</v>
      </c>
      <c r="F273" s="11">
        <f>VLOOKUP(A273,Evaporation!$A$2:$F$1010,3,FALSE)</f>
        <v>1.0990998000000001</v>
      </c>
      <c r="G273" s="3">
        <f t="shared" si="8"/>
        <v>32753.174040000002</v>
      </c>
      <c r="H273" s="3">
        <f>IF(J272+B273+C273-D273-G273-E273-I273&gt;Description!$C$6,J272+B273+C273-D273-G273-Description!$C$6,0)</f>
        <v>124831.58796000015</v>
      </c>
      <c r="I273" s="6"/>
      <c r="J273" s="3">
        <f t="shared" si="9"/>
        <v>814500</v>
      </c>
      <c r="K273" s="3">
        <f>IF(J273&lt;Description!$C$6,'Monthly Stage'!J273,Description!$C$6)</f>
        <v>814500</v>
      </c>
      <c r="L273" s="3"/>
    </row>
    <row r="274" spans="1:13">
      <c r="A274" s="10">
        <f>Evaporation!A273</f>
        <v>1267</v>
      </c>
      <c r="B274" s="3">
        <f>VLOOKUP(A274,Inflow!$A$2:$C$1010,2,FALSE)</f>
        <v>241244.726</v>
      </c>
      <c r="C274">
        <f>VLOOKUP(A274,'Supplemental Flows'!$A$2:$B$781,2,FALSE)</f>
        <v>0</v>
      </c>
      <c r="D274" s="8">
        <f>Description!$C$5</f>
        <v>78500</v>
      </c>
      <c r="E274" s="3">
        <f>VLOOKUP(J273,'Capacity Curve'!$C$2:$E$123,3,TRUE)</f>
        <v>29800</v>
      </c>
      <c r="F274" s="11">
        <f>VLOOKUP(A274,Evaporation!$A$2:$F$1010,3,FALSE)</f>
        <v>1.0545754000000001</v>
      </c>
      <c r="G274" s="3">
        <f t="shared" si="8"/>
        <v>31426.34692</v>
      </c>
      <c r="H274" s="3">
        <f>IF(J273+B274+C274-D274-G274-E274-I274&gt;Description!$C$6,J273+B274+C274-D274-G274-Description!$C$6,0)</f>
        <v>131318.37907999998</v>
      </c>
      <c r="I274" s="6"/>
      <c r="J274" s="3">
        <f t="shared" si="9"/>
        <v>814500</v>
      </c>
      <c r="K274" s="3">
        <f>IF(J274&lt;Description!$C$6,'Monthly Stage'!J274,Description!$C$6)</f>
        <v>814500</v>
      </c>
      <c r="L274" s="3"/>
    </row>
    <row r="275" spans="1:13">
      <c r="A275" s="10">
        <f>Evaporation!A274</f>
        <v>1268</v>
      </c>
      <c r="B275" s="3">
        <f>VLOOKUP(A275,Inflow!$A$2:$C$1010,2,FALSE)</f>
        <v>216979.83199999999</v>
      </c>
      <c r="C275">
        <f>VLOOKUP(A275,'Supplemental Flows'!$A$2:$B$781,2,FALSE)</f>
        <v>0</v>
      </c>
      <c r="D275" s="8">
        <f>Description!$C$5</f>
        <v>78500</v>
      </c>
      <c r="E275" s="3">
        <f>VLOOKUP(J274,'Capacity Curve'!$C$2:$E$123,3,TRUE)</f>
        <v>29800</v>
      </c>
      <c r="F275" s="11">
        <f>VLOOKUP(A275,Evaporation!$A$2:$F$1010,3,FALSE)</f>
        <v>1.2639528</v>
      </c>
      <c r="G275" s="3">
        <f t="shared" si="8"/>
        <v>37665.793440000001</v>
      </c>
      <c r="H275" s="3">
        <f>IF(J274+B275+C275-D275-G275-E275-I275&gt;Description!$C$6,J274+B275+C275-D275-G275-Description!$C$6,0)</f>
        <v>100814.0385599999</v>
      </c>
      <c r="I275" s="6"/>
      <c r="J275" s="3">
        <f t="shared" si="9"/>
        <v>814500</v>
      </c>
      <c r="K275" s="3">
        <f>IF(J275&lt;Description!$C$6,'Monthly Stage'!J275,Description!$C$6)</f>
        <v>814500</v>
      </c>
      <c r="L275" s="3"/>
    </row>
    <row r="276" spans="1:13">
      <c r="A276" s="10">
        <f>Evaporation!A275</f>
        <v>1269</v>
      </c>
      <c r="B276" s="3">
        <f>VLOOKUP(A276,Inflow!$A$2:$C$1010,2,FALSE)</f>
        <v>50522.005999999994</v>
      </c>
      <c r="C276">
        <f>VLOOKUP(A276,'Supplemental Flows'!$A$2:$B$781,2,FALSE)</f>
        <v>0</v>
      </c>
      <c r="D276" s="8">
        <f>Description!$C$5</f>
        <v>78500</v>
      </c>
      <c r="E276" s="3">
        <f>VLOOKUP(J275,'Capacity Curve'!$C$2:$E$123,3,TRUE)</f>
        <v>29800</v>
      </c>
      <c r="F276" s="11">
        <f>VLOOKUP(A276,Evaporation!$A$2:$F$1010,3,FALSE)</f>
        <v>2.7002874000000001</v>
      </c>
      <c r="G276" s="3">
        <f t="shared" si="8"/>
        <v>80468.56452</v>
      </c>
      <c r="H276" s="3">
        <f>IF(J275+B276+C276-D276-G276-E276-I276&gt;Description!$C$6,J275+B276+C276-D276-G276-Description!$C$6,0)</f>
        <v>0</v>
      </c>
      <c r="I276" s="6"/>
      <c r="J276" s="3">
        <f t="shared" si="9"/>
        <v>706053.44148000004</v>
      </c>
      <c r="K276" s="3">
        <f>IF(J276&lt;Description!$C$6,'Monthly Stage'!J276,Description!$C$6)</f>
        <v>706053.44148000004</v>
      </c>
      <c r="L276" s="3"/>
    </row>
    <row r="277" spans="1:13">
      <c r="A277" s="10">
        <f>Evaporation!A276</f>
        <v>1270</v>
      </c>
      <c r="B277" s="3">
        <f>VLOOKUP(A277,Inflow!$A$2:$C$1010,2,FALSE)</f>
        <v>153460.022</v>
      </c>
      <c r="C277">
        <f>VLOOKUP(A277,'Supplemental Flows'!$A$2:$B$781,2,FALSE)</f>
        <v>0</v>
      </c>
      <c r="D277" s="8">
        <f>Description!$C$5</f>
        <v>78500</v>
      </c>
      <c r="E277" s="3">
        <f>VLOOKUP(J276,'Capacity Curve'!$C$2:$E$123,3,TRUE)</f>
        <v>26600</v>
      </c>
      <c r="F277" s="11">
        <f>VLOOKUP(A277,Evaporation!$A$2:$F$1010,3,FALSE)</f>
        <v>1.8120537999999999</v>
      </c>
      <c r="G277" s="3">
        <f t="shared" si="8"/>
        <v>48200.631079999999</v>
      </c>
      <c r="H277" s="3">
        <f>IF(J276+B277+C277-D277-G277-E277-I277&gt;Description!$C$6,J276+B277+C277-D277-G277-Description!$C$6,0)</f>
        <v>0</v>
      </c>
      <c r="I277" s="6"/>
      <c r="J277" s="3">
        <f t="shared" si="9"/>
        <v>732812.83240000007</v>
      </c>
      <c r="K277" s="3">
        <f>IF(J277&lt;Description!$C$6,'Monthly Stage'!J277,Description!$C$6)</f>
        <v>732812.83240000007</v>
      </c>
      <c r="L277" s="3"/>
    </row>
    <row r="278" spans="1:13">
      <c r="A278" s="10">
        <f>Evaporation!A277</f>
        <v>1271</v>
      </c>
      <c r="B278" s="3">
        <f>VLOOKUP(A278,Inflow!$A$2:$C$1010,2,FALSE)</f>
        <v>281185.46000000002</v>
      </c>
      <c r="C278">
        <f>VLOOKUP(A278,'Supplemental Flows'!$A$2:$B$781,2,FALSE)</f>
        <v>0</v>
      </c>
      <c r="D278" s="8">
        <f>Description!$C$5</f>
        <v>78500</v>
      </c>
      <c r="E278" s="3">
        <f>VLOOKUP(J277,'Capacity Curve'!$C$2:$E$123,3,TRUE)</f>
        <v>27300</v>
      </c>
      <c r="F278" s="11">
        <f>VLOOKUP(A278,Evaporation!$A$2:$F$1010,3,FALSE)</f>
        <v>0.70993400000000007</v>
      </c>
      <c r="G278" s="3">
        <f t="shared" si="8"/>
        <v>19381.198200000003</v>
      </c>
      <c r="H278" s="3">
        <f>IF(J277+B278+C278-D278-G278-E278-I278&gt;Description!$C$6,J277+B278+C278-D278-G278-Description!$C$6,0)</f>
        <v>101617.09420000017</v>
      </c>
      <c r="I278" s="6"/>
      <c r="J278" s="3">
        <f t="shared" si="9"/>
        <v>814500</v>
      </c>
      <c r="K278" s="3">
        <f>IF(J278&lt;Description!$C$6,'Monthly Stage'!J278,Description!$C$6)</f>
        <v>814500</v>
      </c>
      <c r="L278" s="3"/>
      <c r="M278" s="3"/>
    </row>
    <row r="279" spans="1:13">
      <c r="A279" s="10">
        <f>Evaporation!A278</f>
        <v>1272</v>
      </c>
      <c r="B279" s="3">
        <f>VLOOKUP(A279,Inflow!$A$2:$C$1010,2,FALSE)</f>
        <v>148528.66399999999</v>
      </c>
      <c r="C279">
        <f>VLOOKUP(A279,'Supplemental Flows'!$A$2:$B$781,2,FALSE)</f>
        <v>0</v>
      </c>
      <c r="D279" s="8">
        <f>Description!$C$5</f>
        <v>78500</v>
      </c>
      <c r="E279" s="3">
        <f>VLOOKUP(J278,'Capacity Curve'!$C$2:$E$123,3,TRUE)</f>
        <v>29800</v>
      </c>
      <c r="F279" s="11">
        <f>VLOOKUP(A279,Evaporation!$A$2:$F$1010,3,FALSE)</f>
        <v>1.8546056</v>
      </c>
      <c r="G279" s="3">
        <f t="shared" si="8"/>
        <v>55267.246879999999</v>
      </c>
      <c r="H279" s="3">
        <f>IF(J278+B279+C279-D279-G279-E279-I279&gt;Description!$C$6,J278+B279+C279-D279-G279-Description!$C$6,0)</f>
        <v>0</v>
      </c>
      <c r="I279" s="6"/>
      <c r="J279" s="3">
        <f t="shared" si="9"/>
        <v>829261.41712</v>
      </c>
      <c r="K279" s="3">
        <f>IF(J279&lt;Description!$C$6,'Monthly Stage'!J279,Description!$C$6)</f>
        <v>814500</v>
      </c>
      <c r="L279" s="3"/>
    </row>
    <row r="280" spans="1:13">
      <c r="A280" s="10">
        <f>Evaporation!A279</f>
        <v>1273</v>
      </c>
      <c r="B280" s="3">
        <f>VLOOKUP(A280,Inflow!$A$2:$C$1010,2,FALSE)</f>
        <v>284614.55</v>
      </c>
      <c r="C280">
        <f>VLOOKUP(A280,'Supplemental Flows'!$A$2:$B$781,2,FALSE)</f>
        <v>0</v>
      </c>
      <c r="D280" s="8">
        <f>Description!$C$5</f>
        <v>78500</v>
      </c>
      <c r="E280" s="3">
        <f>VLOOKUP(J279,'Capacity Curve'!$C$2:$E$123,3,TRUE)</f>
        <v>29800</v>
      </c>
      <c r="F280" s="11">
        <f>VLOOKUP(A280,Evaporation!$A$2:$F$1010,3,FALSE)</f>
        <v>0.68034499999999998</v>
      </c>
      <c r="G280" s="3">
        <f t="shared" si="8"/>
        <v>20274.280999999999</v>
      </c>
      <c r="H280" s="3">
        <f>IF(J279+B280+C280-D280-G280-E280-I280&gt;Description!$C$6,J279+B280+C280-D280-G280-Description!$C$6,0)</f>
        <v>200601.68611999997</v>
      </c>
      <c r="I280" s="6"/>
      <c r="J280" s="3">
        <f t="shared" si="9"/>
        <v>814500</v>
      </c>
      <c r="K280" s="3">
        <f>IF(J280&lt;Description!$C$6,'Monthly Stage'!J280,Description!$C$6)</f>
        <v>814500</v>
      </c>
      <c r="L280" s="3"/>
    </row>
    <row r="281" spans="1:13">
      <c r="A281" s="10">
        <f>Evaporation!A280</f>
        <v>1274</v>
      </c>
      <c r="B281" s="3">
        <f>VLOOKUP(A281,Inflow!$A$2:$C$1010,2,FALSE)</f>
        <v>95198.15</v>
      </c>
      <c r="C281">
        <f>VLOOKUP(A281,'Supplemental Flows'!$A$2:$B$781,2,FALSE)</f>
        <v>0</v>
      </c>
      <c r="D281" s="8">
        <f>Description!$C$5</f>
        <v>78500</v>
      </c>
      <c r="E281" s="3">
        <f>VLOOKUP(J280,'Capacity Curve'!$C$2:$E$123,3,TRUE)</f>
        <v>29800</v>
      </c>
      <c r="F281" s="11">
        <f>VLOOKUP(A281,Evaporation!$A$2:$F$1010,3,FALSE)</f>
        <v>2.3147850000000001</v>
      </c>
      <c r="G281" s="3">
        <f t="shared" si="8"/>
        <v>68980.593000000008</v>
      </c>
      <c r="H281" s="3">
        <f>IF(J280+B281+C281-D281-G281-E281-I281&gt;Description!$C$6,J280+B281+C281-D281-G281-Description!$C$6,0)</f>
        <v>0</v>
      </c>
      <c r="I281" s="6"/>
      <c r="J281" s="3">
        <f t="shared" si="9"/>
        <v>762217.55700000003</v>
      </c>
      <c r="K281" s="3">
        <f>IF(J281&lt;Description!$C$6,'Monthly Stage'!J281,Description!$C$6)</f>
        <v>762217.55700000003</v>
      </c>
      <c r="L281" s="3"/>
    </row>
    <row r="282" spans="1:13">
      <c r="A282" s="10">
        <f>Evaporation!A281</f>
        <v>1275</v>
      </c>
      <c r="B282" s="3">
        <f>VLOOKUP(A282,Inflow!$A$2:$C$1010,2,FALSE)</f>
        <v>26224.454000000012</v>
      </c>
      <c r="C282">
        <f>VLOOKUP(A282,'Supplemental Flows'!$A$2:$B$781,2,FALSE)</f>
        <v>0</v>
      </c>
      <c r="D282" s="8">
        <f>Description!$C$5</f>
        <v>78500</v>
      </c>
      <c r="E282" s="3">
        <f>VLOOKUP(J281,'Capacity Curve'!$C$2:$E$123,3,TRUE)</f>
        <v>28100</v>
      </c>
      <c r="F282" s="11">
        <f>VLOOKUP(A282,Evaporation!$A$2:$F$1010,3,FALSE)</f>
        <v>2.9099465999999996</v>
      </c>
      <c r="G282" s="3">
        <f t="shared" si="8"/>
        <v>81769.499459999992</v>
      </c>
      <c r="H282" s="3">
        <f>IF(J281+B282+C282-D282-G282-E282-I282&gt;Description!$C$6,J281+B282+C282-D282-G282-Description!$C$6,0)</f>
        <v>0</v>
      </c>
      <c r="I282" s="6"/>
      <c r="J282" s="3">
        <f t="shared" si="9"/>
        <v>628172.51154000009</v>
      </c>
      <c r="K282" s="3">
        <f>IF(J282&lt;Description!$C$6,'Monthly Stage'!J282,Description!$C$6)</f>
        <v>628172.51154000009</v>
      </c>
      <c r="L282" s="3"/>
    </row>
    <row r="283" spans="1:13">
      <c r="A283" s="10">
        <f>Evaporation!A282</f>
        <v>1276</v>
      </c>
      <c r="B283" s="3">
        <f>VLOOKUP(A283,Inflow!$A$2:$C$1010,2,FALSE)</f>
        <v>63421.915999999997</v>
      </c>
      <c r="C283">
        <f>VLOOKUP(A283,'Supplemental Flows'!$A$2:$B$781,2,FALSE)</f>
        <v>0</v>
      </c>
      <c r="D283" s="8">
        <f>Description!$C$5</f>
        <v>78500</v>
      </c>
      <c r="E283" s="3">
        <f>VLOOKUP(J282,'Capacity Curve'!$C$2:$E$123,3,TRUE)</f>
        <v>24400</v>
      </c>
      <c r="F283" s="11">
        <f>VLOOKUP(A283,Evaporation!$A$2:$F$1010,3,FALSE)</f>
        <v>2.5889764</v>
      </c>
      <c r="G283" s="3">
        <f t="shared" si="8"/>
        <v>63171.024160000001</v>
      </c>
      <c r="H283" s="3">
        <f>IF(J282+B283+C283-D283-G283-E283-I283&gt;Description!$C$6,J282+B283+C283-D283-G283-Description!$C$6,0)</f>
        <v>0</v>
      </c>
      <c r="I283" s="6"/>
      <c r="J283" s="3">
        <f t="shared" si="9"/>
        <v>549923.40338000003</v>
      </c>
      <c r="K283" s="3">
        <f>IF(J283&lt;Description!$C$6,'Monthly Stage'!J283,Description!$C$6)</f>
        <v>549923.40338000003</v>
      </c>
      <c r="L283" s="3"/>
    </row>
    <row r="284" spans="1:13">
      <c r="A284" s="10">
        <f>Evaporation!A283</f>
        <v>1277</v>
      </c>
      <c r="B284" s="3">
        <f>VLOOKUP(A284,Inflow!$A$2:$C$1010,2,FALSE)</f>
        <v>152382.30799999999</v>
      </c>
      <c r="C284">
        <f>VLOOKUP(A284,'Supplemental Flows'!$A$2:$B$781,2,FALSE)</f>
        <v>0</v>
      </c>
      <c r="D284" s="8">
        <f>Description!$C$5</f>
        <v>78500</v>
      </c>
      <c r="E284" s="3">
        <f>VLOOKUP(J283,'Capacity Curve'!$C$2:$E$123,3,TRUE)</f>
        <v>21700</v>
      </c>
      <c r="F284" s="11">
        <f>VLOOKUP(A284,Evaporation!$A$2:$F$1010,3,FALSE)</f>
        <v>1.8213531999999999</v>
      </c>
      <c r="G284" s="3">
        <f t="shared" si="8"/>
        <v>39523.364439999998</v>
      </c>
      <c r="H284" s="3">
        <f>IF(J283+B284+C284-D284-G284-E284-I284&gt;Description!$C$6,J283+B284+C284-D284-G284-Description!$C$6,0)</f>
        <v>0</v>
      </c>
      <c r="I284" s="6"/>
      <c r="J284" s="3">
        <f t="shared" si="9"/>
        <v>584282.34693999996</v>
      </c>
      <c r="K284" s="3">
        <f>IF(J284&lt;Description!$C$6,'Monthly Stage'!J284,Description!$C$6)</f>
        <v>584282.34693999996</v>
      </c>
      <c r="L284" s="3"/>
    </row>
    <row r="285" spans="1:13">
      <c r="A285" s="10">
        <f>Evaporation!A284</f>
        <v>1278</v>
      </c>
      <c r="B285" s="3">
        <f>VLOOKUP(A285,Inflow!$A$2:$C$1010,2,FALSE)</f>
        <v>189187.87400000001</v>
      </c>
      <c r="C285">
        <f>VLOOKUP(A285,'Supplemental Flows'!$A$2:$B$781,2,FALSE)</f>
        <v>0</v>
      </c>
      <c r="D285" s="8">
        <f>Description!$C$5</f>
        <v>78500</v>
      </c>
      <c r="E285" s="3">
        <f>VLOOKUP(J284,'Capacity Curve'!$C$2:$E$123,3,TRUE)</f>
        <v>23100</v>
      </c>
      <c r="F285" s="11">
        <f>VLOOKUP(A285,Evaporation!$A$2:$F$1010,3,FALSE)</f>
        <v>1.5037646</v>
      </c>
      <c r="G285" s="3">
        <f t="shared" si="8"/>
        <v>34736.96226</v>
      </c>
      <c r="H285" s="3">
        <f>IF(J284+B285+C285-D285-G285-E285-I285&gt;Description!$C$6,J284+B285+C285-D285-G285-Description!$C$6,0)</f>
        <v>0</v>
      </c>
      <c r="I285" s="6"/>
      <c r="J285" s="3">
        <f t="shared" si="9"/>
        <v>660233.25867999997</v>
      </c>
      <c r="K285" s="3">
        <f>IF(J285&lt;Description!$C$6,'Monthly Stage'!J285,Description!$C$6)</f>
        <v>660233.25867999997</v>
      </c>
      <c r="L285" s="3"/>
    </row>
    <row r="286" spans="1:13">
      <c r="A286" s="10">
        <f>Evaporation!A285</f>
        <v>1279</v>
      </c>
      <c r="B286" s="3">
        <f>VLOOKUP(A286,Inflow!$A$2:$C$1010,2,FALSE)</f>
        <v>98463.95</v>
      </c>
      <c r="C286">
        <f>VLOOKUP(A286,'Supplemental Flows'!$A$2:$B$781,2,FALSE)</f>
        <v>0</v>
      </c>
      <c r="D286" s="8">
        <f>Description!$C$5</f>
        <v>78500</v>
      </c>
      <c r="E286" s="3">
        <f>VLOOKUP(J285,'Capacity Curve'!$C$2:$E$123,3,TRUE)</f>
        <v>25200</v>
      </c>
      <c r="F286" s="11">
        <f>VLOOKUP(A286,Evaporation!$A$2:$F$1010,3,FALSE)</f>
        <v>2.2866049999999998</v>
      </c>
      <c r="G286" s="3">
        <f t="shared" si="8"/>
        <v>57622.445999999996</v>
      </c>
      <c r="H286" s="3">
        <f>IF(J285+B286+C286-D286-G286-E286-I286&gt;Description!$C$6,J285+B286+C286-D286-G286-Description!$C$6,0)</f>
        <v>0</v>
      </c>
      <c r="I286" s="6"/>
      <c r="J286" s="3">
        <f t="shared" si="9"/>
        <v>622574.76267999993</v>
      </c>
      <c r="K286" s="3">
        <f>IF(J286&lt;Description!$C$6,'Monthly Stage'!J286,Description!$C$6)</f>
        <v>622574.76267999993</v>
      </c>
      <c r="L286" s="3"/>
    </row>
    <row r="287" spans="1:13">
      <c r="A287" s="10">
        <f>Evaporation!A286</f>
        <v>1280</v>
      </c>
      <c r="B287" s="3">
        <f>VLOOKUP(A287,Inflow!$A$2:$C$1010,2,FALSE)</f>
        <v>213714.03200000001</v>
      </c>
      <c r="C287">
        <f>VLOOKUP(A287,'Supplemental Flows'!$A$2:$B$781,2,FALSE)</f>
        <v>0</v>
      </c>
      <c r="D287" s="8">
        <f>Description!$C$5</f>
        <v>78500</v>
      </c>
      <c r="E287" s="3">
        <f>VLOOKUP(J286,'Capacity Curve'!$C$2:$E$123,3,TRUE)</f>
        <v>23700</v>
      </c>
      <c r="F287" s="11">
        <f>VLOOKUP(A287,Evaporation!$A$2:$F$1010,3,FALSE)</f>
        <v>1.2921328000000001</v>
      </c>
      <c r="G287" s="3">
        <f t="shared" si="8"/>
        <v>30623.54736</v>
      </c>
      <c r="H287" s="3">
        <f>IF(J286+B287+C287-D287-G287-E287-I287&gt;Description!$C$6,J286+B287+C287-D287-G287-Description!$C$6,0)</f>
        <v>0</v>
      </c>
      <c r="I287" s="6"/>
      <c r="J287" s="3">
        <f t="shared" si="9"/>
        <v>727165.24731999997</v>
      </c>
      <c r="K287" s="3">
        <f>IF(J287&lt;Description!$C$6,'Monthly Stage'!J287,Description!$C$6)</f>
        <v>727165.24731999997</v>
      </c>
      <c r="L287" s="3"/>
    </row>
    <row r="288" spans="1:13">
      <c r="A288" s="10">
        <f>Evaporation!A287</f>
        <v>1281</v>
      </c>
      <c r="B288" s="3">
        <f>VLOOKUP(A288,Inflow!$A$2:$C$1010,2,FALSE)</f>
        <v>132395.61199999999</v>
      </c>
      <c r="C288">
        <f>VLOOKUP(A288,'Supplemental Flows'!$A$2:$B$781,2,FALSE)</f>
        <v>0</v>
      </c>
      <c r="D288" s="8">
        <f>Description!$C$5</f>
        <v>78500</v>
      </c>
      <c r="E288" s="3">
        <f>VLOOKUP(J287,'Capacity Curve'!$C$2:$E$123,3,TRUE)</f>
        <v>26600</v>
      </c>
      <c r="F288" s="11">
        <f>VLOOKUP(A288,Evaporation!$A$2:$F$1010,3,FALSE)</f>
        <v>1.9938148</v>
      </c>
      <c r="G288" s="3">
        <f t="shared" si="8"/>
        <v>53035.473680000003</v>
      </c>
      <c r="H288" s="3">
        <f>IF(J287+B288+C288-D288-G288-E288-I288&gt;Description!$C$6,J287+B288+C288-D288-G288-Description!$C$6,0)</f>
        <v>0</v>
      </c>
      <c r="I288" s="6"/>
      <c r="J288" s="3">
        <f t="shared" si="9"/>
        <v>728025.38563999988</v>
      </c>
      <c r="K288" s="3">
        <f>IF(J288&lt;Description!$C$6,'Monthly Stage'!J288,Description!$C$6)</f>
        <v>728025.38563999988</v>
      </c>
      <c r="L288" s="3"/>
    </row>
    <row r="289" spans="1:13">
      <c r="A289" s="10">
        <f>Evaporation!A288</f>
        <v>1282</v>
      </c>
      <c r="B289" s="3">
        <f>VLOOKUP(A289,Inflow!$A$2:$C$1010,2,FALSE)</f>
        <v>167960.174</v>
      </c>
      <c r="C289">
        <f>VLOOKUP(A289,'Supplemental Flows'!$A$2:$B$781,2,FALSE)</f>
        <v>0</v>
      </c>
      <c r="D289" s="8">
        <f>Description!$C$5</f>
        <v>78500</v>
      </c>
      <c r="E289" s="3">
        <f>VLOOKUP(J288,'Capacity Curve'!$C$2:$E$123,3,TRUE)</f>
        <v>26600</v>
      </c>
      <c r="F289" s="11">
        <f>VLOOKUP(A289,Evaporation!$A$2:$F$1010,3,FALSE)</f>
        <v>1.6869346000000001</v>
      </c>
      <c r="G289" s="3">
        <f t="shared" si="8"/>
        <v>44872.460360000005</v>
      </c>
      <c r="H289" s="3">
        <f>IF(J288+B289+C289-D289-G289-E289-I289&gt;Description!$C$6,J288+B289+C289-D289-G289-Description!$C$6,0)</f>
        <v>0</v>
      </c>
      <c r="I289" s="6"/>
      <c r="J289" s="3">
        <f t="shared" si="9"/>
        <v>772613.09927999985</v>
      </c>
      <c r="K289" s="3">
        <f>IF(J289&lt;Description!$C$6,'Monthly Stage'!J289,Description!$C$6)</f>
        <v>772613.09927999985</v>
      </c>
      <c r="L289" s="3"/>
    </row>
    <row r="290" spans="1:13">
      <c r="A290" s="10">
        <f>Evaporation!A289</f>
        <v>1283</v>
      </c>
      <c r="B290" s="3">
        <f>VLOOKUP(A290,Inflow!$A$2:$C$1010,2,FALSE)</f>
        <v>103101.386</v>
      </c>
      <c r="C290">
        <f>VLOOKUP(A290,'Supplemental Flows'!$A$2:$B$781,2,FALSE)</f>
        <v>0</v>
      </c>
      <c r="D290" s="8">
        <f>Description!$C$5</f>
        <v>78500</v>
      </c>
      <c r="E290" s="3">
        <f>VLOOKUP(J289,'Capacity Curve'!$C$2:$E$123,3,TRUE)</f>
        <v>28100</v>
      </c>
      <c r="F290" s="11">
        <f>VLOOKUP(A290,Evaporation!$A$2:$F$1010,3,FALSE)</f>
        <v>2.2465894</v>
      </c>
      <c r="G290" s="3">
        <f t="shared" si="8"/>
        <v>63129.16214</v>
      </c>
      <c r="H290" s="3">
        <f>IF(J289+B290+C290-D290-G290-E290-I290&gt;Description!$C$6,J289+B290+C290-D290-G290-Description!$C$6,0)</f>
        <v>0</v>
      </c>
      <c r="I290" s="6"/>
      <c r="J290" s="3">
        <f t="shared" si="9"/>
        <v>734085.32313999988</v>
      </c>
      <c r="K290" s="3">
        <f>IF(J290&lt;Description!$C$6,'Monthly Stage'!J290,Description!$C$6)</f>
        <v>734085.32313999988</v>
      </c>
      <c r="L290" s="3"/>
      <c r="M290" s="3"/>
    </row>
    <row r="291" spans="1:13">
      <c r="A291" s="10">
        <f>Evaporation!A290</f>
        <v>1284</v>
      </c>
      <c r="B291" s="3">
        <f>VLOOKUP(A291,Inflow!$A$2:$C$1010,2,FALSE)</f>
        <v>159305.804</v>
      </c>
      <c r="C291">
        <f>VLOOKUP(A291,'Supplemental Flows'!$A$2:$B$781,2,FALSE)</f>
        <v>0</v>
      </c>
      <c r="D291" s="8">
        <f>Description!$C$5</f>
        <v>78500</v>
      </c>
      <c r="E291" s="3">
        <f>VLOOKUP(J290,'Capacity Curve'!$C$2:$E$123,3,TRUE)</f>
        <v>27300</v>
      </c>
      <c r="F291" s="11">
        <f>VLOOKUP(A291,Evaporation!$A$2:$F$1010,3,FALSE)</f>
        <v>1.7616115999999999</v>
      </c>
      <c r="G291" s="3">
        <f t="shared" si="8"/>
        <v>48091.996679999997</v>
      </c>
      <c r="H291" s="3">
        <f>IF(J290+B291+C291-D291-G291-E291-I291&gt;Description!$C$6,J290+B291+C291-D291-G291-Description!$C$6,0)</f>
        <v>0</v>
      </c>
      <c r="I291" s="6"/>
      <c r="J291" s="3">
        <f t="shared" si="9"/>
        <v>766799.1304599999</v>
      </c>
      <c r="K291" s="3">
        <f>IF(J291&lt;Description!$C$6,'Monthly Stage'!J291,Description!$C$6)</f>
        <v>766799.1304599999</v>
      </c>
      <c r="L291" s="3"/>
    </row>
    <row r="292" spans="1:13">
      <c r="A292" s="10">
        <f>Evaporation!A291</f>
        <v>1285</v>
      </c>
      <c r="B292" s="3">
        <f>VLOOKUP(A292,Inflow!$A$2:$C$1010,2,FALSE)</f>
        <v>177169.73</v>
      </c>
      <c r="C292">
        <f>VLOOKUP(A292,'Supplemental Flows'!$A$2:$B$781,2,FALSE)</f>
        <v>0</v>
      </c>
      <c r="D292" s="8">
        <f>Description!$C$5</f>
        <v>78500</v>
      </c>
      <c r="E292" s="3">
        <f>VLOOKUP(J291,'Capacity Curve'!$C$2:$E$123,3,TRUE)</f>
        <v>28100</v>
      </c>
      <c r="F292" s="11">
        <f>VLOOKUP(A292,Evaporation!$A$2:$F$1010,3,FALSE)</f>
        <v>1.607467</v>
      </c>
      <c r="G292" s="3">
        <f t="shared" si="8"/>
        <v>45169.822699999997</v>
      </c>
      <c r="H292" s="3">
        <f>IF(J291+B292+C292-D292-G292-E292-I292&gt;Description!$C$6,J291+B292+C292-D292-G292-Description!$C$6,0)</f>
        <v>0</v>
      </c>
      <c r="I292" s="6"/>
      <c r="J292" s="3">
        <f t="shared" si="9"/>
        <v>820299.03775999986</v>
      </c>
      <c r="K292" s="3">
        <f>IF(J292&lt;Description!$C$6,'Monthly Stage'!J292,Description!$C$6)</f>
        <v>814500</v>
      </c>
      <c r="L292" s="3"/>
    </row>
    <row r="293" spans="1:13">
      <c r="A293" s="10">
        <f>Evaporation!A292</f>
        <v>1286</v>
      </c>
      <c r="B293" s="3">
        <f>VLOOKUP(A293,Inflow!$A$2:$C$1010,2,FALSE)</f>
        <v>188306.10800000001</v>
      </c>
      <c r="C293">
        <f>VLOOKUP(A293,'Supplemental Flows'!$A$2:$B$781,2,FALSE)</f>
        <v>0</v>
      </c>
      <c r="D293" s="8">
        <f>Description!$C$5</f>
        <v>78500</v>
      </c>
      <c r="E293" s="3">
        <f>VLOOKUP(J292,'Capacity Curve'!$C$2:$E$123,3,TRUE)</f>
        <v>29800</v>
      </c>
      <c r="F293" s="11">
        <f>VLOOKUP(A293,Evaporation!$A$2:$F$1010,3,FALSE)</f>
        <v>1.5113732</v>
      </c>
      <c r="G293" s="3">
        <f t="shared" si="8"/>
        <v>45038.92136</v>
      </c>
      <c r="H293" s="3">
        <f>IF(J292+B293+C293-D293-G293-E293-I293&gt;Description!$C$6,J292+B293+C293-D293-G293-Description!$C$6,0)</f>
        <v>70566.224399999832</v>
      </c>
      <c r="I293" s="6"/>
      <c r="J293" s="3">
        <f t="shared" si="9"/>
        <v>814500</v>
      </c>
      <c r="K293" s="3">
        <f>IF(J293&lt;Description!$C$6,'Monthly Stage'!J293,Description!$C$6)</f>
        <v>814500</v>
      </c>
      <c r="L293" s="3"/>
    </row>
    <row r="294" spans="1:13">
      <c r="A294" s="10">
        <f>Evaporation!A293</f>
        <v>1287</v>
      </c>
      <c r="B294" s="3">
        <f>VLOOKUP(A294,Inflow!$A$2:$C$1010,2,FALSE)</f>
        <v>101729.75</v>
      </c>
      <c r="C294">
        <f>VLOOKUP(A294,'Supplemental Flows'!$A$2:$B$781,2,FALSE)</f>
        <v>0</v>
      </c>
      <c r="D294" s="8">
        <f>Description!$C$5</f>
        <v>78500</v>
      </c>
      <c r="E294" s="3">
        <f>VLOOKUP(J293,'Capacity Curve'!$C$2:$E$123,3,TRUE)</f>
        <v>29800</v>
      </c>
      <c r="F294" s="11">
        <f>VLOOKUP(A294,Evaporation!$A$2:$F$1010,3,FALSE)</f>
        <v>2.2584249999999999</v>
      </c>
      <c r="G294" s="3">
        <f t="shared" si="8"/>
        <v>67301.065000000002</v>
      </c>
      <c r="H294" s="3">
        <f>IF(J293+B294+C294-D294-G294-E294-I294&gt;Description!$C$6,J293+B294+C294-D294-G294-Description!$C$6,0)</f>
        <v>0</v>
      </c>
      <c r="I294" s="6"/>
      <c r="J294" s="3">
        <f t="shared" si="9"/>
        <v>770428.68500000006</v>
      </c>
      <c r="K294" s="3">
        <f>IF(J294&lt;Description!$C$6,'Monthly Stage'!J294,Description!$C$6)</f>
        <v>770428.68500000006</v>
      </c>
      <c r="L294" s="3"/>
    </row>
    <row r="295" spans="1:13">
      <c r="A295" s="10">
        <f>Evaporation!A294</f>
        <v>1288</v>
      </c>
      <c r="B295" s="3">
        <f>VLOOKUP(A295,Inflow!$A$2:$C$1010,2,FALSE)</f>
        <v>130272.842</v>
      </c>
      <c r="C295">
        <f>VLOOKUP(A295,'Supplemental Flows'!$A$2:$B$781,2,FALSE)</f>
        <v>0</v>
      </c>
      <c r="D295" s="8">
        <f>Description!$C$5</f>
        <v>78500</v>
      </c>
      <c r="E295" s="3">
        <f>VLOOKUP(J294,'Capacity Curve'!$C$2:$E$123,3,TRUE)</f>
        <v>28100</v>
      </c>
      <c r="F295" s="11">
        <f>VLOOKUP(A295,Evaporation!$A$2:$F$1010,3,FALSE)</f>
        <v>2.0121318000000001</v>
      </c>
      <c r="G295" s="3">
        <f t="shared" si="8"/>
        <v>56540.903580000006</v>
      </c>
      <c r="H295" s="3">
        <f>IF(J294+B295+C295-D295-G295-E295-I295&gt;Description!$C$6,J294+B295+C295-D295-G295-Description!$C$6,0)</f>
        <v>0</v>
      </c>
      <c r="I295" s="6"/>
      <c r="J295" s="3">
        <f t="shared" si="9"/>
        <v>765660.62341999996</v>
      </c>
      <c r="K295" s="3">
        <f>IF(J295&lt;Description!$C$6,'Monthly Stage'!J295,Description!$C$6)</f>
        <v>765660.62341999996</v>
      </c>
      <c r="L295" s="3"/>
    </row>
    <row r="296" spans="1:13">
      <c r="A296" s="10">
        <f>Evaporation!A295</f>
        <v>1289</v>
      </c>
      <c r="B296" s="3">
        <f>VLOOKUP(A296,Inflow!$A$2:$C$1010,2,FALSE)</f>
        <v>78607.885999999999</v>
      </c>
      <c r="C296">
        <f>VLOOKUP(A296,'Supplemental Flows'!$A$2:$B$781,2,FALSE)</f>
        <v>0</v>
      </c>
      <c r="D296" s="8">
        <f>Description!$C$5</f>
        <v>78500</v>
      </c>
      <c r="E296" s="3">
        <f>VLOOKUP(J295,'Capacity Curve'!$C$2:$E$123,3,TRUE)</f>
        <v>28100</v>
      </c>
      <c r="F296" s="11">
        <f>VLOOKUP(A296,Evaporation!$A$2:$F$1010,3,FALSE)</f>
        <v>2.4579393999999999</v>
      </c>
      <c r="G296" s="3">
        <f t="shared" si="8"/>
        <v>69068.097139999998</v>
      </c>
      <c r="H296" s="3">
        <f>IF(J295+B296+C296-D296-G296-E296-I296&gt;Description!$C$6,J295+B296+C296-D296-G296-Description!$C$6,0)</f>
        <v>0</v>
      </c>
      <c r="I296" s="6"/>
      <c r="J296" s="3">
        <f t="shared" si="9"/>
        <v>696700.41228000005</v>
      </c>
      <c r="K296" s="3">
        <f>IF(J296&lt;Description!$C$6,'Monthly Stage'!J296,Description!$C$6)</f>
        <v>696700.41228000005</v>
      </c>
      <c r="L296" s="3"/>
    </row>
    <row r="297" spans="1:13">
      <c r="A297" s="10">
        <f>Evaporation!A296</f>
        <v>1290</v>
      </c>
      <c r="B297" s="3">
        <f>VLOOKUP(A297,Inflow!$A$2:$C$1010,2,FALSE)</f>
        <v>204765.74</v>
      </c>
      <c r="C297">
        <f>VLOOKUP(A297,'Supplemental Flows'!$A$2:$B$781,2,FALSE)</f>
        <v>0</v>
      </c>
      <c r="D297" s="8">
        <f>Description!$C$5</f>
        <v>78500</v>
      </c>
      <c r="E297" s="3">
        <f>VLOOKUP(J296,'Capacity Curve'!$C$2:$E$123,3,TRUE)</f>
        <v>25800</v>
      </c>
      <c r="F297" s="11">
        <f>VLOOKUP(A297,Evaporation!$A$2:$F$1010,3,FALSE)</f>
        <v>1.369346</v>
      </c>
      <c r="G297" s="3">
        <f t="shared" si="8"/>
        <v>35329.126799999998</v>
      </c>
      <c r="H297" s="3">
        <f>IF(J296+B297+C297-D297-G297-E297-I297&gt;Description!$C$6,J296+B297+C297-D297-G297-Description!$C$6,0)</f>
        <v>0</v>
      </c>
      <c r="I297" s="6"/>
      <c r="J297" s="3">
        <f t="shared" si="9"/>
        <v>787637.02548000007</v>
      </c>
      <c r="K297" s="3">
        <f>IF(J297&lt;Description!$C$6,'Monthly Stage'!J297,Description!$C$6)</f>
        <v>787637.02548000007</v>
      </c>
      <c r="L297" s="3"/>
    </row>
    <row r="298" spans="1:13">
      <c r="A298" s="10">
        <f>Evaporation!A297</f>
        <v>1291</v>
      </c>
      <c r="B298" s="3">
        <f>VLOOKUP(A298,Inflow!$A$2:$C$1010,2,FALSE)</f>
        <v>36936.278000000006</v>
      </c>
      <c r="C298">
        <f>VLOOKUP(A298,'Supplemental Flows'!$A$2:$B$781,2,FALSE)</f>
        <v>0</v>
      </c>
      <c r="D298" s="8">
        <f>Description!$C$5</f>
        <v>78500</v>
      </c>
      <c r="E298" s="3">
        <f>VLOOKUP(J297,'Capacity Curve'!$C$2:$E$123,3,TRUE)</f>
        <v>28900</v>
      </c>
      <c r="F298" s="11">
        <f>VLOOKUP(A298,Evaporation!$A$2:$F$1010,3,FALSE)</f>
        <v>2.8175162</v>
      </c>
      <c r="G298" s="3">
        <f t="shared" si="8"/>
        <v>81426.218179999996</v>
      </c>
      <c r="H298" s="3">
        <f>IF(J297+B298+C298-D298-G298-E298-I298&gt;Description!$C$6,J297+B298+C298-D298-G298-Description!$C$6,0)</f>
        <v>0</v>
      </c>
      <c r="I298" s="6"/>
      <c r="J298" s="3">
        <f t="shared" si="9"/>
        <v>664647.08530000015</v>
      </c>
      <c r="K298" s="3">
        <f>IF(J298&lt;Description!$C$6,'Monthly Stage'!J298,Description!$C$6)</f>
        <v>664647.08530000015</v>
      </c>
      <c r="L298" s="3"/>
    </row>
    <row r="299" spans="1:13">
      <c r="A299" s="10">
        <f>Evaporation!A298</f>
        <v>1292</v>
      </c>
      <c r="B299" s="3">
        <f>VLOOKUP(A299,Inflow!$A$2:$C$1010,2,FALSE)</f>
        <v>34780.850000000006</v>
      </c>
      <c r="C299">
        <f>VLOOKUP(A299,'Supplemental Flows'!$A$2:$B$781,2,FALSE)</f>
        <v>0</v>
      </c>
      <c r="D299" s="8">
        <f>Description!$C$5</f>
        <v>78500</v>
      </c>
      <c r="E299" s="3">
        <f>VLOOKUP(J298,'Capacity Curve'!$C$2:$E$123,3,TRUE)</f>
        <v>25200</v>
      </c>
      <c r="F299" s="11">
        <f>VLOOKUP(A299,Evaporation!$A$2:$F$1010,3,FALSE)</f>
        <v>2.8361149999999999</v>
      </c>
      <c r="G299" s="3">
        <f t="shared" si="8"/>
        <v>71470.097999999998</v>
      </c>
      <c r="H299" s="3">
        <f>IF(J298+B299+C299-D299-G299-E299-I299&gt;Description!$C$6,J298+B299+C299-D299-G299-Description!$C$6,0)</f>
        <v>0</v>
      </c>
      <c r="I299" s="6"/>
      <c r="J299" s="3">
        <f t="shared" si="9"/>
        <v>549457.83730000013</v>
      </c>
      <c r="K299" s="3">
        <f>IF(J299&lt;Description!$C$6,'Monthly Stage'!J299,Description!$C$6)</f>
        <v>549457.83730000013</v>
      </c>
      <c r="L299" s="3"/>
    </row>
    <row r="300" spans="1:13">
      <c r="A300" s="10">
        <f>Evaporation!A299</f>
        <v>1293</v>
      </c>
      <c r="B300" s="3">
        <f>VLOOKUP(A300,Inflow!$A$2:$C$1010,2,FALSE)</f>
        <v>66687.716</v>
      </c>
      <c r="C300">
        <f>VLOOKUP(A300,'Supplemental Flows'!$A$2:$B$781,2,FALSE)</f>
        <v>0</v>
      </c>
      <c r="D300" s="8">
        <f>Description!$C$5</f>
        <v>78500</v>
      </c>
      <c r="E300" s="3">
        <f>VLOOKUP(J299,'Capacity Curve'!$C$2:$E$123,3,TRUE)</f>
        <v>21700</v>
      </c>
      <c r="F300" s="11">
        <f>VLOOKUP(A300,Evaporation!$A$2:$F$1010,3,FALSE)</f>
        <v>2.5607964000000001</v>
      </c>
      <c r="G300" s="3">
        <f t="shared" si="8"/>
        <v>55569.281880000002</v>
      </c>
      <c r="H300" s="3">
        <f>IF(J299+B300+C300-D300-G300-E300-I300&gt;Description!$C$6,J299+B300+C300-D300-G300-Description!$C$6,0)</f>
        <v>0</v>
      </c>
      <c r="I300" s="6"/>
      <c r="J300" s="3">
        <f t="shared" si="9"/>
        <v>482076.27142000012</v>
      </c>
      <c r="K300" s="3">
        <f>IF(J300&lt;Description!$C$6,'Monthly Stage'!J300,Description!$C$6)</f>
        <v>482076.27142000012</v>
      </c>
      <c r="L300" s="3"/>
    </row>
    <row r="301" spans="1:13">
      <c r="A301" s="10">
        <f>Evaporation!A300</f>
        <v>1294</v>
      </c>
      <c r="B301" s="3">
        <f>VLOOKUP(A301,Inflow!$A$2:$C$1010,2,FALSE)</f>
        <v>119234.43799999999</v>
      </c>
      <c r="C301">
        <f>VLOOKUP(A301,'Supplemental Flows'!$A$2:$B$781,2,FALSE)</f>
        <v>0</v>
      </c>
      <c r="D301" s="8">
        <f>Description!$C$5</f>
        <v>78500</v>
      </c>
      <c r="E301" s="3">
        <f>VLOOKUP(J300,'Capacity Curve'!$C$2:$E$123,3,TRUE)</f>
        <v>18900</v>
      </c>
      <c r="F301" s="11">
        <f>VLOOKUP(A301,Evaporation!$A$2:$F$1010,3,FALSE)</f>
        <v>2.1073802000000001</v>
      </c>
      <c r="G301" s="3">
        <f t="shared" si="8"/>
        <v>39829.485780000003</v>
      </c>
      <c r="H301" s="3">
        <f>IF(J300+B301+C301-D301-G301-E301-I301&gt;Description!$C$6,J300+B301+C301-D301-G301-Description!$C$6,0)</f>
        <v>0</v>
      </c>
      <c r="I301" s="6"/>
      <c r="J301" s="3">
        <f t="shared" si="9"/>
        <v>482981.2236400001</v>
      </c>
      <c r="K301" s="3">
        <f>IF(J301&lt;Description!$C$6,'Monthly Stage'!J301,Description!$C$6)</f>
        <v>482981.2236400001</v>
      </c>
      <c r="L301" s="3"/>
    </row>
    <row r="302" spans="1:13">
      <c r="A302" s="10">
        <f>Evaporation!A301</f>
        <v>1295</v>
      </c>
      <c r="B302" s="3">
        <f>VLOOKUP(A302,Inflow!$A$2:$C$1010,2,FALSE)</f>
        <v>299963.81</v>
      </c>
      <c r="C302">
        <f>VLOOKUP(A302,'Supplemental Flows'!$A$2:$B$781,2,FALSE)</f>
        <v>0</v>
      </c>
      <c r="D302" s="8">
        <f>Description!$C$5</f>
        <v>78500</v>
      </c>
      <c r="E302" s="3">
        <f>VLOOKUP(J301,'Capacity Curve'!$C$2:$E$123,3,TRUE)</f>
        <v>18900</v>
      </c>
      <c r="F302" s="11">
        <f>VLOOKUP(A302,Evaporation!$A$2:$F$1010,3,FALSE)</f>
        <v>0.54789899999999991</v>
      </c>
      <c r="G302" s="3">
        <f t="shared" si="8"/>
        <v>10355.291099999999</v>
      </c>
      <c r="H302" s="3">
        <f>IF(J301+B302+C302-D302-G302-E302-I302&gt;Description!$C$6,J301+B302+C302-D302-G302-Description!$C$6,0)</f>
        <v>0</v>
      </c>
      <c r="I302" s="6"/>
      <c r="J302" s="3">
        <f t="shared" si="9"/>
        <v>694089.74254000001</v>
      </c>
      <c r="K302" s="3">
        <f>IF(J302&lt;Description!$C$6,'Monthly Stage'!J302,Description!$C$6)</f>
        <v>694089.74254000001</v>
      </c>
      <c r="L302" s="3"/>
      <c r="M302" s="3"/>
    </row>
    <row r="303" spans="1:13">
      <c r="A303" s="10">
        <f>Evaporation!A302</f>
        <v>1296</v>
      </c>
      <c r="B303" s="3">
        <f>VLOOKUP(A303,Inflow!$A$2:$C$1010,2,FALSE)</f>
        <v>138959.87</v>
      </c>
      <c r="C303">
        <f>VLOOKUP(A303,'Supplemental Flows'!$A$2:$B$781,2,FALSE)</f>
        <v>0</v>
      </c>
      <c r="D303" s="8">
        <f>Description!$C$5</f>
        <v>78500</v>
      </c>
      <c r="E303" s="3">
        <f>VLOOKUP(J302,'Capacity Curve'!$C$2:$E$123,3,TRUE)</f>
        <v>25800</v>
      </c>
      <c r="F303" s="11">
        <f>VLOOKUP(A303,Evaporation!$A$2:$F$1010,3,FALSE)</f>
        <v>1.937173</v>
      </c>
      <c r="G303" s="3">
        <f t="shared" si="8"/>
        <v>49979.063399999999</v>
      </c>
      <c r="H303" s="3">
        <f>IF(J302+B303+C303-D303-G303-E303-I303&gt;Description!$C$6,J302+B303+C303-D303-G303-Description!$C$6,0)</f>
        <v>0</v>
      </c>
      <c r="I303" s="6"/>
      <c r="J303" s="3">
        <f t="shared" si="9"/>
        <v>704570.54914000002</v>
      </c>
      <c r="K303" s="3">
        <f>IF(J303&lt;Description!$C$6,'Monthly Stage'!J303,Description!$C$6)</f>
        <v>704570.54914000002</v>
      </c>
      <c r="L303" s="3"/>
    </row>
    <row r="304" spans="1:13">
      <c r="A304" s="10">
        <f>Evaporation!A303</f>
        <v>1297</v>
      </c>
      <c r="B304" s="3">
        <f>VLOOKUP(A304,Inflow!$A$2:$C$1010,2,FALSE)</f>
        <v>51763.010000000009</v>
      </c>
      <c r="C304">
        <f>VLOOKUP(A304,'Supplemental Flows'!$A$2:$B$781,2,FALSE)</f>
        <v>0</v>
      </c>
      <c r="D304" s="8">
        <f>Description!$C$5</f>
        <v>78500</v>
      </c>
      <c r="E304" s="3">
        <f>VLOOKUP(J303,'Capacity Curve'!$C$2:$E$123,3,TRUE)</f>
        <v>26600</v>
      </c>
      <c r="F304" s="11">
        <f>VLOOKUP(A304,Evaporation!$A$2:$F$1010,3,FALSE)</f>
        <v>2.6895790000000002</v>
      </c>
      <c r="G304" s="3">
        <f t="shared" si="8"/>
        <v>71542.801400000011</v>
      </c>
      <c r="H304" s="3">
        <f>IF(J303+B304+C304-D304-G304-E304-I304&gt;Description!$C$6,J303+B304+C304-D304-G304-Description!$C$6,0)</f>
        <v>0</v>
      </c>
      <c r="I304" s="6"/>
      <c r="J304" s="3">
        <f t="shared" si="9"/>
        <v>606290.75774000003</v>
      </c>
      <c r="K304" s="3">
        <f>IF(J304&lt;Description!$C$6,'Monthly Stage'!J304,Description!$C$6)</f>
        <v>606290.75774000003</v>
      </c>
      <c r="L304" s="3"/>
    </row>
    <row r="305" spans="1:13">
      <c r="A305" s="10">
        <f>Evaporation!A304</f>
        <v>1298</v>
      </c>
      <c r="B305" s="3">
        <f>VLOOKUP(A305,Inflow!$A$2:$C$1010,2,FALSE)</f>
        <v>232427.06599999999</v>
      </c>
      <c r="C305">
        <f>VLOOKUP(A305,'Supplemental Flows'!$A$2:$B$781,2,FALSE)</f>
        <v>0</v>
      </c>
      <c r="D305" s="8">
        <f>Description!$C$5</f>
        <v>78500</v>
      </c>
      <c r="E305" s="3">
        <f>VLOOKUP(J304,'Capacity Curve'!$C$2:$E$123,3,TRUE)</f>
        <v>23700</v>
      </c>
      <c r="F305" s="11">
        <f>VLOOKUP(A305,Evaporation!$A$2:$F$1010,3,FALSE)</f>
        <v>1.1306614000000001</v>
      </c>
      <c r="G305" s="3">
        <f t="shared" si="8"/>
        <v>26796.675180000002</v>
      </c>
      <c r="H305" s="3">
        <f>IF(J304+B305+C305-D305-G305-E305-I305&gt;Description!$C$6,J304+B305+C305-D305-G305-Description!$C$6,0)</f>
        <v>0</v>
      </c>
      <c r="I305" s="6"/>
      <c r="J305" s="3">
        <f t="shared" si="9"/>
        <v>733421.14856</v>
      </c>
      <c r="K305" s="3">
        <f>IF(J305&lt;Description!$C$6,'Monthly Stage'!J305,Description!$C$6)</f>
        <v>733421.14856</v>
      </c>
      <c r="L305" s="3"/>
    </row>
    <row r="306" spans="1:13">
      <c r="A306" s="10">
        <f>Evaporation!A305</f>
        <v>1299</v>
      </c>
      <c r="B306" s="3">
        <f>VLOOKUP(A306,Inflow!$A$2:$C$1010,2,FALSE)</f>
        <v>131056.63400000001</v>
      </c>
      <c r="C306">
        <f>VLOOKUP(A306,'Supplemental Flows'!$A$2:$B$781,2,FALSE)</f>
        <v>0</v>
      </c>
      <c r="D306" s="8">
        <f>Description!$C$5</f>
        <v>78500</v>
      </c>
      <c r="E306" s="3">
        <f>VLOOKUP(J305,'Capacity Curve'!$C$2:$E$123,3,TRUE)</f>
        <v>27300</v>
      </c>
      <c r="F306" s="11">
        <f>VLOOKUP(A306,Evaporation!$A$2:$F$1010,3,FALSE)</f>
        <v>2.0053686000000002</v>
      </c>
      <c r="G306" s="3">
        <f t="shared" si="8"/>
        <v>54746.562780000007</v>
      </c>
      <c r="H306" s="3">
        <f>IF(J305+B306+C306-D306-G306-E306-I306&gt;Description!$C$6,J305+B306+C306-D306-G306-Description!$C$6,0)</f>
        <v>0</v>
      </c>
      <c r="I306" s="6"/>
      <c r="J306" s="3">
        <f t="shared" si="9"/>
        <v>731231.21977999993</v>
      </c>
      <c r="K306" s="3">
        <f>IF(J306&lt;Description!$C$6,'Monthly Stage'!J306,Description!$C$6)</f>
        <v>731231.21977999993</v>
      </c>
      <c r="L306" s="3"/>
    </row>
    <row r="307" spans="1:13">
      <c r="A307" s="10">
        <f>Evaporation!A306</f>
        <v>1300</v>
      </c>
      <c r="B307" s="3">
        <f>VLOOKUP(A307,Inflow!$A$2:$C$1010,2,FALSE)</f>
        <v>113062.076</v>
      </c>
      <c r="C307">
        <f>VLOOKUP(A307,'Supplemental Flows'!$A$2:$B$781,2,FALSE)</f>
        <v>0</v>
      </c>
      <c r="D307" s="8">
        <f>Description!$C$5</f>
        <v>78500</v>
      </c>
      <c r="E307" s="3">
        <f>VLOOKUP(J306,'Capacity Curve'!$C$2:$E$123,3,TRUE)</f>
        <v>27300</v>
      </c>
      <c r="F307" s="11">
        <f>VLOOKUP(A307,Evaporation!$A$2:$F$1010,3,FALSE)</f>
        <v>2.1606404000000001</v>
      </c>
      <c r="G307" s="3">
        <f t="shared" si="8"/>
        <v>58985.482920000002</v>
      </c>
      <c r="H307" s="3">
        <f>IF(J306+B307+C307-D307-G307-E307-I307&gt;Description!$C$6,J306+B307+C307-D307-G307-Description!$C$6,0)</f>
        <v>0</v>
      </c>
      <c r="I307" s="6"/>
      <c r="J307" s="3">
        <f t="shared" si="9"/>
        <v>706807.81285999995</v>
      </c>
      <c r="K307" s="3">
        <f>IF(J307&lt;Description!$C$6,'Monthly Stage'!J307,Description!$C$6)</f>
        <v>706807.81285999995</v>
      </c>
      <c r="L307" s="3"/>
    </row>
    <row r="308" spans="1:13">
      <c r="A308" s="10">
        <f>Evaporation!A307</f>
        <v>1301</v>
      </c>
      <c r="B308" s="3">
        <f>VLOOKUP(A308,Inflow!$A$2:$C$1010,2,FALSE)</f>
        <v>127300.96400000001</v>
      </c>
      <c r="C308">
        <f>VLOOKUP(A308,'Supplemental Flows'!$A$2:$B$781,2,FALSE)</f>
        <v>0</v>
      </c>
      <c r="D308" s="8">
        <f>Description!$C$5</f>
        <v>78500</v>
      </c>
      <c r="E308" s="3">
        <f>VLOOKUP(J307,'Capacity Curve'!$C$2:$E$123,3,TRUE)</f>
        <v>26600</v>
      </c>
      <c r="F308" s="11">
        <f>VLOOKUP(A308,Evaporation!$A$2:$F$1010,3,FALSE)</f>
        <v>2.0377755999999998</v>
      </c>
      <c r="G308" s="3">
        <f t="shared" si="8"/>
        <v>54204.830959999992</v>
      </c>
      <c r="H308" s="3">
        <f>IF(J307+B308+C308-D308-G308-E308-I308&gt;Description!$C$6,J307+B308+C308-D308-G308-Description!$C$6,0)</f>
        <v>0</v>
      </c>
      <c r="I308" s="6"/>
      <c r="J308" s="3">
        <f t="shared" si="9"/>
        <v>701403.94589999993</v>
      </c>
      <c r="K308" s="3">
        <f>IF(J308&lt;Description!$C$6,'Monthly Stage'!J308,Description!$C$6)</f>
        <v>701403.94589999993</v>
      </c>
      <c r="L308" s="3"/>
    </row>
    <row r="309" spans="1:13">
      <c r="A309" s="10">
        <f>Evaporation!A308</f>
        <v>1302</v>
      </c>
      <c r="B309" s="3">
        <f>VLOOKUP(A309,Inflow!$A$2:$C$1010,2,FALSE)</f>
        <v>61658.384000000005</v>
      </c>
      <c r="C309">
        <f>VLOOKUP(A309,'Supplemental Flows'!$A$2:$B$781,2,FALSE)</f>
        <v>0</v>
      </c>
      <c r="D309" s="8">
        <f>Description!$C$5</f>
        <v>78500</v>
      </c>
      <c r="E309" s="3">
        <f>VLOOKUP(J308,'Capacity Curve'!$C$2:$E$123,3,TRUE)</f>
        <v>25800</v>
      </c>
      <c r="F309" s="11">
        <f>VLOOKUP(A309,Evaporation!$A$2:$F$1010,3,FALSE)</f>
        <v>2.6041935999999999</v>
      </c>
      <c r="G309" s="3">
        <f t="shared" si="8"/>
        <v>67188.194879999995</v>
      </c>
      <c r="H309" s="3">
        <f>IF(J308+B309+C309-D309-G309-E309-I309&gt;Description!$C$6,J308+B309+C309-D309-G309-Description!$C$6,0)</f>
        <v>0</v>
      </c>
      <c r="I309" s="6"/>
      <c r="J309" s="3">
        <f t="shared" si="9"/>
        <v>617374.13501999993</v>
      </c>
      <c r="K309" s="3">
        <f>IF(J309&lt;Description!$C$6,'Monthly Stage'!J309,Description!$C$6)</f>
        <v>617374.13501999993</v>
      </c>
      <c r="L309" s="3"/>
    </row>
    <row r="310" spans="1:13">
      <c r="A310" s="10">
        <f>Evaporation!A309</f>
        <v>1303</v>
      </c>
      <c r="B310" s="3">
        <f>VLOOKUP(A310,Inflow!$A$2:$C$1010,2,FALSE)</f>
        <v>104015.81</v>
      </c>
      <c r="C310">
        <f>VLOOKUP(A310,'Supplemental Flows'!$A$2:$B$781,2,FALSE)</f>
        <v>0</v>
      </c>
      <c r="D310" s="8">
        <f>Description!$C$5</f>
        <v>78500</v>
      </c>
      <c r="E310" s="3">
        <f>VLOOKUP(J309,'Capacity Curve'!$C$2:$E$123,3,TRUE)</f>
        <v>23700</v>
      </c>
      <c r="F310" s="11">
        <f>VLOOKUP(A310,Evaporation!$A$2:$F$1010,3,FALSE)</f>
        <v>2.238699</v>
      </c>
      <c r="G310" s="3">
        <f t="shared" si="8"/>
        <v>53057.166299999997</v>
      </c>
      <c r="H310" s="3">
        <f>IF(J309+B310+C310-D310-G310-E310-I310&gt;Description!$C$6,J309+B310+C310-D310-G310-Description!$C$6,0)</f>
        <v>0</v>
      </c>
      <c r="I310" s="6"/>
      <c r="J310" s="3">
        <f t="shared" si="9"/>
        <v>589832.77871999994</v>
      </c>
      <c r="K310" s="3">
        <f>IF(J310&lt;Description!$C$6,'Monthly Stage'!J310,Description!$C$6)</f>
        <v>589832.77871999994</v>
      </c>
      <c r="L310" s="3"/>
    </row>
    <row r="311" spans="1:13">
      <c r="A311" s="10">
        <f>Evaporation!A310</f>
        <v>1304</v>
      </c>
      <c r="B311" s="3">
        <f>VLOOKUP(A311,Inflow!$A$2:$C$1010,2,FALSE)</f>
        <v>174295.826</v>
      </c>
      <c r="C311">
        <f>VLOOKUP(A311,'Supplemental Flows'!$A$2:$B$781,2,FALSE)</f>
        <v>0</v>
      </c>
      <c r="D311" s="8">
        <f>Description!$C$5</f>
        <v>78500</v>
      </c>
      <c r="E311" s="3">
        <f>VLOOKUP(J310,'Capacity Curve'!$C$2:$E$123,3,TRUE)</f>
        <v>23100</v>
      </c>
      <c r="F311" s="11">
        <f>VLOOKUP(A311,Evaporation!$A$2:$F$1010,3,FALSE)</f>
        <v>1.6322654000000001</v>
      </c>
      <c r="G311" s="3">
        <f t="shared" si="8"/>
        <v>37705.330740000005</v>
      </c>
      <c r="H311" s="3">
        <f>IF(J310+B311+C311-D311-G311-E311-I311&gt;Description!$C$6,J310+B311+C311-D311-G311-Description!$C$6,0)</f>
        <v>0</v>
      </c>
      <c r="I311" s="6"/>
      <c r="J311" s="3">
        <f t="shared" si="9"/>
        <v>647923.27397999994</v>
      </c>
      <c r="K311" s="3">
        <f>IF(J311&lt;Description!$C$6,'Monthly Stage'!J311,Description!$C$6)</f>
        <v>647923.27397999994</v>
      </c>
      <c r="L311" s="3"/>
    </row>
    <row r="312" spans="1:13">
      <c r="A312" s="10">
        <f>Evaporation!A311</f>
        <v>1305</v>
      </c>
      <c r="B312" s="3">
        <f>VLOOKUP(A312,Inflow!$A$2:$C$1010,2,FALSE)</f>
        <v>84257.72</v>
      </c>
      <c r="C312">
        <f>VLOOKUP(A312,'Supplemental Flows'!$A$2:$B$781,2,FALSE)</f>
        <v>0</v>
      </c>
      <c r="D312" s="8">
        <f>Description!$C$5</f>
        <v>78500</v>
      </c>
      <c r="E312" s="3">
        <f>VLOOKUP(J311,'Capacity Curve'!$C$2:$E$123,3,TRUE)</f>
        <v>24400</v>
      </c>
      <c r="F312" s="11">
        <f>VLOOKUP(A312,Evaporation!$A$2:$F$1010,3,FALSE)</f>
        <v>2.4091879999999999</v>
      </c>
      <c r="G312" s="3">
        <f t="shared" si="8"/>
        <v>58784.1872</v>
      </c>
      <c r="H312" s="3">
        <f>IF(J311+B312+C312-D312-G312-E312-I312&gt;Description!$C$6,J311+B312+C312-D312-G312-Description!$C$6,0)</f>
        <v>0</v>
      </c>
      <c r="I312" s="6"/>
      <c r="J312" s="3">
        <f t="shared" si="9"/>
        <v>594896.80677999987</v>
      </c>
      <c r="K312" s="3">
        <f>IF(J312&lt;Description!$C$6,'Monthly Stage'!J312,Description!$C$6)</f>
        <v>594896.80677999987</v>
      </c>
      <c r="L312" s="3"/>
    </row>
    <row r="313" spans="1:13">
      <c r="A313" s="10">
        <f>Evaporation!A312</f>
        <v>1306</v>
      </c>
      <c r="B313" s="3">
        <f>VLOOKUP(A313,Inflow!$A$2:$C$1010,2,FALSE)</f>
        <v>149508.40400000001</v>
      </c>
      <c r="C313">
        <f>VLOOKUP(A313,'Supplemental Flows'!$A$2:$B$781,2,FALSE)</f>
        <v>0</v>
      </c>
      <c r="D313" s="8">
        <f>Description!$C$5</f>
        <v>78500</v>
      </c>
      <c r="E313" s="3">
        <f>VLOOKUP(J312,'Capacity Curve'!$C$2:$E$123,3,TRUE)</f>
        <v>23100</v>
      </c>
      <c r="F313" s="11">
        <f>VLOOKUP(A313,Evaporation!$A$2:$F$1010,3,FALSE)</f>
        <v>1.8461516</v>
      </c>
      <c r="G313" s="3">
        <f t="shared" si="8"/>
        <v>42646.10196</v>
      </c>
      <c r="H313" s="3">
        <f>IF(J312+B313+C313-D313-G313-E313-I313&gt;Description!$C$6,J312+B313+C313-D313-G313-Description!$C$6,0)</f>
        <v>0</v>
      </c>
      <c r="I313" s="6"/>
      <c r="J313" s="3">
        <f t="shared" si="9"/>
        <v>623259.10881999985</v>
      </c>
      <c r="K313" s="3">
        <f>IF(J313&lt;Description!$C$6,'Monthly Stage'!J313,Description!$C$6)</f>
        <v>623259.10881999985</v>
      </c>
      <c r="L313" s="3"/>
    </row>
    <row r="314" spans="1:13">
      <c r="A314" s="10">
        <f>Evaporation!A313</f>
        <v>1307</v>
      </c>
      <c r="B314" s="3">
        <f>VLOOKUP(A314,Inflow!$A$2:$C$1010,2,FALSE)</f>
        <v>-4441.4080000000249</v>
      </c>
      <c r="C314">
        <f>VLOOKUP(A314,'Supplemental Flows'!$A$2:$B$781,2,FALSE)</f>
        <v>0</v>
      </c>
      <c r="D314" s="8">
        <f>Description!$C$5</f>
        <v>78500</v>
      </c>
      <c r="E314" s="3">
        <f>VLOOKUP(J313,'Capacity Curve'!$C$2:$E$123,3,TRUE)</f>
        <v>23700</v>
      </c>
      <c r="F314" s="11">
        <f>VLOOKUP(A314,Evaporation!$A$2:$F$1010,3,FALSE)</f>
        <v>3.1745568</v>
      </c>
      <c r="G314" s="3">
        <f t="shared" si="8"/>
        <v>75236.996159999995</v>
      </c>
      <c r="H314" s="3">
        <f>IF(J313+B314+C314-D314-G314-E314-I314&gt;Description!$C$6,J313+B314+C314-D314-G314-Description!$C$6,0)</f>
        <v>0</v>
      </c>
      <c r="I314" s="6"/>
      <c r="J314" s="3">
        <f t="shared" si="9"/>
        <v>465080.70465999981</v>
      </c>
      <c r="K314" s="3">
        <f>IF(J314&lt;Description!$C$6,'Monthly Stage'!J314,Description!$C$6)</f>
        <v>465080.70465999981</v>
      </c>
      <c r="L314" s="3"/>
      <c r="M314" s="3"/>
    </row>
    <row r="315" spans="1:13">
      <c r="A315" s="10">
        <f>Evaporation!A314</f>
        <v>1308</v>
      </c>
      <c r="B315" s="3">
        <f>VLOOKUP(A315,Inflow!$A$2:$C$1010,2,FALSE)</f>
        <v>99737.611999999994</v>
      </c>
      <c r="C315">
        <f>VLOOKUP(A315,'Supplemental Flows'!$A$2:$B$781,2,FALSE)</f>
        <v>0</v>
      </c>
      <c r="D315" s="8">
        <f>Description!$C$5</f>
        <v>78500</v>
      </c>
      <c r="E315" s="3">
        <f>VLOOKUP(J314,'Capacity Curve'!$C$2:$E$123,3,TRUE)</f>
        <v>13680</v>
      </c>
      <c r="F315" s="11">
        <f>VLOOKUP(A315,Evaporation!$A$2:$F$1010,3,FALSE)</f>
        <v>2.2756148</v>
      </c>
      <c r="G315" s="3">
        <f t="shared" si="8"/>
        <v>31130.410464000001</v>
      </c>
      <c r="H315" s="3">
        <f>IF(J314+B315+C315-D315-G315-E315-I315&gt;Description!$C$6,J314+B315+C315-D315-G315-Description!$C$6,0)</f>
        <v>0</v>
      </c>
      <c r="I315" s="6"/>
      <c r="J315" s="3">
        <f t="shared" si="9"/>
        <v>455187.90619599982</v>
      </c>
      <c r="K315" s="3">
        <f>IF(J315&lt;Description!$C$6,'Monthly Stage'!J315,Description!$C$6)</f>
        <v>455187.90619599982</v>
      </c>
      <c r="L315" s="3"/>
    </row>
    <row r="316" spans="1:13">
      <c r="A316" s="10">
        <f>Evaporation!A315</f>
        <v>1309</v>
      </c>
      <c r="B316" s="3">
        <f>VLOOKUP(A316,Inflow!$A$2:$C$1010,2,FALSE)</f>
        <v>180566.16200000001</v>
      </c>
      <c r="C316">
        <f>VLOOKUP(A316,'Supplemental Flows'!$A$2:$B$781,2,FALSE)</f>
        <v>0</v>
      </c>
      <c r="D316" s="8">
        <f>Description!$C$5</f>
        <v>78500</v>
      </c>
      <c r="E316" s="3">
        <f>VLOOKUP(J315,'Capacity Curve'!$C$2:$E$123,3,TRUE)</f>
        <v>13680</v>
      </c>
      <c r="F316" s="11">
        <f>VLOOKUP(A316,Evaporation!$A$2:$F$1010,3,FALSE)</f>
        <v>1.5781597999999999</v>
      </c>
      <c r="G316" s="3">
        <f t="shared" ref="G316:G379" si="10">E316*F316</f>
        <v>21589.226063999999</v>
      </c>
      <c r="H316" s="3">
        <f>IF(J315+B316+C316-D316-G316-E316-I316&gt;Description!$C$6,J315+B316+C316-D316-G316-Description!$C$6,0)</f>
        <v>0</v>
      </c>
      <c r="I316" s="6"/>
      <c r="J316" s="3">
        <f t="shared" si="9"/>
        <v>535664.84213199979</v>
      </c>
      <c r="K316" s="3">
        <f>IF(J316&lt;Description!$C$6,'Monthly Stage'!J316,Description!$C$6)</f>
        <v>535664.84213199979</v>
      </c>
      <c r="L316" s="3"/>
    </row>
    <row r="317" spans="1:13">
      <c r="A317" s="10">
        <f>Evaporation!A316</f>
        <v>1310</v>
      </c>
      <c r="B317" s="3">
        <f>VLOOKUP(A317,Inflow!$A$2:$C$1010,2,FALSE)</f>
        <v>103721.88800000001</v>
      </c>
      <c r="C317">
        <f>VLOOKUP(A317,'Supplemental Flows'!$A$2:$B$781,2,FALSE)</f>
        <v>0</v>
      </c>
      <c r="D317" s="8">
        <f>Description!$C$5</f>
        <v>78500</v>
      </c>
      <c r="E317" s="3">
        <f>VLOOKUP(J316,'Capacity Curve'!$C$2:$E$123,3,TRUE)</f>
        <v>21700</v>
      </c>
      <c r="F317" s="11">
        <f>VLOOKUP(A317,Evaporation!$A$2:$F$1010,3,FALSE)</f>
        <v>2.2412352000000002</v>
      </c>
      <c r="G317" s="3">
        <f t="shared" si="10"/>
        <v>48634.803840000008</v>
      </c>
      <c r="H317" s="3">
        <f>IF(J316+B317+C317-D317-G317-E317-I317&gt;Description!$C$6,J316+B317+C317-D317-G317-Description!$C$6,0)</f>
        <v>0</v>
      </c>
      <c r="I317" s="6"/>
      <c r="J317" s="3">
        <f t="shared" si="9"/>
        <v>512251.92629199987</v>
      </c>
      <c r="K317" s="3">
        <f>IF(J317&lt;Description!$C$6,'Monthly Stage'!J317,Description!$C$6)</f>
        <v>512251.92629199987</v>
      </c>
      <c r="L317" s="3"/>
    </row>
    <row r="318" spans="1:13">
      <c r="A318" s="10">
        <f>Evaporation!A317</f>
        <v>1311</v>
      </c>
      <c r="B318" s="3">
        <f>VLOOKUP(A318,Inflow!$A$2:$C$1010,2,FALSE)</f>
        <v>186934.47200000001</v>
      </c>
      <c r="C318">
        <f>VLOOKUP(A318,'Supplemental Flows'!$A$2:$B$781,2,FALSE)</f>
        <v>0</v>
      </c>
      <c r="D318" s="8">
        <f>Description!$C$5</f>
        <v>78500</v>
      </c>
      <c r="E318" s="3">
        <f>VLOOKUP(J317,'Capacity Curve'!$C$2:$E$123,3,TRUE)</f>
        <v>21000</v>
      </c>
      <c r="F318" s="11">
        <f>VLOOKUP(A318,Evaporation!$A$2:$F$1010,3,FALSE)</f>
        <v>1.5232087999999999</v>
      </c>
      <c r="G318" s="3">
        <f t="shared" si="10"/>
        <v>31987.3848</v>
      </c>
      <c r="H318" s="3">
        <f>IF(J317+B318+C318-D318-G318-E318-I318&gt;Description!$C$6,J317+B318+C318-D318-G318-Description!$C$6,0)</f>
        <v>0</v>
      </c>
      <c r="I318" s="6"/>
      <c r="J318" s="3">
        <f t="shared" si="9"/>
        <v>588699.01349199994</v>
      </c>
      <c r="K318" s="3">
        <f>IF(J318&lt;Description!$C$6,'Monthly Stage'!J318,Description!$C$6)</f>
        <v>588699.01349199994</v>
      </c>
      <c r="L318" s="3"/>
    </row>
    <row r="319" spans="1:13">
      <c r="A319" s="10">
        <f>Evaporation!A318</f>
        <v>1312</v>
      </c>
      <c r="B319" s="3">
        <f>VLOOKUP(A319,Inflow!$A$2:$C$1010,2,FALSE)</f>
        <v>191310.644</v>
      </c>
      <c r="C319">
        <f>VLOOKUP(A319,'Supplemental Flows'!$A$2:$B$781,2,FALSE)</f>
        <v>0</v>
      </c>
      <c r="D319" s="8">
        <f>Description!$C$5</f>
        <v>78500</v>
      </c>
      <c r="E319" s="3">
        <f>VLOOKUP(J318,'Capacity Curve'!$C$2:$E$123,3,TRUE)</f>
        <v>23100</v>
      </c>
      <c r="F319" s="11">
        <f>VLOOKUP(A319,Evaporation!$A$2:$F$1010,3,FALSE)</f>
        <v>1.4854476000000001</v>
      </c>
      <c r="G319" s="3">
        <f t="shared" si="10"/>
        <v>34313.83956</v>
      </c>
      <c r="H319" s="3">
        <f>IF(J318+B319+C319-D319-G319-E319-I319&gt;Description!$C$6,J318+B319+C319-D319-G319-Description!$C$6,0)</f>
        <v>0</v>
      </c>
      <c r="I319" s="6"/>
      <c r="J319" s="3">
        <f t="shared" si="9"/>
        <v>667195.81793199992</v>
      </c>
      <c r="K319" s="3">
        <f>IF(J319&lt;Description!$C$6,'Monthly Stage'!J319,Description!$C$6)</f>
        <v>667195.81793199992</v>
      </c>
      <c r="L319" s="3"/>
    </row>
    <row r="320" spans="1:13">
      <c r="A320" s="10">
        <f>Evaporation!A319</f>
        <v>1313</v>
      </c>
      <c r="B320" s="3">
        <f>VLOOKUP(A320,Inflow!$A$2:$C$1010,2,FALSE)</f>
        <v>211199.36600000001</v>
      </c>
      <c r="C320">
        <f>VLOOKUP(A320,'Supplemental Flows'!$A$2:$B$781,2,FALSE)</f>
        <v>0</v>
      </c>
      <c r="D320" s="8">
        <f>Description!$C$5</f>
        <v>78500</v>
      </c>
      <c r="E320" s="3">
        <f>VLOOKUP(J319,'Capacity Curve'!$C$2:$E$123,3,TRUE)</f>
        <v>25200</v>
      </c>
      <c r="F320" s="11">
        <f>VLOOKUP(A320,Evaporation!$A$2:$F$1010,3,FALSE)</f>
        <v>1.3138314</v>
      </c>
      <c r="G320" s="3">
        <f t="shared" si="10"/>
        <v>33108.55128</v>
      </c>
      <c r="H320" s="3">
        <f>IF(J319+B320+C320-D320-G320-E320-I320&gt;Description!$C$6,J319+B320+C320-D320-G320-Description!$C$6,0)</f>
        <v>0</v>
      </c>
      <c r="I320" s="6"/>
      <c r="J320" s="3">
        <f t="shared" si="9"/>
        <v>766786.63265199994</v>
      </c>
      <c r="K320" s="3">
        <f>IF(J320&lt;Description!$C$6,'Monthly Stage'!J320,Description!$C$6)</f>
        <v>766786.63265199994</v>
      </c>
      <c r="L320" s="3"/>
    </row>
    <row r="321" spans="1:13">
      <c r="A321" s="10">
        <f>Evaporation!A320</f>
        <v>1314</v>
      </c>
      <c r="B321" s="3">
        <f>VLOOKUP(A321,Inflow!$A$2:$C$1010,2,FALSE)</f>
        <v>290329.7</v>
      </c>
      <c r="C321">
        <f>VLOOKUP(A321,'Supplemental Flows'!$A$2:$B$781,2,FALSE)</f>
        <v>0</v>
      </c>
      <c r="D321" s="8">
        <f>Description!$C$5</f>
        <v>78500</v>
      </c>
      <c r="E321" s="3">
        <f>VLOOKUP(J320,'Capacity Curve'!$C$2:$E$123,3,TRUE)</f>
        <v>28100</v>
      </c>
      <c r="F321" s="11">
        <f>VLOOKUP(A321,Evaporation!$A$2:$F$1010,3,FALSE)</f>
        <v>0.63102999999999998</v>
      </c>
      <c r="G321" s="3">
        <f t="shared" si="10"/>
        <v>17731.942999999999</v>
      </c>
      <c r="H321" s="3">
        <f>IF(J320+B321+C321-D321-G321-E321-I321&gt;Description!$C$6,J320+B321+C321-D321-G321-Description!$C$6,0)</f>
        <v>146384.38965200004</v>
      </c>
      <c r="I321" s="6"/>
      <c r="J321" s="3">
        <f t="shared" si="9"/>
        <v>814500</v>
      </c>
      <c r="K321" s="3">
        <f>IF(J321&lt;Description!$C$6,'Monthly Stage'!J321,Description!$C$6)</f>
        <v>814500</v>
      </c>
      <c r="L321" s="3"/>
    </row>
    <row r="322" spans="1:13">
      <c r="A322" s="10">
        <f>Evaporation!A321</f>
        <v>1315</v>
      </c>
      <c r="B322" s="3">
        <f>VLOOKUP(A322,Inflow!$A$2:$C$1010,2,FALSE)</f>
        <v>22011.572000000015</v>
      </c>
      <c r="C322">
        <f>VLOOKUP(A322,'Supplemental Flows'!$A$2:$B$781,2,FALSE)</f>
        <v>0</v>
      </c>
      <c r="D322" s="8">
        <f>Description!$C$5</f>
        <v>78500</v>
      </c>
      <c r="E322" s="3">
        <f>VLOOKUP(J321,'Capacity Curve'!$C$2:$E$123,3,TRUE)</f>
        <v>29800</v>
      </c>
      <c r="F322" s="11">
        <f>VLOOKUP(A322,Evaporation!$A$2:$F$1010,3,FALSE)</f>
        <v>2.9462988000000001</v>
      </c>
      <c r="G322" s="3">
        <f t="shared" si="10"/>
        <v>87799.704240000006</v>
      </c>
      <c r="H322" s="3">
        <f>IF(J321+B322+C322-D322-G322-E322-I322&gt;Description!$C$6,J321+B322+C322-D322-G322-Description!$C$6,0)</f>
        <v>0</v>
      </c>
      <c r="I322" s="6"/>
      <c r="J322" s="3">
        <f t="shared" si="9"/>
        <v>670211.86776000005</v>
      </c>
      <c r="K322" s="3">
        <f>IF(J322&lt;Description!$C$6,'Monthly Stage'!J322,Description!$C$6)</f>
        <v>670211.86776000005</v>
      </c>
      <c r="L322" s="3"/>
    </row>
    <row r="323" spans="1:13">
      <c r="A323" s="10">
        <f>Evaporation!A322</f>
        <v>1316</v>
      </c>
      <c r="B323" s="3">
        <f>VLOOKUP(A323,Inflow!$A$2:$C$1010,2,FALSE)</f>
        <v>83539.244000000006</v>
      </c>
      <c r="C323">
        <f>VLOOKUP(A323,'Supplemental Flows'!$A$2:$B$781,2,FALSE)</f>
        <v>0</v>
      </c>
      <c r="D323" s="8">
        <f>Description!$C$5</f>
        <v>78500</v>
      </c>
      <c r="E323" s="3">
        <f>VLOOKUP(J322,'Capacity Curve'!$C$2:$E$123,3,TRUE)</f>
        <v>25200</v>
      </c>
      <c r="F323" s="11">
        <f>VLOOKUP(A323,Evaporation!$A$2:$F$1010,3,FALSE)</f>
        <v>2.4153875999999999</v>
      </c>
      <c r="G323" s="3">
        <f t="shared" si="10"/>
        <v>60867.767519999994</v>
      </c>
      <c r="H323" s="3">
        <f>IF(J322+B323+C323-D323-G323-E323-I323&gt;Description!$C$6,J322+B323+C323-D323-G323-Description!$C$6,0)</f>
        <v>0</v>
      </c>
      <c r="I323" s="6"/>
      <c r="J323" s="3">
        <f t="shared" si="9"/>
        <v>614383.34424000001</v>
      </c>
      <c r="K323" s="3">
        <f>IF(J323&lt;Description!$C$6,'Monthly Stage'!J323,Description!$C$6)</f>
        <v>614383.34424000001</v>
      </c>
      <c r="L323" s="3"/>
    </row>
    <row r="324" spans="1:13">
      <c r="A324" s="10">
        <f>Evaporation!A323</f>
        <v>1317</v>
      </c>
      <c r="B324" s="3">
        <f>VLOOKUP(A324,Inflow!$A$2:$C$1010,2,FALSE)</f>
        <v>93957.146000000008</v>
      </c>
      <c r="C324">
        <f>VLOOKUP(A324,'Supplemental Flows'!$A$2:$B$781,2,FALSE)</f>
        <v>0</v>
      </c>
      <c r="D324" s="8">
        <f>Description!$C$5</f>
        <v>78500</v>
      </c>
      <c r="E324" s="3">
        <f>VLOOKUP(J323,'Capacity Curve'!$C$2:$E$123,3,TRUE)</f>
        <v>23700</v>
      </c>
      <c r="F324" s="11">
        <f>VLOOKUP(A324,Evaporation!$A$2:$F$1010,3,FALSE)</f>
        <v>2.3254934</v>
      </c>
      <c r="G324" s="3">
        <f t="shared" si="10"/>
        <v>55114.193579999999</v>
      </c>
      <c r="H324" s="3">
        <f>IF(J323+B324+C324-D324-G324-E324-I324&gt;Description!$C$6,J323+B324+C324-D324-G324-Description!$C$6,0)</f>
        <v>0</v>
      </c>
      <c r="I324" s="6"/>
      <c r="J324" s="3">
        <f t="shared" si="9"/>
        <v>574726.29665999999</v>
      </c>
      <c r="K324" s="3">
        <f>IF(J324&lt;Description!$C$6,'Monthly Stage'!J324,Description!$C$6)</f>
        <v>574726.29665999999</v>
      </c>
      <c r="L324" s="3"/>
    </row>
    <row r="325" spans="1:13">
      <c r="A325" s="10">
        <f>Evaporation!A324</f>
        <v>1318</v>
      </c>
      <c r="B325" s="3">
        <f>VLOOKUP(A325,Inflow!$A$2:$C$1010,2,FALSE)</f>
        <v>220082.342</v>
      </c>
      <c r="C325">
        <f>VLOOKUP(A325,'Supplemental Flows'!$A$2:$B$781,2,FALSE)</f>
        <v>0</v>
      </c>
      <c r="D325" s="8">
        <f>Description!$C$5</f>
        <v>78500</v>
      </c>
      <c r="E325" s="3">
        <f>VLOOKUP(J324,'Capacity Curve'!$C$2:$E$123,3,TRUE)</f>
        <v>22400</v>
      </c>
      <c r="F325" s="11">
        <f>VLOOKUP(A325,Evaporation!$A$2:$F$1010,3,FALSE)</f>
        <v>1.2371818000000001</v>
      </c>
      <c r="G325" s="3">
        <f t="shared" si="10"/>
        <v>27712.872320000002</v>
      </c>
      <c r="H325" s="3">
        <f>IF(J324+B325+C325-D325-G325-E325-I325&gt;Description!$C$6,J324+B325+C325-D325-G325-Description!$C$6,0)</f>
        <v>0</v>
      </c>
      <c r="I325" s="6"/>
      <c r="J325" s="3">
        <f t="shared" ref="J325:J388" si="11">IF(J324+B325+C325-G325-D325-H325&lt;0,0,J324+B325+C325-G325-D325-H325)</f>
        <v>688595.76633999997</v>
      </c>
      <c r="K325" s="3">
        <f>IF(J325&lt;Description!$C$6,'Monthly Stage'!J325,Description!$C$6)</f>
        <v>688595.76633999997</v>
      </c>
      <c r="L325" s="3"/>
    </row>
    <row r="326" spans="1:13">
      <c r="A326" s="10">
        <f>Evaporation!A325</f>
        <v>1319</v>
      </c>
      <c r="B326" s="3">
        <f>VLOOKUP(A326,Inflow!$A$2:$C$1010,2,FALSE)</f>
        <v>69855.542000000001</v>
      </c>
      <c r="C326">
        <f>VLOOKUP(A326,'Supplemental Flows'!$A$2:$B$781,2,FALSE)</f>
        <v>0</v>
      </c>
      <c r="D326" s="8">
        <f>Description!$C$5</f>
        <v>78500</v>
      </c>
      <c r="E326" s="3">
        <f>VLOOKUP(J325,'Capacity Curve'!$C$2:$E$123,3,TRUE)</f>
        <v>25800</v>
      </c>
      <c r="F326" s="11">
        <f>VLOOKUP(A326,Evaporation!$A$2:$F$1010,3,FALSE)</f>
        <v>2.5334618</v>
      </c>
      <c r="G326" s="3">
        <f t="shared" si="10"/>
        <v>65363.314440000002</v>
      </c>
      <c r="H326" s="3">
        <f>IF(J325+B326+C326-D326-G326-E326-I326&gt;Description!$C$6,J325+B326+C326-D326-G326-Description!$C$6,0)</f>
        <v>0</v>
      </c>
      <c r="I326" s="6"/>
      <c r="J326" s="3">
        <f t="shared" si="11"/>
        <v>614587.9939</v>
      </c>
      <c r="K326" s="3">
        <f>IF(J326&lt;Description!$C$6,'Monthly Stage'!J326,Description!$C$6)</f>
        <v>614587.9939</v>
      </c>
      <c r="L326" s="3"/>
      <c r="M326" s="3"/>
    </row>
    <row r="327" spans="1:13">
      <c r="A327" s="10">
        <f>Evaporation!A326</f>
        <v>1320</v>
      </c>
      <c r="B327" s="3">
        <f>VLOOKUP(A327,Inflow!$A$2:$C$1010,2,FALSE)</f>
        <v>107118.32</v>
      </c>
      <c r="C327">
        <f>VLOOKUP(A327,'Supplemental Flows'!$A$2:$B$781,2,FALSE)</f>
        <v>0</v>
      </c>
      <c r="D327" s="8">
        <f>Description!$C$5</f>
        <v>78500</v>
      </c>
      <c r="E327" s="3">
        <f>VLOOKUP(J326,'Capacity Curve'!$C$2:$E$123,3,TRUE)</f>
        <v>23700</v>
      </c>
      <c r="F327" s="11">
        <f>VLOOKUP(A327,Evaporation!$A$2:$F$1010,3,FALSE)</f>
        <v>2.2119279999999999</v>
      </c>
      <c r="G327" s="3">
        <f t="shared" si="10"/>
        <v>52422.693599999999</v>
      </c>
      <c r="H327" s="3">
        <f>IF(J326+B327+C327-D327-G327-E327-I327&gt;Description!$C$6,J326+B327+C327-D327-G327-Description!$C$6,0)</f>
        <v>0</v>
      </c>
      <c r="I327" s="6"/>
      <c r="J327" s="3">
        <f t="shared" si="11"/>
        <v>590783.62029999995</v>
      </c>
      <c r="K327" s="3">
        <f>IF(J327&lt;Description!$C$6,'Monthly Stage'!J327,Description!$C$6)</f>
        <v>590783.62029999995</v>
      </c>
      <c r="L327" s="3"/>
    </row>
    <row r="328" spans="1:13">
      <c r="A328" s="10">
        <f>Evaporation!A327</f>
        <v>1321</v>
      </c>
      <c r="B328" s="3">
        <f>VLOOKUP(A328,Inflow!$A$2:$C$1010,2,FALSE)</f>
        <v>279519.902</v>
      </c>
      <c r="C328">
        <f>VLOOKUP(A328,'Supplemental Flows'!$A$2:$B$781,2,FALSE)</f>
        <v>0</v>
      </c>
      <c r="D328" s="8">
        <f>Description!$C$5</f>
        <v>78500</v>
      </c>
      <c r="E328" s="3">
        <f>VLOOKUP(J327,'Capacity Curve'!$C$2:$E$123,3,TRUE)</f>
        <v>23100</v>
      </c>
      <c r="F328" s="11">
        <f>VLOOKUP(A328,Evaporation!$A$2:$F$1010,3,FALSE)</f>
        <v>0.7243058</v>
      </c>
      <c r="G328" s="3">
        <f t="shared" si="10"/>
        <v>16731.46398</v>
      </c>
      <c r="H328" s="3">
        <f>IF(J327+B328+C328-D328-G328-E328-I328&gt;Description!$C$6,J327+B328+C328-D328-G328-Description!$C$6,0)</f>
        <v>0</v>
      </c>
      <c r="I328" s="6"/>
      <c r="J328" s="3">
        <f t="shared" si="11"/>
        <v>775072.05831999995</v>
      </c>
      <c r="K328" s="3">
        <f>IF(J328&lt;Description!$C$6,'Monthly Stage'!J328,Description!$C$6)</f>
        <v>775072.05831999995</v>
      </c>
      <c r="L328" s="3"/>
    </row>
    <row r="329" spans="1:13">
      <c r="A329" s="10">
        <f>Evaporation!A328</f>
        <v>1322</v>
      </c>
      <c r="B329" s="3">
        <f>VLOOKUP(A329,Inflow!$A$2:$C$1010,2,FALSE)</f>
        <v>111690.44</v>
      </c>
      <c r="C329">
        <f>VLOOKUP(A329,'Supplemental Flows'!$A$2:$B$781,2,FALSE)</f>
        <v>0</v>
      </c>
      <c r="D329" s="8">
        <f>Description!$C$5</f>
        <v>78500</v>
      </c>
      <c r="E329" s="3">
        <f>VLOOKUP(J328,'Capacity Curve'!$C$2:$E$123,3,TRUE)</f>
        <v>28100</v>
      </c>
      <c r="F329" s="11">
        <f>VLOOKUP(A329,Evaporation!$A$2:$F$1010,3,FALSE)</f>
        <v>2.1724760000000001</v>
      </c>
      <c r="G329" s="3">
        <f t="shared" si="10"/>
        <v>61046.575600000004</v>
      </c>
      <c r="H329" s="3">
        <f>IF(J328+B329+C329-D329-G329-E329-I329&gt;Description!$C$6,J328+B329+C329-D329-G329-Description!$C$6,0)</f>
        <v>0</v>
      </c>
      <c r="I329" s="6"/>
      <c r="J329" s="3">
        <f t="shared" si="11"/>
        <v>747215.92272000003</v>
      </c>
      <c r="K329" s="3">
        <f>IF(J329&lt;Description!$C$6,'Monthly Stage'!J329,Description!$C$6)</f>
        <v>747215.92272000003</v>
      </c>
      <c r="L329" s="3"/>
    </row>
    <row r="330" spans="1:13">
      <c r="A330" s="10">
        <f>Evaporation!A329</f>
        <v>1323</v>
      </c>
      <c r="B330" s="3">
        <f>VLOOKUP(A330,Inflow!$A$2:$C$1010,2,FALSE)</f>
        <v>224393.19799999997</v>
      </c>
      <c r="C330">
        <f>VLOOKUP(A330,'Supplemental Flows'!$A$2:$B$781,2,FALSE)</f>
        <v>0</v>
      </c>
      <c r="D330" s="8">
        <f>Description!$C$5</f>
        <v>78500</v>
      </c>
      <c r="E330" s="3">
        <f>VLOOKUP(J329,'Capacity Curve'!$C$2:$E$123,3,TRUE)</f>
        <v>27300</v>
      </c>
      <c r="F330" s="11">
        <f>VLOOKUP(A330,Evaporation!$A$2:$F$1010,3,FALSE)</f>
        <v>1.1999842000000001</v>
      </c>
      <c r="G330" s="3">
        <f t="shared" si="10"/>
        <v>32759.568660000001</v>
      </c>
      <c r="H330" s="3">
        <f>IF(J329+B330+C330-D330-G330-E330-I330&gt;Description!$C$6,J329+B330+C330-D330-G330-Description!$C$6,0)</f>
        <v>45849.552060000016</v>
      </c>
      <c r="I330" s="6"/>
      <c r="J330" s="3">
        <f t="shared" si="11"/>
        <v>814500</v>
      </c>
      <c r="K330" s="3">
        <f>IF(J330&lt;Description!$C$6,'Monthly Stage'!J330,Description!$C$6)</f>
        <v>814500</v>
      </c>
      <c r="L330" s="3"/>
    </row>
    <row r="331" spans="1:13">
      <c r="A331" s="10">
        <f>Evaporation!A330</f>
        <v>1324</v>
      </c>
      <c r="B331" s="3">
        <f>VLOOKUP(A331,Inflow!$A$2:$C$1010,2,FALSE)</f>
        <v>192780.25400000002</v>
      </c>
      <c r="C331">
        <f>VLOOKUP(A331,'Supplemental Flows'!$A$2:$B$781,2,FALSE)</f>
        <v>0</v>
      </c>
      <c r="D331" s="8">
        <f>Description!$C$5</f>
        <v>78500</v>
      </c>
      <c r="E331" s="3">
        <f>VLOOKUP(J330,'Capacity Curve'!$C$2:$E$123,3,TRUE)</f>
        <v>29800</v>
      </c>
      <c r="F331" s="11">
        <f>VLOOKUP(A331,Evaporation!$A$2:$F$1010,3,FALSE)</f>
        <v>1.4727665999999999</v>
      </c>
      <c r="G331" s="3">
        <f t="shared" si="10"/>
        <v>43888.444680000001</v>
      </c>
      <c r="H331" s="3">
        <f>IF(J330+B331+C331-D331-G331-E331-I331&gt;Description!$C$6,J330+B331+C331-D331-G331-Description!$C$6,0)</f>
        <v>70391.80932</v>
      </c>
      <c r="I331" s="6"/>
      <c r="J331" s="3">
        <f t="shared" si="11"/>
        <v>814500</v>
      </c>
      <c r="K331" s="3">
        <f>IF(J331&lt;Description!$C$6,'Monthly Stage'!J331,Description!$C$6)</f>
        <v>814500</v>
      </c>
      <c r="L331" s="3"/>
    </row>
    <row r="332" spans="1:13">
      <c r="A332" s="10">
        <f>Evaporation!A331</f>
        <v>1325</v>
      </c>
      <c r="B332" s="3">
        <f>VLOOKUP(A332,Inflow!$A$2:$C$1010,2,FALSE)</f>
        <v>150292.196</v>
      </c>
      <c r="C332">
        <f>VLOOKUP(A332,'Supplemental Flows'!$A$2:$B$781,2,FALSE)</f>
        <v>0</v>
      </c>
      <c r="D332" s="8">
        <f>Description!$C$5</f>
        <v>78500</v>
      </c>
      <c r="E332" s="3">
        <f>VLOOKUP(J331,'Capacity Curve'!$C$2:$E$123,3,TRUE)</f>
        <v>29800</v>
      </c>
      <c r="F332" s="11">
        <f>VLOOKUP(A332,Evaporation!$A$2:$F$1010,3,FALSE)</f>
        <v>1.8393884</v>
      </c>
      <c r="G332" s="3">
        <f t="shared" si="10"/>
        <v>54813.774320000004</v>
      </c>
      <c r="H332" s="3">
        <f>IF(J331+B332+C332-D332-G332-E332-I332&gt;Description!$C$6,J331+B332+C332-D332-G332-Description!$C$6,0)</f>
        <v>0</v>
      </c>
      <c r="I332" s="6"/>
      <c r="J332" s="3">
        <f t="shared" si="11"/>
        <v>831478.42168000003</v>
      </c>
      <c r="K332" s="3">
        <f>IF(J332&lt;Description!$C$6,'Monthly Stage'!J332,Description!$C$6)</f>
        <v>814500</v>
      </c>
      <c r="L332" s="3"/>
    </row>
    <row r="333" spans="1:13">
      <c r="A333" s="10">
        <f>Evaporation!A332</f>
        <v>1326</v>
      </c>
      <c r="B333" s="3">
        <f>VLOOKUP(A333,Inflow!$A$2:$C$1010,2,FALSE)</f>
        <v>260447.63</v>
      </c>
      <c r="C333">
        <f>VLOOKUP(A333,'Supplemental Flows'!$A$2:$B$781,2,FALSE)</f>
        <v>0</v>
      </c>
      <c r="D333" s="8">
        <f>Description!$C$5</f>
        <v>78500</v>
      </c>
      <c r="E333" s="3">
        <f>VLOOKUP(J332,'Capacity Curve'!$C$2:$E$123,3,TRUE)</f>
        <v>29800</v>
      </c>
      <c r="F333" s="11">
        <f>VLOOKUP(A333,Evaporation!$A$2:$F$1010,3,FALSE)</f>
        <v>0.88887700000000003</v>
      </c>
      <c r="G333" s="3">
        <f t="shared" si="10"/>
        <v>26488.534599999999</v>
      </c>
      <c r="H333" s="3">
        <f>IF(J332+B333+C333-D333-G333-E333-I333&gt;Description!$C$6,J332+B333+C333-D333-G333-Description!$C$6,0)</f>
        <v>172437.51708000002</v>
      </c>
      <c r="I333" s="6"/>
      <c r="J333" s="3">
        <f t="shared" si="11"/>
        <v>814500.00000000012</v>
      </c>
      <c r="K333" s="3">
        <f>IF(J333&lt;Description!$C$6,'Monthly Stage'!J333,Description!$C$6)</f>
        <v>814500</v>
      </c>
      <c r="L333" s="3"/>
    </row>
    <row r="334" spans="1:13">
      <c r="A334" s="10">
        <f>Evaporation!A333</f>
        <v>1327</v>
      </c>
      <c r="B334" s="3">
        <f>VLOOKUP(A334,Inflow!$A$2:$C$1010,2,FALSE)</f>
        <v>148822.58600000001</v>
      </c>
      <c r="C334">
        <f>VLOOKUP(A334,'Supplemental Flows'!$A$2:$B$781,2,FALSE)</f>
        <v>0</v>
      </c>
      <c r="D334" s="8">
        <f>Description!$C$5</f>
        <v>78500</v>
      </c>
      <c r="E334" s="3">
        <f>VLOOKUP(J333,'Capacity Curve'!$C$2:$E$123,3,TRUE)</f>
        <v>29800</v>
      </c>
      <c r="F334" s="11">
        <f>VLOOKUP(A334,Evaporation!$A$2:$F$1010,3,FALSE)</f>
        <v>1.8520694</v>
      </c>
      <c r="G334" s="3">
        <f t="shared" si="10"/>
        <v>55191.668120000002</v>
      </c>
      <c r="H334" s="3">
        <f>IF(J333+B334+C334-D334-G334-E334-I334&gt;Description!$C$6,J333+B334+C334-D334-G334-Description!$C$6,0)</f>
        <v>0</v>
      </c>
      <c r="I334" s="6"/>
      <c r="J334" s="3">
        <f t="shared" si="11"/>
        <v>829630.91788000008</v>
      </c>
      <c r="K334" s="3">
        <f>IF(J334&lt;Description!$C$6,'Monthly Stage'!J334,Description!$C$6)</f>
        <v>814500</v>
      </c>
      <c r="L334" s="3"/>
    </row>
    <row r="335" spans="1:13">
      <c r="A335" s="10">
        <f>Evaporation!A334</f>
        <v>1328</v>
      </c>
      <c r="B335" s="3">
        <f>VLOOKUP(A335,Inflow!$A$2:$C$1010,2,FALSE)</f>
        <v>136706.46799999999</v>
      </c>
      <c r="C335">
        <f>VLOOKUP(A335,'Supplemental Flows'!$A$2:$B$781,2,FALSE)</f>
        <v>0</v>
      </c>
      <c r="D335" s="8">
        <f>Description!$C$5</f>
        <v>78500</v>
      </c>
      <c r="E335" s="3">
        <f>VLOOKUP(J334,'Capacity Curve'!$C$2:$E$123,3,TRUE)</f>
        <v>29800</v>
      </c>
      <c r="F335" s="11">
        <f>VLOOKUP(A335,Evaporation!$A$2:$F$1010,3,FALSE)</f>
        <v>1.9566171999999999</v>
      </c>
      <c r="G335" s="3">
        <f t="shared" si="10"/>
        <v>58307.192559999996</v>
      </c>
      <c r="H335" s="3">
        <f>IF(J334+B335+C335-D335-G335-E335-I335&gt;Description!$C$6,J334+B335+C335-D335-G335-Description!$C$6,0)</f>
        <v>0</v>
      </c>
      <c r="I335" s="6"/>
      <c r="J335" s="3">
        <f t="shared" si="11"/>
        <v>829530.19332000008</v>
      </c>
      <c r="K335" s="3">
        <f>IF(J335&lt;Description!$C$6,'Monthly Stage'!J335,Description!$C$6)</f>
        <v>814500</v>
      </c>
      <c r="L335" s="3"/>
    </row>
    <row r="336" spans="1:13">
      <c r="A336" s="10">
        <f>Evaporation!A335</f>
        <v>1329</v>
      </c>
      <c r="B336" s="3">
        <f>VLOOKUP(A336,Inflow!$A$2:$C$1010,2,FALSE)</f>
        <v>81155.210000000006</v>
      </c>
      <c r="C336">
        <f>VLOOKUP(A336,'Supplemental Flows'!$A$2:$B$781,2,FALSE)</f>
        <v>0</v>
      </c>
      <c r="D336" s="8">
        <f>Description!$C$5</f>
        <v>78500</v>
      </c>
      <c r="E336" s="3">
        <f>VLOOKUP(J335,'Capacity Curve'!$C$2:$E$123,3,TRUE)</f>
        <v>29800</v>
      </c>
      <c r="F336" s="11">
        <f>VLOOKUP(A336,Evaporation!$A$2:$F$1010,3,FALSE)</f>
        <v>2.435959</v>
      </c>
      <c r="G336" s="3">
        <f t="shared" si="10"/>
        <v>72591.578200000004</v>
      </c>
      <c r="H336" s="3">
        <f>IF(J335+B336+C336-D336-G336-E336-I336&gt;Description!$C$6,J335+B336+C336-D336-G336-Description!$C$6,0)</f>
        <v>0</v>
      </c>
      <c r="I336" s="6"/>
      <c r="J336" s="3">
        <f t="shared" si="11"/>
        <v>759593.82512000005</v>
      </c>
      <c r="K336" s="3">
        <f>IF(J336&lt;Description!$C$6,'Monthly Stage'!J336,Description!$C$6)</f>
        <v>759593.82512000005</v>
      </c>
      <c r="L336" s="3"/>
    </row>
    <row r="337" spans="1:13">
      <c r="A337" s="10">
        <f>Evaporation!A336</f>
        <v>1330</v>
      </c>
      <c r="B337" s="3">
        <f>VLOOKUP(A337,Inflow!$A$2:$C$1010,2,FALSE)</f>
        <v>173120.13800000001</v>
      </c>
      <c r="C337">
        <f>VLOOKUP(A337,'Supplemental Flows'!$A$2:$B$781,2,FALSE)</f>
        <v>0</v>
      </c>
      <c r="D337" s="8">
        <f>Description!$C$5</f>
        <v>78500</v>
      </c>
      <c r="E337" s="3">
        <f>VLOOKUP(J336,'Capacity Curve'!$C$2:$E$123,3,TRUE)</f>
        <v>28100</v>
      </c>
      <c r="F337" s="11">
        <f>VLOOKUP(A337,Evaporation!$A$2:$F$1010,3,FALSE)</f>
        <v>1.6424102</v>
      </c>
      <c r="G337" s="3">
        <f t="shared" si="10"/>
        <v>46151.726620000001</v>
      </c>
      <c r="H337" s="3">
        <f>IF(J336+B337+C337-D337-G337-E337-I337&gt;Description!$C$6,J336+B337+C337-D337-G337-Description!$C$6,0)</f>
        <v>0</v>
      </c>
      <c r="I337" s="6"/>
      <c r="J337" s="3">
        <f t="shared" si="11"/>
        <v>808062.23650000012</v>
      </c>
      <c r="K337" s="3">
        <f>IF(J337&lt;Description!$C$6,'Monthly Stage'!J337,Description!$C$6)</f>
        <v>808062.23650000012</v>
      </c>
      <c r="L337" s="3"/>
    </row>
    <row r="338" spans="1:13">
      <c r="A338" s="10">
        <f>Evaporation!A337</f>
        <v>1331</v>
      </c>
      <c r="B338" s="3">
        <f>VLOOKUP(A338,Inflow!$A$2:$C$1010,2,FALSE)</f>
        <v>185268.91399999999</v>
      </c>
      <c r="C338">
        <f>VLOOKUP(A338,'Supplemental Flows'!$A$2:$B$781,2,FALSE)</f>
        <v>0</v>
      </c>
      <c r="D338" s="8">
        <f>Description!$C$5</f>
        <v>78500</v>
      </c>
      <c r="E338" s="3">
        <f>VLOOKUP(J337,'Capacity Curve'!$C$2:$E$123,3,TRUE)</f>
        <v>28900</v>
      </c>
      <c r="F338" s="11">
        <f>VLOOKUP(A338,Evaporation!$A$2:$F$1010,3,FALSE)</f>
        <v>1.5375806000000001</v>
      </c>
      <c r="G338" s="3">
        <f t="shared" si="10"/>
        <v>44436.079340000004</v>
      </c>
      <c r="H338" s="3">
        <f>IF(J337+B338+C338-D338-G338-E338-I338&gt;Description!$C$6,J337+B338+C338-D338-G338-Description!$C$6,0)</f>
        <v>55895.07116000005</v>
      </c>
      <c r="I338" s="6"/>
      <c r="J338" s="3">
        <f t="shared" si="11"/>
        <v>814500</v>
      </c>
      <c r="K338" s="3">
        <f>IF(J338&lt;Description!$C$6,'Monthly Stage'!J338,Description!$C$6)</f>
        <v>814500</v>
      </c>
      <c r="L338" s="3"/>
      <c r="M338" s="3"/>
    </row>
    <row r="339" spans="1:13">
      <c r="A339" s="10">
        <f>Evaporation!A338</f>
        <v>1332</v>
      </c>
      <c r="B339" s="3">
        <f>VLOOKUP(A339,Inflow!$A$2:$C$1010,2,FALSE)</f>
        <v>221258.03</v>
      </c>
      <c r="C339">
        <f>VLOOKUP(A339,'Supplemental Flows'!$A$2:$B$781,2,FALSE)</f>
        <v>0</v>
      </c>
      <c r="D339" s="8">
        <f>Description!$C$5</f>
        <v>78500</v>
      </c>
      <c r="E339" s="3">
        <f>VLOOKUP(J338,'Capacity Curve'!$C$2:$E$123,3,TRUE)</f>
        <v>29800</v>
      </c>
      <c r="F339" s="11">
        <f>VLOOKUP(A339,Evaporation!$A$2:$F$1010,3,FALSE)</f>
        <v>1.2270369999999999</v>
      </c>
      <c r="G339" s="3">
        <f t="shared" si="10"/>
        <v>36565.702599999997</v>
      </c>
      <c r="H339" s="3">
        <f>IF(J338+B339+C339-D339-G339-E339-I339&gt;Description!$C$6,J338+B339+C339-D339-G339-Description!$C$6,0)</f>
        <v>106192.32740000007</v>
      </c>
      <c r="I339" s="6"/>
      <c r="J339" s="3">
        <f t="shared" si="11"/>
        <v>814500</v>
      </c>
      <c r="K339" s="3">
        <f>IF(J339&lt;Description!$C$6,'Monthly Stage'!J339,Description!$C$6)</f>
        <v>814500</v>
      </c>
      <c r="L339" s="3"/>
    </row>
    <row r="340" spans="1:13">
      <c r="A340" s="10">
        <f>Evaporation!A339</f>
        <v>1333</v>
      </c>
      <c r="B340" s="3">
        <f>VLOOKUP(A340,Inflow!$A$2:$C$1010,2,FALSE)</f>
        <v>241734.59599999999</v>
      </c>
      <c r="C340">
        <f>VLOOKUP(A340,'Supplemental Flows'!$A$2:$B$781,2,FALSE)</f>
        <v>0</v>
      </c>
      <c r="D340" s="8">
        <f>Description!$C$5</f>
        <v>78500</v>
      </c>
      <c r="E340" s="3">
        <f>VLOOKUP(J339,'Capacity Curve'!$C$2:$E$123,3,TRUE)</f>
        <v>29800</v>
      </c>
      <c r="F340" s="11">
        <f>VLOOKUP(A340,Evaporation!$A$2:$F$1010,3,FALSE)</f>
        <v>1.0503484000000001</v>
      </c>
      <c r="G340" s="3">
        <f t="shared" si="10"/>
        <v>31300.382320000001</v>
      </c>
      <c r="H340" s="3">
        <f>IF(J339+B340+C340-D340-G340-E340-I340&gt;Description!$C$6,J339+B340+C340-D340-G340-Description!$C$6,0)</f>
        <v>131934.21367999993</v>
      </c>
      <c r="I340" s="6"/>
      <c r="J340" s="3">
        <f t="shared" si="11"/>
        <v>814500</v>
      </c>
      <c r="K340" s="3">
        <f>IF(J340&lt;Description!$C$6,'Monthly Stage'!J340,Description!$C$6)</f>
        <v>814500</v>
      </c>
      <c r="L340" s="3"/>
    </row>
    <row r="341" spans="1:13">
      <c r="A341" s="10">
        <f>Evaporation!A340</f>
        <v>1334</v>
      </c>
      <c r="B341" s="3">
        <f>VLOOKUP(A341,Inflow!$A$2:$C$1010,2,FALSE)</f>
        <v>233080.226</v>
      </c>
      <c r="C341">
        <f>VLOOKUP(A341,'Supplemental Flows'!$A$2:$B$781,2,FALSE)</f>
        <v>0</v>
      </c>
      <c r="D341" s="8">
        <f>Description!$C$5</f>
        <v>78500</v>
      </c>
      <c r="E341" s="3">
        <f>VLOOKUP(J340,'Capacity Curve'!$C$2:$E$123,3,TRUE)</f>
        <v>29800</v>
      </c>
      <c r="F341" s="11">
        <f>VLOOKUP(A341,Evaporation!$A$2:$F$1010,3,FALSE)</f>
        <v>1.1250254000000002</v>
      </c>
      <c r="G341" s="3">
        <f t="shared" si="10"/>
        <v>33525.756920000007</v>
      </c>
      <c r="H341" s="3">
        <f>IF(J340+B341+C341-D341-G341-E341-I341&gt;Description!$C$6,J340+B341+C341-D341-G341-Description!$C$6,0)</f>
        <v>121054.46908000007</v>
      </c>
      <c r="I341" s="6"/>
      <c r="J341" s="3">
        <f t="shared" si="11"/>
        <v>814500</v>
      </c>
      <c r="K341" s="3">
        <f>IF(J341&lt;Description!$C$6,'Monthly Stage'!J341,Description!$C$6)</f>
        <v>814500</v>
      </c>
      <c r="L341" s="3"/>
    </row>
    <row r="342" spans="1:13">
      <c r="A342" s="10">
        <f>Evaporation!A341</f>
        <v>1335</v>
      </c>
      <c r="B342" s="3">
        <f>VLOOKUP(A342,Inflow!$A$2:$C$1010,2,FALSE)</f>
        <v>184779.04399999999</v>
      </c>
      <c r="C342">
        <f>VLOOKUP(A342,'Supplemental Flows'!$A$2:$B$781,2,FALSE)</f>
        <v>0</v>
      </c>
      <c r="D342" s="8">
        <f>Description!$C$5</f>
        <v>78500</v>
      </c>
      <c r="E342" s="3">
        <f>VLOOKUP(J341,'Capacity Curve'!$C$2:$E$123,3,TRUE)</f>
        <v>29800</v>
      </c>
      <c r="F342" s="11">
        <f>VLOOKUP(A342,Evaporation!$A$2:$F$1010,3,FALSE)</f>
        <v>1.5418076000000001</v>
      </c>
      <c r="G342" s="3">
        <f t="shared" si="10"/>
        <v>45945.866480000004</v>
      </c>
      <c r="H342" s="3">
        <f>IF(J341+B342+C342-D342-G342-E342-I342&gt;Description!$C$6,J341+B342+C342-D342-G342-Description!$C$6,0)</f>
        <v>60333.177520000027</v>
      </c>
      <c r="I342" s="6"/>
      <c r="J342" s="3">
        <f t="shared" si="11"/>
        <v>814500</v>
      </c>
      <c r="K342" s="3">
        <f>IF(J342&lt;Description!$C$6,'Monthly Stage'!J342,Description!$C$6)</f>
        <v>814500</v>
      </c>
      <c r="L342" s="3"/>
    </row>
    <row r="343" spans="1:13">
      <c r="A343" s="10">
        <f>Evaporation!A342</f>
        <v>1336</v>
      </c>
      <c r="B343" s="3">
        <f>VLOOKUP(A343,Inflow!$A$2:$C$1010,2,FALSE)</f>
        <v>93859.171999999991</v>
      </c>
      <c r="C343">
        <f>VLOOKUP(A343,'Supplemental Flows'!$A$2:$B$781,2,FALSE)</f>
        <v>0</v>
      </c>
      <c r="D343" s="8">
        <f>Description!$C$5</f>
        <v>78500</v>
      </c>
      <c r="E343" s="3">
        <f>VLOOKUP(J342,'Capacity Curve'!$C$2:$E$123,3,TRUE)</f>
        <v>29800</v>
      </c>
      <c r="F343" s="11">
        <f>VLOOKUP(A343,Evaporation!$A$2:$F$1010,3,FALSE)</f>
        <v>2.3263388000000003</v>
      </c>
      <c r="G343" s="3">
        <f t="shared" si="10"/>
        <v>69324.896240000002</v>
      </c>
      <c r="H343" s="3">
        <f>IF(J342+B343+C343-D343-G343-E343-I343&gt;Description!$C$6,J342+B343+C343-D343-G343-Description!$C$6,0)</f>
        <v>0</v>
      </c>
      <c r="I343" s="6"/>
      <c r="J343" s="3">
        <f t="shared" si="11"/>
        <v>760534.27575999999</v>
      </c>
      <c r="K343" s="3">
        <f>IF(J343&lt;Description!$C$6,'Monthly Stage'!J343,Description!$C$6)</f>
        <v>760534.27575999999</v>
      </c>
      <c r="L343" s="3"/>
    </row>
    <row r="344" spans="1:13">
      <c r="A344" s="10">
        <f>Evaporation!A343</f>
        <v>1337</v>
      </c>
      <c r="B344" s="3">
        <f>VLOOKUP(A344,Inflow!$A$2:$C$1010,2,FALSE)</f>
        <v>172858.87400000001</v>
      </c>
      <c r="C344">
        <f>VLOOKUP(A344,'Supplemental Flows'!$A$2:$B$781,2,FALSE)</f>
        <v>0</v>
      </c>
      <c r="D344" s="8">
        <f>Description!$C$5</f>
        <v>78500</v>
      </c>
      <c r="E344" s="3">
        <f>VLOOKUP(J343,'Capacity Curve'!$C$2:$E$123,3,TRUE)</f>
        <v>28100</v>
      </c>
      <c r="F344" s="11">
        <f>VLOOKUP(A344,Evaporation!$A$2:$F$1010,3,FALSE)</f>
        <v>1.6446646</v>
      </c>
      <c r="G344" s="3">
        <f t="shared" si="10"/>
        <v>46215.075259999998</v>
      </c>
      <c r="H344" s="3">
        <f>IF(J343+B344+C344-D344-G344-E344-I344&gt;Description!$C$6,J343+B344+C344-D344-G344-Description!$C$6,0)</f>
        <v>0</v>
      </c>
      <c r="I344" s="6"/>
      <c r="J344" s="3">
        <f t="shared" si="11"/>
        <v>808678.07449999999</v>
      </c>
      <c r="K344" s="3">
        <f>IF(J344&lt;Description!$C$6,'Monthly Stage'!J344,Description!$C$6)</f>
        <v>808678.07449999999</v>
      </c>
      <c r="L344" s="3"/>
    </row>
    <row r="345" spans="1:13">
      <c r="A345" s="10">
        <f>Evaporation!A344</f>
        <v>1338</v>
      </c>
      <c r="B345" s="3">
        <f>VLOOKUP(A345,Inflow!$A$2:$C$1010,2,FALSE)</f>
        <v>200030.33000000002</v>
      </c>
      <c r="C345">
        <f>VLOOKUP(A345,'Supplemental Flows'!$A$2:$B$781,2,FALSE)</f>
        <v>0</v>
      </c>
      <c r="D345" s="8">
        <f>Description!$C$5</f>
        <v>78500</v>
      </c>
      <c r="E345" s="3">
        <f>VLOOKUP(J344,'Capacity Curve'!$C$2:$E$123,3,TRUE)</f>
        <v>28900</v>
      </c>
      <c r="F345" s="11">
        <f>VLOOKUP(A345,Evaporation!$A$2:$F$1010,3,FALSE)</f>
        <v>1.410207</v>
      </c>
      <c r="G345" s="3">
        <f t="shared" si="10"/>
        <v>40754.982299999996</v>
      </c>
      <c r="H345" s="3">
        <f>IF(J344+B345+C345-D345-G345-E345-I345&gt;Description!$C$6,J344+B345+C345-D345-G345-Description!$C$6,0)</f>
        <v>74953.422199999914</v>
      </c>
      <c r="I345" s="6"/>
      <c r="J345" s="3">
        <f t="shared" si="11"/>
        <v>814500</v>
      </c>
      <c r="K345" s="3">
        <f>IF(J345&lt;Description!$C$6,'Monthly Stage'!J345,Description!$C$6)</f>
        <v>814500</v>
      </c>
      <c r="L345" s="3"/>
    </row>
    <row r="346" spans="1:13">
      <c r="A346" s="10">
        <f>Evaporation!A345</f>
        <v>1339</v>
      </c>
      <c r="B346" s="3">
        <f>VLOOKUP(A346,Inflow!$A$2:$C$1010,2,FALSE)</f>
        <v>182166.40400000001</v>
      </c>
      <c r="C346">
        <f>VLOOKUP(A346,'Supplemental Flows'!$A$2:$B$781,2,FALSE)</f>
        <v>0</v>
      </c>
      <c r="D346" s="8">
        <f>Description!$C$5</f>
        <v>78500</v>
      </c>
      <c r="E346" s="3">
        <f>VLOOKUP(J345,'Capacity Curve'!$C$2:$E$123,3,TRUE)</f>
        <v>29800</v>
      </c>
      <c r="F346" s="11">
        <f>VLOOKUP(A346,Evaporation!$A$2:$F$1010,3,FALSE)</f>
        <v>1.5643516</v>
      </c>
      <c r="G346" s="3">
        <f t="shared" si="10"/>
        <v>46617.677680000001</v>
      </c>
      <c r="H346" s="3">
        <f>IF(J345+B346+C346-D346-G346-E346-I346&gt;Description!$C$6,J345+B346+C346-D346-G346-Description!$C$6,0)</f>
        <v>57048.726320000016</v>
      </c>
      <c r="I346" s="6"/>
      <c r="J346" s="3">
        <f t="shared" si="11"/>
        <v>814500</v>
      </c>
      <c r="K346" s="3">
        <f>IF(J346&lt;Description!$C$6,'Monthly Stage'!J346,Description!$C$6)</f>
        <v>814500</v>
      </c>
      <c r="L346" s="3"/>
    </row>
    <row r="347" spans="1:13">
      <c r="A347" s="10">
        <f>Evaporation!A346</f>
        <v>1340</v>
      </c>
      <c r="B347" s="3">
        <f>VLOOKUP(A347,Inflow!$A$2:$C$1010,2,FALSE)</f>
        <v>252544.394</v>
      </c>
      <c r="C347">
        <f>VLOOKUP(A347,'Supplemental Flows'!$A$2:$B$781,2,FALSE)</f>
        <v>0</v>
      </c>
      <c r="D347" s="8">
        <f>Description!$C$5</f>
        <v>78500</v>
      </c>
      <c r="E347" s="3">
        <f>VLOOKUP(J346,'Capacity Curve'!$C$2:$E$123,3,TRUE)</f>
        <v>29800</v>
      </c>
      <c r="F347" s="11">
        <f>VLOOKUP(A347,Evaporation!$A$2:$F$1010,3,FALSE)</f>
        <v>0.95707260000000005</v>
      </c>
      <c r="G347" s="3">
        <f t="shared" si="10"/>
        <v>28520.763480000001</v>
      </c>
      <c r="H347" s="3">
        <f>IF(J346+B347+C347-D347-G347-E347-I347&gt;Description!$C$6,J346+B347+C347-D347-G347-Description!$C$6,0)</f>
        <v>145523.63052000012</v>
      </c>
      <c r="I347" s="6"/>
      <c r="J347" s="3">
        <f t="shared" si="11"/>
        <v>814500</v>
      </c>
      <c r="K347" s="3">
        <f>IF(J347&lt;Description!$C$6,'Monthly Stage'!J347,Description!$C$6)</f>
        <v>814500</v>
      </c>
      <c r="L347" s="3"/>
    </row>
    <row r="348" spans="1:13">
      <c r="A348" s="10">
        <f>Evaporation!A347</f>
        <v>1341</v>
      </c>
      <c r="B348" s="3">
        <f>VLOOKUP(A348,Inflow!$A$2:$C$1010,2,FALSE)</f>
        <v>317305.20799999998</v>
      </c>
      <c r="C348">
        <f>VLOOKUP(A348,'Supplemental Flows'!$A$2:$B$781,2,FALSE)</f>
        <v>0</v>
      </c>
      <c r="D348" s="8">
        <f>Description!$C$5</f>
        <v>78500</v>
      </c>
      <c r="E348" s="3">
        <f>VLOOKUP(J347,'Capacity Curve'!$C$2:$E$123,3,TRUE)</f>
        <v>29800</v>
      </c>
      <c r="F348" s="11">
        <f>VLOOKUP(A348,Evaporation!$A$2:$F$1010,3,FALSE)</f>
        <v>0.39826319999999993</v>
      </c>
      <c r="G348" s="3">
        <f t="shared" si="10"/>
        <v>11868.243359999999</v>
      </c>
      <c r="H348" s="3">
        <f>IF(J347+B348+C348-D348-G348-E348-I348&gt;Description!$C$6,J347+B348+C348-D348-G348-Description!$C$6,0)</f>
        <v>226936.96464000014</v>
      </c>
      <c r="I348" s="6"/>
      <c r="J348" s="3">
        <f t="shared" si="11"/>
        <v>814500</v>
      </c>
      <c r="K348" s="3">
        <f>IF(J348&lt;Description!$C$6,'Monthly Stage'!J348,Description!$C$6)</f>
        <v>814500</v>
      </c>
      <c r="L348" s="3"/>
    </row>
    <row r="349" spans="1:13">
      <c r="A349" s="10">
        <f>Evaporation!A348</f>
        <v>1342</v>
      </c>
      <c r="B349" s="3">
        <f>VLOOKUP(A349,Inflow!$A$2:$C$1010,2,FALSE)</f>
        <v>199213.88</v>
      </c>
      <c r="C349">
        <f>VLOOKUP(A349,'Supplemental Flows'!$A$2:$B$781,2,FALSE)</f>
        <v>0</v>
      </c>
      <c r="D349" s="8">
        <f>Description!$C$5</f>
        <v>78500</v>
      </c>
      <c r="E349" s="3">
        <f>VLOOKUP(J348,'Capacity Curve'!$C$2:$E$123,3,TRUE)</f>
        <v>29800</v>
      </c>
      <c r="F349" s="11">
        <f>VLOOKUP(A349,Evaporation!$A$2:$F$1010,3,FALSE)</f>
        <v>1.417252</v>
      </c>
      <c r="G349" s="3">
        <f t="shared" si="10"/>
        <v>42234.109599999996</v>
      </c>
      <c r="H349" s="3">
        <f>IF(J348+B349+C349-D349-G349-E349-I349&gt;Description!$C$6,J348+B349+C349-D349-G349-Description!$C$6,0)</f>
        <v>78479.770400000038</v>
      </c>
      <c r="I349" s="6"/>
      <c r="J349" s="3">
        <f t="shared" si="11"/>
        <v>814500</v>
      </c>
      <c r="K349" s="3">
        <f>IF(J349&lt;Description!$C$6,'Monthly Stage'!J349,Description!$C$6)</f>
        <v>814500</v>
      </c>
      <c r="L349" s="3"/>
    </row>
    <row r="350" spans="1:13">
      <c r="A350" s="10">
        <f>Evaporation!A349</f>
        <v>1343</v>
      </c>
      <c r="B350" s="3">
        <f>VLOOKUP(A350,Inflow!$A$2:$C$1010,2,FALSE)</f>
        <v>172140.39799999999</v>
      </c>
      <c r="C350">
        <f>VLOOKUP(A350,'Supplemental Flows'!$A$2:$B$781,2,FALSE)</f>
        <v>0</v>
      </c>
      <c r="D350" s="8">
        <f>Description!$C$5</f>
        <v>78500</v>
      </c>
      <c r="E350" s="3">
        <f>VLOOKUP(J349,'Capacity Curve'!$C$2:$E$123,3,TRUE)</f>
        <v>29800</v>
      </c>
      <c r="F350" s="11">
        <f>VLOOKUP(A350,Evaporation!$A$2:$F$1010,3,FALSE)</f>
        <v>1.6508642</v>
      </c>
      <c r="G350" s="3">
        <f t="shared" si="10"/>
        <v>49195.75316</v>
      </c>
      <c r="H350" s="3">
        <f>IF(J349+B350+C350-D350-G350-E350-I350&gt;Description!$C$6,J349+B350+C350-D350-G350-Description!$C$6,0)</f>
        <v>44444.644840000081</v>
      </c>
      <c r="I350" s="6"/>
      <c r="J350" s="3">
        <f t="shared" si="11"/>
        <v>814500</v>
      </c>
      <c r="K350" s="3">
        <f>IF(J350&lt;Description!$C$6,'Monthly Stage'!J350,Description!$C$6)</f>
        <v>814500</v>
      </c>
      <c r="L350" s="3"/>
      <c r="M350" s="3"/>
    </row>
    <row r="351" spans="1:13">
      <c r="A351" s="10">
        <f>Evaporation!A350</f>
        <v>1344</v>
      </c>
      <c r="B351" s="3">
        <f>VLOOKUP(A351,Inflow!$A$2:$C$1010,2,FALSE)</f>
        <v>163551.34400000001</v>
      </c>
      <c r="C351">
        <f>VLOOKUP(A351,'Supplemental Flows'!$A$2:$B$781,2,FALSE)</f>
        <v>0</v>
      </c>
      <c r="D351" s="8">
        <f>Description!$C$5</f>
        <v>78500</v>
      </c>
      <c r="E351" s="3">
        <f>VLOOKUP(J350,'Capacity Curve'!$C$2:$E$123,3,TRUE)</f>
        <v>29800</v>
      </c>
      <c r="F351" s="11">
        <f>VLOOKUP(A351,Evaporation!$A$2:$F$1010,3,FALSE)</f>
        <v>1.7249775999999999</v>
      </c>
      <c r="G351" s="3">
        <f t="shared" si="10"/>
        <v>51404.332479999997</v>
      </c>
      <c r="H351" s="3">
        <f>IF(J350+B351+C351-D351-G351-E351-I351&gt;Description!$C$6,J350+B351+C351-D351-G351-Description!$C$6,0)</f>
        <v>33647.011520000058</v>
      </c>
      <c r="I351" s="6"/>
      <c r="J351" s="3">
        <f t="shared" si="11"/>
        <v>814500</v>
      </c>
      <c r="K351" s="3">
        <f>IF(J351&lt;Description!$C$6,'Monthly Stage'!J351,Description!$C$6)</f>
        <v>814500</v>
      </c>
      <c r="L351" s="3"/>
    </row>
    <row r="352" spans="1:13">
      <c r="A352" s="10">
        <f>Evaporation!A351</f>
        <v>1345</v>
      </c>
      <c r="B352" s="3">
        <f>VLOOKUP(A352,Inflow!$A$2:$C$1010,2,FALSE)</f>
        <v>150292.196</v>
      </c>
      <c r="C352">
        <f>VLOOKUP(A352,'Supplemental Flows'!$A$2:$B$781,2,FALSE)</f>
        <v>0</v>
      </c>
      <c r="D352" s="8">
        <f>Description!$C$5</f>
        <v>78500</v>
      </c>
      <c r="E352" s="3">
        <f>VLOOKUP(J351,'Capacity Curve'!$C$2:$E$123,3,TRUE)</f>
        <v>29800</v>
      </c>
      <c r="F352" s="11">
        <f>VLOOKUP(A352,Evaporation!$A$2:$F$1010,3,FALSE)</f>
        <v>1.8393884</v>
      </c>
      <c r="G352" s="3">
        <f t="shared" si="10"/>
        <v>54813.774320000004</v>
      </c>
      <c r="H352" s="3">
        <f>IF(J351+B352+C352-D352-G352-E352-I352&gt;Description!$C$6,J351+B352+C352-D352-G352-Description!$C$6,0)</f>
        <v>0</v>
      </c>
      <c r="I352" s="6"/>
      <c r="J352" s="3">
        <f t="shared" si="11"/>
        <v>831478.42168000003</v>
      </c>
      <c r="K352" s="3">
        <f>IF(J352&lt;Description!$C$6,'Monthly Stage'!J352,Description!$C$6)</f>
        <v>814500</v>
      </c>
      <c r="L352" s="3"/>
    </row>
    <row r="353" spans="1:13">
      <c r="A353" s="10">
        <f>Evaporation!A352</f>
        <v>1346</v>
      </c>
      <c r="B353" s="3">
        <f>VLOOKUP(A353,Inflow!$A$2:$C$1010,2,FALSE)</f>
        <v>-15512.470000000001</v>
      </c>
      <c r="C353">
        <f>VLOOKUP(A353,'Supplemental Flows'!$A$2:$B$781,2,FALSE)</f>
        <v>0</v>
      </c>
      <c r="D353" s="8">
        <f>Description!$C$5</f>
        <v>78500</v>
      </c>
      <c r="E353" s="3">
        <f>VLOOKUP(J352,'Capacity Curve'!$C$2:$E$123,3,TRUE)</f>
        <v>29800</v>
      </c>
      <c r="F353" s="11">
        <f>VLOOKUP(A353,Evaporation!$A$2:$F$1010,3,FALSE)</f>
        <v>3.2700870000000002</v>
      </c>
      <c r="G353" s="3">
        <f t="shared" si="10"/>
        <v>97448.592600000004</v>
      </c>
      <c r="H353" s="3">
        <f>IF(J352+B353+C353-D353-G353-E353-I353&gt;Description!$C$6,J352+B353+C353-D353-G353-Description!$C$6,0)</f>
        <v>0</v>
      </c>
      <c r="I353" s="6"/>
      <c r="J353" s="3">
        <f t="shared" si="11"/>
        <v>640017.35908000008</v>
      </c>
      <c r="K353" s="3">
        <f>IF(J353&lt;Description!$C$6,'Monthly Stage'!J353,Description!$C$6)</f>
        <v>640017.35908000008</v>
      </c>
      <c r="L353" s="3"/>
    </row>
    <row r="354" spans="1:13">
      <c r="A354" s="10">
        <f>Evaporation!A353</f>
        <v>1347</v>
      </c>
      <c r="B354" s="3">
        <f>VLOOKUP(A354,Inflow!$A$2:$C$1010,2,FALSE)</f>
        <v>96831.05</v>
      </c>
      <c r="C354">
        <f>VLOOKUP(A354,'Supplemental Flows'!$A$2:$B$781,2,FALSE)</f>
        <v>0</v>
      </c>
      <c r="D354" s="8">
        <f>Description!$C$5</f>
        <v>78500</v>
      </c>
      <c r="E354" s="3">
        <f>VLOOKUP(J353,'Capacity Curve'!$C$2:$E$123,3,TRUE)</f>
        <v>24400</v>
      </c>
      <c r="F354" s="11">
        <f>VLOOKUP(A354,Evaporation!$A$2:$F$1010,3,FALSE)</f>
        <v>2.3006950000000002</v>
      </c>
      <c r="G354" s="3">
        <f t="shared" si="10"/>
        <v>56136.958000000006</v>
      </c>
      <c r="H354" s="3">
        <f>IF(J353+B354+C354-D354-G354-E354-I354&gt;Description!$C$6,J353+B354+C354-D354-G354-Description!$C$6,0)</f>
        <v>0</v>
      </c>
      <c r="I354" s="6"/>
      <c r="J354" s="3">
        <f t="shared" si="11"/>
        <v>602211.45108000014</v>
      </c>
      <c r="K354" s="3">
        <f>IF(J354&lt;Description!$C$6,'Monthly Stage'!J354,Description!$C$6)</f>
        <v>602211.45108000014</v>
      </c>
      <c r="L354" s="3"/>
    </row>
    <row r="355" spans="1:13">
      <c r="A355" s="10">
        <f>Evaporation!A354</f>
        <v>1348</v>
      </c>
      <c r="B355" s="3">
        <f>VLOOKUP(A355,Inflow!$A$2:$C$1010,2,FALSE)</f>
        <v>164661.71600000001</v>
      </c>
      <c r="C355">
        <f>VLOOKUP(A355,'Supplemental Flows'!$A$2:$B$781,2,FALSE)</f>
        <v>0</v>
      </c>
      <c r="D355" s="8">
        <f>Description!$C$5</f>
        <v>78500</v>
      </c>
      <c r="E355" s="3">
        <f>VLOOKUP(J354,'Capacity Curve'!$C$2:$E$123,3,TRUE)</f>
        <v>23700</v>
      </c>
      <c r="F355" s="11">
        <f>VLOOKUP(A355,Evaporation!$A$2:$F$1010,3,FALSE)</f>
        <v>1.7153963999999999</v>
      </c>
      <c r="G355" s="3">
        <f t="shared" si="10"/>
        <v>40654.894679999998</v>
      </c>
      <c r="H355" s="3">
        <f>IF(J354+B355+C355-D355-G355-E355-I355&gt;Description!$C$6,J354+B355+C355-D355-G355-Description!$C$6,0)</f>
        <v>0</v>
      </c>
      <c r="I355" s="6"/>
      <c r="J355" s="3">
        <f t="shared" si="11"/>
        <v>647718.27240000013</v>
      </c>
      <c r="K355" s="3">
        <f>IF(J355&lt;Description!$C$6,'Monthly Stage'!J355,Description!$C$6)</f>
        <v>647718.27240000013</v>
      </c>
      <c r="L355" s="3"/>
    </row>
    <row r="356" spans="1:13">
      <c r="A356" s="10">
        <f>Evaporation!A355</f>
        <v>1349</v>
      </c>
      <c r="B356" s="3">
        <f>VLOOKUP(A356,Inflow!$A$2:$C$1010,2,FALSE)</f>
        <v>24036.368000000017</v>
      </c>
      <c r="C356">
        <f>VLOOKUP(A356,'Supplemental Flows'!$A$2:$B$781,2,FALSE)</f>
        <v>0</v>
      </c>
      <c r="D356" s="8">
        <f>Description!$C$5</f>
        <v>78500</v>
      </c>
      <c r="E356" s="3">
        <f>VLOOKUP(J355,'Capacity Curve'!$C$2:$E$123,3,TRUE)</f>
        <v>24400</v>
      </c>
      <c r="F356" s="11">
        <f>VLOOKUP(A356,Evaporation!$A$2:$F$1010,3,FALSE)</f>
        <v>2.9288271999999997</v>
      </c>
      <c r="G356" s="3">
        <f t="shared" si="10"/>
        <v>71463.383679999999</v>
      </c>
      <c r="H356" s="3">
        <f>IF(J355+B356+C356-D356-G356-E356-I356&gt;Description!$C$6,J355+B356+C356-D356-G356-Description!$C$6,0)</f>
        <v>0</v>
      </c>
      <c r="I356" s="6"/>
      <c r="J356" s="3">
        <f t="shared" si="11"/>
        <v>521791.25672000018</v>
      </c>
      <c r="K356" s="3">
        <f>IF(J356&lt;Description!$C$6,'Monthly Stage'!J356,Description!$C$6)</f>
        <v>521791.25672000018</v>
      </c>
      <c r="L356" s="3"/>
    </row>
    <row r="357" spans="1:13">
      <c r="A357" s="10">
        <f>Evaporation!A356</f>
        <v>1350</v>
      </c>
      <c r="B357" s="3">
        <f>VLOOKUP(A357,Inflow!$A$2:$C$1010,2,FALSE)</f>
        <v>137718.86600000001</v>
      </c>
      <c r="C357">
        <f>VLOOKUP(A357,'Supplemental Flows'!$A$2:$B$781,2,FALSE)</f>
        <v>0</v>
      </c>
      <c r="D357" s="8">
        <f>Description!$C$5</f>
        <v>78500</v>
      </c>
      <c r="E357" s="3">
        <f>VLOOKUP(J356,'Capacity Curve'!$C$2:$E$123,3,TRUE)</f>
        <v>21000</v>
      </c>
      <c r="F357" s="11">
        <f>VLOOKUP(A357,Evaporation!$A$2:$F$1010,3,FALSE)</f>
        <v>1.9478814</v>
      </c>
      <c r="G357" s="3">
        <f t="shared" si="10"/>
        <v>40905.509400000003</v>
      </c>
      <c r="H357" s="3">
        <f>IF(J356+B357+C357-D357-G357-E357-I357&gt;Description!$C$6,J356+B357+C357-D357-G357-Description!$C$6,0)</f>
        <v>0</v>
      </c>
      <c r="I357" s="6"/>
      <c r="J357" s="3">
        <f t="shared" si="11"/>
        <v>540104.61332000024</v>
      </c>
      <c r="K357" s="3">
        <f>IF(J357&lt;Description!$C$6,'Monthly Stage'!J357,Description!$C$6)</f>
        <v>540104.61332000024</v>
      </c>
      <c r="L357" s="3"/>
    </row>
    <row r="358" spans="1:13">
      <c r="A358" s="10">
        <f>Evaporation!A357</f>
        <v>1351</v>
      </c>
      <c r="B358" s="3">
        <f>VLOOKUP(A358,Inflow!$A$2:$C$1010,2,FALSE)</f>
        <v>139776.32000000001</v>
      </c>
      <c r="C358">
        <f>VLOOKUP(A358,'Supplemental Flows'!$A$2:$B$781,2,FALSE)</f>
        <v>0</v>
      </c>
      <c r="D358" s="8">
        <f>Description!$C$5</f>
        <v>78500</v>
      </c>
      <c r="E358" s="3">
        <f>VLOOKUP(J357,'Capacity Curve'!$C$2:$E$123,3,TRUE)</f>
        <v>21700</v>
      </c>
      <c r="F358" s="11">
        <f>VLOOKUP(A358,Evaporation!$A$2:$F$1010,3,FALSE)</f>
        <v>1.9301280000000001</v>
      </c>
      <c r="G358" s="3">
        <f t="shared" si="10"/>
        <v>41883.777600000001</v>
      </c>
      <c r="H358" s="3">
        <f>IF(J357+B358+C358-D358-G358-E358-I358&gt;Description!$C$6,J357+B358+C358-D358-G358-Description!$C$6,0)</f>
        <v>0</v>
      </c>
      <c r="I358" s="6"/>
      <c r="J358" s="3">
        <f t="shared" si="11"/>
        <v>559497.15572000027</v>
      </c>
      <c r="K358" s="3">
        <f>IF(J358&lt;Description!$C$6,'Monthly Stage'!J358,Description!$C$6)</f>
        <v>559497.15572000027</v>
      </c>
      <c r="L358" s="3"/>
    </row>
    <row r="359" spans="1:13">
      <c r="A359" s="10">
        <f>Evaporation!A358</f>
        <v>1352</v>
      </c>
      <c r="B359" s="3">
        <f>VLOOKUP(A359,Inflow!$A$2:$C$1010,2,FALSE)</f>
        <v>21358.411999999982</v>
      </c>
      <c r="C359">
        <f>VLOOKUP(A359,'Supplemental Flows'!$A$2:$B$781,2,FALSE)</f>
        <v>0</v>
      </c>
      <c r="D359" s="8">
        <f>Description!$C$5</f>
        <v>78500</v>
      </c>
      <c r="E359" s="3">
        <f>VLOOKUP(J358,'Capacity Curve'!$C$2:$E$123,3,TRUE)</f>
        <v>22400</v>
      </c>
      <c r="F359" s="11">
        <f>VLOOKUP(A359,Evaporation!$A$2:$F$1010,3,FALSE)</f>
        <v>2.9519348000000001</v>
      </c>
      <c r="G359" s="3">
        <f t="shared" si="10"/>
        <v>66123.339520000009</v>
      </c>
      <c r="H359" s="3">
        <f>IF(J358+B359+C359-D359-G359-E359-I359&gt;Description!$C$6,J358+B359+C359-D359-G359-Description!$C$6,0)</f>
        <v>0</v>
      </c>
      <c r="I359" s="6"/>
      <c r="J359" s="3">
        <f t="shared" si="11"/>
        <v>436232.22820000025</v>
      </c>
      <c r="K359" s="3">
        <f>IF(J359&lt;Description!$C$6,'Monthly Stage'!J359,Description!$C$6)</f>
        <v>436232.22820000025</v>
      </c>
      <c r="L359" s="3"/>
    </row>
    <row r="360" spans="1:13">
      <c r="A360" s="10">
        <f>Evaporation!A359</f>
        <v>1353</v>
      </c>
      <c r="B360" s="3">
        <f>VLOOKUP(A360,Inflow!$A$2:$C$1010,2,FALSE)</f>
        <v>112604.864</v>
      </c>
      <c r="C360">
        <f>VLOOKUP(A360,'Supplemental Flows'!$A$2:$B$781,2,FALSE)</f>
        <v>0</v>
      </c>
      <c r="D360" s="8">
        <f>Description!$C$5</f>
        <v>78500</v>
      </c>
      <c r="E360" s="3">
        <f>VLOOKUP(J359,'Capacity Curve'!$C$2:$E$123,3,TRUE)</f>
        <v>13240</v>
      </c>
      <c r="F360" s="11">
        <f>VLOOKUP(A360,Evaporation!$A$2:$F$1010,3,FALSE)</f>
        <v>2.1645856000000001</v>
      </c>
      <c r="G360" s="3">
        <f t="shared" si="10"/>
        <v>28659.113344000001</v>
      </c>
      <c r="H360" s="3">
        <f>IF(J359+B360+C360-D360-G360-E360-I360&gt;Description!$C$6,J359+B360+C360-D360-G360-Description!$C$6,0)</f>
        <v>0</v>
      </c>
      <c r="I360" s="6"/>
      <c r="J360" s="3">
        <f t="shared" si="11"/>
        <v>441677.97885600029</v>
      </c>
      <c r="K360" s="3">
        <f>IF(J360&lt;Description!$C$6,'Monthly Stage'!J360,Description!$C$6)</f>
        <v>441677.97885600029</v>
      </c>
      <c r="L360" s="3"/>
    </row>
    <row r="361" spans="1:13">
      <c r="A361" s="10">
        <f>Evaporation!A360</f>
        <v>1354</v>
      </c>
      <c r="B361" s="3">
        <f>VLOOKUP(A361,Inflow!$A$2:$C$1010,2,FALSE)</f>
        <v>146046.65599999999</v>
      </c>
      <c r="C361">
        <f>VLOOKUP(A361,'Supplemental Flows'!$A$2:$B$781,2,FALSE)</f>
        <v>0</v>
      </c>
      <c r="D361" s="8">
        <f>Description!$C$5</f>
        <v>78500</v>
      </c>
      <c r="E361" s="3">
        <f>VLOOKUP(J360,'Capacity Curve'!$C$2:$E$123,3,TRUE)</f>
        <v>13240</v>
      </c>
      <c r="F361" s="11">
        <f>VLOOKUP(A361,Evaporation!$A$2:$F$1010,3,FALSE)</f>
        <v>1.8760224000000001</v>
      </c>
      <c r="G361" s="3">
        <f t="shared" si="10"/>
        <v>24838.536576000002</v>
      </c>
      <c r="H361" s="3">
        <f>IF(J360+B361+C361-D361-G361-E361-I361&gt;Description!$C$6,J360+B361+C361-D361-G361-Description!$C$6,0)</f>
        <v>0</v>
      </c>
      <c r="I361" s="6"/>
      <c r="J361" s="3">
        <f t="shared" si="11"/>
        <v>484386.09828000027</v>
      </c>
      <c r="K361" s="3">
        <f>IF(J361&lt;Description!$C$6,'Monthly Stage'!J361,Description!$C$6)</f>
        <v>484386.09828000027</v>
      </c>
      <c r="L361" s="3"/>
    </row>
    <row r="362" spans="1:13">
      <c r="A362" s="10">
        <f>Evaporation!A361</f>
        <v>1355</v>
      </c>
      <c r="B362" s="3">
        <f>VLOOKUP(A362,Inflow!$A$2:$C$1010,2,FALSE)</f>
        <v>144119.834</v>
      </c>
      <c r="C362">
        <f>VLOOKUP(A362,'Supplemental Flows'!$A$2:$B$781,2,FALSE)</f>
        <v>0</v>
      </c>
      <c r="D362" s="8">
        <f>Description!$C$5</f>
        <v>78500</v>
      </c>
      <c r="E362" s="3">
        <f>VLOOKUP(J361,'Capacity Curve'!$C$2:$E$123,3,TRUE)</f>
        <v>18900</v>
      </c>
      <c r="F362" s="11">
        <f>VLOOKUP(A362,Evaporation!$A$2:$F$1010,3,FALSE)</f>
        <v>1.8926486</v>
      </c>
      <c r="G362" s="3">
        <f t="shared" si="10"/>
        <v>35771.058539999998</v>
      </c>
      <c r="H362" s="3">
        <f>IF(J361+B362+C362-D362-G362-E362-I362&gt;Description!$C$6,J361+B362+C362-D362-G362-Description!$C$6,0)</f>
        <v>0</v>
      </c>
      <c r="I362" s="6"/>
      <c r="J362" s="3">
        <f t="shared" si="11"/>
        <v>514234.8737400003</v>
      </c>
      <c r="K362" s="3">
        <f>IF(J362&lt;Description!$C$6,'Monthly Stage'!J362,Description!$C$6)</f>
        <v>514234.8737400003</v>
      </c>
      <c r="L362" s="3"/>
      <c r="M362" s="3"/>
    </row>
    <row r="363" spans="1:13">
      <c r="A363" s="10">
        <f>Evaporation!A362</f>
        <v>1356</v>
      </c>
      <c r="B363" s="3">
        <f>VLOOKUP(A363,Inflow!$A$2:$C$1010,2,FALSE)</f>
        <v>185726.12599999999</v>
      </c>
      <c r="C363">
        <f>VLOOKUP(A363,'Supplemental Flows'!$A$2:$B$781,2,FALSE)</f>
        <v>0</v>
      </c>
      <c r="D363" s="8">
        <f>Description!$C$5</f>
        <v>78500</v>
      </c>
      <c r="E363" s="3">
        <f>VLOOKUP(J362,'Capacity Curve'!$C$2:$E$123,3,TRUE)</f>
        <v>21000</v>
      </c>
      <c r="F363" s="11">
        <f>VLOOKUP(A363,Evaporation!$A$2:$F$1010,3,FALSE)</f>
        <v>1.5336354000000001</v>
      </c>
      <c r="G363" s="3">
        <f t="shared" si="10"/>
        <v>32206.343400000002</v>
      </c>
      <c r="H363" s="3">
        <f>IF(J362+B363+C363-D363-G363-E363-I363&gt;Description!$C$6,J362+B363+C363-D363-G363-Description!$C$6,0)</f>
        <v>0</v>
      </c>
      <c r="I363" s="6"/>
      <c r="J363" s="3">
        <f t="shared" si="11"/>
        <v>589254.65634000034</v>
      </c>
      <c r="K363" s="3">
        <f>IF(J363&lt;Description!$C$6,'Monthly Stage'!J363,Description!$C$6)</f>
        <v>589254.65634000034</v>
      </c>
      <c r="L363" s="3"/>
    </row>
    <row r="364" spans="1:13">
      <c r="A364" s="10">
        <f>Evaporation!A363</f>
        <v>1357</v>
      </c>
      <c r="B364" s="3">
        <f>VLOOKUP(A364,Inflow!$A$2:$C$1010,2,FALSE)</f>
        <v>253132.23800000001</v>
      </c>
      <c r="C364">
        <f>VLOOKUP(A364,'Supplemental Flows'!$A$2:$B$781,2,FALSE)</f>
        <v>0</v>
      </c>
      <c r="D364" s="8">
        <f>Description!$C$5</f>
        <v>78500</v>
      </c>
      <c r="E364" s="3">
        <f>VLOOKUP(J363,'Capacity Curve'!$C$2:$E$123,3,TRUE)</f>
        <v>23100</v>
      </c>
      <c r="F364" s="11">
        <f>VLOOKUP(A364,Evaporation!$A$2:$F$1010,3,FALSE)</f>
        <v>0.95200019999999996</v>
      </c>
      <c r="G364" s="3">
        <f t="shared" si="10"/>
        <v>21991.20462</v>
      </c>
      <c r="H364" s="3">
        <f>IF(J363+B364+C364-D364-G364-E364-I364&gt;Description!$C$6,J363+B364+C364-D364-G364-Description!$C$6,0)</f>
        <v>0</v>
      </c>
      <c r="I364" s="6"/>
      <c r="J364" s="3">
        <f t="shared" si="11"/>
        <v>741895.68972000037</v>
      </c>
      <c r="K364" s="3">
        <f>IF(J364&lt;Description!$C$6,'Monthly Stage'!J364,Description!$C$6)</f>
        <v>741895.68972000037</v>
      </c>
      <c r="L364" s="3"/>
    </row>
    <row r="365" spans="1:13">
      <c r="A365" s="10">
        <f>Evaporation!A364</f>
        <v>1358</v>
      </c>
      <c r="B365" s="3">
        <f>VLOOKUP(A365,Inflow!$A$2:$C$1010,2,FALSE)</f>
        <v>79195.73</v>
      </c>
      <c r="C365">
        <f>VLOOKUP(A365,'Supplemental Flows'!$A$2:$B$781,2,FALSE)</f>
        <v>0</v>
      </c>
      <c r="D365" s="8">
        <f>Description!$C$5</f>
        <v>78500</v>
      </c>
      <c r="E365" s="3">
        <f>VLOOKUP(J364,'Capacity Curve'!$C$2:$E$123,3,TRUE)</f>
        <v>27300</v>
      </c>
      <c r="F365" s="11">
        <f>VLOOKUP(A365,Evaporation!$A$2:$F$1010,3,FALSE)</f>
        <v>2.4528669999999999</v>
      </c>
      <c r="G365" s="3">
        <f t="shared" si="10"/>
        <v>66963.26909999999</v>
      </c>
      <c r="H365" s="3">
        <f>IF(J364+B365+C365-D365-G365-E365-I365&gt;Description!$C$6,J364+B365+C365-D365-G365-Description!$C$6,0)</f>
        <v>0</v>
      </c>
      <c r="I365" s="6"/>
      <c r="J365" s="3">
        <f t="shared" si="11"/>
        <v>675628.15062000032</v>
      </c>
      <c r="K365" s="3">
        <f>IF(J365&lt;Description!$C$6,'Monthly Stage'!J365,Description!$C$6)</f>
        <v>675628.15062000032</v>
      </c>
      <c r="L365" s="3"/>
    </row>
    <row r="366" spans="1:13">
      <c r="A366" s="10">
        <f>Evaporation!A365</f>
        <v>1359</v>
      </c>
      <c r="B366" s="3">
        <f>VLOOKUP(A366,Inflow!$A$2:$C$1010,2,FALSE)</f>
        <v>162800.21</v>
      </c>
      <c r="C366">
        <f>VLOOKUP(A366,'Supplemental Flows'!$A$2:$B$781,2,FALSE)</f>
        <v>0</v>
      </c>
      <c r="D366" s="8">
        <f>Description!$C$5</f>
        <v>78500</v>
      </c>
      <c r="E366" s="3">
        <f>VLOOKUP(J365,'Capacity Curve'!$C$2:$E$123,3,TRUE)</f>
        <v>25200</v>
      </c>
      <c r="F366" s="11">
        <f>VLOOKUP(A366,Evaporation!$A$2:$F$1010,3,FALSE)</f>
        <v>1.7314590000000001</v>
      </c>
      <c r="G366" s="3">
        <f t="shared" si="10"/>
        <v>43632.766800000005</v>
      </c>
      <c r="H366" s="3">
        <f>IF(J365+B366+C366-D366-G366-E366-I366&gt;Description!$C$6,J365+B366+C366-D366-G366-Description!$C$6,0)</f>
        <v>0</v>
      </c>
      <c r="I366" s="6"/>
      <c r="J366" s="3">
        <f t="shared" si="11"/>
        <v>716295.5938200003</v>
      </c>
      <c r="K366" s="3">
        <f>IF(J366&lt;Description!$C$6,'Monthly Stage'!J366,Description!$C$6)</f>
        <v>716295.5938200003</v>
      </c>
      <c r="L366" s="3"/>
    </row>
    <row r="367" spans="1:13">
      <c r="A367" s="10">
        <f>Evaporation!A366</f>
        <v>1360</v>
      </c>
      <c r="B367" s="3">
        <f>VLOOKUP(A367,Inflow!$A$2:$C$1010,2,FALSE)</f>
        <v>30502.652000000002</v>
      </c>
      <c r="C367">
        <f>VLOOKUP(A367,'Supplemental Flows'!$A$2:$B$781,2,FALSE)</f>
        <v>0</v>
      </c>
      <c r="D367" s="8">
        <f>Description!$C$5</f>
        <v>78500</v>
      </c>
      <c r="E367" s="3">
        <f>VLOOKUP(J366,'Capacity Curve'!$C$2:$E$123,3,TRUE)</f>
        <v>26600</v>
      </c>
      <c r="F367" s="11">
        <f>VLOOKUP(A367,Evaporation!$A$2:$F$1010,3,FALSE)</f>
        <v>2.8730308</v>
      </c>
      <c r="G367" s="3">
        <f t="shared" si="10"/>
        <v>76422.619279999999</v>
      </c>
      <c r="H367" s="3">
        <f>IF(J366+B367+C367-D367-G367-E367-I367&gt;Description!$C$6,J366+B367+C367-D367-G367-Description!$C$6,0)</f>
        <v>0</v>
      </c>
      <c r="I367" s="6"/>
      <c r="J367" s="3">
        <f t="shared" si="11"/>
        <v>591875.62654000032</v>
      </c>
      <c r="K367" s="3">
        <f>IF(J367&lt;Description!$C$6,'Monthly Stage'!J367,Description!$C$6)</f>
        <v>591875.62654000032</v>
      </c>
      <c r="L367" s="3"/>
    </row>
    <row r="368" spans="1:13">
      <c r="A368" s="10">
        <f>Evaporation!A367</f>
        <v>1361</v>
      </c>
      <c r="B368" s="3">
        <f>VLOOKUP(A368,Inflow!$A$2:$C$1010,2,FALSE)</f>
        <v>122075.68400000001</v>
      </c>
      <c r="C368">
        <f>VLOOKUP(A368,'Supplemental Flows'!$A$2:$B$781,2,FALSE)</f>
        <v>0</v>
      </c>
      <c r="D368" s="8">
        <f>Description!$C$5</f>
        <v>78500</v>
      </c>
      <c r="E368" s="3">
        <f>VLOOKUP(J367,'Capacity Curve'!$C$2:$E$123,3,TRUE)</f>
        <v>23100</v>
      </c>
      <c r="F368" s="11">
        <f>VLOOKUP(A368,Evaporation!$A$2:$F$1010,3,FALSE)</f>
        <v>2.0828636</v>
      </c>
      <c r="G368" s="3">
        <f t="shared" si="10"/>
        <v>48114.149160000001</v>
      </c>
      <c r="H368" s="3">
        <f>IF(J367+B368+C368-D368-G368-E368-I368&gt;Description!$C$6,J367+B368+C368-D368-G368-Description!$C$6,0)</f>
        <v>0</v>
      </c>
      <c r="I368" s="6"/>
      <c r="J368" s="3">
        <f t="shared" si="11"/>
        <v>587337.1613800003</v>
      </c>
      <c r="K368" s="3">
        <f>IF(J368&lt;Description!$C$6,'Monthly Stage'!J368,Description!$C$6)</f>
        <v>587337.1613800003</v>
      </c>
      <c r="L368" s="3"/>
    </row>
    <row r="369" spans="1:13">
      <c r="A369" s="10">
        <f>Evaporation!A368</f>
        <v>1362</v>
      </c>
      <c r="B369" s="3">
        <f>VLOOKUP(A369,Inflow!$A$2:$C$1010,2,FALSE)</f>
        <v>195588.842</v>
      </c>
      <c r="C369">
        <f>VLOOKUP(A369,'Supplemental Flows'!$A$2:$B$781,2,FALSE)</f>
        <v>0</v>
      </c>
      <c r="D369" s="8">
        <f>Description!$C$5</f>
        <v>78500</v>
      </c>
      <c r="E369" s="3">
        <f>VLOOKUP(J368,'Capacity Curve'!$C$2:$E$123,3,TRUE)</f>
        <v>23100</v>
      </c>
      <c r="F369" s="11">
        <f>VLOOKUP(A369,Evaporation!$A$2:$F$1010,3,FALSE)</f>
        <v>1.4485318</v>
      </c>
      <c r="G369" s="3">
        <f t="shared" si="10"/>
        <v>33461.084580000002</v>
      </c>
      <c r="H369" s="3">
        <f>IF(J368+B369+C369-D369-G369-E369-I369&gt;Description!$C$6,J368+B369+C369-D369-G369-Description!$C$6,0)</f>
        <v>0</v>
      </c>
      <c r="I369" s="6"/>
      <c r="J369" s="3">
        <f t="shared" si="11"/>
        <v>670964.91880000033</v>
      </c>
      <c r="K369" s="3">
        <f>IF(J369&lt;Description!$C$6,'Monthly Stage'!J369,Description!$C$6)</f>
        <v>670964.91880000033</v>
      </c>
      <c r="L369" s="3"/>
    </row>
    <row r="370" spans="1:13">
      <c r="A370" s="10">
        <f>Evaporation!A369</f>
        <v>1363</v>
      </c>
      <c r="B370" s="3">
        <f>VLOOKUP(A370,Inflow!$A$2:$C$1010,2,FALSE)</f>
        <v>189383.82199999999</v>
      </c>
      <c r="C370">
        <f>VLOOKUP(A370,'Supplemental Flows'!$A$2:$B$781,2,FALSE)</f>
        <v>0</v>
      </c>
      <c r="D370" s="8">
        <f>Description!$C$5</f>
        <v>78500</v>
      </c>
      <c r="E370" s="3">
        <f>VLOOKUP(J369,'Capacity Curve'!$C$2:$E$123,3,TRUE)</f>
        <v>25200</v>
      </c>
      <c r="F370" s="11">
        <f>VLOOKUP(A370,Evaporation!$A$2:$F$1010,3,FALSE)</f>
        <v>1.5020738</v>
      </c>
      <c r="G370" s="3">
        <f t="shared" si="10"/>
        <v>37852.259760000001</v>
      </c>
      <c r="H370" s="3">
        <f>IF(J369+B370+C370-D370-G370-E370-I370&gt;Description!$C$6,J369+B370+C370-D370-G370-Description!$C$6,0)</f>
        <v>0</v>
      </c>
      <c r="I370" s="6"/>
      <c r="J370" s="3">
        <f t="shared" si="11"/>
        <v>743996.48104000022</v>
      </c>
      <c r="K370" s="3">
        <f>IF(J370&lt;Description!$C$6,'Monthly Stage'!J370,Description!$C$6)</f>
        <v>743996.48104000022</v>
      </c>
      <c r="L370" s="3"/>
    </row>
    <row r="371" spans="1:13">
      <c r="A371" s="10">
        <f>Evaporation!A370</f>
        <v>1364</v>
      </c>
      <c r="B371" s="3">
        <f>VLOOKUP(A371,Inflow!$A$2:$C$1010,2,FALSE)</f>
        <v>127496.912</v>
      </c>
      <c r="C371">
        <f>VLOOKUP(A371,'Supplemental Flows'!$A$2:$B$781,2,FALSE)</f>
        <v>0</v>
      </c>
      <c r="D371" s="8">
        <f>Description!$C$5</f>
        <v>78500</v>
      </c>
      <c r="E371" s="3">
        <f>VLOOKUP(J370,'Capacity Curve'!$C$2:$E$123,3,TRUE)</f>
        <v>27300</v>
      </c>
      <c r="F371" s="11">
        <f>VLOOKUP(A371,Evaporation!$A$2:$F$1010,3,FALSE)</f>
        <v>2.0360847999999998</v>
      </c>
      <c r="G371" s="3">
        <f t="shared" si="10"/>
        <v>55585.115039999997</v>
      </c>
      <c r="H371" s="3">
        <f>IF(J370+B371+C371-D371-G371-E371-I371&gt;Description!$C$6,J370+B371+C371-D371-G371-Description!$C$6,0)</f>
        <v>0</v>
      </c>
      <c r="I371" s="6"/>
      <c r="J371" s="3">
        <f t="shared" si="11"/>
        <v>737408.27800000028</v>
      </c>
      <c r="K371" s="3">
        <f>IF(J371&lt;Description!$C$6,'Monthly Stage'!J371,Description!$C$6)</f>
        <v>737408.27800000028</v>
      </c>
      <c r="L371" s="3"/>
    </row>
    <row r="372" spans="1:13">
      <c r="A372" s="10">
        <f>Evaporation!A371</f>
        <v>1365</v>
      </c>
      <c r="B372" s="3">
        <f>VLOOKUP(A372,Inflow!$A$2:$C$1010,2,FALSE)</f>
        <v>67406.191999999995</v>
      </c>
      <c r="C372">
        <f>VLOOKUP(A372,'Supplemental Flows'!$A$2:$B$781,2,FALSE)</f>
        <v>0</v>
      </c>
      <c r="D372" s="8">
        <f>Description!$C$5</f>
        <v>78500</v>
      </c>
      <c r="E372" s="3">
        <f>VLOOKUP(J371,'Capacity Curve'!$C$2:$E$123,3,TRUE)</f>
        <v>27300</v>
      </c>
      <c r="F372" s="11">
        <f>VLOOKUP(A372,Evaporation!$A$2:$F$1010,3,FALSE)</f>
        <v>2.5545968000000001</v>
      </c>
      <c r="G372" s="3">
        <f t="shared" si="10"/>
        <v>69740.492639999997</v>
      </c>
      <c r="H372" s="3">
        <f>IF(J371+B372+C372-D372-G372-E372-I372&gt;Description!$C$6,J371+B372+C372-D372-G372-Description!$C$6,0)</f>
        <v>0</v>
      </c>
      <c r="I372" s="6"/>
      <c r="J372" s="3">
        <f t="shared" si="11"/>
        <v>656573.97736000037</v>
      </c>
      <c r="K372" s="3">
        <f>IF(J372&lt;Description!$C$6,'Monthly Stage'!J372,Description!$C$6)</f>
        <v>656573.97736000037</v>
      </c>
      <c r="L372" s="3"/>
    </row>
    <row r="373" spans="1:13">
      <c r="A373" s="10">
        <f>Evaporation!A372</f>
        <v>1366</v>
      </c>
      <c r="B373" s="3">
        <f>VLOOKUP(A373,Inflow!$A$2:$C$1010,2,FALSE)</f>
        <v>66165.187999999995</v>
      </c>
      <c r="C373">
        <f>VLOOKUP(A373,'Supplemental Flows'!$A$2:$B$781,2,FALSE)</f>
        <v>0</v>
      </c>
      <c r="D373" s="8">
        <f>Description!$C$5</f>
        <v>78500</v>
      </c>
      <c r="E373" s="3">
        <f>VLOOKUP(J372,'Capacity Curve'!$C$2:$E$123,3,TRUE)</f>
        <v>25200</v>
      </c>
      <c r="F373" s="11">
        <f>VLOOKUP(A373,Evaporation!$A$2:$F$1010,3,FALSE)</f>
        <v>2.5653052000000001</v>
      </c>
      <c r="G373" s="3">
        <f t="shared" si="10"/>
        <v>64645.691040000005</v>
      </c>
      <c r="H373" s="3">
        <f>IF(J372+B373+C373-D373-G373-E373-I373&gt;Description!$C$6,J372+B373+C373-D373-G373-Description!$C$6,0)</f>
        <v>0</v>
      </c>
      <c r="I373" s="6"/>
      <c r="J373" s="3">
        <f t="shared" si="11"/>
        <v>579593.47432000027</v>
      </c>
      <c r="K373" s="3">
        <f>IF(J373&lt;Description!$C$6,'Monthly Stage'!J373,Description!$C$6)</f>
        <v>579593.47432000027</v>
      </c>
      <c r="L373" s="3"/>
    </row>
    <row r="374" spans="1:13">
      <c r="A374" s="10">
        <f>Evaporation!A373</f>
        <v>1367</v>
      </c>
      <c r="B374" s="3">
        <f>VLOOKUP(A374,Inflow!$A$2:$C$1010,2,FALSE)</f>
        <v>83375.954000000012</v>
      </c>
      <c r="C374">
        <f>VLOOKUP(A374,'Supplemental Flows'!$A$2:$B$781,2,FALSE)</f>
        <v>0</v>
      </c>
      <c r="D374" s="8">
        <f>Description!$C$5</f>
        <v>78500</v>
      </c>
      <c r="E374" s="3">
        <f>VLOOKUP(J373,'Capacity Curve'!$C$2:$E$123,3,TRUE)</f>
        <v>23100</v>
      </c>
      <c r="F374" s="11">
        <f>VLOOKUP(A374,Evaporation!$A$2:$F$1010,3,FALSE)</f>
        <v>2.4167966000000001</v>
      </c>
      <c r="G374" s="3">
        <f t="shared" si="10"/>
        <v>55828.001459999999</v>
      </c>
      <c r="H374" s="3">
        <f>IF(J373+B374+C374-D374-G374-E374-I374&gt;Description!$C$6,J373+B374+C374-D374-G374-Description!$C$6,0)</f>
        <v>0</v>
      </c>
      <c r="I374" s="6"/>
      <c r="J374" s="3">
        <f t="shared" si="11"/>
        <v>528641.42686000024</v>
      </c>
      <c r="K374" s="3">
        <f>IF(J374&lt;Description!$C$6,'Monthly Stage'!J374,Description!$C$6)</f>
        <v>528641.42686000024</v>
      </c>
      <c r="L374" s="3"/>
      <c r="M374" s="3"/>
    </row>
    <row r="375" spans="1:13">
      <c r="A375" s="10">
        <f>Evaporation!A374</f>
        <v>1368</v>
      </c>
      <c r="B375" s="3">
        <f>VLOOKUP(A375,Inflow!$A$2:$C$1010,2,FALSE)</f>
        <v>253720.08199999999</v>
      </c>
      <c r="C375">
        <f>VLOOKUP(A375,'Supplemental Flows'!$A$2:$B$781,2,FALSE)</f>
        <v>0</v>
      </c>
      <c r="D375" s="8">
        <f>Description!$C$5</f>
        <v>78500</v>
      </c>
      <c r="E375" s="3">
        <f>VLOOKUP(J374,'Capacity Curve'!$C$2:$E$123,3,TRUE)</f>
        <v>21000</v>
      </c>
      <c r="F375" s="11">
        <f>VLOOKUP(A375,Evaporation!$A$2:$F$1010,3,FALSE)</f>
        <v>0.94692779999999999</v>
      </c>
      <c r="G375" s="3">
        <f t="shared" si="10"/>
        <v>19885.483799999998</v>
      </c>
      <c r="H375" s="3">
        <f>IF(J374+B375+C375-D375-G375-E375-I375&gt;Description!$C$6,J374+B375+C375-D375-G375-Description!$C$6,0)</f>
        <v>0</v>
      </c>
      <c r="I375" s="6"/>
      <c r="J375" s="3">
        <f t="shared" si="11"/>
        <v>683976.02506000013</v>
      </c>
      <c r="K375" s="3">
        <f>IF(J375&lt;Description!$C$6,'Monthly Stage'!J375,Description!$C$6)</f>
        <v>683976.02506000013</v>
      </c>
      <c r="L375" s="3"/>
    </row>
    <row r="376" spans="1:13">
      <c r="A376" s="10">
        <f>Evaporation!A375</f>
        <v>1369</v>
      </c>
      <c r="B376" s="3">
        <f>VLOOKUP(A376,Inflow!$A$2:$C$1010,2,FALSE)</f>
        <v>23154.602000000014</v>
      </c>
      <c r="C376">
        <f>VLOOKUP(A376,'Supplemental Flows'!$A$2:$B$781,2,FALSE)</f>
        <v>0</v>
      </c>
      <c r="D376" s="8">
        <f>Description!$C$5</f>
        <v>78500</v>
      </c>
      <c r="E376" s="3">
        <f>VLOOKUP(J375,'Capacity Curve'!$C$2:$E$123,3,TRUE)</f>
        <v>25800</v>
      </c>
      <c r="F376" s="11">
        <f>VLOOKUP(A376,Evaporation!$A$2:$F$1010,3,FALSE)</f>
        <v>2.9364357999999999</v>
      </c>
      <c r="G376" s="3">
        <f t="shared" si="10"/>
        <v>75760.043640000004</v>
      </c>
      <c r="H376" s="3">
        <f>IF(J375+B376+C376-D376-G376-E376-I376&gt;Description!$C$6,J375+B376+C376-D376-G376-Description!$C$6,0)</f>
        <v>0</v>
      </c>
      <c r="I376" s="6"/>
      <c r="J376" s="3">
        <f t="shared" si="11"/>
        <v>552870.58342000004</v>
      </c>
      <c r="K376" s="3">
        <f>IF(J376&lt;Description!$C$6,'Monthly Stage'!J376,Description!$C$6)</f>
        <v>552870.58342000004</v>
      </c>
      <c r="L376" s="3"/>
    </row>
    <row r="377" spans="1:13">
      <c r="A377" s="10">
        <f>Evaporation!A376</f>
        <v>1370</v>
      </c>
      <c r="B377" s="3">
        <f>VLOOKUP(A377,Inflow!$A$2:$C$1010,2,FALSE)</f>
        <v>-3592.2999999999884</v>
      </c>
      <c r="C377">
        <f>VLOOKUP(A377,'Supplemental Flows'!$A$2:$B$781,2,FALSE)</f>
        <v>0</v>
      </c>
      <c r="D377" s="8">
        <f>Description!$C$5</f>
        <v>78500</v>
      </c>
      <c r="E377" s="3">
        <f>VLOOKUP(J376,'Capacity Curve'!$C$2:$E$123,3,TRUE)</f>
        <v>21700</v>
      </c>
      <c r="F377" s="11">
        <f>VLOOKUP(A377,Evaporation!$A$2:$F$1010,3,FALSE)</f>
        <v>3.16723</v>
      </c>
      <c r="G377" s="3">
        <f t="shared" si="10"/>
        <v>68728.891000000003</v>
      </c>
      <c r="H377" s="3">
        <f>IF(J376+B377+C377-D377-G377-E377-I377&gt;Description!$C$6,J376+B377+C377-D377-G377-Description!$C$6,0)</f>
        <v>0</v>
      </c>
      <c r="I377" s="6"/>
      <c r="J377" s="3">
        <f t="shared" si="11"/>
        <v>402049.39241999999</v>
      </c>
      <c r="K377" s="3">
        <f>IF(J377&lt;Description!$C$6,'Monthly Stage'!J377,Description!$C$6)</f>
        <v>402049.39241999999</v>
      </c>
      <c r="L377" s="3"/>
    </row>
    <row r="378" spans="1:13">
      <c r="A378" s="10">
        <f>Evaporation!A377</f>
        <v>1371</v>
      </c>
      <c r="B378" s="3">
        <f>VLOOKUP(A378,Inflow!$A$2:$C$1010,2,FALSE)</f>
        <v>96667.760000000009</v>
      </c>
      <c r="C378">
        <f>VLOOKUP(A378,'Supplemental Flows'!$A$2:$B$781,2,FALSE)</f>
        <v>0</v>
      </c>
      <c r="D378" s="8">
        <f>Description!$C$5</f>
        <v>78500</v>
      </c>
      <c r="E378" s="3">
        <f>VLOOKUP(J377,'Capacity Curve'!$C$2:$E$123,3,TRUE)</f>
        <v>12520</v>
      </c>
      <c r="F378" s="11">
        <f>VLOOKUP(A378,Evaporation!$A$2:$F$1010,3,FALSE)</f>
        <v>2.3021039999999999</v>
      </c>
      <c r="G378" s="3">
        <f t="shared" si="10"/>
        <v>28822.342079999999</v>
      </c>
      <c r="H378" s="3">
        <f>IF(J377+B378+C378-D378-G378-E378-I378&gt;Description!$C$6,J377+B378+C378-D378-G378-Description!$C$6,0)</f>
        <v>0</v>
      </c>
      <c r="I378" s="6"/>
      <c r="J378" s="3">
        <f t="shared" si="11"/>
        <v>391394.81034000003</v>
      </c>
      <c r="K378" s="3">
        <f>IF(J378&lt;Description!$C$6,'Monthly Stage'!J378,Description!$C$6)</f>
        <v>391394.81034000003</v>
      </c>
      <c r="L378" s="3"/>
    </row>
    <row r="379" spans="1:13">
      <c r="A379" s="10">
        <f>Evaporation!A378</f>
        <v>1372</v>
      </c>
      <c r="B379" s="3">
        <f>VLOOKUP(A379,Inflow!$A$2:$C$1010,2,FALSE)</f>
        <v>140396.82199999999</v>
      </c>
      <c r="C379">
        <f>VLOOKUP(A379,'Supplemental Flows'!$A$2:$B$781,2,FALSE)</f>
        <v>0</v>
      </c>
      <c r="D379" s="8">
        <f>Description!$C$5</f>
        <v>78500</v>
      </c>
      <c r="E379" s="3">
        <f>VLOOKUP(J378,'Capacity Curve'!$C$2:$E$123,3,TRUE)</f>
        <v>12000</v>
      </c>
      <c r="F379" s="11">
        <f>VLOOKUP(A379,Evaporation!$A$2:$F$1010,3,FALSE)</f>
        <v>1.9247738000000001</v>
      </c>
      <c r="G379" s="3">
        <f t="shared" si="10"/>
        <v>23097.285600000003</v>
      </c>
      <c r="H379" s="3">
        <f>IF(J378+B379+C379-D379-G379-E379-I379&gt;Description!$C$6,J378+B379+C379-D379-G379-Description!$C$6,0)</f>
        <v>0</v>
      </c>
      <c r="I379" s="6"/>
      <c r="J379" s="3">
        <f t="shared" si="11"/>
        <v>430194.34674000001</v>
      </c>
      <c r="K379" s="3">
        <f>IF(J379&lt;Description!$C$6,'Monthly Stage'!J379,Description!$C$6)</f>
        <v>430194.34674000001</v>
      </c>
      <c r="L379" s="3"/>
    </row>
    <row r="380" spans="1:13">
      <c r="A380" s="10">
        <f>Evaporation!A379</f>
        <v>1373</v>
      </c>
      <c r="B380" s="3">
        <f>VLOOKUP(A380,Inflow!$A$2:$C$1010,2,FALSE)</f>
        <v>264040.01</v>
      </c>
      <c r="C380">
        <f>VLOOKUP(A380,'Supplemental Flows'!$A$2:$B$781,2,FALSE)</f>
        <v>0</v>
      </c>
      <c r="D380" s="8">
        <f>Description!$C$5</f>
        <v>78500</v>
      </c>
      <c r="E380" s="3">
        <f>VLOOKUP(J379,'Capacity Curve'!$C$2:$E$123,3,TRUE)</f>
        <v>12820</v>
      </c>
      <c r="F380" s="11">
        <f>VLOOKUP(A380,Evaporation!$A$2:$F$1010,3,FALSE)</f>
        <v>0.85787899999999995</v>
      </c>
      <c r="G380" s="3">
        <f t="shared" ref="G380:G443" si="12">E380*F380</f>
        <v>10998.00878</v>
      </c>
      <c r="H380" s="3">
        <f>IF(J379+B380+C380-D380-G380-E380-I380&gt;Description!$C$6,J379+B380+C380-D380-G380-Description!$C$6,0)</f>
        <v>0</v>
      </c>
      <c r="I380" s="6"/>
      <c r="J380" s="3">
        <f t="shared" si="11"/>
        <v>604736.34795999993</v>
      </c>
      <c r="K380" s="3">
        <f>IF(J380&lt;Description!$C$6,'Monthly Stage'!J380,Description!$C$6)</f>
        <v>604736.34795999993</v>
      </c>
      <c r="L380" s="3"/>
    </row>
    <row r="381" spans="1:13">
      <c r="A381" s="10">
        <f>Evaporation!A380</f>
        <v>1374</v>
      </c>
      <c r="B381" s="3">
        <f>VLOOKUP(A381,Inflow!$A$2:$C$1010,2,FALSE)</f>
        <v>-16982.079999999987</v>
      </c>
      <c r="C381">
        <f>VLOOKUP(A381,'Supplemental Flows'!$A$2:$B$781,2,FALSE)</f>
        <v>0</v>
      </c>
      <c r="D381" s="8">
        <f>Description!$C$5</f>
        <v>78500</v>
      </c>
      <c r="E381" s="3">
        <f>VLOOKUP(J380,'Capacity Curve'!$C$2:$E$123,3,TRUE)</f>
        <v>23700</v>
      </c>
      <c r="F381" s="11">
        <f>VLOOKUP(A381,Evaporation!$A$2:$F$1010,3,FALSE)</f>
        <v>3.2827679999999999</v>
      </c>
      <c r="G381" s="3">
        <f t="shared" si="12"/>
        <v>77801.601599999995</v>
      </c>
      <c r="H381" s="3">
        <f>IF(J380+B381+C381-D381-G381-E381-I381&gt;Description!$C$6,J380+B381+C381-D381-G381-Description!$C$6,0)</f>
        <v>0</v>
      </c>
      <c r="I381" s="6"/>
      <c r="J381" s="3">
        <f t="shared" si="11"/>
        <v>431452.66635999997</v>
      </c>
      <c r="K381" s="3">
        <f>IF(J381&lt;Description!$C$6,'Monthly Stage'!J381,Description!$C$6)</f>
        <v>431452.66635999997</v>
      </c>
      <c r="L381" s="3"/>
    </row>
    <row r="382" spans="1:13">
      <c r="A382" s="10">
        <f>Evaporation!A381</f>
        <v>1375</v>
      </c>
      <c r="B382" s="3">
        <f>VLOOKUP(A382,Inflow!$A$2:$C$1010,2,FALSE)</f>
        <v>138894.554</v>
      </c>
      <c r="C382">
        <f>VLOOKUP(A382,'Supplemental Flows'!$A$2:$B$781,2,FALSE)</f>
        <v>0</v>
      </c>
      <c r="D382" s="8">
        <f>Description!$C$5</f>
        <v>78500</v>
      </c>
      <c r="E382" s="3">
        <f>VLOOKUP(J381,'Capacity Curve'!$C$2:$E$123,3,TRUE)</f>
        <v>12820</v>
      </c>
      <c r="F382" s="11">
        <f>VLOOKUP(A382,Evaporation!$A$2:$F$1010,3,FALSE)</f>
        <v>1.9377366</v>
      </c>
      <c r="G382" s="3">
        <f t="shared" si="12"/>
        <v>24841.783212000002</v>
      </c>
      <c r="H382" s="3">
        <f>IF(J381+B382+C382-D382-G382-E382-I382&gt;Description!$C$6,J381+B382+C382-D382-G382-Description!$C$6,0)</f>
        <v>0</v>
      </c>
      <c r="I382" s="6"/>
      <c r="J382" s="3">
        <f t="shared" si="11"/>
        <v>467005.43714799988</v>
      </c>
      <c r="K382" s="3">
        <f>IF(J382&lt;Description!$C$6,'Monthly Stage'!J382,Description!$C$6)</f>
        <v>467005.43714799988</v>
      </c>
      <c r="L382" s="3"/>
    </row>
    <row r="383" spans="1:13">
      <c r="A383" s="10">
        <f>Evaporation!A382</f>
        <v>1376</v>
      </c>
      <c r="B383" s="3">
        <f>VLOOKUP(A383,Inflow!$A$2:$C$1010,2,FALSE)</f>
        <v>136020.65</v>
      </c>
      <c r="C383">
        <f>VLOOKUP(A383,'Supplemental Flows'!$A$2:$B$781,2,FALSE)</f>
        <v>0</v>
      </c>
      <c r="D383" s="8">
        <f>Description!$C$5</f>
        <v>78500</v>
      </c>
      <c r="E383" s="3">
        <f>VLOOKUP(J382,'Capacity Curve'!$C$2:$E$123,3,TRUE)</f>
        <v>13680</v>
      </c>
      <c r="F383" s="11">
        <f>VLOOKUP(A383,Evaporation!$A$2:$F$1010,3,FALSE)</f>
        <v>1.9625349999999999</v>
      </c>
      <c r="G383" s="3">
        <f t="shared" si="12"/>
        <v>26847.478799999997</v>
      </c>
      <c r="H383" s="3">
        <f>IF(J382+B383+C383-D383-G383-E383-I383&gt;Description!$C$6,J382+B383+C383-D383-G383-Description!$C$6,0)</f>
        <v>0</v>
      </c>
      <c r="I383" s="6"/>
      <c r="J383" s="3">
        <f t="shared" si="11"/>
        <v>497678.60834799986</v>
      </c>
      <c r="K383" s="3">
        <f>IF(J383&lt;Description!$C$6,'Monthly Stage'!J383,Description!$C$6)</f>
        <v>497678.60834799986</v>
      </c>
      <c r="L383" s="3"/>
    </row>
    <row r="384" spans="1:13">
      <c r="A384" s="10">
        <f>Evaporation!A383</f>
        <v>1377</v>
      </c>
      <c r="B384" s="3">
        <f>VLOOKUP(A384,Inflow!$A$2:$C$1010,2,FALSE)</f>
        <v>193368.098</v>
      </c>
      <c r="C384">
        <f>VLOOKUP(A384,'Supplemental Flows'!$A$2:$B$781,2,FALSE)</f>
        <v>0</v>
      </c>
      <c r="D384" s="8">
        <f>Description!$C$5</f>
        <v>78500</v>
      </c>
      <c r="E384" s="3">
        <f>VLOOKUP(J383,'Capacity Curve'!$C$2:$E$123,3,TRUE)</f>
        <v>20460</v>
      </c>
      <c r="F384" s="11">
        <f>VLOOKUP(A384,Evaporation!$A$2:$F$1010,3,FALSE)</f>
        <v>1.4676941999999999</v>
      </c>
      <c r="G384" s="3">
        <f t="shared" si="12"/>
        <v>30029.023332000001</v>
      </c>
      <c r="H384" s="3">
        <f>IF(J383+B384+C384-D384-G384-E384-I384&gt;Description!$C$6,J383+B384+C384-D384-G384-Description!$C$6,0)</f>
        <v>0</v>
      </c>
      <c r="I384" s="6"/>
      <c r="J384" s="3">
        <f t="shared" si="11"/>
        <v>582517.68301599985</v>
      </c>
      <c r="K384" s="3">
        <f>IF(J384&lt;Description!$C$6,'Monthly Stage'!J384,Description!$C$6)</f>
        <v>582517.68301599985</v>
      </c>
      <c r="L384" s="3"/>
    </row>
    <row r="385" spans="1:13">
      <c r="A385" s="10">
        <f>Evaporation!A384</f>
        <v>1378</v>
      </c>
      <c r="B385" s="3">
        <f>VLOOKUP(A385,Inflow!$A$2:$C$1010,2,FALSE)</f>
        <v>137163.68</v>
      </c>
      <c r="C385">
        <f>VLOOKUP(A385,'Supplemental Flows'!$A$2:$B$781,2,FALSE)</f>
        <v>0</v>
      </c>
      <c r="D385" s="8">
        <f>Description!$C$5</f>
        <v>78500</v>
      </c>
      <c r="E385" s="3">
        <f>VLOOKUP(J384,'Capacity Curve'!$C$2:$E$123,3,TRUE)</f>
        <v>23100</v>
      </c>
      <c r="F385" s="11">
        <f>VLOOKUP(A385,Evaporation!$A$2:$F$1010,3,FALSE)</f>
        <v>1.952672</v>
      </c>
      <c r="G385" s="3">
        <f t="shared" si="12"/>
        <v>45106.7232</v>
      </c>
      <c r="H385" s="3">
        <f>IF(J384+B385+C385-D385-G385-E385-I385&gt;Description!$C$6,J384+B385+C385-D385-G385-Description!$C$6,0)</f>
        <v>0</v>
      </c>
      <c r="I385" s="6"/>
      <c r="J385" s="3">
        <f t="shared" si="11"/>
        <v>596074.63981599978</v>
      </c>
      <c r="K385" s="3">
        <f>IF(J385&lt;Description!$C$6,'Monthly Stage'!J385,Description!$C$6)</f>
        <v>596074.63981599978</v>
      </c>
      <c r="L385" s="3"/>
    </row>
    <row r="386" spans="1:13">
      <c r="A386" s="10">
        <f>Evaporation!A385</f>
        <v>1379</v>
      </c>
      <c r="B386" s="3">
        <f>VLOOKUP(A386,Inflow!$A$2:$C$1010,2,FALSE)</f>
        <v>133669.274</v>
      </c>
      <c r="C386">
        <f>VLOOKUP(A386,'Supplemental Flows'!$A$2:$B$781,2,FALSE)</f>
        <v>0</v>
      </c>
      <c r="D386" s="8">
        <f>Description!$C$5</f>
        <v>78500</v>
      </c>
      <c r="E386" s="3">
        <f>VLOOKUP(J385,'Capacity Curve'!$C$2:$E$123,3,TRUE)</f>
        <v>23100</v>
      </c>
      <c r="F386" s="11">
        <f>VLOOKUP(A386,Evaporation!$A$2:$F$1010,3,FALSE)</f>
        <v>1.9828246</v>
      </c>
      <c r="G386" s="3">
        <f t="shared" si="12"/>
        <v>45803.24826</v>
      </c>
      <c r="H386" s="3">
        <f>IF(J385+B386+C386-D386-G386-E386-I386&gt;Description!$C$6,J385+B386+C386-D386-G386-Description!$C$6,0)</f>
        <v>0</v>
      </c>
      <c r="I386" s="6"/>
      <c r="J386" s="3">
        <f t="shared" si="11"/>
        <v>605440.66555599973</v>
      </c>
      <c r="K386" s="3">
        <f>IF(J386&lt;Description!$C$6,'Monthly Stage'!J386,Description!$C$6)</f>
        <v>605440.66555599973</v>
      </c>
      <c r="L386" s="3"/>
      <c r="M386" s="3"/>
    </row>
    <row r="387" spans="1:13">
      <c r="A387" s="10">
        <f>Evaporation!A386</f>
        <v>1380</v>
      </c>
      <c r="B387" s="3">
        <f>VLOOKUP(A387,Inflow!$A$2:$C$1010,2,FALSE)</f>
        <v>204700.424</v>
      </c>
      <c r="C387">
        <f>VLOOKUP(A387,'Supplemental Flows'!$A$2:$B$781,2,FALSE)</f>
        <v>0</v>
      </c>
      <c r="D387" s="8">
        <f>Description!$C$5</f>
        <v>78500</v>
      </c>
      <c r="E387" s="3">
        <f>VLOOKUP(J386,'Capacity Curve'!$C$2:$E$123,3,TRUE)</f>
        <v>23700</v>
      </c>
      <c r="F387" s="11">
        <f>VLOOKUP(A387,Evaporation!$A$2:$F$1010,3,FALSE)</f>
        <v>1.3699095999999999</v>
      </c>
      <c r="G387" s="3">
        <f t="shared" si="12"/>
        <v>32466.857519999998</v>
      </c>
      <c r="H387" s="3">
        <f>IF(J386+B387+C387-D387-G387-E387-I387&gt;Description!$C$6,J386+B387+C387-D387-G387-Description!$C$6,0)</f>
        <v>0</v>
      </c>
      <c r="I387" s="6"/>
      <c r="J387" s="3">
        <f t="shared" si="11"/>
        <v>699174.23203599977</v>
      </c>
      <c r="K387" s="3">
        <f>IF(J387&lt;Description!$C$6,'Monthly Stage'!J387,Description!$C$6)</f>
        <v>699174.23203599977</v>
      </c>
      <c r="L387" s="3"/>
    </row>
    <row r="388" spans="1:13">
      <c r="A388" s="10">
        <f>Evaporation!A387</f>
        <v>1381</v>
      </c>
      <c r="B388" s="3">
        <f>VLOOKUP(A388,Inflow!$A$2:$C$1010,2,FALSE)</f>
        <v>94153.093999999997</v>
      </c>
      <c r="C388">
        <f>VLOOKUP(A388,'Supplemental Flows'!$A$2:$B$781,2,FALSE)</f>
        <v>0</v>
      </c>
      <c r="D388" s="8">
        <f>Description!$C$5</f>
        <v>78500</v>
      </c>
      <c r="E388" s="3">
        <f>VLOOKUP(J387,'Capacity Curve'!$C$2:$E$123,3,TRUE)</f>
        <v>25800</v>
      </c>
      <c r="F388" s="11">
        <f>VLOOKUP(A388,Evaporation!$A$2:$F$1010,3,FALSE)</f>
        <v>2.3238026000000001</v>
      </c>
      <c r="G388" s="3">
        <f t="shared" si="12"/>
        <v>59954.107080000002</v>
      </c>
      <c r="H388" s="3">
        <f>IF(J387+B388+C388-D388-G388-E388-I388&gt;Description!$C$6,J387+B388+C388-D388-G388-Description!$C$6,0)</f>
        <v>0</v>
      </c>
      <c r="I388" s="6"/>
      <c r="J388" s="3">
        <f t="shared" si="11"/>
        <v>654873.21895599982</v>
      </c>
      <c r="K388" s="3">
        <f>IF(J388&lt;Description!$C$6,'Monthly Stage'!J388,Description!$C$6)</f>
        <v>654873.21895599982</v>
      </c>
      <c r="L388" s="3"/>
    </row>
    <row r="389" spans="1:13">
      <c r="A389" s="10">
        <f>Evaporation!A388</f>
        <v>1382</v>
      </c>
      <c r="B389" s="3">
        <f>VLOOKUP(A389,Inflow!$A$2:$C$1010,2,FALSE)</f>
        <v>84976.195999999996</v>
      </c>
      <c r="C389">
        <f>VLOOKUP(A389,'Supplemental Flows'!$A$2:$B$781,2,FALSE)</f>
        <v>0</v>
      </c>
      <c r="D389" s="8">
        <f>Description!$C$5</f>
        <v>78500</v>
      </c>
      <c r="E389" s="3">
        <f>VLOOKUP(J388,'Capacity Curve'!$C$2:$E$123,3,TRUE)</f>
        <v>25200</v>
      </c>
      <c r="F389" s="11">
        <f>VLOOKUP(A389,Evaporation!$A$2:$F$1010,3,FALSE)</f>
        <v>2.4029883999999999</v>
      </c>
      <c r="G389" s="3">
        <f t="shared" si="12"/>
        <v>60555.307679999998</v>
      </c>
      <c r="H389" s="3">
        <f>IF(J388+B389+C389-D389-G389-E389-I389&gt;Description!$C$6,J388+B389+C389-D389-G389-Description!$C$6,0)</f>
        <v>0</v>
      </c>
      <c r="I389" s="6"/>
      <c r="J389" s="3">
        <f t="shared" ref="J389:J452" si="13">IF(J388+B389+C389-G389-D389-H389&lt;0,0,J388+B389+C389-G389-D389-H389)</f>
        <v>600794.10727599985</v>
      </c>
      <c r="K389" s="3">
        <f>IF(J389&lt;Description!$C$6,'Monthly Stage'!J389,Description!$C$6)</f>
        <v>600794.10727599985</v>
      </c>
      <c r="L389" s="3"/>
    </row>
    <row r="390" spans="1:13">
      <c r="A390" s="10">
        <f>Evaporation!A389</f>
        <v>1383</v>
      </c>
      <c r="B390" s="3">
        <f>VLOOKUP(A390,Inflow!$A$2:$C$1010,2,FALSE)</f>
        <v>95785.994000000006</v>
      </c>
      <c r="C390">
        <f>VLOOKUP(A390,'Supplemental Flows'!$A$2:$B$781,2,FALSE)</f>
        <v>0</v>
      </c>
      <c r="D390" s="8">
        <f>Description!$C$5</f>
        <v>78500</v>
      </c>
      <c r="E390" s="3">
        <f>VLOOKUP(J389,'Capacity Curve'!$C$2:$E$123,3,TRUE)</f>
        <v>23100</v>
      </c>
      <c r="F390" s="11">
        <f>VLOOKUP(A390,Evaporation!$A$2:$F$1010,3,FALSE)</f>
        <v>2.3097126000000001</v>
      </c>
      <c r="G390" s="3">
        <f t="shared" si="12"/>
        <v>53354.361060000003</v>
      </c>
      <c r="H390" s="3">
        <f>IF(J389+B390+C390-D390-G390-E390-I390&gt;Description!$C$6,J389+B390+C390-D390-G390-Description!$C$6,0)</f>
        <v>0</v>
      </c>
      <c r="I390" s="6"/>
      <c r="J390" s="3">
        <f t="shared" si="13"/>
        <v>564725.74021599977</v>
      </c>
      <c r="K390" s="3">
        <f>IF(J390&lt;Description!$C$6,'Monthly Stage'!J390,Description!$C$6)</f>
        <v>564725.74021599977</v>
      </c>
      <c r="L390" s="3"/>
    </row>
    <row r="391" spans="1:13">
      <c r="A391" s="10">
        <f>Evaporation!A390</f>
        <v>1384</v>
      </c>
      <c r="B391" s="3">
        <f>VLOOKUP(A391,Inflow!$A$2:$C$1010,2,FALSE)</f>
        <v>122173.658</v>
      </c>
      <c r="C391">
        <f>VLOOKUP(A391,'Supplemental Flows'!$A$2:$B$781,2,FALSE)</f>
        <v>0</v>
      </c>
      <c r="D391" s="8">
        <f>Description!$C$5</f>
        <v>78500</v>
      </c>
      <c r="E391" s="3">
        <f>VLOOKUP(J390,'Capacity Curve'!$C$2:$E$123,3,TRUE)</f>
        <v>22400</v>
      </c>
      <c r="F391" s="11">
        <f>VLOOKUP(A391,Evaporation!$A$2:$F$1010,3,FALSE)</f>
        <v>2.0820181999999998</v>
      </c>
      <c r="G391" s="3">
        <f t="shared" si="12"/>
        <v>46637.20768</v>
      </c>
      <c r="H391" s="3">
        <f>IF(J390+B391+C391-D391-G391-E391-I391&gt;Description!$C$6,J390+B391+C391-D391-G391-Description!$C$6,0)</f>
        <v>0</v>
      </c>
      <c r="I391" s="6"/>
      <c r="J391" s="3">
        <f t="shared" si="13"/>
        <v>561762.19053599983</v>
      </c>
      <c r="K391" s="3">
        <f>IF(J391&lt;Description!$C$6,'Monthly Stage'!J391,Description!$C$6)</f>
        <v>561762.19053599983</v>
      </c>
      <c r="L391" s="3"/>
    </row>
    <row r="392" spans="1:13">
      <c r="A392" s="10">
        <f>Evaporation!A391</f>
        <v>1385</v>
      </c>
      <c r="B392" s="3">
        <f>VLOOKUP(A392,Inflow!$A$2:$C$1010,2,FALSE)</f>
        <v>156366.584</v>
      </c>
      <c r="C392">
        <f>VLOOKUP(A392,'Supplemental Flows'!$A$2:$B$781,2,FALSE)</f>
        <v>0</v>
      </c>
      <c r="D392" s="8">
        <f>Description!$C$5</f>
        <v>78500</v>
      </c>
      <c r="E392" s="3">
        <f>VLOOKUP(J391,'Capacity Curve'!$C$2:$E$123,3,TRUE)</f>
        <v>22400</v>
      </c>
      <c r="F392" s="11">
        <f>VLOOKUP(A392,Evaporation!$A$2:$F$1010,3,FALSE)</f>
        <v>1.7869736000000001</v>
      </c>
      <c r="G392" s="3">
        <f t="shared" si="12"/>
        <v>40028.208640000004</v>
      </c>
      <c r="H392" s="3">
        <f>IF(J391+B392+C392-D392-G392-E392-I392&gt;Description!$C$6,J391+B392+C392-D392-G392-Description!$C$6,0)</f>
        <v>0</v>
      </c>
      <c r="I392" s="6"/>
      <c r="J392" s="3">
        <f t="shared" si="13"/>
        <v>599600.5658959999</v>
      </c>
      <c r="K392" s="3">
        <f>IF(J392&lt;Description!$C$6,'Monthly Stage'!J392,Description!$C$6)</f>
        <v>599600.5658959999</v>
      </c>
      <c r="L392" s="3"/>
    </row>
    <row r="393" spans="1:13">
      <c r="A393" s="10">
        <f>Evaporation!A392</f>
        <v>1386</v>
      </c>
      <c r="B393" s="3">
        <f>VLOOKUP(A393,Inflow!$A$2:$C$1010,2,FALSE)</f>
        <v>61593.067999999999</v>
      </c>
      <c r="C393">
        <f>VLOOKUP(A393,'Supplemental Flows'!$A$2:$B$781,2,FALSE)</f>
        <v>0</v>
      </c>
      <c r="D393" s="8">
        <f>Description!$C$5</f>
        <v>78500</v>
      </c>
      <c r="E393" s="3">
        <f>VLOOKUP(J392,'Capacity Curve'!$C$2:$E$123,3,TRUE)</f>
        <v>23100</v>
      </c>
      <c r="F393" s="11">
        <f>VLOOKUP(A393,Evaporation!$A$2:$F$1010,3,FALSE)</f>
        <v>2.6047571999999999</v>
      </c>
      <c r="G393" s="3">
        <f t="shared" si="12"/>
        <v>60169.891319999995</v>
      </c>
      <c r="H393" s="3">
        <f>IF(J392+B393+C393-D393-G393-E393-I393&gt;Description!$C$6,J392+B393+C393-D393-G393-Description!$C$6,0)</f>
        <v>0</v>
      </c>
      <c r="I393" s="6"/>
      <c r="J393" s="3">
        <f t="shared" si="13"/>
        <v>522523.74257599982</v>
      </c>
      <c r="K393" s="3">
        <f>IF(J393&lt;Description!$C$6,'Monthly Stage'!J393,Description!$C$6)</f>
        <v>522523.74257599982</v>
      </c>
      <c r="L393" s="3"/>
    </row>
    <row r="394" spans="1:13">
      <c r="A394" s="10">
        <f>Evaporation!A393</f>
        <v>1387</v>
      </c>
      <c r="B394" s="3">
        <f>VLOOKUP(A394,Inflow!$A$2:$C$1010,2,FALSE)</f>
        <v>53493.884000000005</v>
      </c>
      <c r="C394">
        <f>VLOOKUP(A394,'Supplemental Flows'!$A$2:$B$781,2,FALSE)</f>
        <v>0</v>
      </c>
      <c r="D394" s="8">
        <f>Description!$C$5</f>
        <v>78500</v>
      </c>
      <c r="E394" s="3">
        <f>VLOOKUP(J393,'Capacity Curve'!$C$2:$E$123,3,TRUE)</f>
        <v>21000</v>
      </c>
      <c r="F394" s="11">
        <f>VLOOKUP(A394,Evaporation!$A$2:$F$1010,3,FALSE)</f>
        <v>2.6746436</v>
      </c>
      <c r="G394" s="3">
        <f t="shared" si="12"/>
        <v>56167.515599999999</v>
      </c>
      <c r="H394" s="3">
        <f>IF(J393+B394+C394-D394-G394-E394-I394&gt;Description!$C$6,J393+B394+C394-D394-G394-Description!$C$6,0)</f>
        <v>0</v>
      </c>
      <c r="I394" s="6"/>
      <c r="J394" s="3">
        <f t="shared" si="13"/>
        <v>441350.11097599979</v>
      </c>
      <c r="K394" s="3">
        <f>IF(J394&lt;Description!$C$6,'Monthly Stage'!J394,Description!$C$6)</f>
        <v>441350.11097599979</v>
      </c>
      <c r="L394" s="3"/>
    </row>
    <row r="395" spans="1:13">
      <c r="A395" s="10">
        <f>Evaporation!A394</f>
        <v>1388</v>
      </c>
      <c r="B395" s="3">
        <f>VLOOKUP(A395,Inflow!$A$2:$C$1010,2,FALSE)</f>
        <v>195915.42199999999</v>
      </c>
      <c r="C395">
        <f>VLOOKUP(A395,'Supplemental Flows'!$A$2:$B$781,2,FALSE)</f>
        <v>0</v>
      </c>
      <c r="D395" s="8">
        <f>Description!$C$5</f>
        <v>78500</v>
      </c>
      <c r="E395" s="3">
        <f>VLOOKUP(J394,'Capacity Curve'!$C$2:$E$123,3,TRUE)</f>
        <v>13240</v>
      </c>
      <c r="F395" s="11">
        <f>VLOOKUP(A395,Evaporation!$A$2:$F$1010,3,FALSE)</f>
        <v>1.4457138</v>
      </c>
      <c r="G395" s="3">
        <f t="shared" si="12"/>
        <v>19141.250712000001</v>
      </c>
      <c r="H395" s="3">
        <f>IF(J394+B395+C395-D395-G395-E395-I395&gt;Description!$C$6,J394+B395+C395-D395-G395-Description!$C$6,0)</f>
        <v>0</v>
      </c>
      <c r="I395" s="6"/>
      <c r="J395" s="3">
        <f t="shared" si="13"/>
        <v>539624.2822639998</v>
      </c>
      <c r="K395" s="3">
        <f>IF(J395&lt;Description!$C$6,'Monthly Stage'!J395,Description!$C$6)</f>
        <v>539624.2822639998</v>
      </c>
      <c r="L395" s="3"/>
    </row>
    <row r="396" spans="1:13">
      <c r="A396" s="10">
        <f>Evaporation!A395</f>
        <v>1389</v>
      </c>
      <c r="B396" s="3">
        <f>VLOOKUP(A396,Inflow!$A$2:$C$1010,2,FALSE)</f>
        <v>250584.91399999999</v>
      </c>
      <c r="C396">
        <f>VLOOKUP(A396,'Supplemental Flows'!$A$2:$B$781,2,FALSE)</f>
        <v>0</v>
      </c>
      <c r="D396" s="8">
        <f>Description!$C$5</f>
        <v>78500</v>
      </c>
      <c r="E396" s="3">
        <f>VLOOKUP(J395,'Capacity Curve'!$C$2:$E$123,3,TRUE)</f>
        <v>21700</v>
      </c>
      <c r="F396" s="11">
        <f>VLOOKUP(A396,Evaporation!$A$2:$F$1010,3,FALSE)</f>
        <v>0.97398060000000009</v>
      </c>
      <c r="G396" s="3">
        <f t="shared" si="12"/>
        <v>21135.37902</v>
      </c>
      <c r="H396" s="3">
        <f>IF(J395+B396+C396-D396-G396-E396-I396&gt;Description!$C$6,J395+B396+C396-D396-G396-Description!$C$6,0)</f>
        <v>0</v>
      </c>
      <c r="I396" s="6"/>
      <c r="J396" s="3">
        <f t="shared" si="13"/>
        <v>690573.8172439998</v>
      </c>
      <c r="K396" s="3">
        <f>IF(J396&lt;Description!$C$6,'Monthly Stage'!J396,Description!$C$6)</f>
        <v>690573.8172439998</v>
      </c>
      <c r="L396" s="3"/>
    </row>
    <row r="397" spans="1:13">
      <c r="A397" s="10">
        <f>Evaporation!A396</f>
        <v>1390</v>
      </c>
      <c r="B397" s="3">
        <f>VLOOKUP(A397,Inflow!$A$2:$C$1010,2,FALSE)</f>
        <v>122043.02600000001</v>
      </c>
      <c r="C397">
        <f>VLOOKUP(A397,'Supplemental Flows'!$A$2:$B$781,2,FALSE)</f>
        <v>0</v>
      </c>
      <c r="D397" s="8">
        <f>Description!$C$5</f>
        <v>78500</v>
      </c>
      <c r="E397" s="3">
        <f>VLOOKUP(J396,'Capacity Curve'!$C$2:$E$123,3,TRUE)</f>
        <v>25800</v>
      </c>
      <c r="F397" s="11">
        <f>VLOOKUP(A397,Evaporation!$A$2:$F$1010,3,FALSE)</f>
        <v>2.0831453999999998</v>
      </c>
      <c r="G397" s="3">
        <f t="shared" si="12"/>
        <v>53745.151319999997</v>
      </c>
      <c r="H397" s="3">
        <f>IF(J396+B397+C397-D397-G397-E397-I397&gt;Description!$C$6,J396+B397+C397-D397-G397-Description!$C$6,0)</f>
        <v>0</v>
      </c>
      <c r="I397" s="6"/>
      <c r="J397" s="3">
        <f t="shared" si="13"/>
        <v>680371.69192399993</v>
      </c>
      <c r="K397" s="3">
        <f>IF(J397&lt;Description!$C$6,'Monthly Stage'!J397,Description!$C$6)</f>
        <v>680371.69192399993</v>
      </c>
      <c r="L397" s="3"/>
    </row>
    <row r="398" spans="1:13">
      <c r="A398" s="10">
        <f>Evaporation!A397</f>
        <v>1391</v>
      </c>
      <c r="B398" s="3">
        <f>VLOOKUP(A398,Inflow!$A$2:$C$1010,2,FALSE)</f>
        <v>233243.516</v>
      </c>
      <c r="C398">
        <f>VLOOKUP(A398,'Supplemental Flows'!$A$2:$B$781,2,FALSE)</f>
        <v>0</v>
      </c>
      <c r="D398" s="8">
        <f>Description!$C$5</f>
        <v>78500</v>
      </c>
      <c r="E398" s="3">
        <f>VLOOKUP(J397,'Capacity Curve'!$C$2:$E$123,3,TRUE)</f>
        <v>25800</v>
      </c>
      <c r="F398" s="11">
        <f>VLOOKUP(A398,Evaporation!$A$2:$F$1010,3,FALSE)</f>
        <v>1.1236164</v>
      </c>
      <c r="G398" s="3">
        <f t="shared" si="12"/>
        <v>28989.30312</v>
      </c>
      <c r="H398" s="3">
        <f>IF(J397+B398+C398-D398-G398-E398-I398&gt;Description!$C$6,J397+B398+C398-D398-G398-Description!$C$6,0)</f>
        <v>0</v>
      </c>
      <c r="I398" s="6"/>
      <c r="J398" s="3">
        <f t="shared" si="13"/>
        <v>806125.90480399993</v>
      </c>
      <c r="K398" s="3">
        <f>IF(J398&lt;Description!$C$6,'Monthly Stage'!J398,Description!$C$6)</f>
        <v>806125.90480399993</v>
      </c>
      <c r="L398" s="3"/>
      <c r="M398" s="3"/>
    </row>
    <row r="399" spans="1:13">
      <c r="A399" s="10">
        <f>Evaporation!A398</f>
        <v>1392</v>
      </c>
      <c r="B399" s="3">
        <f>VLOOKUP(A399,Inflow!$A$2:$C$1010,2,FALSE)</f>
        <v>123284.03</v>
      </c>
      <c r="C399">
        <f>VLOOKUP(A399,'Supplemental Flows'!$A$2:$B$781,2,FALSE)</f>
        <v>0</v>
      </c>
      <c r="D399" s="8">
        <f>Description!$C$5</f>
        <v>78500</v>
      </c>
      <c r="E399" s="3">
        <f>VLOOKUP(J398,'Capacity Curve'!$C$2:$E$123,3,TRUE)</f>
        <v>28900</v>
      </c>
      <c r="F399" s="11">
        <f>VLOOKUP(A399,Evaporation!$A$2:$F$1010,3,FALSE)</f>
        <v>2.0724369999999999</v>
      </c>
      <c r="G399" s="3">
        <f t="shared" si="12"/>
        <v>59893.429299999996</v>
      </c>
      <c r="H399" s="3">
        <f>IF(J398+B399+C399-D399-G399-E399-I399&gt;Description!$C$6,J398+B399+C399-D399-G399-Description!$C$6,0)</f>
        <v>0</v>
      </c>
      <c r="I399" s="6"/>
      <c r="J399" s="3">
        <f t="shared" si="13"/>
        <v>791016.505504</v>
      </c>
      <c r="K399" s="3">
        <f>IF(J399&lt;Description!$C$6,'Monthly Stage'!J399,Description!$C$6)</f>
        <v>791016.505504</v>
      </c>
      <c r="L399" s="3"/>
    </row>
    <row r="400" spans="1:13">
      <c r="A400" s="10">
        <f>Evaporation!A399</f>
        <v>1393</v>
      </c>
      <c r="B400" s="3">
        <f>VLOOKUP(A400,Inflow!$A$2:$C$1010,2,FALSE)</f>
        <v>135726.728</v>
      </c>
      <c r="C400">
        <f>VLOOKUP(A400,'Supplemental Flows'!$A$2:$B$781,2,FALSE)</f>
        <v>0</v>
      </c>
      <c r="D400" s="8">
        <f>Description!$C$5</f>
        <v>78500</v>
      </c>
      <c r="E400" s="3">
        <f>VLOOKUP(J399,'Capacity Curve'!$C$2:$E$123,3,TRUE)</f>
        <v>28900</v>
      </c>
      <c r="F400" s="11">
        <f>VLOOKUP(A400,Evaporation!$A$2:$F$1010,3,FALSE)</f>
        <v>1.9650711999999999</v>
      </c>
      <c r="G400" s="3">
        <f t="shared" si="12"/>
        <v>56790.557679999998</v>
      </c>
      <c r="H400" s="3">
        <f>IF(J399+B400+C400-D400-G400-E400-I400&gt;Description!$C$6,J399+B400+C400-D400-G400-Description!$C$6,0)</f>
        <v>0</v>
      </c>
      <c r="I400" s="6"/>
      <c r="J400" s="3">
        <f t="shared" si="13"/>
        <v>791452.67582400003</v>
      </c>
      <c r="K400" s="3">
        <f>IF(J400&lt;Description!$C$6,'Monthly Stage'!J400,Description!$C$6)</f>
        <v>791452.67582400003</v>
      </c>
      <c r="L400" s="3"/>
    </row>
    <row r="401" spans="1:13">
      <c r="A401" s="10">
        <f>Evaporation!A400</f>
        <v>1394</v>
      </c>
      <c r="B401" s="3">
        <f>VLOOKUP(A401,Inflow!$A$2:$C$1010,2,FALSE)</f>
        <v>277037.89399999997</v>
      </c>
      <c r="C401">
        <f>VLOOKUP(A401,'Supplemental Flows'!$A$2:$B$781,2,FALSE)</f>
        <v>0</v>
      </c>
      <c r="D401" s="8">
        <f>Description!$C$5</f>
        <v>78500</v>
      </c>
      <c r="E401" s="3">
        <f>VLOOKUP(J400,'Capacity Curve'!$C$2:$E$123,3,TRUE)</f>
        <v>28900</v>
      </c>
      <c r="F401" s="11">
        <f>VLOOKUP(A401,Evaporation!$A$2:$F$1010,3,FALSE)</f>
        <v>0.74572260000000012</v>
      </c>
      <c r="G401" s="3">
        <f t="shared" si="12"/>
        <v>21551.383140000005</v>
      </c>
      <c r="H401" s="3">
        <f>IF(J400+B401+C401-D401-G401-E401-I401&gt;Description!$C$6,J400+B401+C401-D401-G401-Description!$C$6,0)</f>
        <v>153939.18668399984</v>
      </c>
      <c r="I401" s="6"/>
      <c r="J401" s="3">
        <f t="shared" si="13"/>
        <v>814500</v>
      </c>
      <c r="K401" s="3">
        <f>IF(J401&lt;Description!$C$6,'Monthly Stage'!J401,Description!$C$6)</f>
        <v>814500</v>
      </c>
      <c r="L401" s="3"/>
    </row>
    <row r="402" spans="1:13">
      <c r="A402" s="10">
        <f>Evaporation!A401</f>
        <v>1395</v>
      </c>
      <c r="B402" s="3">
        <f>VLOOKUP(A402,Inflow!$A$2:$C$1010,2,FALSE)</f>
        <v>237750.32</v>
      </c>
      <c r="C402">
        <f>VLOOKUP(A402,'Supplemental Flows'!$A$2:$B$781,2,FALSE)</f>
        <v>0</v>
      </c>
      <c r="D402" s="8">
        <f>Description!$C$5</f>
        <v>78500</v>
      </c>
      <c r="E402" s="3">
        <f>VLOOKUP(J401,'Capacity Curve'!$C$2:$E$123,3,TRUE)</f>
        <v>29800</v>
      </c>
      <c r="F402" s="11">
        <f>VLOOKUP(A402,Evaporation!$A$2:$F$1010,3,FALSE)</f>
        <v>1.0847280000000001</v>
      </c>
      <c r="G402" s="3">
        <f t="shared" si="12"/>
        <v>32324.894400000005</v>
      </c>
      <c r="H402" s="3">
        <f>IF(J401+B402+C402-D402-G402-E402-I402&gt;Description!$C$6,J401+B402+C402-D402-G402-Description!$C$6,0)</f>
        <v>126925.42560000008</v>
      </c>
      <c r="I402" s="6"/>
      <c r="J402" s="3">
        <f t="shared" si="13"/>
        <v>814500</v>
      </c>
      <c r="K402" s="3">
        <f>IF(J402&lt;Description!$C$6,'Monthly Stage'!J402,Description!$C$6)</f>
        <v>814500</v>
      </c>
      <c r="L402" s="3"/>
    </row>
    <row r="403" spans="1:13">
      <c r="A403" s="10">
        <f>Evaporation!A402</f>
        <v>1396</v>
      </c>
      <c r="B403" s="3">
        <f>VLOOKUP(A403,Inflow!$A$2:$C$1010,2,FALSE)</f>
        <v>289643.88199999998</v>
      </c>
      <c r="C403">
        <f>VLOOKUP(A403,'Supplemental Flows'!$A$2:$B$781,2,FALSE)</f>
        <v>0</v>
      </c>
      <c r="D403" s="8">
        <f>Description!$C$5</f>
        <v>78500</v>
      </c>
      <c r="E403" s="3">
        <f>VLOOKUP(J402,'Capacity Curve'!$C$2:$E$123,3,TRUE)</f>
        <v>29800</v>
      </c>
      <c r="F403" s="11">
        <f>VLOOKUP(A403,Evaporation!$A$2:$F$1010,3,FALSE)</f>
        <v>0.63694780000000017</v>
      </c>
      <c r="G403" s="3">
        <f t="shared" si="12"/>
        <v>18981.044440000005</v>
      </c>
      <c r="H403" s="3">
        <f>IF(J402+B403+C403-D403-G403-E403-I403&gt;Description!$C$6,J402+B403+C403-D403-G403-Description!$C$6,0)</f>
        <v>192162.83756000001</v>
      </c>
      <c r="I403" s="6"/>
      <c r="J403" s="3">
        <f t="shared" si="13"/>
        <v>814499.99999999988</v>
      </c>
      <c r="K403" s="3">
        <f>IF(J403&lt;Description!$C$6,'Monthly Stage'!J403,Description!$C$6)</f>
        <v>814500</v>
      </c>
      <c r="L403" s="3"/>
    </row>
    <row r="404" spans="1:13">
      <c r="A404" s="10">
        <f>Evaporation!A403</f>
        <v>1397</v>
      </c>
      <c r="B404" s="3">
        <f>VLOOKUP(A404,Inflow!$A$2:$C$1010,2,FALSE)</f>
        <v>121553.156</v>
      </c>
      <c r="C404">
        <f>VLOOKUP(A404,'Supplemental Flows'!$A$2:$B$781,2,FALSE)</f>
        <v>0</v>
      </c>
      <c r="D404" s="8">
        <f>Description!$C$5</f>
        <v>78500</v>
      </c>
      <c r="E404" s="3">
        <f>VLOOKUP(J403,'Capacity Curve'!$C$2:$E$123,3,TRUE)</f>
        <v>28900</v>
      </c>
      <c r="F404" s="11">
        <f>VLOOKUP(A404,Evaporation!$A$2:$F$1010,3,FALSE)</f>
        <v>2.0873724</v>
      </c>
      <c r="G404" s="3">
        <f t="shared" si="12"/>
        <v>60325.062360000004</v>
      </c>
      <c r="H404" s="3">
        <f>IF(J403+B404+C404-D404-G404-E404-I404&gt;Description!$C$6,J403+B404+C404-D404-G404-Description!$C$6,0)</f>
        <v>0</v>
      </c>
      <c r="I404" s="6"/>
      <c r="J404" s="3">
        <f t="shared" si="13"/>
        <v>797228.09363999986</v>
      </c>
      <c r="K404" s="3">
        <f>IF(J404&lt;Description!$C$6,'Monthly Stage'!J404,Description!$C$6)</f>
        <v>797228.09363999986</v>
      </c>
      <c r="L404" s="3"/>
    </row>
    <row r="405" spans="1:13">
      <c r="A405" s="10">
        <f>Evaporation!A404</f>
        <v>1398</v>
      </c>
      <c r="B405" s="3">
        <f>VLOOKUP(A405,Inflow!$A$2:$C$1010,2,FALSE)</f>
        <v>225079.016</v>
      </c>
      <c r="C405">
        <f>VLOOKUP(A405,'Supplemental Flows'!$A$2:$B$781,2,FALSE)</f>
        <v>0</v>
      </c>
      <c r="D405" s="8">
        <f>Description!$C$5</f>
        <v>78500</v>
      </c>
      <c r="E405" s="3">
        <f>VLOOKUP(J404,'Capacity Curve'!$C$2:$E$123,3,TRUE)</f>
        <v>28900</v>
      </c>
      <c r="F405" s="11">
        <f>VLOOKUP(A405,Evaporation!$A$2:$F$1010,3,FALSE)</f>
        <v>1.1940664000000001</v>
      </c>
      <c r="G405" s="3">
        <f t="shared" si="12"/>
        <v>34508.518960000001</v>
      </c>
      <c r="H405" s="3">
        <f>IF(J404+B405+C405-D405-G405-E405-I405&gt;Description!$C$6,J404+B405+C405-D405-G405-Description!$C$6,0)</f>
        <v>94798.590679999907</v>
      </c>
      <c r="I405" s="6"/>
      <c r="J405" s="3">
        <f t="shared" si="13"/>
        <v>814500</v>
      </c>
      <c r="K405" s="3">
        <f>IF(J405&lt;Description!$C$6,'Monthly Stage'!J405,Description!$C$6)</f>
        <v>814500</v>
      </c>
      <c r="L405" s="3"/>
    </row>
    <row r="406" spans="1:13">
      <c r="A406" s="10">
        <f>Evaporation!A405</f>
        <v>1399</v>
      </c>
      <c r="B406" s="3">
        <f>VLOOKUP(A406,Inflow!$A$2:$C$1010,2,FALSE)</f>
        <v>159926.30600000001</v>
      </c>
      <c r="C406">
        <f>VLOOKUP(A406,'Supplemental Flows'!$A$2:$B$781,2,FALSE)</f>
        <v>0</v>
      </c>
      <c r="D406" s="8">
        <f>Description!$C$5</f>
        <v>78500</v>
      </c>
      <c r="E406" s="3">
        <f>VLOOKUP(J405,'Capacity Curve'!$C$2:$E$123,3,TRUE)</f>
        <v>29800</v>
      </c>
      <c r="F406" s="11">
        <f>VLOOKUP(A406,Evaporation!$A$2:$F$1010,3,FALSE)</f>
        <v>1.7562574</v>
      </c>
      <c r="G406" s="3">
        <f t="shared" si="12"/>
        <v>52336.470520000003</v>
      </c>
      <c r="H406" s="3">
        <f>IF(J405+B406+C406-D406-G406-E406-I406&gt;Description!$C$6,J405+B406+C406-D406-G406-Description!$C$6,0)</f>
        <v>0</v>
      </c>
      <c r="I406" s="6"/>
      <c r="J406" s="3">
        <f t="shared" si="13"/>
        <v>843589.83548000001</v>
      </c>
      <c r="K406" s="3">
        <f>IF(J406&lt;Description!$C$6,'Monthly Stage'!J406,Description!$C$6)</f>
        <v>814500</v>
      </c>
      <c r="L406" s="3"/>
    </row>
    <row r="407" spans="1:13">
      <c r="A407" s="10">
        <f>Evaporation!A406</f>
        <v>1400</v>
      </c>
      <c r="B407" s="3">
        <f>VLOOKUP(A407,Inflow!$A$2:$C$1010,2,FALSE)</f>
        <v>150716.75</v>
      </c>
      <c r="C407">
        <f>VLOOKUP(A407,'Supplemental Flows'!$A$2:$B$781,2,FALSE)</f>
        <v>0</v>
      </c>
      <c r="D407" s="8">
        <f>Description!$C$5</f>
        <v>78500</v>
      </c>
      <c r="E407" s="3">
        <f>VLOOKUP(J406,'Capacity Curve'!$C$2:$E$123,3,TRUE)</f>
        <v>29800</v>
      </c>
      <c r="F407" s="11">
        <f>VLOOKUP(A407,Evaporation!$A$2:$F$1010,3,FALSE)</f>
        <v>1.8357250000000001</v>
      </c>
      <c r="G407" s="3">
        <f t="shared" si="12"/>
        <v>54704.605000000003</v>
      </c>
      <c r="H407" s="3">
        <f>IF(J406+B407+C407-D407-G407-E407-I407&gt;Description!$C$6,J406+B407+C407-D407-G407-Description!$C$6,0)</f>
        <v>46601.980480000027</v>
      </c>
      <c r="I407" s="6"/>
      <c r="J407" s="3">
        <f t="shared" si="13"/>
        <v>814500</v>
      </c>
      <c r="K407" s="3">
        <f>IF(J407&lt;Description!$C$6,'Monthly Stage'!J407,Description!$C$6)</f>
        <v>814500</v>
      </c>
      <c r="L407" s="3"/>
    </row>
    <row r="408" spans="1:13">
      <c r="A408" s="10">
        <f>Evaporation!A407</f>
        <v>1401</v>
      </c>
      <c r="B408" s="3">
        <f>VLOOKUP(A408,Inflow!$A$2:$C$1010,2,FALSE)</f>
        <v>135367.49</v>
      </c>
      <c r="C408">
        <f>VLOOKUP(A408,'Supplemental Flows'!$A$2:$B$781,2,FALSE)</f>
        <v>0</v>
      </c>
      <c r="D408" s="8">
        <f>Description!$C$5</f>
        <v>78500</v>
      </c>
      <c r="E408" s="3">
        <f>VLOOKUP(J407,'Capacity Curve'!$C$2:$E$123,3,TRUE)</f>
        <v>29800</v>
      </c>
      <c r="F408" s="11">
        <f>VLOOKUP(A408,Evaporation!$A$2:$F$1010,3,FALSE)</f>
        <v>1.9681709999999999</v>
      </c>
      <c r="G408" s="3">
        <f t="shared" si="12"/>
        <v>58651.495799999997</v>
      </c>
      <c r="H408" s="3">
        <f>IF(J407+B408+C408-D408-G408-E408-I408&gt;Description!$C$6,J407+B408+C408-D408-G408-Description!$C$6,0)</f>
        <v>0</v>
      </c>
      <c r="I408" s="6"/>
      <c r="J408" s="3">
        <f t="shared" si="13"/>
        <v>812715.99419999996</v>
      </c>
      <c r="K408" s="3">
        <f>IF(J408&lt;Description!$C$6,'Monthly Stage'!J408,Description!$C$6)</f>
        <v>812715.99419999996</v>
      </c>
      <c r="L408" s="3"/>
    </row>
    <row r="409" spans="1:13">
      <c r="A409" s="10">
        <f>Evaporation!A408</f>
        <v>1402</v>
      </c>
      <c r="B409" s="3">
        <f>VLOOKUP(A409,Inflow!$A$2:$C$1010,2,FALSE)</f>
        <v>104962.89199999999</v>
      </c>
      <c r="C409">
        <f>VLOOKUP(A409,'Supplemental Flows'!$A$2:$B$781,2,FALSE)</f>
        <v>0</v>
      </c>
      <c r="D409" s="8">
        <f>Description!$C$5</f>
        <v>78500</v>
      </c>
      <c r="E409" s="3">
        <f>VLOOKUP(J408,'Capacity Curve'!$C$2:$E$123,3,TRUE)</f>
        <v>28900</v>
      </c>
      <c r="F409" s="11">
        <f>VLOOKUP(A409,Evaporation!$A$2:$F$1010,3,FALSE)</f>
        <v>2.2305267999999998</v>
      </c>
      <c r="G409" s="3">
        <f t="shared" si="12"/>
        <v>64462.224519999996</v>
      </c>
      <c r="H409" s="3">
        <f>IF(J408+B409+C409-D409-G409-E409-I409&gt;Description!$C$6,J408+B409+C409-D409-G409-Description!$C$6,0)</f>
        <v>0</v>
      </c>
      <c r="I409" s="6"/>
      <c r="J409" s="3">
        <f t="shared" si="13"/>
        <v>774716.6616799999</v>
      </c>
      <c r="K409" s="3">
        <f>IF(J409&lt;Description!$C$6,'Monthly Stage'!J409,Description!$C$6)</f>
        <v>774716.6616799999</v>
      </c>
      <c r="L409" s="3"/>
    </row>
    <row r="410" spans="1:13">
      <c r="A410" s="10">
        <f>Evaporation!A409</f>
        <v>1403</v>
      </c>
      <c r="B410" s="3">
        <f>VLOOKUP(A410,Inflow!$A$2:$C$1010,2,FALSE)</f>
        <v>245947.478</v>
      </c>
      <c r="C410">
        <f>VLOOKUP(A410,'Supplemental Flows'!$A$2:$B$781,2,FALSE)</f>
        <v>0</v>
      </c>
      <c r="D410" s="8">
        <f>Description!$C$5</f>
        <v>78500</v>
      </c>
      <c r="E410" s="3">
        <f>VLOOKUP(J409,'Capacity Curve'!$C$2:$E$123,3,TRUE)</f>
        <v>28100</v>
      </c>
      <c r="F410" s="11">
        <f>VLOOKUP(A410,Evaporation!$A$2:$F$1010,3,FALSE)</f>
        <v>1.0139962</v>
      </c>
      <c r="G410" s="3">
        <f t="shared" si="12"/>
        <v>28493.29322</v>
      </c>
      <c r="H410" s="3">
        <f>IF(J409+B410+C410-D410-G410-E410-I410&gt;Description!$C$6,J409+B410+C410-D410-G410-Description!$C$6,0)</f>
        <v>99170.846459999913</v>
      </c>
      <c r="I410" s="6"/>
      <c r="J410" s="3">
        <f t="shared" si="13"/>
        <v>814500</v>
      </c>
      <c r="K410" s="3">
        <f>IF(J410&lt;Description!$C$6,'Monthly Stage'!J410,Description!$C$6)</f>
        <v>814500</v>
      </c>
      <c r="L410" s="3"/>
      <c r="M410" s="3"/>
    </row>
    <row r="411" spans="1:13">
      <c r="A411" s="10">
        <f>Evaporation!A410</f>
        <v>1404</v>
      </c>
      <c r="B411" s="3">
        <f>VLOOKUP(A411,Inflow!$A$2:$C$1010,2,FALSE)</f>
        <v>153133.44200000001</v>
      </c>
      <c r="C411">
        <f>VLOOKUP(A411,'Supplemental Flows'!$A$2:$B$781,2,FALSE)</f>
        <v>0</v>
      </c>
      <c r="D411" s="8">
        <f>Description!$C$5</f>
        <v>78500</v>
      </c>
      <c r="E411" s="3">
        <f>VLOOKUP(J410,'Capacity Curve'!$C$2:$E$123,3,TRUE)</f>
        <v>29800</v>
      </c>
      <c r="F411" s="11">
        <f>VLOOKUP(A411,Evaporation!$A$2:$F$1010,3,FALSE)</f>
        <v>1.8148717999999999</v>
      </c>
      <c r="G411" s="3">
        <f t="shared" si="12"/>
        <v>54083.179639999995</v>
      </c>
      <c r="H411" s="3">
        <f>IF(J410+B411+C411-D411-G411-E411-I411&gt;Description!$C$6,J410+B411+C411-D411-G411-Description!$C$6,0)</f>
        <v>0</v>
      </c>
      <c r="I411" s="6"/>
      <c r="J411" s="3">
        <f t="shared" si="13"/>
        <v>835050.26236000005</v>
      </c>
      <c r="K411" s="3">
        <f>IF(J411&lt;Description!$C$6,'Monthly Stage'!J411,Description!$C$6)</f>
        <v>814500</v>
      </c>
      <c r="L411" s="3"/>
    </row>
    <row r="412" spans="1:13">
      <c r="A412" s="10">
        <f>Evaporation!A411</f>
        <v>1405</v>
      </c>
      <c r="B412" s="3">
        <f>VLOOKUP(A412,Inflow!$A$2:$C$1010,2,FALSE)</f>
        <v>104211.758</v>
      </c>
      <c r="C412">
        <f>VLOOKUP(A412,'Supplemental Flows'!$A$2:$B$781,2,FALSE)</f>
        <v>0</v>
      </c>
      <c r="D412" s="8">
        <f>Description!$C$5</f>
        <v>78500</v>
      </c>
      <c r="E412" s="3">
        <f>VLOOKUP(J411,'Capacity Curve'!$C$2:$E$123,3,TRUE)</f>
        <v>29800</v>
      </c>
      <c r="F412" s="11">
        <f>VLOOKUP(A412,Evaporation!$A$2:$F$1010,3,FALSE)</f>
        <v>2.2370082</v>
      </c>
      <c r="G412" s="3">
        <f t="shared" si="12"/>
        <v>66662.844360000003</v>
      </c>
      <c r="H412" s="3">
        <f>IF(J411+B412+C412-D412-G412-E412-I412&gt;Description!$C$6,J411+B412+C412-D412-G412-Description!$C$6,0)</f>
        <v>0</v>
      </c>
      <c r="I412" s="6"/>
      <c r="J412" s="3">
        <f t="shared" si="13"/>
        <v>794099.17600000009</v>
      </c>
      <c r="K412" s="3">
        <f>IF(J412&lt;Description!$C$6,'Monthly Stage'!J412,Description!$C$6)</f>
        <v>794099.17600000009</v>
      </c>
      <c r="L412" s="3"/>
    </row>
    <row r="413" spans="1:13">
      <c r="A413" s="10">
        <f>Evaporation!A412</f>
        <v>1406</v>
      </c>
      <c r="B413" s="3">
        <f>VLOOKUP(A413,Inflow!$A$2:$C$1010,2,FALSE)</f>
        <v>161951.10200000001</v>
      </c>
      <c r="C413">
        <f>VLOOKUP(A413,'Supplemental Flows'!$A$2:$B$781,2,FALSE)</f>
        <v>0</v>
      </c>
      <c r="D413" s="8">
        <f>Description!$C$5</f>
        <v>78500</v>
      </c>
      <c r="E413" s="3">
        <f>VLOOKUP(J412,'Capacity Curve'!$C$2:$E$123,3,TRUE)</f>
        <v>28900</v>
      </c>
      <c r="F413" s="11">
        <f>VLOOKUP(A413,Evaporation!$A$2:$F$1010,3,FALSE)</f>
        <v>1.7387858</v>
      </c>
      <c r="G413" s="3">
        <f t="shared" si="12"/>
        <v>50250.909619999999</v>
      </c>
      <c r="H413" s="3">
        <f>IF(J412+B413+C413-D413-G413-E413-I413&gt;Description!$C$6,J412+B413+C413-D413-G413-Description!$C$6,0)</f>
        <v>0</v>
      </c>
      <c r="I413" s="6"/>
      <c r="J413" s="3">
        <f t="shared" si="13"/>
        <v>827299.36838000012</v>
      </c>
      <c r="K413" s="3">
        <f>IF(J413&lt;Description!$C$6,'Monthly Stage'!J413,Description!$C$6)</f>
        <v>814500</v>
      </c>
      <c r="L413" s="3"/>
    </row>
    <row r="414" spans="1:13">
      <c r="A414" s="10">
        <f>Evaporation!A413</f>
        <v>1407</v>
      </c>
      <c r="B414" s="3">
        <f>VLOOKUP(A414,Inflow!$A$2:$C$1010,2,FALSE)</f>
        <v>180435.53</v>
      </c>
      <c r="C414">
        <f>VLOOKUP(A414,'Supplemental Flows'!$A$2:$B$781,2,FALSE)</f>
        <v>0</v>
      </c>
      <c r="D414" s="8">
        <f>Description!$C$5</f>
        <v>78500</v>
      </c>
      <c r="E414" s="3">
        <f>VLOOKUP(J413,'Capacity Curve'!$C$2:$E$123,3,TRUE)</f>
        <v>29800</v>
      </c>
      <c r="F414" s="11">
        <f>VLOOKUP(A414,Evaporation!$A$2:$F$1010,3,FALSE)</f>
        <v>1.5792869999999999</v>
      </c>
      <c r="G414" s="3">
        <f t="shared" si="12"/>
        <v>47062.7526</v>
      </c>
      <c r="H414" s="3">
        <f>IF(J413+B414+C414-D414-G414-E414-I414&gt;Description!$C$6,J413+B414+C414-D414-G414-Description!$C$6,0)</f>
        <v>67672.145780000137</v>
      </c>
      <c r="I414" s="6"/>
      <c r="J414" s="3">
        <f t="shared" si="13"/>
        <v>814500</v>
      </c>
      <c r="K414" s="3">
        <f>IF(J414&lt;Description!$C$6,'Monthly Stage'!J414,Description!$C$6)</f>
        <v>814500</v>
      </c>
      <c r="L414" s="3"/>
    </row>
    <row r="415" spans="1:13">
      <c r="A415" s="10">
        <f>Evaporation!A414</f>
        <v>1408</v>
      </c>
      <c r="B415" s="3">
        <f>VLOOKUP(A415,Inflow!$A$2:$C$1010,2,FALSE)</f>
        <v>268285.55</v>
      </c>
      <c r="C415">
        <f>VLOOKUP(A415,'Supplemental Flows'!$A$2:$B$781,2,FALSE)</f>
        <v>0</v>
      </c>
      <c r="D415" s="8">
        <f>Description!$C$5</f>
        <v>78500</v>
      </c>
      <c r="E415" s="3">
        <f>VLOOKUP(J414,'Capacity Curve'!$C$2:$E$123,3,TRUE)</f>
        <v>29800</v>
      </c>
      <c r="F415" s="11">
        <f>VLOOKUP(A415,Evaporation!$A$2:$F$1010,3,FALSE)</f>
        <v>0.821245</v>
      </c>
      <c r="G415" s="3">
        <f t="shared" si="12"/>
        <v>24473.100999999999</v>
      </c>
      <c r="H415" s="3">
        <f>IF(J414+B415+C415-D415-G415-E415-I415&gt;Description!$C$6,J414+B415+C415-D415-G415-Description!$C$6,0)</f>
        <v>165312.44900000002</v>
      </c>
      <c r="I415" s="6"/>
      <c r="J415" s="3">
        <f t="shared" si="13"/>
        <v>814500</v>
      </c>
      <c r="K415" s="3">
        <f>IF(J415&lt;Description!$C$6,'Monthly Stage'!J415,Description!$C$6)</f>
        <v>814500</v>
      </c>
      <c r="L415" s="3"/>
    </row>
    <row r="416" spans="1:13">
      <c r="A416" s="10">
        <f>Evaporation!A415</f>
        <v>1409</v>
      </c>
      <c r="B416" s="3">
        <f>VLOOKUP(A416,Inflow!$A$2:$C$1010,2,FALSE)</f>
        <v>196405.29200000002</v>
      </c>
      <c r="C416">
        <f>VLOOKUP(A416,'Supplemental Flows'!$A$2:$B$781,2,FALSE)</f>
        <v>0</v>
      </c>
      <c r="D416" s="8">
        <f>Description!$C$5</f>
        <v>78500</v>
      </c>
      <c r="E416" s="3">
        <f>VLOOKUP(J415,'Capacity Curve'!$C$2:$E$123,3,TRUE)</f>
        <v>29800</v>
      </c>
      <c r="F416" s="11">
        <f>VLOOKUP(A416,Evaporation!$A$2:$F$1010,3,FALSE)</f>
        <v>1.4414868000000001</v>
      </c>
      <c r="G416" s="3">
        <f t="shared" si="12"/>
        <v>42956.306640000003</v>
      </c>
      <c r="H416" s="3">
        <f>IF(J415+B416+C416-D416-G416-E416-I416&gt;Description!$C$6,J415+B416+C416-D416-G416-Description!$C$6,0)</f>
        <v>74948.98536000005</v>
      </c>
      <c r="I416" s="6"/>
      <c r="J416" s="3">
        <f t="shared" si="13"/>
        <v>814500</v>
      </c>
      <c r="K416" s="3">
        <f>IF(J416&lt;Description!$C$6,'Monthly Stage'!J416,Description!$C$6)</f>
        <v>814500</v>
      </c>
      <c r="L416" s="3"/>
    </row>
    <row r="417" spans="1:13">
      <c r="A417" s="10">
        <f>Evaporation!A416</f>
        <v>1410</v>
      </c>
      <c r="B417" s="3">
        <f>VLOOKUP(A417,Inflow!$A$2:$C$1010,2,FALSE)</f>
        <v>89940.212</v>
      </c>
      <c r="C417">
        <f>VLOOKUP(A417,'Supplemental Flows'!$A$2:$B$781,2,FALSE)</f>
        <v>0</v>
      </c>
      <c r="D417" s="8">
        <f>Description!$C$5</f>
        <v>78500</v>
      </c>
      <c r="E417" s="3">
        <f>VLOOKUP(J416,'Capacity Curve'!$C$2:$E$123,3,TRUE)</f>
        <v>29800</v>
      </c>
      <c r="F417" s="11">
        <f>VLOOKUP(A417,Evaporation!$A$2:$F$1010,3,FALSE)</f>
        <v>2.3601548000000001</v>
      </c>
      <c r="G417" s="3">
        <f t="shared" si="12"/>
        <v>70332.613039999997</v>
      </c>
      <c r="H417" s="3">
        <f>IF(J416+B417+C417-D417-G417-E417-I417&gt;Description!$C$6,J416+B417+C417-D417-G417-Description!$C$6,0)</f>
        <v>0</v>
      </c>
      <c r="I417" s="6"/>
      <c r="J417" s="3">
        <f t="shared" si="13"/>
        <v>755607.59896000009</v>
      </c>
      <c r="K417" s="3">
        <f>IF(J417&lt;Description!$C$6,'Monthly Stage'!J417,Description!$C$6)</f>
        <v>755607.59896000009</v>
      </c>
      <c r="L417" s="3"/>
    </row>
    <row r="418" spans="1:13">
      <c r="A418" s="10">
        <f>Evaporation!A417</f>
        <v>1411</v>
      </c>
      <c r="B418" s="3">
        <f>VLOOKUP(A418,Inflow!$A$2:$C$1010,2,FALSE)</f>
        <v>108032.74400000001</v>
      </c>
      <c r="C418">
        <f>VLOOKUP(A418,'Supplemental Flows'!$A$2:$B$781,2,FALSE)</f>
        <v>0</v>
      </c>
      <c r="D418" s="8">
        <f>Description!$C$5</f>
        <v>78500</v>
      </c>
      <c r="E418" s="3">
        <f>VLOOKUP(J417,'Capacity Curve'!$C$2:$E$123,3,TRUE)</f>
        <v>27300</v>
      </c>
      <c r="F418" s="11">
        <f>VLOOKUP(A418,Evaporation!$A$2:$F$1010,3,FALSE)</f>
        <v>2.2040375999999999</v>
      </c>
      <c r="G418" s="3">
        <f t="shared" si="12"/>
        <v>60170.226479999998</v>
      </c>
      <c r="H418" s="3">
        <f>IF(J417+B418+C418-D418-G418-E418-I418&gt;Description!$C$6,J417+B418+C418-D418-G418-Description!$C$6,0)</f>
        <v>0</v>
      </c>
      <c r="I418" s="6"/>
      <c r="J418" s="3">
        <f t="shared" si="13"/>
        <v>724970.11648000008</v>
      </c>
      <c r="K418" s="3">
        <f>IF(J418&lt;Description!$C$6,'Monthly Stage'!J418,Description!$C$6)</f>
        <v>724970.11648000008</v>
      </c>
      <c r="L418" s="3"/>
    </row>
    <row r="419" spans="1:13">
      <c r="A419" s="10">
        <f>Evaporation!A418</f>
        <v>1412</v>
      </c>
      <c r="B419" s="3">
        <f>VLOOKUP(A419,Inflow!$A$2:$C$1010,2,FALSE)</f>
        <v>54898.178</v>
      </c>
      <c r="C419">
        <f>VLOOKUP(A419,'Supplemental Flows'!$A$2:$B$781,2,FALSE)</f>
        <v>0</v>
      </c>
      <c r="D419" s="8">
        <f>Description!$C$5</f>
        <v>78500</v>
      </c>
      <c r="E419" s="3">
        <f>VLOOKUP(J418,'Capacity Curve'!$C$2:$E$123,3,TRUE)</f>
        <v>26600</v>
      </c>
      <c r="F419" s="11">
        <f>VLOOKUP(A419,Evaporation!$A$2:$F$1010,3,FALSE)</f>
        <v>2.6625262000000003</v>
      </c>
      <c r="G419" s="3">
        <f t="shared" si="12"/>
        <v>70823.196920000002</v>
      </c>
      <c r="H419" s="3">
        <f>IF(J418+B419+C419-D419-G419-E419-I419&gt;Description!$C$6,J418+B419+C419-D419-G419-Description!$C$6,0)</f>
        <v>0</v>
      </c>
      <c r="I419" s="6"/>
      <c r="J419" s="3">
        <f t="shared" si="13"/>
        <v>630545.09756000002</v>
      </c>
      <c r="K419" s="3">
        <f>IF(J419&lt;Description!$C$6,'Monthly Stage'!J419,Description!$C$6)</f>
        <v>630545.09756000002</v>
      </c>
      <c r="L419" s="3"/>
    </row>
    <row r="420" spans="1:13">
      <c r="A420" s="10">
        <f>Evaporation!A419</f>
        <v>1413</v>
      </c>
      <c r="B420" s="3">
        <f>VLOOKUP(A420,Inflow!$A$2:$C$1010,2,FALSE)</f>
        <v>175732.77799999999</v>
      </c>
      <c r="C420">
        <f>VLOOKUP(A420,'Supplemental Flows'!$A$2:$B$781,2,FALSE)</f>
        <v>0</v>
      </c>
      <c r="D420" s="8">
        <f>Description!$C$5</f>
        <v>78500</v>
      </c>
      <c r="E420" s="3">
        <f>VLOOKUP(J419,'Capacity Curve'!$C$2:$E$123,3,TRUE)</f>
        <v>24400</v>
      </c>
      <c r="F420" s="11">
        <f>VLOOKUP(A420,Evaporation!$A$2:$F$1010,3,FALSE)</f>
        <v>1.6198661999999999</v>
      </c>
      <c r="G420" s="3">
        <f t="shared" si="12"/>
        <v>39524.735280000001</v>
      </c>
      <c r="H420" s="3">
        <f>IF(J419+B420+C420-D420-G420-E420-I420&gt;Description!$C$6,J419+B420+C420-D420-G420-Description!$C$6,0)</f>
        <v>0</v>
      </c>
      <c r="I420" s="6"/>
      <c r="J420" s="3">
        <f t="shared" si="13"/>
        <v>688253.14028000005</v>
      </c>
      <c r="K420" s="3">
        <f>IF(J420&lt;Description!$C$6,'Monthly Stage'!J420,Description!$C$6)</f>
        <v>688253.14028000005</v>
      </c>
      <c r="L420" s="3"/>
    </row>
    <row r="421" spans="1:13">
      <c r="A421" s="10">
        <f>Evaporation!A420</f>
        <v>1414</v>
      </c>
      <c r="B421" s="3">
        <f>VLOOKUP(A421,Inflow!$A$2:$C$1010,2,FALSE)</f>
        <v>271943.24599999998</v>
      </c>
      <c r="C421">
        <f>VLOOKUP(A421,'Supplemental Flows'!$A$2:$B$781,2,FALSE)</f>
        <v>0</v>
      </c>
      <c r="D421" s="8">
        <f>Description!$C$5</f>
        <v>78500</v>
      </c>
      <c r="E421" s="3">
        <f>VLOOKUP(J420,'Capacity Curve'!$C$2:$E$123,3,TRUE)</f>
        <v>25800</v>
      </c>
      <c r="F421" s="11">
        <f>VLOOKUP(A421,Evaporation!$A$2:$F$1010,3,FALSE)</f>
        <v>0.78968339999999992</v>
      </c>
      <c r="G421" s="3">
        <f t="shared" si="12"/>
        <v>20373.831719999998</v>
      </c>
      <c r="H421" s="3">
        <f>IF(J420+B421+C421-D421-G421-E421-I421&gt;Description!$C$6,J420+B421+C421-D421-G421-Description!$C$6,0)</f>
        <v>46822.55455999996</v>
      </c>
      <c r="I421" s="6"/>
      <c r="J421" s="3">
        <f t="shared" si="13"/>
        <v>814500</v>
      </c>
      <c r="K421" s="3">
        <f>IF(J421&lt;Description!$C$6,'Monthly Stage'!J421,Description!$C$6)</f>
        <v>814500</v>
      </c>
      <c r="L421" s="3"/>
    </row>
    <row r="422" spans="1:13">
      <c r="A422" s="10">
        <f>Evaporation!A421</f>
        <v>1415</v>
      </c>
      <c r="B422" s="3">
        <f>VLOOKUP(A422,Inflow!$A$2:$C$1010,2,FALSE)</f>
        <v>79816.232000000004</v>
      </c>
      <c r="C422">
        <f>VLOOKUP(A422,'Supplemental Flows'!$A$2:$B$781,2,FALSE)</f>
        <v>0</v>
      </c>
      <c r="D422" s="8">
        <f>Description!$C$5</f>
        <v>78500</v>
      </c>
      <c r="E422" s="3">
        <f>VLOOKUP(J421,'Capacity Curve'!$C$2:$E$123,3,TRUE)</f>
        <v>29800</v>
      </c>
      <c r="F422" s="11">
        <f>VLOOKUP(A422,Evaporation!$A$2:$F$1010,3,FALSE)</f>
        <v>2.4475128000000002</v>
      </c>
      <c r="G422" s="3">
        <f t="shared" si="12"/>
        <v>72935.881439999997</v>
      </c>
      <c r="H422" s="3">
        <f>IF(J421+B422+C422-D422-G422-E422-I422&gt;Description!$C$6,J421+B422+C422-D422-G422-Description!$C$6,0)</f>
        <v>0</v>
      </c>
      <c r="I422" s="6"/>
      <c r="J422" s="3">
        <f t="shared" si="13"/>
        <v>742880.35055999993</v>
      </c>
      <c r="K422" s="3">
        <f>IF(J422&lt;Description!$C$6,'Monthly Stage'!J422,Description!$C$6)</f>
        <v>742880.35055999993</v>
      </c>
      <c r="L422" s="3"/>
      <c r="M422" s="3"/>
    </row>
    <row r="423" spans="1:13">
      <c r="A423" s="10">
        <f>Evaporation!A422</f>
        <v>1416</v>
      </c>
      <c r="B423" s="3">
        <f>VLOOKUP(A423,Inflow!$A$2:$C$1010,2,FALSE)</f>
        <v>189677.74400000001</v>
      </c>
      <c r="C423">
        <f>VLOOKUP(A423,'Supplemental Flows'!$A$2:$B$781,2,FALSE)</f>
        <v>0</v>
      </c>
      <c r="D423" s="8">
        <f>Description!$C$5</f>
        <v>78500</v>
      </c>
      <c r="E423" s="3">
        <f>VLOOKUP(J422,'Capacity Curve'!$C$2:$E$123,3,TRUE)</f>
        <v>27300</v>
      </c>
      <c r="F423" s="11">
        <f>VLOOKUP(A423,Evaporation!$A$2:$F$1010,3,FALSE)</f>
        <v>1.4995376</v>
      </c>
      <c r="G423" s="3">
        <f t="shared" si="12"/>
        <v>40937.376479999999</v>
      </c>
      <c r="H423" s="3">
        <f>IF(J422+B423+C423-D423-G423-E423-I423&gt;Description!$C$6,J422+B423+C423-D423-G423-Description!$C$6,0)</f>
        <v>0</v>
      </c>
      <c r="I423" s="6"/>
      <c r="J423" s="3">
        <f t="shared" si="13"/>
        <v>813120.7180799999</v>
      </c>
      <c r="K423" s="3">
        <f>IF(J423&lt;Description!$C$6,'Monthly Stage'!J423,Description!$C$6)</f>
        <v>813120.7180799999</v>
      </c>
      <c r="L423" s="3"/>
    </row>
    <row r="424" spans="1:13">
      <c r="A424" s="10">
        <f>Evaporation!A423</f>
        <v>1417</v>
      </c>
      <c r="B424" s="3">
        <f>VLOOKUP(A424,Inflow!$A$2:$C$1010,2,FALSE)</f>
        <v>307344.51800000004</v>
      </c>
      <c r="C424">
        <f>VLOOKUP(A424,'Supplemental Flows'!$A$2:$B$781,2,FALSE)</f>
        <v>0</v>
      </c>
      <c r="D424" s="8">
        <f>Description!$C$5</f>
        <v>78500</v>
      </c>
      <c r="E424" s="3">
        <f>VLOOKUP(J423,'Capacity Curve'!$C$2:$E$123,3,TRUE)</f>
        <v>28900</v>
      </c>
      <c r="F424" s="11">
        <f>VLOOKUP(A424,Evaporation!$A$2:$F$1010,3,FALSE)</f>
        <v>0.48421219999999998</v>
      </c>
      <c r="G424" s="3">
        <f t="shared" si="12"/>
        <v>13993.73258</v>
      </c>
      <c r="H424" s="3">
        <f>IF(J423+B424+C424-D424-G424-E424-I424&gt;Description!$C$6,J423+B424+C424-D424-G424-Description!$C$6,0)</f>
        <v>213471.50349999999</v>
      </c>
      <c r="I424" s="6"/>
      <c r="J424" s="3">
        <f t="shared" si="13"/>
        <v>814499.99999999988</v>
      </c>
      <c r="K424" s="3">
        <f>IF(J424&lt;Description!$C$6,'Monthly Stage'!J424,Description!$C$6)</f>
        <v>814500</v>
      </c>
      <c r="L424" s="3"/>
    </row>
    <row r="425" spans="1:13">
      <c r="A425" s="10">
        <f>Evaporation!A424</f>
        <v>1418</v>
      </c>
      <c r="B425" s="3">
        <f>VLOOKUP(A425,Inflow!$A$2:$C$1010,2,FALSE)</f>
        <v>110612.726</v>
      </c>
      <c r="C425">
        <f>VLOOKUP(A425,'Supplemental Flows'!$A$2:$B$781,2,FALSE)</f>
        <v>0</v>
      </c>
      <c r="D425" s="8">
        <f>Description!$C$5</f>
        <v>78500</v>
      </c>
      <c r="E425" s="3">
        <f>VLOOKUP(J424,'Capacity Curve'!$C$2:$E$123,3,TRUE)</f>
        <v>28900</v>
      </c>
      <c r="F425" s="11">
        <f>VLOOKUP(A425,Evaporation!$A$2:$F$1010,3,FALSE)</f>
        <v>2.1817753999999998</v>
      </c>
      <c r="G425" s="3">
        <f t="shared" si="12"/>
        <v>63053.309059999992</v>
      </c>
      <c r="H425" s="3">
        <f>IF(J424+B425+C425-D425-G425-E425-I425&gt;Description!$C$6,J424+B425+C425-D425-G425-Description!$C$6,0)</f>
        <v>0</v>
      </c>
      <c r="I425" s="6"/>
      <c r="J425" s="3">
        <f t="shared" si="13"/>
        <v>783559.41693999991</v>
      </c>
      <c r="K425" s="3">
        <f>IF(J425&lt;Description!$C$6,'Monthly Stage'!J425,Description!$C$6)</f>
        <v>783559.41693999991</v>
      </c>
      <c r="L425" s="3"/>
    </row>
    <row r="426" spans="1:13">
      <c r="A426" s="10">
        <f>Evaporation!A425</f>
        <v>1419</v>
      </c>
      <c r="B426" s="3">
        <f>VLOOKUP(A426,Inflow!$A$2:$C$1010,2,FALSE)</f>
        <v>148561.32199999999</v>
      </c>
      <c r="C426">
        <f>VLOOKUP(A426,'Supplemental Flows'!$A$2:$B$781,2,FALSE)</f>
        <v>0</v>
      </c>
      <c r="D426" s="8">
        <f>Description!$C$5</f>
        <v>78500</v>
      </c>
      <c r="E426" s="3">
        <f>VLOOKUP(J425,'Capacity Curve'!$C$2:$E$123,3,TRUE)</f>
        <v>28100</v>
      </c>
      <c r="F426" s="11">
        <f>VLOOKUP(A426,Evaporation!$A$2:$F$1010,3,FALSE)</f>
        <v>1.8543238</v>
      </c>
      <c r="G426" s="3">
        <f t="shared" si="12"/>
        <v>52106.498780000002</v>
      </c>
      <c r="H426" s="3">
        <f>IF(J425+B426+C426-D426-G426-E426-I426&gt;Description!$C$6,J425+B426+C426-D426-G426-Description!$C$6,0)</f>
        <v>0</v>
      </c>
      <c r="I426" s="6"/>
      <c r="J426" s="3">
        <f t="shared" si="13"/>
        <v>801514.24015999981</v>
      </c>
      <c r="K426" s="3">
        <f>IF(J426&lt;Description!$C$6,'Monthly Stage'!J426,Description!$C$6)</f>
        <v>801514.24015999981</v>
      </c>
      <c r="L426" s="3"/>
    </row>
    <row r="427" spans="1:13">
      <c r="A427" s="10">
        <f>Evaporation!A426</f>
        <v>1420</v>
      </c>
      <c r="B427" s="3">
        <f>VLOOKUP(A427,Inflow!$A$2:$C$1010,2,FALSE)</f>
        <v>200324.25200000001</v>
      </c>
      <c r="C427">
        <f>VLOOKUP(A427,'Supplemental Flows'!$A$2:$B$781,2,FALSE)</f>
        <v>0</v>
      </c>
      <c r="D427" s="8">
        <f>Description!$C$5</f>
        <v>78500</v>
      </c>
      <c r="E427" s="3">
        <f>VLOOKUP(J426,'Capacity Curve'!$C$2:$E$123,3,TRUE)</f>
        <v>28900</v>
      </c>
      <c r="F427" s="11">
        <f>VLOOKUP(A427,Evaporation!$A$2:$F$1010,3,FALSE)</f>
        <v>1.4076708</v>
      </c>
      <c r="G427" s="3">
        <f t="shared" si="12"/>
        <v>40681.686119999998</v>
      </c>
      <c r="H427" s="3">
        <f>IF(J426+B427+C427-D427-G427-E427-I427&gt;Description!$C$6,J426+B427+C427-D427-G427-Description!$C$6,0)</f>
        <v>68156.806039999821</v>
      </c>
      <c r="I427" s="6"/>
      <c r="J427" s="3">
        <f t="shared" si="13"/>
        <v>814500</v>
      </c>
      <c r="K427" s="3">
        <f>IF(J427&lt;Description!$C$6,'Monthly Stage'!J427,Description!$C$6)</f>
        <v>814500</v>
      </c>
      <c r="L427" s="3"/>
    </row>
    <row r="428" spans="1:13">
      <c r="A428" s="10">
        <f>Evaporation!A427</f>
        <v>1421</v>
      </c>
      <c r="B428" s="3">
        <f>VLOOKUP(A428,Inflow!$A$2:$C$1010,2,FALSE)</f>
        <v>-36674.854000000021</v>
      </c>
      <c r="C428">
        <f>VLOOKUP(A428,'Supplemental Flows'!$A$2:$B$781,2,FALSE)</f>
        <v>0</v>
      </c>
      <c r="D428" s="8">
        <f>Description!$C$5</f>
        <v>78500</v>
      </c>
      <c r="E428" s="3">
        <f>VLOOKUP(J427,'Capacity Curve'!$C$2:$E$123,3,TRUE)</f>
        <v>29800</v>
      </c>
      <c r="F428" s="11">
        <f>VLOOKUP(A428,Evaporation!$A$2:$F$1010,3,FALSE)</f>
        <v>3.4526934000000002</v>
      </c>
      <c r="G428" s="3">
        <f t="shared" si="12"/>
        <v>102890.26332000001</v>
      </c>
      <c r="H428" s="3">
        <f>IF(J427+B428+C428-D428-G428-E428-I428&gt;Description!$C$6,J427+B428+C428-D428-G428-Description!$C$6,0)</f>
        <v>0</v>
      </c>
      <c r="I428" s="6"/>
      <c r="J428" s="3">
        <f t="shared" si="13"/>
        <v>596434.88267999992</v>
      </c>
      <c r="K428" s="3">
        <f>IF(J428&lt;Description!$C$6,'Monthly Stage'!J428,Description!$C$6)</f>
        <v>596434.88267999992</v>
      </c>
      <c r="L428" s="3"/>
    </row>
    <row r="429" spans="1:13">
      <c r="A429" s="10">
        <f>Evaporation!A428</f>
        <v>1422</v>
      </c>
      <c r="B429" s="3">
        <f>VLOOKUP(A429,Inflow!$A$2:$C$1010,2,FALSE)</f>
        <v>111559.80799999999</v>
      </c>
      <c r="C429">
        <f>VLOOKUP(A429,'Supplemental Flows'!$A$2:$B$781,2,FALSE)</f>
        <v>0</v>
      </c>
      <c r="D429" s="8">
        <f>Description!$C$5</f>
        <v>78500</v>
      </c>
      <c r="E429" s="3">
        <f>VLOOKUP(J428,'Capacity Curve'!$C$2:$E$123,3,TRUE)</f>
        <v>23100</v>
      </c>
      <c r="F429" s="11">
        <f>VLOOKUP(A429,Evaporation!$A$2:$F$1010,3,FALSE)</f>
        <v>2.1736032000000001</v>
      </c>
      <c r="G429" s="3">
        <f t="shared" si="12"/>
        <v>50210.233919999999</v>
      </c>
      <c r="H429" s="3">
        <f>IF(J428+B429+C429-D429-G429-E429-I429&gt;Description!$C$6,J428+B429+C429-D429-G429-Description!$C$6,0)</f>
        <v>0</v>
      </c>
      <c r="I429" s="6"/>
      <c r="J429" s="3">
        <f t="shared" si="13"/>
        <v>579284.45675999986</v>
      </c>
      <c r="K429" s="3">
        <f>IF(J429&lt;Description!$C$6,'Monthly Stage'!J429,Description!$C$6)</f>
        <v>579284.45675999986</v>
      </c>
      <c r="L429" s="3"/>
    </row>
    <row r="430" spans="1:13">
      <c r="A430" s="10">
        <f>Evaporation!A429</f>
        <v>1423</v>
      </c>
      <c r="B430" s="3">
        <f>VLOOKUP(A430,Inflow!$A$2:$C$1010,2,FALSE)</f>
        <v>205614.848</v>
      </c>
      <c r="C430">
        <f>VLOOKUP(A430,'Supplemental Flows'!$A$2:$B$781,2,FALSE)</f>
        <v>0</v>
      </c>
      <c r="D430" s="8">
        <f>Description!$C$5</f>
        <v>78500</v>
      </c>
      <c r="E430" s="3">
        <f>VLOOKUP(J429,'Capacity Curve'!$C$2:$E$123,3,TRUE)</f>
        <v>23100</v>
      </c>
      <c r="F430" s="11">
        <f>VLOOKUP(A430,Evaporation!$A$2:$F$1010,3,FALSE)</f>
        <v>1.3620192</v>
      </c>
      <c r="G430" s="3">
        <f t="shared" si="12"/>
        <v>31462.643520000001</v>
      </c>
      <c r="H430" s="3">
        <f>IF(J429+B430+C430-D430-G430-E430-I430&gt;Description!$C$6,J429+B430+C430-D430-G430-Description!$C$6,0)</f>
        <v>0</v>
      </c>
      <c r="I430" s="6"/>
      <c r="J430" s="3">
        <f t="shared" si="13"/>
        <v>674936.66123999981</v>
      </c>
      <c r="K430" s="3">
        <f>IF(J430&lt;Description!$C$6,'Monthly Stage'!J430,Description!$C$6)</f>
        <v>674936.66123999981</v>
      </c>
      <c r="L430" s="3"/>
    </row>
    <row r="431" spans="1:13">
      <c r="A431" s="10">
        <f>Evaporation!A430</f>
        <v>1424</v>
      </c>
      <c r="B431" s="3">
        <f>VLOOKUP(A431,Inflow!$A$2:$C$1010,2,FALSE)</f>
        <v>84225.062000000005</v>
      </c>
      <c r="C431">
        <f>VLOOKUP(A431,'Supplemental Flows'!$A$2:$B$781,2,FALSE)</f>
        <v>0</v>
      </c>
      <c r="D431" s="8">
        <f>Description!$C$5</f>
        <v>78500</v>
      </c>
      <c r="E431" s="3">
        <f>VLOOKUP(J430,'Capacity Curve'!$C$2:$E$123,3,TRUE)</f>
        <v>25200</v>
      </c>
      <c r="F431" s="11">
        <f>VLOOKUP(A431,Evaporation!$A$2:$F$1010,3,FALSE)</f>
        <v>2.4094698000000001</v>
      </c>
      <c r="G431" s="3">
        <f t="shared" si="12"/>
        <v>60718.638960000004</v>
      </c>
      <c r="H431" s="3">
        <f>IF(J430+B431+C431-D431-G431-E431-I431&gt;Description!$C$6,J430+B431+C431-D431-G431-Description!$C$6,0)</f>
        <v>0</v>
      </c>
      <c r="I431" s="6"/>
      <c r="J431" s="3">
        <f t="shared" si="13"/>
        <v>619943.08427999984</v>
      </c>
      <c r="K431" s="3">
        <f>IF(J431&lt;Description!$C$6,'Monthly Stage'!J431,Description!$C$6)</f>
        <v>619943.08427999984</v>
      </c>
      <c r="L431" s="3"/>
    </row>
    <row r="432" spans="1:13">
      <c r="A432" s="10">
        <f>Evaporation!A431</f>
        <v>1425</v>
      </c>
      <c r="B432" s="3">
        <f>VLOOKUP(A432,Inflow!$A$2:$C$1010,2,FALSE)</f>
        <v>96439.15400000001</v>
      </c>
      <c r="C432">
        <f>VLOOKUP(A432,'Supplemental Flows'!$A$2:$B$781,2,FALSE)</f>
        <v>0</v>
      </c>
      <c r="D432" s="8">
        <f>Description!$C$5</f>
        <v>78500</v>
      </c>
      <c r="E432" s="3">
        <f>VLOOKUP(J431,'Capacity Curve'!$C$2:$E$123,3,TRUE)</f>
        <v>23700</v>
      </c>
      <c r="F432" s="11">
        <f>VLOOKUP(A432,Evaporation!$A$2:$F$1010,3,FALSE)</f>
        <v>2.3040766000000001</v>
      </c>
      <c r="G432" s="3">
        <f t="shared" si="12"/>
        <v>54606.615420000002</v>
      </c>
      <c r="H432" s="3">
        <f>IF(J431+B432+C432-D432-G432-E432-I432&gt;Description!$C$6,J431+B432+C432-D432-G432-Description!$C$6,0)</f>
        <v>0</v>
      </c>
      <c r="I432" s="6"/>
      <c r="J432" s="3">
        <f t="shared" si="13"/>
        <v>583275.62285999977</v>
      </c>
      <c r="K432" s="3">
        <f>IF(J432&lt;Description!$C$6,'Monthly Stage'!J432,Description!$C$6)</f>
        <v>583275.62285999977</v>
      </c>
      <c r="L432" s="3"/>
    </row>
    <row r="433" spans="1:13">
      <c r="A433" s="10">
        <f>Evaporation!A432</f>
        <v>1426</v>
      </c>
      <c r="B433" s="3">
        <f>VLOOKUP(A433,Inflow!$A$2:$C$1010,2,FALSE)</f>
        <v>262505.08400000003</v>
      </c>
      <c r="C433">
        <f>VLOOKUP(A433,'Supplemental Flows'!$A$2:$B$781,2,FALSE)</f>
        <v>0</v>
      </c>
      <c r="D433" s="8">
        <f>Description!$C$5</f>
        <v>78500</v>
      </c>
      <c r="E433" s="3">
        <f>VLOOKUP(J432,'Capacity Curve'!$C$2:$E$123,3,TRUE)</f>
        <v>23100</v>
      </c>
      <c r="F433" s="11">
        <f>VLOOKUP(A433,Evaporation!$A$2:$F$1010,3,FALSE)</f>
        <v>0.8711236</v>
      </c>
      <c r="G433" s="3">
        <f t="shared" si="12"/>
        <v>20122.955160000001</v>
      </c>
      <c r="H433" s="3">
        <f>IF(J432+B433+C433-D433-G433-E433-I433&gt;Description!$C$6,J432+B433+C433-D433-G433-Description!$C$6,0)</f>
        <v>0</v>
      </c>
      <c r="I433" s="6"/>
      <c r="J433" s="3">
        <f t="shared" si="13"/>
        <v>747157.75169999979</v>
      </c>
      <c r="K433" s="3">
        <f>IF(J433&lt;Description!$C$6,'Monthly Stage'!J433,Description!$C$6)</f>
        <v>747157.75169999979</v>
      </c>
      <c r="L433" s="3"/>
    </row>
    <row r="434" spans="1:13">
      <c r="A434" s="10">
        <f>Evaporation!A433</f>
        <v>1427</v>
      </c>
      <c r="B434" s="3">
        <f>VLOOKUP(A434,Inflow!$A$2:$C$1010,2,FALSE)</f>
        <v>72435.524000000005</v>
      </c>
      <c r="C434">
        <f>VLOOKUP(A434,'Supplemental Flows'!$A$2:$B$781,2,FALSE)</f>
        <v>0</v>
      </c>
      <c r="D434" s="8">
        <f>Description!$C$5</f>
        <v>78500</v>
      </c>
      <c r="E434" s="3">
        <f>VLOOKUP(J433,'Capacity Curve'!$C$2:$E$123,3,TRUE)</f>
        <v>27300</v>
      </c>
      <c r="F434" s="11">
        <f>VLOOKUP(A434,Evaporation!$A$2:$F$1010,3,FALSE)</f>
        <v>2.5111995999999999</v>
      </c>
      <c r="G434" s="3">
        <f t="shared" si="12"/>
        <v>68555.749079999994</v>
      </c>
      <c r="H434" s="3">
        <f>IF(J433+B434+C434-D434-G434-E434-I434&gt;Description!$C$6,J433+B434+C434-D434-G434-Description!$C$6,0)</f>
        <v>0</v>
      </c>
      <c r="I434" s="6"/>
      <c r="J434" s="3">
        <f t="shared" si="13"/>
        <v>672537.52661999979</v>
      </c>
      <c r="K434" s="3">
        <f>IF(J434&lt;Description!$C$6,'Monthly Stage'!J434,Description!$C$6)</f>
        <v>672537.52661999979</v>
      </c>
      <c r="L434" s="3"/>
      <c r="M434" s="3"/>
    </row>
    <row r="435" spans="1:13">
      <c r="A435" s="10">
        <f>Evaporation!A434</f>
        <v>1428</v>
      </c>
      <c r="B435" s="3">
        <f>VLOOKUP(A435,Inflow!$A$2:$C$1010,2,FALSE)</f>
        <v>172924.19</v>
      </c>
      <c r="C435">
        <f>VLOOKUP(A435,'Supplemental Flows'!$A$2:$B$781,2,FALSE)</f>
        <v>0</v>
      </c>
      <c r="D435" s="8">
        <f>Description!$C$5</f>
        <v>78500</v>
      </c>
      <c r="E435" s="3">
        <f>VLOOKUP(J434,'Capacity Curve'!$C$2:$E$123,3,TRUE)</f>
        <v>25200</v>
      </c>
      <c r="F435" s="11">
        <f>VLOOKUP(A435,Evaporation!$A$2:$F$1010,3,FALSE)</f>
        <v>1.644101</v>
      </c>
      <c r="G435" s="3">
        <f t="shared" si="12"/>
        <v>41431.345200000003</v>
      </c>
      <c r="H435" s="3">
        <f>IF(J434+B435+C435-D435-G435-E435-I435&gt;Description!$C$6,J434+B435+C435-D435-G435-Description!$C$6,0)</f>
        <v>0</v>
      </c>
      <c r="I435" s="6"/>
      <c r="J435" s="3">
        <f t="shared" si="13"/>
        <v>725530.37141999986</v>
      </c>
      <c r="K435" s="3">
        <f>IF(J435&lt;Description!$C$6,'Monthly Stage'!J435,Description!$C$6)</f>
        <v>725530.37141999986</v>
      </c>
      <c r="L435" s="3"/>
    </row>
    <row r="436" spans="1:13">
      <c r="A436" s="10">
        <f>Evaporation!A435</f>
        <v>1429</v>
      </c>
      <c r="B436" s="3">
        <f>VLOOKUP(A436,Inflow!$A$2:$C$1010,2,FALSE)</f>
        <v>197907.56</v>
      </c>
      <c r="C436">
        <f>VLOOKUP(A436,'Supplemental Flows'!$A$2:$B$781,2,FALSE)</f>
        <v>0</v>
      </c>
      <c r="D436" s="8">
        <f>Description!$C$5</f>
        <v>78500</v>
      </c>
      <c r="E436" s="3">
        <f>VLOOKUP(J435,'Capacity Curve'!$C$2:$E$123,3,TRUE)</f>
        <v>26600</v>
      </c>
      <c r="F436" s="11">
        <f>VLOOKUP(A436,Evaporation!$A$2:$F$1010,3,FALSE)</f>
        <v>1.4285239999999999</v>
      </c>
      <c r="G436" s="3">
        <f t="shared" si="12"/>
        <v>37998.738399999995</v>
      </c>
      <c r="H436" s="3">
        <f>IF(J435+B436+C436-D436-G436-E436-I436&gt;Description!$C$6,J435+B436+C436-D436-G436-Description!$C$6,0)</f>
        <v>0</v>
      </c>
      <c r="I436" s="6"/>
      <c r="J436" s="3">
        <f t="shared" si="13"/>
        <v>806939.19301999977</v>
      </c>
      <c r="K436" s="3">
        <f>IF(J436&lt;Description!$C$6,'Monthly Stage'!J436,Description!$C$6)</f>
        <v>806939.19301999977</v>
      </c>
      <c r="L436" s="3"/>
    </row>
    <row r="437" spans="1:13">
      <c r="A437" s="10">
        <f>Evaporation!A436</f>
        <v>1430</v>
      </c>
      <c r="B437" s="3">
        <f>VLOOKUP(A437,Inflow!$A$2:$C$1010,2,FALSE)</f>
        <v>67765.429999999993</v>
      </c>
      <c r="C437">
        <f>VLOOKUP(A437,'Supplemental Flows'!$A$2:$B$781,2,FALSE)</f>
        <v>0</v>
      </c>
      <c r="D437" s="8">
        <f>Description!$C$5</f>
        <v>78500</v>
      </c>
      <c r="E437" s="3">
        <f>VLOOKUP(J436,'Capacity Curve'!$C$2:$E$123,3,TRUE)</f>
        <v>28900</v>
      </c>
      <c r="F437" s="11">
        <f>VLOOKUP(A437,Evaporation!$A$2:$F$1010,3,FALSE)</f>
        <v>2.5514969999999999</v>
      </c>
      <c r="G437" s="3">
        <f t="shared" si="12"/>
        <v>73738.263299999991</v>
      </c>
      <c r="H437" s="3">
        <f>IF(J436+B437+C437-D437-G437-E437-I437&gt;Description!$C$6,J436+B437+C437-D437-G437-Description!$C$6,0)</f>
        <v>0</v>
      </c>
      <c r="I437" s="6"/>
      <c r="J437" s="3">
        <f t="shared" si="13"/>
        <v>722466.35971999983</v>
      </c>
      <c r="K437" s="3">
        <f>IF(J437&lt;Description!$C$6,'Monthly Stage'!J437,Description!$C$6)</f>
        <v>722466.35971999983</v>
      </c>
      <c r="L437" s="3"/>
    </row>
    <row r="438" spans="1:13">
      <c r="A438" s="10">
        <f>Evaporation!A437</f>
        <v>1431</v>
      </c>
      <c r="B438" s="3">
        <f>VLOOKUP(A438,Inflow!$A$2:$C$1010,2,FALSE)</f>
        <v>147222.34400000001</v>
      </c>
      <c r="C438">
        <f>VLOOKUP(A438,'Supplemental Flows'!$A$2:$B$781,2,FALSE)</f>
        <v>0</v>
      </c>
      <c r="D438" s="8">
        <f>Description!$C$5</f>
        <v>78500</v>
      </c>
      <c r="E438" s="3">
        <f>VLOOKUP(J437,'Capacity Curve'!$C$2:$E$123,3,TRUE)</f>
        <v>26600</v>
      </c>
      <c r="F438" s="11">
        <f>VLOOKUP(A438,Evaporation!$A$2:$F$1010,3,FALSE)</f>
        <v>1.8658775999999999</v>
      </c>
      <c r="G438" s="3">
        <f t="shared" si="12"/>
        <v>49632.344160000001</v>
      </c>
      <c r="H438" s="3">
        <f>IF(J437+B438+C438-D438-G438-E438-I438&gt;Description!$C$6,J437+B438+C438-D438-G438-Description!$C$6,0)</f>
        <v>0</v>
      </c>
      <c r="I438" s="6"/>
      <c r="J438" s="3">
        <f t="shared" si="13"/>
        <v>741556.3595599999</v>
      </c>
      <c r="K438" s="3">
        <f>IF(J438&lt;Description!$C$6,'Monthly Stage'!J438,Description!$C$6)</f>
        <v>741556.3595599999</v>
      </c>
      <c r="L438" s="3"/>
    </row>
    <row r="439" spans="1:13">
      <c r="A439" s="10">
        <f>Evaporation!A438</f>
        <v>1432</v>
      </c>
      <c r="B439" s="3">
        <f>VLOOKUP(A439,Inflow!$A$2:$C$1010,2,FALSE)</f>
        <v>248004.932</v>
      </c>
      <c r="C439">
        <f>VLOOKUP(A439,'Supplemental Flows'!$A$2:$B$781,2,FALSE)</f>
        <v>0</v>
      </c>
      <c r="D439" s="8">
        <f>Description!$C$5</f>
        <v>78500</v>
      </c>
      <c r="E439" s="3">
        <f>VLOOKUP(J438,'Capacity Curve'!$C$2:$E$123,3,TRUE)</f>
        <v>27300</v>
      </c>
      <c r="F439" s="11">
        <f>VLOOKUP(A439,Evaporation!$A$2:$F$1010,3,FALSE)</f>
        <v>0.99624279999999998</v>
      </c>
      <c r="G439" s="3">
        <f t="shared" si="12"/>
        <v>27197.42844</v>
      </c>
      <c r="H439" s="3">
        <f>IF(J438+B439+C439-D439-G439-E439-I439&gt;Description!$C$6,J438+B439+C439-D439-G439-Description!$C$6,0)</f>
        <v>69363.863119999878</v>
      </c>
      <c r="I439" s="6"/>
      <c r="J439" s="3">
        <f t="shared" si="13"/>
        <v>814500</v>
      </c>
      <c r="K439" s="3">
        <f>IF(J439&lt;Description!$C$6,'Monthly Stage'!J439,Description!$C$6)</f>
        <v>814500</v>
      </c>
      <c r="L439" s="3"/>
    </row>
    <row r="440" spans="1:13">
      <c r="A440" s="10">
        <f>Evaporation!A439</f>
        <v>1433</v>
      </c>
      <c r="B440" s="3">
        <f>VLOOKUP(A440,Inflow!$A$2:$C$1010,2,FALSE)</f>
        <v>142682.88200000001</v>
      </c>
      <c r="C440">
        <f>VLOOKUP(A440,'Supplemental Flows'!$A$2:$B$781,2,FALSE)</f>
        <v>0</v>
      </c>
      <c r="D440" s="8">
        <f>Description!$C$5</f>
        <v>78500</v>
      </c>
      <c r="E440" s="3">
        <f>VLOOKUP(J439,'Capacity Curve'!$C$2:$E$123,3,TRUE)</f>
        <v>29800</v>
      </c>
      <c r="F440" s="11">
        <f>VLOOKUP(A440,Evaporation!$A$2:$F$1010,3,FALSE)</f>
        <v>1.9050478</v>
      </c>
      <c r="G440" s="3">
        <f t="shared" si="12"/>
        <v>56770.424439999995</v>
      </c>
      <c r="H440" s="3">
        <f>IF(J439+B440+C440-D440-G440-E440-I440&gt;Description!$C$6,J439+B440+C440-D440-G440-Description!$C$6,0)</f>
        <v>0</v>
      </c>
      <c r="I440" s="6"/>
      <c r="J440" s="3">
        <f t="shared" si="13"/>
        <v>821912.45756000001</v>
      </c>
      <c r="K440" s="3">
        <f>IF(J440&lt;Description!$C$6,'Monthly Stage'!J440,Description!$C$6)</f>
        <v>814500</v>
      </c>
      <c r="L440" s="3"/>
    </row>
    <row r="441" spans="1:13">
      <c r="A441" s="10">
        <f>Evaporation!A440</f>
        <v>1434</v>
      </c>
      <c r="B441" s="3">
        <f>VLOOKUP(A441,Inflow!$A$2:$C$1010,2,FALSE)</f>
        <v>175732.77799999999</v>
      </c>
      <c r="C441">
        <f>VLOOKUP(A441,'Supplemental Flows'!$A$2:$B$781,2,FALSE)</f>
        <v>0</v>
      </c>
      <c r="D441" s="8">
        <f>Description!$C$5</f>
        <v>78500</v>
      </c>
      <c r="E441" s="3">
        <f>VLOOKUP(J440,'Capacity Curve'!$C$2:$E$123,3,TRUE)</f>
        <v>29800</v>
      </c>
      <c r="F441" s="11">
        <f>VLOOKUP(A441,Evaporation!$A$2:$F$1010,3,FALSE)</f>
        <v>1.6198661999999999</v>
      </c>
      <c r="G441" s="3">
        <f t="shared" si="12"/>
        <v>48272.012759999998</v>
      </c>
      <c r="H441" s="3">
        <f>IF(J440+B441+C441-D441-G441-E441-I441&gt;Description!$C$6,J440+B441+C441-D441-G441-Description!$C$6,0)</f>
        <v>56373.222799999989</v>
      </c>
      <c r="I441" s="6"/>
      <c r="J441" s="3">
        <f t="shared" si="13"/>
        <v>814500</v>
      </c>
      <c r="K441" s="3">
        <f>IF(J441&lt;Description!$C$6,'Monthly Stage'!J441,Description!$C$6)</f>
        <v>814500</v>
      </c>
      <c r="L441" s="3"/>
    </row>
    <row r="442" spans="1:13">
      <c r="A442" s="10">
        <f>Evaporation!A441</f>
        <v>1435</v>
      </c>
      <c r="B442" s="3">
        <f>VLOOKUP(A442,Inflow!$A$2:$C$1010,2,FALSE)</f>
        <v>182590.95799999998</v>
      </c>
      <c r="C442">
        <f>VLOOKUP(A442,'Supplemental Flows'!$A$2:$B$781,2,FALSE)</f>
        <v>0</v>
      </c>
      <c r="D442" s="8">
        <f>Description!$C$5</f>
        <v>78500</v>
      </c>
      <c r="E442" s="3">
        <f>VLOOKUP(J441,'Capacity Curve'!$C$2:$E$123,3,TRUE)</f>
        <v>29800</v>
      </c>
      <c r="F442" s="11">
        <f>VLOOKUP(A442,Evaporation!$A$2:$F$1010,3,FALSE)</f>
        <v>1.5606882</v>
      </c>
      <c r="G442" s="3">
        <f t="shared" si="12"/>
        <v>46508.50836</v>
      </c>
      <c r="H442" s="3">
        <f>IF(J441+B442+C442-D442-G442-E442-I442&gt;Description!$C$6,J441+B442+C442-D442-G442-Description!$C$6,0)</f>
        <v>57582.449640000006</v>
      </c>
      <c r="I442" s="6"/>
      <c r="J442" s="3">
        <f t="shared" si="13"/>
        <v>814500</v>
      </c>
      <c r="K442" s="3">
        <f>IF(J442&lt;Description!$C$6,'Monthly Stage'!J442,Description!$C$6)</f>
        <v>814500</v>
      </c>
      <c r="L442" s="3"/>
    </row>
    <row r="443" spans="1:13">
      <c r="A443" s="10">
        <f>Evaporation!A442</f>
        <v>1436</v>
      </c>
      <c r="B443" s="3">
        <f>VLOOKUP(A443,Inflow!$A$2:$C$1010,2,FALSE)</f>
        <v>62180.912000000011</v>
      </c>
      <c r="C443">
        <f>VLOOKUP(A443,'Supplemental Flows'!$A$2:$B$781,2,FALSE)</f>
        <v>0</v>
      </c>
      <c r="D443" s="8">
        <f>Description!$C$5</f>
        <v>78500</v>
      </c>
      <c r="E443" s="3">
        <f>VLOOKUP(J442,'Capacity Curve'!$C$2:$E$123,3,TRUE)</f>
        <v>29800</v>
      </c>
      <c r="F443" s="11">
        <f>VLOOKUP(A443,Evaporation!$A$2:$F$1010,3,FALSE)</f>
        <v>2.5996847999999999</v>
      </c>
      <c r="G443" s="3">
        <f t="shared" si="12"/>
        <v>77470.607040000003</v>
      </c>
      <c r="H443" s="3">
        <f>IF(J442+B443+C443-D443-G443-E443-I443&gt;Description!$C$6,J442+B443+C443-D443-G443-Description!$C$6,0)</f>
        <v>0</v>
      </c>
      <c r="I443" s="6"/>
      <c r="J443" s="3">
        <f t="shared" si="13"/>
        <v>720710.30495999998</v>
      </c>
      <c r="K443" s="3">
        <f>IF(J443&lt;Description!$C$6,'Monthly Stage'!J443,Description!$C$6)</f>
        <v>720710.30495999998</v>
      </c>
      <c r="L443" s="3"/>
    </row>
    <row r="444" spans="1:13">
      <c r="A444" s="10">
        <f>Evaporation!A443</f>
        <v>1437</v>
      </c>
      <c r="B444" s="3">
        <f>VLOOKUP(A444,Inflow!$A$2:$C$1010,2,FALSE)</f>
        <v>115478.76800000001</v>
      </c>
      <c r="C444">
        <f>VLOOKUP(A444,'Supplemental Flows'!$A$2:$B$781,2,FALSE)</f>
        <v>0</v>
      </c>
      <c r="D444" s="8">
        <f>Description!$C$5</f>
        <v>78500</v>
      </c>
      <c r="E444" s="3">
        <f>VLOOKUP(J443,'Capacity Curve'!$C$2:$E$123,3,TRUE)</f>
        <v>26600</v>
      </c>
      <c r="F444" s="11">
        <f>VLOOKUP(A444,Evaporation!$A$2:$F$1010,3,FALSE)</f>
        <v>2.1397871999999998</v>
      </c>
      <c r="G444" s="3">
        <f t="shared" ref="G444:G507" si="14">E444*F444</f>
        <v>56918.339519999994</v>
      </c>
      <c r="H444" s="3">
        <f>IF(J443+B444+C444-D444-G444-E444-I444&gt;Description!$C$6,J443+B444+C444-D444-G444-Description!$C$6,0)</f>
        <v>0</v>
      </c>
      <c r="I444" s="6"/>
      <c r="J444" s="3">
        <f t="shared" si="13"/>
        <v>700770.73343999998</v>
      </c>
      <c r="K444" s="3">
        <f>IF(J444&lt;Description!$C$6,'Monthly Stage'!J444,Description!$C$6)</f>
        <v>700770.73343999998</v>
      </c>
      <c r="L444" s="3"/>
    </row>
    <row r="445" spans="1:13">
      <c r="A445" s="10">
        <f>Evaporation!A444</f>
        <v>1438</v>
      </c>
      <c r="B445" s="3">
        <f>VLOOKUP(A445,Inflow!$A$2:$C$1010,2,FALSE)</f>
        <v>267697.70600000001</v>
      </c>
      <c r="C445">
        <f>VLOOKUP(A445,'Supplemental Flows'!$A$2:$B$781,2,FALSE)</f>
        <v>0</v>
      </c>
      <c r="D445" s="8">
        <f>Description!$C$5</f>
        <v>78500</v>
      </c>
      <c r="E445" s="3">
        <f>VLOOKUP(J444,'Capacity Curve'!$C$2:$E$123,3,TRUE)</f>
        <v>25800</v>
      </c>
      <c r="F445" s="11">
        <f>VLOOKUP(A445,Evaporation!$A$2:$F$1010,3,FALSE)</f>
        <v>0.82631740000000009</v>
      </c>
      <c r="G445" s="3">
        <f t="shared" si="14"/>
        <v>21318.988920000003</v>
      </c>
      <c r="H445" s="3">
        <f>IF(J444+B445+C445-D445-G445-E445-I445&gt;Description!$C$6,J444+B445+C445-D445-G445-Description!$C$6,0)</f>
        <v>54149.450519999955</v>
      </c>
      <c r="I445" s="6"/>
      <c r="J445" s="3">
        <f t="shared" si="13"/>
        <v>814500</v>
      </c>
      <c r="K445" s="3">
        <f>IF(J445&lt;Description!$C$6,'Monthly Stage'!J445,Description!$C$6)</f>
        <v>814500</v>
      </c>
      <c r="L445" s="3"/>
    </row>
    <row r="446" spans="1:13">
      <c r="A446" s="10">
        <f>Evaporation!A445</f>
        <v>1439</v>
      </c>
      <c r="B446" s="3">
        <f>VLOOKUP(A446,Inflow!$A$2:$C$1010,2,FALSE)</f>
        <v>181578.56</v>
      </c>
      <c r="C446">
        <f>VLOOKUP(A446,'Supplemental Flows'!$A$2:$B$781,2,FALSE)</f>
        <v>0</v>
      </c>
      <c r="D446" s="8">
        <f>Description!$C$5</f>
        <v>78500</v>
      </c>
      <c r="E446" s="3">
        <f>VLOOKUP(J445,'Capacity Curve'!$C$2:$E$123,3,TRUE)</f>
        <v>29800</v>
      </c>
      <c r="F446" s="11">
        <f>VLOOKUP(A446,Evaporation!$A$2:$F$1010,3,FALSE)</f>
        <v>1.5694239999999999</v>
      </c>
      <c r="G446" s="3">
        <f t="shared" si="14"/>
        <v>46768.835200000001</v>
      </c>
      <c r="H446" s="3">
        <f>IF(J445+B446+C446-D446-G446-E446-I446&gt;Description!$C$6,J445+B446+C446-D446-G446-Description!$C$6,0)</f>
        <v>56309.724800000084</v>
      </c>
      <c r="I446" s="6"/>
      <c r="J446" s="3">
        <f t="shared" si="13"/>
        <v>814500</v>
      </c>
      <c r="K446" s="3">
        <f>IF(J446&lt;Description!$C$6,'Monthly Stage'!J446,Description!$C$6)</f>
        <v>814500</v>
      </c>
      <c r="L446" s="3"/>
      <c r="M446" s="3"/>
    </row>
    <row r="447" spans="1:13">
      <c r="A447" s="10">
        <f>Evaporation!A446</f>
        <v>1440</v>
      </c>
      <c r="B447" s="3">
        <f>VLOOKUP(A447,Inflow!$A$2:$C$1010,2,FALSE)</f>
        <v>125864.012</v>
      </c>
      <c r="C447">
        <f>VLOOKUP(A447,'Supplemental Flows'!$A$2:$B$781,2,FALSE)</f>
        <v>0</v>
      </c>
      <c r="D447" s="8">
        <f>Description!$C$5</f>
        <v>78500</v>
      </c>
      <c r="E447" s="3">
        <f>VLOOKUP(J446,'Capacity Curve'!$C$2:$E$123,3,TRUE)</f>
        <v>29800</v>
      </c>
      <c r="F447" s="11">
        <f>VLOOKUP(A447,Evaporation!$A$2:$F$1010,3,FALSE)</f>
        <v>2.0501748000000002</v>
      </c>
      <c r="G447" s="3">
        <f t="shared" si="14"/>
        <v>61095.209040000009</v>
      </c>
      <c r="H447" s="3">
        <f>IF(J446+B447+C447-D447-G447-E447-I447&gt;Description!$C$6,J446+B447+C447-D447-G447-Description!$C$6,0)</f>
        <v>0</v>
      </c>
      <c r="I447" s="6"/>
      <c r="J447" s="3">
        <f t="shared" si="13"/>
        <v>800768.80296</v>
      </c>
      <c r="K447" s="3">
        <f>IF(J447&lt;Description!$C$6,'Monthly Stage'!J447,Description!$C$6)</f>
        <v>800768.80296</v>
      </c>
      <c r="L447" s="3"/>
    </row>
    <row r="448" spans="1:13">
      <c r="A448" s="10">
        <f>Evaporation!A447</f>
        <v>1441</v>
      </c>
      <c r="B448" s="3">
        <f>VLOOKUP(A448,Inflow!$A$2:$C$1010,2,FALSE)</f>
        <v>180468.18799999999</v>
      </c>
      <c r="C448">
        <f>VLOOKUP(A448,'Supplemental Flows'!$A$2:$B$781,2,FALSE)</f>
        <v>0</v>
      </c>
      <c r="D448" s="8">
        <f>Description!$C$5</f>
        <v>78500</v>
      </c>
      <c r="E448" s="3">
        <f>VLOOKUP(J447,'Capacity Curve'!$C$2:$E$123,3,TRUE)</f>
        <v>28900</v>
      </c>
      <c r="F448" s="11">
        <f>VLOOKUP(A448,Evaporation!$A$2:$F$1010,3,FALSE)</f>
        <v>1.5790052000000001</v>
      </c>
      <c r="G448" s="3">
        <f t="shared" si="14"/>
        <v>45633.25028</v>
      </c>
      <c r="H448" s="3">
        <f>IF(J447+B448+C448-D448-G448-E448-I448&gt;Description!$C$6,J447+B448+C448-D448-G448-Description!$C$6,0)</f>
        <v>42603.74067999993</v>
      </c>
      <c r="I448" s="6"/>
      <c r="J448" s="3">
        <f t="shared" si="13"/>
        <v>814500</v>
      </c>
      <c r="K448" s="3">
        <f>IF(J448&lt;Description!$C$6,'Monthly Stage'!J448,Description!$C$6)</f>
        <v>814500</v>
      </c>
      <c r="L448" s="3"/>
    </row>
    <row r="449" spans="1:13">
      <c r="A449" s="10">
        <f>Evaporation!A448</f>
        <v>1442</v>
      </c>
      <c r="B449" s="3">
        <f>VLOOKUP(A449,Inflow!$A$2:$C$1010,2,FALSE)</f>
        <v>144217.80799999999</v>
      </c>
      <c r="C449">
        <f>VLOOKUP(A449,'Supplemental Flows'!$A$2:$B$781,2,FALSE)</f>
        <v>0</v>
      </c>
      <c r="D449" s="8">
        <f>Description!$C$5</f>
        <v>78500</v>
      </c>
      <c r="E449" s="3">
        <f>VLOOKUP(J448,'Capacity Curve'!$C$2:$E$123,3,TRUE)</f>
        <v>29800</v>
      </c>
      <c r="F449" s="11">
        <f>VLOOKUP(A449,Evaporation!$A$2:$F$1010,3,FALSE)</f>
        <v>1.8918032</v>
      </c>
      <c r="G449" s="3">
        <f t="shared" si="14"/>
        <v>56375.735359999999</v>
      </c>
      <c r="H449" s="3">
        <f>IF(J448+B449+C449-D449-G449-E449-I449&gt;Description!$C$6,J448+B449+C449-D449-G449-Description!$C$6,0)</f>
        <v>0</v>
      </c>
      <c r="I449" s="6"/>
      <c r="J449" s="3">
        <f t="shared" si="13"/>
        <v>823842.07263999991</v>
      </c>
      <c r="K449" s="3">
        <f>IF(J449&lt;Description!$C$6,'Monthly Stage'!J449,Description!$C$6)</f>
        <v>814500</v>
      </c>
      <c r="L449" s="3"/>
    </row>
    <row r="450" spans="1:13">
      <c r="A450" s="10">
        <f>Evaporation!A449</f>
        <v>1443</v>
      </c>
      <c r="B450" s="3">
        <f>VLOOKUP(A450,Inflow!$A$2:$C$1010,2,FALSE)</f>
        <v>183015.51199999999</v>
      </c>
      <c r="C450">
        <f>VLOOKUP(A450,'Supplemental Flows'!$A$2:$B$781,2,FALSE)</f>
        <v>0</v>
      </c>
      <c r="D450" s="8">
        <f>Description!$C$5</f>
        <v>78500</v>
      </c>
      <c r="E450" s="3">
        <f>VLOOKUP(J449,'Capacity Curve'!$C$2:$E$123,3,TRUE)</f>
        <v>29800</v>
      </c>
      <c r="F450" s="11">
        <f>VLOOKUP(A450,Evaporation!$A$2:$F$1010,3,FALSE)</f>
        <v>1.5570248</v>
      </c>
      <c r="G450" s="3">
        <f t="shared" si="14"/>
        <v>46399.339039999999</v>
      </c>
      <c r="H450" s="3">
        <f>IF(J449+B450+C450-D450-G450-E450-I450&gt;Description!$C$6,J449+B450+C450-D450-G450-Description!$C$6,0)</f>
        <v>67458.245599999907</v>
      </c>
      <c r="I450" s="6"/>
      <c r="J450" s="3">
        <f t="shared" si="13"/>
        <v>814500</v>
      </c>
      <c r="K450" s="3">
        <f>IF(J450&lt;Description!$C$6,'Monthly Stage'!J450,Description!$C$6)</f>
        <v>814500</v>
      </c>
      <c r="L450" s="3"/>
    </row>
    <row r="451" spans="1:13">
      <c r="A451" s="10">
        <f>Evaporation!A450</f>
        <v>1444</v>
      </c>
      <c r="B451" s="3">
        <f>VLOOKUP(A451,Inflow!$A$2:$C$1010,2,FALSE)</f>
        <v>37687.412000000011</v>
      </c>
      <c r="C451">
        <f>VLOOKUP(A451,'Supplemental Flows'!$A$2:$B$781,2,FALSE)</f>
        <v>0</v>
      </c>
      <c r="D451" s="8">
        <f>Description!$C$5</f>
        <v>78500</v>
      </c>
      <c r="E451" s="3">
        <f>VLOOKUP(J450,'Capacity Curve'!$C$2:$E$123,3,TRUE)</f>
        <v>29800</v>
      </c>
      <c r="F451" s="11">
        <f>VLOOKUP(A451,Evaporation!$A$2:$F$1010,3,FALSE)</f>
        <v>2.8110347999999998</v>
      </c>
      <c r="G451" s="3">
        <f t="shared" si="14"/>
        <v>83768.837039999999</v>
      </c>
      <c r="H451" s="3">
        <f>IF(J450+B451+C451-D451-G451-E451-I451&gt;Description!$C$6,J450+B451+C451-D451-G451-Description!$C$6,0)</f>
        <v>0</v>
      </c>
      <c r="I451" s="6"/>
      <c r="J451" s="3">
        <f t="shared" si="13"/>
        <v>689918.57496</v>
      </c>
      <c r="K451" s="3">
        <f>IF(J451&lt;Description!$C$6,'Monthly Stage'!J451,Description!$C$6)</f>
        <v>689918.57496</v>
      </c>
      <c r="L451" s="3"/>
    </row>
    <row r="452" spans="1:13">
      <c r="A452" s="10">
        <f>Evaporation!A451</f>
        <v>1445</v>
      </c>
      <c r="B452" s="3">
        <f>VLOOKUP(A452,Inflow!$A$2:$C$1010,2,FALSE)</f>
        <v>79685.600000000006</v>
      </c>
      <c r="C452">
        <f>VLOOKUP(A452,'Supplemental Flows'!$A$2:$B$781,2,FALSE)</f>
        <v>0</v>
      </c>
      <c r="D452" s="8">
        <f>Description!$C$5</f>
        <v>78500</v>
      </c>
      <c r="E452" s="3">
        <f>VLOOKUP(J451,'Capacity Curve'!$C$2:$E$123,3,TRUE)</f>
        <v>25800</v>
      </c>
      <c r="F452" s="11">
        <f>VLOOKUP(A452,Evaporation!$A$2:$F$1010,3,FALSE)</f>
        <v>2.4486400000000001</v>
      </c>
      <c r="G452" s="3">
        <f t="shared" si="14"/>
        <v>63174.912000000004</v>
      </c>
      <c r="H452" s="3">
        <f>IF(J451+B452+C452-D452-G452-E452-I452&gt;Description!$C$6,J451+B452+C452-D452-G452-Description!$C$6,0)</f>
        <v>0</v>
      </c>
      <c r="I452" s="6"/>
      <c r="J452" s="3">
        <f t="shared" si="13"/>
        <v>627929.26295999996</v>
      </c>
      <c r="K452" s="3">
        <f>IF(J452&lt;Description!$C$6,'Monthly Stage'!J452,Description!$C$6)</f>
        <v>627929.26295999996</v>
      </c>
      <c r="L452" s="3"/>
    </row>
    <row r="453" spans="1:13">
      <c r="A453" s="10">
        <f>Evaporation!A452</f>
        <v>1446</v>
      </c>
      <c r="B453" s="3">
        <f>VLOOKUP(A453,Inflow!$A$2:$C$1010,2,FALSE)</f>
        <v>27302.168000000005</v>
      </c>
      <c r="C453">
        <f>VLOOKUP(A453,'Supplemental Flows'!$A$2:$B$781,2,FALSE)</f>
        <v>0</v>
      </c>
      <c r="D453" s="8">
        <f>Description!$C$5</f>
        <v>78500</v>
      </c>
      <c r="E453" s="3">
        <f>VLOOKUP(J452,'Capacity Curve'!$C$2:$E$123,3,TRUE)</f>
        <v>24400</v>
      </c>
      <c r="F453" s="11">
        <f>VLOOKUP(A453,Evaporation!$A$2:$F$1010,3,FALSE)</f>
        <v>2.9006471999999999</v>
      </c>
      <c r="G453" s="3">
        <f t="shared" si="14"/>
        <v>70775.791679999995</v>
      </c>
      <c r="H453" s="3">
        <f>IF(J452+B453+C453-D453-G453-E453-I453&gt;Description!$C$6,J452+B453+C453-D453-G453-Description!$C$6,0)</f>
        <v>0</v>
      </c>
      <c r="I453" s="6"/>
      <c r="J453" s="3">
        <f t="shared" ref="J453:J516" si="15">IF(J452+B453+C453-G453-D453-H453&lt;0,0,J452+B453+C453-G453-D453-H453)</f>
        <v>505955.63928</v>
      </c>
      <c r="K453" s="3">
        <f>IF(J453&lt;Description!$C$6,'Monthly Stage'!J453,Description!$C$6)</f>
        <v>505955.63928</v>
      </c>
      <c r="L453" s="3"/>
    </row>
    <row r="454" spans="1:13">
      <c r="A454" s="10">
        <f>Evaporation!A453</f>
        <v>1447</v>
      </c>
      <c r="B454" s="3">
        <f>VLOOKUP(A454,Inflow!$A$2:$C$1010,2,FALSE)</f>
        <v>110678.042</v>
      </c>
      <c r="C454">
        <f>VLOOKUP(A454,'Supplemental Flows'!$A$2:$B$781,2,FALSE)</f>
        <v>0</v>
      </c>
      <c r="D454" s="8">
        <f>Description!$C$5</f>
        <v>78500</v>
      </c>
      <c r="E454" s="3">
        <f>VLOOKUP(J453,'Capacity Curve'!$C$2:$E$123,3,TRUE)</f>
        <v>20460</v>
      </c>
      <c r="F454" s="11">
        <f>VLOOKUP(A454,Evaporation!$A$2:$F$1010,3,FALSE)</f>
        <v>2.1812117999999998</v>
      </c>
      <c r="G454" s="3">
        <f t="shared" si="14"/>
        <v>44627.593427999993</v>
      </c>
      <c r="H454" s="3">
        <f>IF(J453+B454+C454-D454-G454-E454-I454&gt;Description!$C$6,J453+B454+C454-D454-G454-Description!$C$6,0)</f>
        <v>0</v>
      </c>
      <c r="I454" s="6"/>
      <c r="J454" s="3">
        <f t="shared" si="15"/>
        <v>493506.08785200003</v>
      </c>
      <c r="K454" s="3">
        <f>IF(J454&lt;Description!$C$6,'Monthly Stage'!J454,Description!$C$6)</f>
        <v>493506.08785200003</v>
      </c>
      <c r="L454" s="3"/>
    </row>
    <row r="455" spans="1:13">
      <c r="A455" s="10">
        <f>Evaporation!A454</f>
        <v>1448</v>
      </c>
      <c r="B455" s="3">
        <f>VLOOKUP(A455,Inflow!$A$2:$C$1010,2,FALSE)</f>
        <v>197287.05799999999</v>
      </c>
      <c r="C455">
        <f>VLOOKUP(A455,'Supplemental Flows'!$A$2:$B$781,2,FALSE)</f>
        <v>0</v>
      </c>
      <c r="D455" s="8">
        <f>Description!$C$5</f>
        <v>78500</v>
      </c>
      <c r="E455" s="3">
        <f>VLOOKUP(J454,'Capacity Curve'!$C$2:$E$123,3,TRUE)</f>
        <v>20460</v>
      </c>
      <c r="F455" s="11">
        <f>VLOOKUP(A455,Evaporation!$A$2:$F$1010,3,FALSE)</f>
        <v>1.4338782000000001</v>
      </c>
      <c r="G455" s="3">
        <f t="shared" si="14"/>
        <v>29337.147972000002</v>
      </c>
      <c r="H455" s="3">
        <f>IF(J454+B455+C455-D455-G455-E455-I455&gt;Description!$C$6,J454+B455+C455-D455-G455-Description!$C$6,0)</f>
        <v>0</v>
      </c>
      <c r="I455" s="6"/>
      <c r="J455" s="3">
        <f t="shared" si="15"/>
        <v>582955.99788000004</v>
      </c>
      <c r="K455" s="3">
        <f>IF(J455&lt;Description!$C$6,'Monthly Stage'!J455,Description!$C$6)</f>
        <v>582955.99788000004</v>
      </c>
      <c r="L455" s="3"/>
    </row>
    <row r="456" spans="1:13">
      <c r="A456" s="10">
        <f>Evaporation!A455</f>
        <v>1449</v>
      </c>
      <c r="B456" s="3">
        <f>VLOOKUP(A456,Inflow!$A$2:$C$1010,2,FALSE)</f>
        <v>171421.92199999999</v>
      </c>
      <c r="C456">
        <f>VLOOKUP(A456,'Supplemental Flows'!$A$2:$B$781,2,FALSE)</f>
        <v>0</v>
      </c>
      <c r="D456" s="8">
        <f>Description!$C$5</f>
        <v>78500</v>
      </c>
      <c r="E456" s="3">
        <f>VLOOKUP(J455,'Capacity Curve'!$C$2:$E$123,3,TRUE)</f>
        <v>23100</v>
      </c>
      <c r="F456" s="11">
        <f>VLOOKUP(A456,Evaporation!$A$2:$F$1010,3,FALSE)</f>
        <v>1.6570638</v>
      </c>
      <c r="G456" s="3">
        <f t="shared" si="14"/>
        <v>38278.173779999997</v>
      </c>
      <c r="H456" s="3">
        <f>IF(J455+B456+C456-D456-G456-E456-I456&gt;Description!$C$6,J455+B456+C456-D456-G456-Description!$C$6,0)</f>
        <v>0</v>
      </c>
      <c r="I456" s="6"/>
      <c r="J456" s="3">
        <f t="shared" si="15"/>
        <v>637599.74610000011</v>
      </c>
      <c r="K456" s="3">
        <f>IF(J456&lt;Description!$C$6,'Monthly Stage'!J456,Description!$C$6)</f>
        <v>637599.74610000011</v>
      </c>
      <c r="L456" s="3"/>
    </row>
    <row r="457" spans="1:13">
      <c r="A457" s="10">
        <f>Evaporation!A456</f>
        <v>1450</v>
      </c>
      <c r="B457" s="3">
        <f>VLOOKUP(A457,Inflow!$A$2:$C$1010,2,FALSE)</f>
        <v>37197.542000000001</v>
      </c>
      <c r="C457">
        <f>VLOOKUP(A457,'Supplemental Flows'!$A$2:$B$781,2,FALSE)</f>
        <v>0</v>
      </c>
      <c r="D457" s="8">
        <f>Description!$C$5</f>
        <v>78500</v>
      </c>
      <c r="E457" s="3">
        <f>VLOOKUP(J456,'Capacity Curve'!$C$2:$E$123,3,TRUE)</f>
        <v>24400</v>
      </c>
      <c r="F457" s="11">
        <f>VLOOKUP(A457,Evaporation!$A$2:$F$1010,3,FALSE)</f>
        <v>2.8152618</v>
      </c>
      <c r="G457" s="3">
        <f t="shared" si="14"/>
        <v>68692.387919999994</v>
      </c>
      <c r="H457" s="3">
        <f>IF(J456+B457+C457-D457-G457-E457-I457&gt;Description!$C$6,J456+B457+C457-D457-G457-Description!$C$6,0)</f>
        <v>0</v>
      </c>
      <c r="I457" s="6"/>
      <c r="J457" s="3">
        <f t="shared" si="15"/>
        <v>527604.90018000011</v>
      </c>
      <c r="K457" s="3">
        <f>IF(J457&lt;Description!$C$6,'Monthly Stage'!J457,Description!$C$6)</f>
        <v>527604.90018000011</v>
      </c>
      <c r="L457" s="3"/>
    </row>
    <row r="458" spans="1:13">
      <c r="A458" s="10">
        <f>Evaporation!A457</f>
        <v>1451</v>
      </c>
      <c r="B458" s="3">
        <f>VLOOKUP(A458,Inflow!$A$2:$C$1010,2,FALSE)</f>
        <v>131285.24</v>
      </c>
      <c r="C458">
        <f>VLOOKUP(A458,'Supplemental Flows'!$A$2:$B$781,2,FALSE)</f>
        <v>0</v>
      </c>
      <c r="D458" s="8">
        <f>Description!$C$5</f>
        <v>78500</v>
      </c>
      <c r="E458" s="3">
        <f>VLOOKUP(J457,'Capacity Curve'!$C$2:$E$123,3,TRUE)</f>
        <v>21000</v>
      </c>
      <c r="F458" s="11">
        <f>VLOOKUP(A458,Evaporation!$A$2:$F$1010,3,FALSE)</f>
        <v>2.003396</v>
      </c>
      <c r="G458" s="3">
        <f t="shared" si="14"/>
        <v>42071.315999999999</v>
      </c>
      <c r="H458" s="3">
        <f>IF(J457+B458+C458-D458-G458-E458-I458&gt;Description!$C$6,J457+B458+C458-D458-G458-Description!$C$6,0)</f>
        <v>0</v>
      </c>
      <c r="I458" s="6"/>
      <c r="J458" s="3">
        <f t="shared" si="15"/>
        <v>538318.82418000011</v>
      </c>
      <c r="K458" s="3">
        <f>IF(J458&lt;Description!$C$6,'Monthly Stage'!J458,Description!$C$6)</f>
        <v>538318.82418000011</v>
      </c>
      <c r="L458" s="3"/>
      <c r="M458" s="3"/>
    </row>
    <row r="459" spans="1:13">
      <c r="A459" s="10">
        <f>Evaporation!A458</f>
        <v>1452</v>
      </c>
      <c r="B459" s="3">
        <f>VLOOKUP(A459,Inflow!$A$2:$C$1010,2,FALSE)</f>
        <v>157934.16800000001</v>
      </c>
      <c r="C459">
        <f>VLOOKUP(A459,'Supplemental Flows'!$A$2:$B$781,2,FALSE)</f>
        <v>0</v>
      </c>
      <c r="D459" s="8">
        <f>Description!$C$5</f>
        <v>78500</v>
      </c>
      <c r="E459" s="3">
        <f>VLOOKUP(J458,'Capacity Curve'!$C$2:$E$123,3,TRUE)</f>
        <v>21700</v>
      </c>
      <c r="F459" s="11">
        <f>VLOOKUP(A459,Evaporation!$A$2:$F$1010,3,FALSE)</f>
        <v>1.7734471999999999</v>
      </c>
      <c r="G459" s="3">
        <f t="shared" si="14"/>
        <v>38483.804239999998</v>
      </c>
      <c r="H459" s="3">
        <f>IF(J458+B459+C459-D459-G459-E459-I459&gt;Description!$C$6,J458+B459+C459-D459-G459-Description!$C$6,0)</f>
        <v>0</v>
      </c>
      <c r="I459" s="6"/>
      <c r="J459" s="3">
        <f t="shared" si="15"/>
        <v>579269.18794000009</v>
      </c>
      <c r="K459" s="3">
        <f>IF(J459&lt;Description!$C$6,'Monthly Stage'!J459,Description!$C$6)</f>
        <v>579269.18794000009</v>
      </c>
      <c r="L459" s="3"/>
    </row>
    <row r="460" spans="1:13">
      <c r="A460" s="10">
        <f>Evaporation!A459</f>
        <v>1453</v>
      </c>
      <c r="B460" s="3">
        <f>VLOOKUP(A460,Inflow!$A$2:$C$1010,2,FALSE)</f>
        <v>96471.812000000005</v>
      </c>
      <c r="C460">
        <f>VLOOKUP(A460,'Supplemental Flows'!$A$2:$B$781,2,FALSE)</f>
        <v>0</v>
      </c>
      <c r="D460" s="8">
        <f>Description!$C$5</f>
        <v>78500</v>
      </c>
      <c r="E460" s="3">
        <f>VLOOKUP(J459,'Capacity Curve'!$C$2:$E$123,3,TRUE)</f>
        <v>23100</v>
      </c>
      <c r="F460" s="11">
        <f>VLOOKUP(A460,Evaporation!$A$2:$F$1010,3,FALSE)</f>
        <v>2.3037947999999999</v>
      </c>
      <c r="G460" s="3">
        <f t="shared" si="14"/>
        <v>53217.659879999999</v>
      </c>
      <c r="H460" s="3">
        <f>IF(J459+B460+C460-D460-G460-E460-I460&gt;Description!$C$6,J459+B460+C460-D460-G460-Description!$C$6,0)</f>
        <v>0</v>
      </c>
      <c r="I460" s="6"/>
      <c r="J460" s="3">
        <f t="shared" si="15"/>
        <v>544023.34006000008</v>
      </c>
      <c r="K460" s="3">
        <f>IF(J460&lt;Description!$C$6,'Monthly Stage'!J460,Description!$C$6)</f>
        <v>544023.34006000008</v>
      </c>
      <c r="L460" s="3"/>
    </row>
    <row r="461" spans="1:13">
      <c r="A461" s="10">
        <f>Evaporation!A460</f>
        <v>1454</v>
      </c>
      <c r="B461" s="3">
        <f>VLOOKUP(A461,Inflow!$A$2:$C$1010,2,FALSE)</f>
        <v>27465.457999999999</v>
      </c>
      <c r="C461">
        <f>VLOOKUP(A461,'Supplemental Flows'!$A$2:$B$781,2,FALSE)</f>
        <v>0</v>
      </c>
      <c r="D461" s="8">
        <f>Description!$C$5</f>
        <v>78500</v>
      </c>
      <c r="E461" s="3">
        <f>VLOOKUP(J460,'Capacity Curve'!$C$2:$E$123,3,TRUE)</f>
        <v>21700</v>
      </c>
      <c r="F461" s="11">
        <f>VLOOKUP(A461,Evaporation!$A$2:$F$1010,3,FALSE)</f>
        <v>2.8992382000000001</v>
      </c>
      <c r="G461" s="3">
        <f t="shared" si="14"/>
        <v>62913.468939999999</v>
      </c>
      <c r="H461" s="3">
        <f>IF(J460+B461+C461-D461-G461-E461-I461&gt;Description!$C$6,J460+B461+C461-D461-G461-Description!$C$6,0)</f>
        <v>0</v>
      </c>
      <c r="I461" s="6"/>
      <c r="J461" s="3">
        <f t="shared" si="15"/>
        <v>430075.32912000007</v>
      </c>
      <c r="K461" s="3">
        <f>IF(J461&lt;Description!$C$6,'Monthly Stage'!J461,Description!$C$6)</f>
        <v>430075.32912000007</v>
      </c>
      <c r="L461" s="3"/>
    </row>
    <row r="462" spans="1:13">
      <c r="A462" s="10">
        <f>Evaporation!A461</f>
        <v>1455</v>
      </c>
      <c r="B462" s="3">
        <f>VLOOKUP(A462,Inflow!$A$2:$C$1010,2,FALSE)</f>
        <v>-64728.076000000001</v>
      </c>
      <c r="C462">
        <f>VLOOKUP(A462,'Supplemental Flows'!$A$2:$B$781,2,FALSE)</f>
        <v>0</v>
      </c>
      <c r="D462" s="8">
        <f>Description!$C$5</f>
        <v>78500</v>
      </c>
      <c r="E462" s="3">
        <f>VLOOKUP(J461,'Capacity Curve'!$C$2:$E$123,3,TRUE)</f>
        <v>12820</v>
      </c>
      <c r="F462" s="11">
        <f>VLOOKUP(A462,Evaporation!$A$2:$F$1010,3,FALSE)</f>
        <v>3.6947596000000003</v>
      </c>
      <c r="G462" s="3">
        <f t="shared" si="14"/>
        <v>47366.818072000002</v>
      </c>
      <c r="H462" s="3">
        <f>IF(J461+B462+C462-D462-G462-E462-I462&gt;Description!$C$6,J461+B462+C462-D462-G462-Description!$C$6,0)</f>
        <v>0</v>
      </c>
      <c r="I462" s="6"/>
      <c r="J462" s="3">
        <f t="shared" si="15"/>
        <v>239480.43504800007</v>
      </c>
      <c r="K462" s="3">
        <f>IF(J462&lt;Description!$C$6,'Monthly Stage'!J462,Description!$C$6)</f>
        <v>239480.43504800007</v>
      </c>
      <c r="L462" s="3"/>
    </row>
    <row r="463" spans="1:13">
      <c r="A463" s="10">
        <f>Evaporation!A462</f>
        <v>1456</v>
      </c>
      <c r="B463" s="3">
        <f>VLOOKUP(A463,Inflow!$A$2:$C$1010,2,FALSE)</f>
        <v>59241.691999999995</v>
      </c>
      <c r="C463">
        <f>VLOOKUP(A463,'Supplemental Flows'!$A$2:$B$781,2,FALSE)</f>
        <v>0</v>
      </c>
      <c r="D463" s="8">
        <f>Description!$C$5</f>
        <v>78500</v>
      </c>
      <c r="E463" s="3">
        <f>VLOOKUP(J462,'Capacity Curve'!$C$2:$E$123,3,TRUE)</f>
        <v>8100</v>
      </c>
      <c r="F463" s="11">
        <f>VLOOKUP(A463,Evaporation!$A$2:$F$1010,3,FALSE)</f>
        <v>2.6250467999999998</v>
      </c>
      <c r="G463" s="3">
        <f t="shared" si="14"/>
        <v>21262.879079999999</v>
      </c>
      <c r="H463" s="3">
        <f>IF(J462+B463+C463-D463-G463-E463-I463&gt;Description!$C$6,J462+B463+C463-D463-G463-Description!$C$6,0)</f>
        <v>0</v>
      </c>
      <c r="I463" s="6"/>
      <c r="J463" s="3">
        <f t="shared" si="15"/>
        <v>198959.24796800007</v>
      </c>
      <c r="K463" s="3">
        <f>IF(J463&lt;Description!$C$6,'Monthly Stage'!J463,Description!$C$6)</f>
        <v>198959.24796800007</v>
      </c>
      <c r="L463" s="3"/>
    </row>
    <row r="464" spans="1:13">
      <c r="A464" s="10">
        <f>Evaporation!A463</f>
        <v>1457</v>
      </c>
      <c r="B464" s="3">
        <f>VLOOKUP(A464,Inflow!$A$2:$C$1010,2,FALSE)</f>
        <v>73905.134000000005</v>
      </c>
      <c r="C464">
        <f>VLOOKUP(A464,'Supplemental Flows'!$A$2:$B$781,2,FALSE)</f>
        <v>0</v>
      </c>
      <c r="D464" s="8">
        <f>Description!$C$5</f>
        <v>78500</v>
      </c>
      <c r="E464" s="3">
        <f>VLOOKUP(J463,'Capacity Curve'!$C$2:$E$123,3,TRUE)</f>
        <v>7290</v>
      </c>
      <c r="F464" s="11">
        <f>VLOOKUP(A464,Evaporation!$A$2:$F$1010,3,FALSE)</f>
        <v>2.4985185999999997</v>
      </c>
      <c r="G464" s="3">
        <f t="shared" si="14"/>
        <v>18214.200593999998</v>
      </c>
      <c r="H464" s="3">
        <f>IF(J463+B464+C464-D464-G464-E464-I464&gt;Description!$C$6,J463+B464+C464-D464-G464-Description!$C$6,0)</f>
        <v>0</v>
      </c>
      <c r="I464" s="6"/>
      <c r="J464" s="3">
        <f t="shared" si="15"/>
        <v>176150.18137400009</v>
      </c>
      <c r="K464" s="3">
        <f>IF(J464&lt;Description!$C$6,'Monthly Stage'!J464,Description!$C$6)</f>
        <v>176150.18137400009</v>
      </c>
      <c r="L464" s="3"/>
    </row>
    <row r="465" spans="1:13">
      <c r="A465" s="10">
        <f>Evaporation!A464</f>
        <v>1458</v>
      </c>
      <c r="B465" s="3">
        <f>VLOOKUP(A465,Inflow!$A$2:$C$1010,2,FALSE)</f>
        <v>18974.377999999997</v>
      </c>
      <c r="C465">
        <f>VLOOKUP(A465,'Supplemental Flows'!$A$2:$B$781,2,FALSE)</f>
        <v>0</v>
      </c>
      <c r="D465" s="8">
        <f>Description!$C$5</f>
        <v>78500</v>
      </c>
      <c r="E465" s="3">
        <f>VLOOKUP(J464,'Capacity Curve'!$C$2:$E$123,3,TRUE)</f>
        <v>6400</v>
      </c>
      <c r="F465" s="11">
        <f>VLOOKUP(A465,Evaporation!$A$2:$F$1010,3,FALSE)</f>
        <v>2.9725061999999998</v>
      </c>
      <c r="G465" s="3">
        <f t="shared" si="14"/>
        <v>19024.039679999998</v>
      </c>
      <c r="H465" s="3">
        <f>IF(J464+B465+C465-D465-G465-E465-I465&gt;Description!$C$6,J464+B465+C465-D465-G465-Description!$C$6,0)</f>
        <v>0</v>
      </c>
      <c r="I465" s="6"/>
      <c r="J465" s="3">
        <f t="shared" si="15"/>
        <v>97600.519694000104</v>
      </c>
      <c r="K465" s="3">
        <f>IF(J465&lt;Description!$C$6,'Monthly Stage'!J465,Description!$C$6)</f>
        <v>97600.519694000104</v>
      </c>
      <c r="L465" s="3"/>
    </row>
    <row r="466" spans="1:13">
      <c r="A466" s="10">
        <f>Evaporation!A465</f>
        <v>1459</v>
      </c>
      <c r="B466" s="3">
        <f>VLOOKUP(A466,Inflow!$A$2:$C$1010,2,FALSE)</f>
        <v>117666.85399999999</v>
      </c>
      <c r="C466">
        <f>VLOOKUP(A466,'Supplemental Flows'!$A$2:$B$781,2,FALSE)</f>
        <v>0</v>
      </c>
      <c r="D466" s="8">
        <f>Description!$C$5</f>
        <v>78500</v>
      </c>
      <c r="E466" s="3">
        <f>VLOOKUP(J465,'Capacity Curve'!$C$2:$E$123,3,TRUE)</f>
        <v>4440</v>
      </c>
      <c r="F466" s="11">
        <f>VLOOKUP(A466,Evaporation!$A$2:$F$1010,3,FALSE)</f>
        <v>2.1209066000000001</v>
      </c>
      <c r="G466" s="3">
        <f t="shared" si="14"/>
        <v>9416.825304</v>
      </c>
      <c r="H466" s="3">
        <f>IF(J465+B466+C466-D466-G466-E466-I466&gt;Description!$C$6,J465+B466+C466-D466-G466-Description!$C$6,0)</f>
        <v>0</v>
      </c>
      <c r="I466" s="6"/>
      <c r="J466" s="3">
        <f t="shared" si="15"/>
        <v>127350.5483900001</v>
      </c>
      <c r="K466" s="3">
        <f>IF(J466&lt;Description!$C$6,'Monthly Stage'!J466,Description!$C$6)</f>
        <v>127350.5483900001</v>
      </c>
      <c r="L466" s="3"/>
    </row>
    <row r="467" spans="1:13">
      <c r="A467" s="10">
        <f>Evaporation!A466</f>
        <v>1460</v>
      </c>
      <c r="B467" s="3">
        <f>VLOOKUP(A467,Inflow!$A$2:$C$1010,2,FALSE)</f>
        <v>77040.302000000011</v>
      </c>
      <c r="C467">
        <f>VLOOKUP(A467,'Supplemental Flows'!$A$2:$B$781,2,FALSE)</f>
        <v>0</v>
      </c>
      <c r="D467" s="8">
        <f>Description!$C$5</f>
        <v>78500</v>
      </c>
      <c r="E467" s="3">
        <f>VLOOKUP(J466,'Capacity Curve'!$C$2:$E$123,3,TRUE)</f>
        <v>5120</v>
      </c>
      <c r="F467" s="11">
        <f>VLOOKUP(A467,Evaporation!$A$2:$F$1010,3,FALSE)</f>
        <v>2.4714657999999998</v>
      </c>
      <c r="G467" s="3">
        <f t="shared" si="14"/>
        <v>12653.904896</v>
      </c>
      <c r="H467" s="3">
        <f>IF(J466+B467+C467-D467-G467-E467-I467&gt;Description!$C$6,J466+B467+C467-D467-G467-Description!$C$6,0)</f>
        <v>0</v>
      </c>
      <c r="I467" s="6"/>
      <c r="J467" s="3">
        <f t="shared" si="15"/>
        <v>113236.9454940001</v>
      </c>
      <c r="K467" s="3">
        <f>IF(J467&lt;Description!$C$6,'Monthly Stage'!J467,Description!$C$6)</f>
        <v>113236.9454940001</v>
      </c>
      <c r="L467" s="3"/>
    </row>
    <row r="468" spans="1:13">
      <c r="A468" s="10">
        <f>Evaporation!A467</f>
        <v>1461</v>
      </c>
      <c r="B468" s="3">
        <f>VLOOKUP(A468,Inflow!$A$2:$C$1010,2,FALSE)</f>
        <v>131121.95000000001</v>
      </c>
      <c r="C468">
        <f>VLOOKUP(A468,'Supplemental Flows'!$A$2:$B$781,2,FALSE)</f>
        <v>0</v>
      </c>
      <c r="D468" s="8">
        <f>Description!$C$5</f>
        <v>78500</v>
      </c>
      <c r="E468" s="3">
        <f>VLOOKUP(J467,'Capacity Curve'!$C$2:$E$123,3,TRUE)</f>
        <v>4640</v>
      </c>
      <c r="F468" s="11">
        <f>VLOOKUP(A468,Evaporation!$A$2:$F$1010,3,FALSE)</f>
        <v>2.0048050000000002</v>
      </c>
      <c r="G468" s="3">
        <f t="shared" si="14"/>
        <v>9302.2952000000005</v>
      </c>
      <c r="H468" s="3">
        <f>IF(J467+B468+C468-D468-G468-E468-I468&gt;Description!$C$6,J467+B468+C468-D468-G468-Description!$C$6,0)</f>
        <v>0</v>
      </c>
      <c r="I468" s="6"/>
      <c r="J468" s="3">
        <f t="shared" si="15"/>
        <v>156556.60029400012</v>
      </c>
      <c r="K468" s="3">
        <f>IF(J468&lt;Description!$C$6,'Monthly Stage'!J468,Description!$C$6)</f>
        <v>156556.60029400012</v>
      </c>
      <c r="L468" s="3"/>
    </row>
    <row r="469" spans="1:13">
      <c r="A469" s="10">
        <f>Evaporation!A468</f>
        <v>1462</v>
      </c>
      <c r="B469" s="3">
        <f>VLOOKUP(A469,Inflow!$A$2:$C$1010,2,FALSE)</f>
        <v>118156.72399999999</v>
      </c>
      <c r="C469">
        <f>VLOOKUP(A469,'Supplemental Flows'!$A$2:$B$781,2,FALSE)</f>
        <v>0</v>
      </c>
      <c r="D469" s="8">
        <f>Description!$C$5</f>
        <v>78500</v>
      </c>
      <c r="E469" s="3">
        <f>VLOOKUP(J468,'Capacity Curve'!$C$2:$E$123,3,TRUE)</f>
        <v>5850</v>
      </c>
      <c r="F469" s="11">
        <f>VLOOKUP(A469,Evaporation!$A$2:$F$1010,3,FALSE)</f>
        <v>2.1166795999999999</v>
      </c>
      <c r="G469" s="3">
        <f t="shared" si="14"/>
        <v>12382.575659999999</v>
      </c>
      <c r="H469" s="3">
        <f>IF(J468+B469+C469-D469-G469-E469-I469&gt;Description!$C$6,J468+B469+C469-D469-G469-Description!$C$6,0)</f>
        <v>0</v>
      </c>
      <c r="I469" s="6"/>
      <c r="J469" s="3">
        <f t="shared" si="15"/>
        <v>183830.74863400013</v>
      </c>
      <c r="K469" s="3">
        <f>IF(J469&lt;Description!$C$6,'Monthly Stage'!J469,Description!$C$6)</f>
        <v>183830.74863400013</v>
      </c>
      <c r="L469" s="3"/>
    </row>
    <row r="470" spans="1:13">
      <c r="A470" s="10">
        <f>Evaporation!A469</f>
        <v>1463</v>
      </c>
      <c r="B470" s="3">
        <f>VLOOKUP(A470,Inflow!$A$2:$C$1010,2,FALSE)</f>
        <v>88078.705999999991</v>
      </c>
      <c r="C470">
        <f>VLOOKUP(A470,'Supplemental Flows'!$A$2:$B$781,2,FALSE)</f>
        <v>0</v>
      </c>
      <c r="D470" s="8">
        <f>Description!$C$5</f>
        <v>78500</v>
      </c>
      <c r="E470" s="3">
        <f>VLOOKUP(J469,'Capacity Curve'!$C$2:$E$123,3,TRUE)</f>
        <v>6670</v>
      </c>
      <c r="F470" s="11">
        <f>VLOOKUP(A470,Evaporation!$A$2:$F$1010,3,FALSE)</f>
        <v>2.3762173999999998</v>
      </c>
      <c r="G470" s="3">
        <f t="shared" si="14"/>
        <v>15849.370057999999</v>
      </c>
      <c r="H470" s="3">
        <f>IF(J469+B470+C470-D470-G470-E470-I470&gt;Description!$C$6,J469+B470+C470-D470-G470-Description!$C$6,0)</f>
        <v>0</v>
      </c>
      <c r="I470" s="6"/>
      <c r="J470" s="3">
        <f t="shared" si="15"/>
        <v>177560.08457600014</v>
      </c>
      <c r="K470" s="3">
        <f>IF(J470&lt;Description!$C$6,'Monthly Stage'!J470,Description!$C$6)</f>
        <v>177560.08457600014</v>
      </c>
      <c r="L470" s="3"/>
      <c r="M470" s="3"/>
    </row>
    <row r="471" spans="1:13">
      <c r="A471" s="10">
        <f>Evaporation!A470</f>
        <v>1464</v>
      </c>
      <c r="B471" s="3">
        <f>VLOOKUP(A471,Inflow!$A$2:$C$1010,2,FALSE)</f>
        <v>168058.14799999999</v>
      </c>
      <c r="C471">
        <f>VLOOKUP(A471,'Supplemental Flows'!$A$2:$B$781,2,FALSE)</f>
        <v>0</v>
      </c>
      <c r="D471" s="8">
        <f>Description!$C$5</f>
        <v>78500</v>
      </c>
      <c r="E471" s="3">
        <f>VLOOKUP(J470,'Capacity Curve'!$C$2:$E$123,3,TRUE)</f>
        <v>6670</v>
      </c>
      <c r="F471" s="11">
        <f>VLOOKUP(A471,Evaporation!$A$2:$F$1010,3,FALSE)</f>
        <v>1.6860892000000001</v>
      </c>
      <c r="G471" s="3">
        <f t="shared" si="14"/>
        <v>11246.214964000001</v>
      </c>
      <c r="H471" s="3">
        <f>IF(J470+B471+C471-D471-G471-E471-I471&gt;Description!$C$6,J470+B471+C471-D471-G471-Description!$C$6,0)</f>
        <v>0</v>
      </c>
      <c r="I471" s="6"/>
      <c r="J471" s="3">
        <f t="shared" si="15"/>
        <v>255872.01761200017</v>
      </c>
      <c r="K471" s="3">
        <f>IF(J471&lt;Description!$C$6,'Monthly Stage'!J471,Description!$C$6)</f>
        <v>255872.01761200017</v>
      </c>
      <c r="L471" s="3"/>
    </row>
    <row r="472" spans="1:13">
      <c r="A472" s="10">
        <f>Evaporation!A471</f>
        <v>1465</v>
      </c>
      <c r="B472" s="3">
        <f>VLOOKUP(A472,Inflow!$A$2:$C$1010,2,FALSE)</f>
        <v>172075.08199999999</v>
      </c>
      <c r="C472">
        <f>VLOOKUP(A472,'Supplemental Flows'!$A$2:$B$781,2,FALSE)</f>
        <v>0</v>
      </c>
      <c r="D472" s="8">
        <f>Description!$C$5</f>
        <v>78500</v>
      </c>
      <c r="E472" s="3">
        <f>VLOOKUP(J471,'Capacity Curve'!$C$2:$E$123,3,TRUE)</f>
        <v>8710</v>
      </c>
      <c r="F472" s="11">
        <f>VLOOKUP(A472,Evaporation!$A$2:$F$1010,3,FALSE)</f>
        <v>1.6514278</v>
      </c>
      <c r="G472" s="3">
        <f t="shared" si="14"/>
        <v>14383.936137999999</v>
      </c>
      <c r="H472" s="3">
        <f>IF(J471+B472+C472-D472-G472-E472-I472&gt;Description!$C$6,J471+B472+C472-D472-G472-Description!$C$6,0)</f>
        <v>0</v>
      </c>
      <c r="I472" s="6"/>
      <c r="J472" s="3">
        <f t="shared" si="15"/>
        <v>335063.16347400018</v>
      </c>
      <c r="K472" s="3">
        <f>IF(J472&lt;Description!$C$6,'Monthly Stage'!J472,Description!$C$6)</f>
        <v>335063.16347400018</v>
      </c>
      <c r="L472" s="3"/>
    </row>
    <row r="473" spans="1:13">
      <c r="A473" s="10">
        <f>Evaporation!A472</f>
        <v>1466</v>
      </c>
      <c r="B473" s="3">
        <f>VLOOKUP(A473,Inflow!$A$2:$C$1010,2,FALSE)</f>
        <v>187848.89600000001</v>
      </c>
      <c r="C473">
        <f>VLOOKUP(A473,'Supplemental Flows'!$A$2:$B$781,2,FALSE)</f>
        <v>0</v>
      </c>
      <c r="D473" s="8">
        <f>Description!$C$5</f>
        <v>78500</v>
      </c>
      <c r="E473" s="3">
        <f>VLOOKUP(J472,'Capacity Curve'!$C$2:$E$123,3,TRUE)</f>
        <v>10460</v>
      </c>
      <c r="F473" s="11">
        <f>VLOOKUP(A473,Evaporation!$A$2:$F$1010,3,FALSE)</f>
        <v>1.5153184</v>
      </c>
      <c r="G473" s="3">
        <f t="shared" si="14"/>
        <v>15850.230464</v>
      </c>
      <c r="H473" s="3">
        <f>IF(J472+B473+C473-D473-G473-E473-I473&gt;Description!$C$6,J472+B473+C473-D473-G473-Description!$C$6,0)</f>
        <v>0</v>
      </c>
      <c r="I473" s="6"/>
      <c r="J473" s="3">
        <f t="shared" si="15"/>
        <v>428561.82901000016</v>
      </c>
      <c r="K473" s="3">
        <f>IF(J473&lt;Description!$C$6,'Monthly Stage'!J473,Description!$C$6)</f>
        <v>428561.82901000016</v>
      </c>
      <c r="L473" s="3"/>
    </row>
    <row r="474" spans="1:13">
      <c r="A474" s="10">
        <f>Evaporation!A473</f>
        <v>1467</v>
      </c>
      <c r="B474" s="3">
        <f>VLOOKUP(A474,Inflow!$A$2:$C$1010,2,FALSE)</f>
        <v>215477.56400000001</v>
      </c>
      <c r="C474">
        <f>VLOOKUP(A474,'Supplemental Flows'!$A$2:$B$781,2,FALSE)</f>
        <v>0</v>
      </c>
      <c r="D474" s="8">
        <f>Description!$C$5</f>
        <v>78500</v>
      </c>
      <c r="E474" s="3">
        <f>VLOOKUP(J473,'Capacity Curve'!$C$2:$E$123,3,TRUE)</f>
        <v>12820</v>
      </c>
      <c r="F474" s="11">
        <f>VLOOKUP(A474,Evaporation!$A$2:$F$1010,3,FALSE)</f>
        <v>1.2769155999999999</v>
      </c>
      <c r="G474" s="3">
        <f t="shared" si="14"/>
        <v>16370.057991999998</v>
      </c>
      <c r="H474" s="3">
        <f>IF(J473+B474+C474-D474-G474-E474-I474&gt;Description!$C$6,J473+B474+C474-D474-G474-Description!$C$6,0)</f>
        <v>0</v>
      </c>
      <c r="I474" s="6"/>
      <c r="J474" s="3">
        <f t="shared" si="15"/>
        <v>549169.33501800022</v>
      </c>
      <c r="K474" s="3">
        <f>IF(J474&lt;Description!$C$6,'Monthly Stage'!J474,Description!$C$6)</f>
        <v>549169.33501800022</v>
      </c>
      <c r="L474" s="3"/>
    </row>
    <row r="475" spans="1:13">
      <c r="A475" s="10">
        <f>Evaporation!A474</f>
        <v>1468</v>
      </c>
      <c r="B475" s="3">
        <f>VLOOKUP(A475,Inflow!$A$2:$C$1010,2,FALSE)</f>
        <v>82134.95</v>
      </c>
      <c r="C475">
        <f>VLOOKUP(A475,'Supplemental Flows'!$A$2:$B$781,2,FALSE)</f>
        <v>0</v>
      </c>
      <c r="D475" s="8">
        <f>Description!$C$5</f>
        <v>78500</v>
      </c>
      <c r="E475" s="3">
        <f>VLOOKUP(J474,'Capacity Curve'!$C$2:$E$123,3,TRUE)</f>
        <v>21700</v>
      </c>
      <c r="F475" s="11">
        <f>VLOOKUP(A475,Evaporation!$A$2:$F$1010,3,FALSE)</f>
        <v>2.427505</v>
      </c>
      <c r="G475" s="3">
        <f t="shared" si="14"/>
        <v>52676.858500000002</v>
      </c>
      <c r="H475" s="3">
        <f>IF(J474+B475+C475-D475-G475-E475-I475&gt;Description!$C$6,J474+B475+C475-D475-G475-Description!$C$6,0)</f>
        <v>0</v>
      </c>
      <c r="I475" s="6"/>
      <c r="J475" s="3">
        <f t="shared" si="15"/>
        <v>500127.4265180002</v>
      </c>
      <c r="K475" s="3">
        <f>IF(J475&lt;Description!$C$6,'Monthly Stage'!J475,Description!$C$6)</f>
        <v>500127.4265180002</v>
      </c>
      <c r="L475" s="3"/>
    </row>
    <row r="476" spans="1:13">
      <c r="A476" s="10">
        <f>Evaporation!A475</f>
        <v>1469</v>
      </c>
      <c r="B476" s="3">
        <f>VLOOKUP(A476,Inflow!$A$2:$C$1010,2,FALSE)</f>
        <v>77562.829999999987</v>
      </c>
      <c r="C476">
        <f>VLOOKUP(A476,'Supplemental Flows'!$A$2:$B$781,2,FALSE)</f>
        <v>0</v>
      </c>
      <c r="D476" s="8">
        <f>Description!$C$5</f>
        <v>78500</v>
      </c>
      <c r="E476" s="3">
        <f>VLOOKUP(J475,'Capacity Curve'!$C$2:$E$123,3,TRUE)</f>
        <v>20460</v>
      </c>
      <c r="F476" s="11">
        <f>VLOOKUP(A476,Evaporation!$A$2:$F$1010,3,FALSE)</f>
        <v>2.4669569999999998</v>
      </c>
      <c r="G476" s="3">
        <f t="shared" si="14"/>
        <v>50473.940219999997</v>
      </c>
      <c r="H476" s="3">
        <f>IF(J475+B476+C476-D476-G476-E476-I476&gt;Description!$C$6,J475+B476+C476-D476-G476-Description!$C$6,0)</f>
        <v>0</v>
      </c>
      <c r="I476" s="6"/>
      <c r="J476" s="3">
        <f t="shared" si="15"/>
        <v>448716.31629800017</v>
      </c>
      <c r="K476" s="3">
        <f>IF(J476&lt;Description!$C$6,'Monthly Stage'!J476,Description!$C$6)</f>
        <v>448716.31629800017</v>
      </c>
      <c r="L476" s="3"/>
    </row>
    <row r="477" spans="1:13">
      <c r="A477" s="10">
        <f>Evaporation!A476</f>
        <v>1470</v>
      </c>
      <c r="B477" s="3">
        <f>VLOOKUP(A477,Inflow!$A$2:$C$1010,2,FALSE)</f>
        <v>114531.68599999999</v>
      </c>
      <c r="C477">
        <f>VLOOKUP(A477,'Supplemental Flows'!$A$2:$B$781,2,FALSE)</f>
        <v>0</v>
      </c>
      <c r="D477" s="8">
        <f>Description!$C$5</f>
        <v>78500</v>
      </c>
      <c r="E477" s="3">
        <f>VLOOKUP(J476,'Capacity Curve'!$C$2:$E$123,3,TRUE)</f>
        <v>13240</v>
      </c>
      <c r="F477" s="11">
        <f>VLOOKUP(A477,Evaporation!$A$2:$F$1010,3,FALSE)</f>
        <v>2.1479594</v>
      </c>
      <c r="G477" s="3">
        <f t="shared" si="14"/>
        <v>28438.982455999998</v>
      </c>
      <c r="H477" s="3">
        <f>IF(J476+B477+C477-D477-G477-E477-I477&gt;Description!$C$6,J476+B477+C477-D477-G477-Description!$C$6,0)</f>
        <v>0</v>
      </c>
      <c r="I477" s="6"/>
      <c r="J477" s="3">
        <f t="shared" si="15"/>
        <v>456309.01984200021</v>
      </c>
      <c r="K477" s="3">
        <f>IF(J477&lt;Description!$C$6,'Monthly Stage'!J477,Description!$C$6)</f>
        <v>456309.01984200021</v>
      </c>
      <c r="L477" s="3"/>
    </row>
    <row r="478" spans="1:13">
      <c r="A478" s="10">
        <f>Evaporation!A477</f>
        <v>1471</v>
      </c>
      <c r="B478" s="3">
        <f>VLOOKUP(A478,Inflow!$A$2:$C$1010,2,FALSE)</f>
        <v>141703.14199999999</v>
      </c>
      <c r="C478">
        <f>VLOOKUP(A478,'Supplemental Flows'!$A$2:$B$781,2,FALSE)</f>
        <v>0</v>
      </c>
      <c r="D478" s="8">
        <f>Description!$C$5</f>
        <v>78500</v>
      </c>
      <c r="E478" s="3">
        <f>VLOOKUP(J477,'Capacity Curve'!$C$2:$E$123,3,TRUE)</f>
        <v>13680</v>
      </c>
      <c r="F478" s="11">
        <f>VLOOKUP(A478,Evaporation!$A$2:$F$1010,3,FALSE)</f>
        <v>1.9135017999999999</v>
      </c>
      <c r="G478" s="3">
        <f t="shared" si="14"/>
        <v>26176.704623999998</v>
      </c>
      <c r="H478" s="3">
        <f>IF(J477+B478+C478-D478-G478-E478-I478&gt;Description!$C$6,J477+B478+C478-D478-G478-Description!$C$6,0)</f>
        <v>0</v>
      </c>
      <c r="I478" s="6"/>
      <c r="J478" s="3">
        <f t="shared" si="15"/>
        <v>493335.4572180002</v>
      </c>
      <c r="K478" s="3">
        <f>IF(J478&lt;Description!$C$6,'Monthly Stage'!J478,Description!$C$6)</f>
        <v>493335.4572180002</v>
      </c>
      <c r="L478" s="3"/>
    </row>
    <row r="479" spans="1:13">
      <c r="A479" s="10">
        <f>Evaporation!A478</f>
        <v>1472</v>
      </c>
      <c r="B479" s="3">
        <f>VLOOKUP(A479,Inflow!$A$2:$C$1010,2,FALSE)</f>
        <v>69496.304000000004</v>
      </c>
      <c r="C479">
        <f>VLOOKUP(A479,'Supplemental Flows'!$A$2:$B$781,2,FALSE)</f>
        <v>0</v>
      </c>
      <c r="D479" s="8">
        <f>Description!$C$5</f>
        <v>78500</v>
      </c>
      <c r="E479" s="3">
        <f>VLOOKUP(J478,'Capacity Curve'!$C$2:$E$123,3,TRUE)</f>
        <v>20460</v>
      </c>
      <c r="F479" s="11">
        <f>VLOOKUP(A479,Evaporation!$A$2:$F$1010,3,FALSE)</f>
        <v>2.5365615999999997</v>
      </c>
      <c r="G479" s="3">
        <f t="shared" si="14"/>
        <v>51898.050335999993</v>
      </c>
      <c r="H479" s="3">
        <f>IF(J478+B479+C479-D479-G479-E479-I479&gt;Description!$C$6,J478+B479+C479-D479-G479-Description!$C$6,0)</f>
        <v>0</v>
      </c>
      <c r="I479" s="6"/>
      <c r="J479" s="3">
        <f t="shared" si="15"/>
        <v>432433.71088200022</v>
      </c>
      <c r="K479" s="3">
        <f>IF(J479&lt;Description!$C$6,'Monthly Stage'!J479,Description!$C$6)</f>
        <v>432433.71088200022</v>
      </c>
      <c r="L479" s="3"/>
    </row>
    <row r="480" spans="1:13">
      <c r="A480" s="10">
        <f>Evaporation!A479</f>
        <v>1473</v>
      </c>
      <c r="B480" s="3">
        <f>VLOOKUP(A480,Inflow!$A$2:$C$1010,2,FALSE)</f>
        <v>60580.670000000013</v>
      </c>
      <c r="C480">
        <f>VLOOKUP(A480,'Supplemental Flows'!$A$2:$B$781,2,FALSE)</f>
        <v>0</v>
      </c>
      <c r="D480" s="8">
        <f>Description!$C$5</f>
        <v>78500</v>
      </c>
      <c r="E480" s="3">
        <f>VLOOKUP(J479,'Capacity Curve'!$C$2:$E$123,3,TRUE)</f>
        <v>12820</v>
      </c>
      <c r="F480" s="11">
        <f>VLOOKUP(A480,Evaporation!$A$2:$F$1010,3,FALSE)</f>
        <v>2.6134930000000001</v>
      </c>
      <c r="G480" s="3">
        <f t="shared" si="14"/>
        <v>33504.980260000004</v>
      </c>
      <c r="H480" s="3">
        <f>IF(J479+B480+C480-D480-G480-E480-I480&gt;Description!$C$6,J479+B480+C480-D480-G480-Description!$C$6,0)</f>
        <v>0</v>
      </c>
      <c r="I480" s="6"/>
      <c r="J480" s="3">
        <f t="shared" si="15"/>
        <v>381009.40062200022</v>
      </c>
      <c r="K480" s="3">
        <f>IF(J480&lt;Description!$C$6,'Monthly Stage'!J480,Description!$C$6)</f>
        <v>381009.40062200022</v>
      </c>
      <c r="L480" s="3"/>
    </row>
    <row r="481" spans="1:13">
      <c r="A481" s="10">
        <f>Evaporation!A480</f>
        <v>1474</v>
      </c>
      <c r="B481" s="3">
        <f>VLOOKUP(A481,Inflow!$A$2:$C$1010,2,FALSE)</f>
        <v>171911.79200000002</v>
      </c>
      <c r="C481">
        <f>VLOOKUP(A481,'Supplemental Flows'!$A$2:$B$781,2,FALSE)</f>
        <v>0</v>
      </c>
      <c r="D481" s="8">
        <f>Description!$C$5</f>
        <v>78500</v>
      </c>
      <c r="E481" s="3">
        <f>VLOOKUP(J480,'Capacity Curve'!$C$2:$E$123,3,TRUE)</f>
        <v>11600</v>
      </c>
      <c r="F481" s="11">
        <f>VLOOKUP(A481,Evaporation!$A$2:$F$1010,3,FALSE)</f>
        <v>1.6528368</v>
      </c>
      <c r="G481" s="3">
        <f t="shared" si="14"/>
        <v>19172.906879999999</v>
      </c>
      <c r="H481" s="3">
        <f>IF(J480+B481+C481-D481-G481-E481-I481&gt;Description!$C$6,J480+B481+C481-D481-G481-Description!$C$6,0)</f>
        <v>0</v>
      </c>
      <c r="I481" s="6"/>
      <c r="J481" s="3">
        <f t="shared" si="15"/>
        <v>455248.28574200021</v>
      </c>
      <c r="K481" s="3">
        <f>IF(J481&lt;Description!$C$6,'Monthly Stage'!J481,Description!$C$6)</f>
        <v>455248.28574200021</v>
      </c>
      <c r="L481" s="3"/>
    </row>
    <row r="482" spans="1:13">
      <c r="A482" s="10">
        <f>Evaporation!A481</f>
        <v>1475</v>
      </c>
      <c r="B482" s="3">
        <f>VLOOKUP(A482,Inflow!$A$2:$C$1010,2,FALSE)</f>
        <v>198266.79800000001</v>
      </c>
      <c r="C482">
        <f>VLOOKUP(A482,'Supplemental Flows'!$A$2:$B$781,2,FALSE)</f>
        <v>0</v>
      </c>
      <c r="D482" s="8">
        <f>Description!$C$5</f>
        <v>78500</v>
      </c>
      <c r="E482" s="3">
        <f>VLOOKUP(J481,'Capacity Curve'!$C$2:$E$123,3,TRUE)</f>
        <v>13680</v>
      </c>
      <c r="F482" s="11">
        <f>VLOOKUP(A482,Evaporation!$A$2:$F$1010,3,FALSE)</f>
        <v>1.4254242000000001</v>
      </c>
      <c r="G482" s="3">
        <f t="shared" si="14"/>
        <v>19499.803056000001</v>
      </c>
      <c r="H482" s="3">
        <f>IF(J481+B482+C482-D482-G482-E482-I482&gt;Description!$C$6,J481+B482+C482-D482-G482-Description!$C$6,0)</f>
        <v>0</v>
      </c>
      <c r="I482" s="6"/>
      <c r="J482" s="3">
        <f t="shared" si="15"/>
        <v>555515.28068600013</v>
      </c>
      <c r="K482" s="3">
        <f>IF(J482&lt;Description!$C$6,'Monthly Stage'!J482,Description!$C$6)</f>
        <v>555515.28068600013</v>
      </c>
      <c r="L482" s="3"/>
      <c r="M482" s="3"/>
    </row>
    <row r="483" spans="1:13">
      <c r="A483" s="10">
        <f>Evaporation!A482</f>
        <v>1476</v>
      </c>
      <c r="B483" s="3">
        <f>VLOOKUP(A483,Inflow!$A$2:$C$1010,2,FALSE)</f>
        <v>168417.386</v>
      </c>
      <c r="C483">
        <f>VLOOKUP(A483,'Supplemental Flows'!$A$2:$B$781,2,FALSE)</f>
        <v>0</v>
      </c>
      <c r="D483" s="8">
        <f>Description!$C$5</f>
        <v>78500</v>
      </c>
      <c r="E483" s="3">
        <f>VLOOKUP(J482,'Capacity Curve'!$C$2:$E$123,3,TRUE)</f>
        <v>22400</v>
      </c>
      <c r="F483" s="11">
        <f>VLOOKUP(A483,Evaporation!$A$2:$F$1010,3,FALSE)</f>
        <v>1.6829894000000001</v>
      </c>
      <c r="G483" s="3">
        <f t="shared" si="14"/>
        <v>37698.96256</v>
      </c>
      <c r="H483" s="3">
        <f>IF(J482+B483+C483-D483-G483-E483-I483&gt;Description!$C$6,J482+B483+C483-D483-G483-Description!$C$6,0)</f>
        <v>0</v>
      </c>
      <c r="I483" s="6"/>
      <c r="J483" s="3">
        <f t="shared" si="15"/>
        <v>607733.70412600006</v>
      </c>
      <c r="K483" s="3">
        <f>IF(J483&lt;Description!$C$6,'Monthly Stage'!J483,Description!$C$6)</f>
        <v>607733.70412600006</v>
      </c>
      <c r="L483" s="3"/>
    </row>
    <row r="484" spans="1:13">
      <c r="A484" s="10">
        <f>Evaporation!A483</f>
        <v>1477</v>
      </c>
      <c r="B484" s="3">
        <f>VLOOKUP(A484,Inflow!$A$2:$C$1010,2,FALSE)</f>
        <v>165347.53399999999</v>
      </c>
      <c r="C484">
        <f>VLOOKUP(A484,'Supplemental Flows'!$A$2:$B$781,2,FALSE)</f>
        <v>0</v>
      </c>
      <c r="D484" s="8">
        <f>Description!$C$5</f>
        <v>78500</v>
      </c>
      <c r="E484" s="3">
        <f>VLOOKUP(J483,'Capacity Curve'!$C$2:$E$123,3,TRUE)</f>
        <v>23700</v>
      </c>
      <c r="F484" s="11">
        <f>VLOOKUP(A484,Evaporation!$A$2:$F$1010,3,FALSE)</f>
        <v>1.7094786</v>
      </c>
      <c r="G484" s="3">
        <f t="shared" si="14"/>
        <v>40514.642820000001</v>
      </c>
      <c r="H484" s="3">
        <f>IF(J483+B484+C484-D484-G484-E484-I484&gt;Description!$C$6,J483+B484+C484-D484-G484-Description!$C$6,0)</f>
        <v>0</v>
      </c>
      <c r="I484" s="6"/>
      <c r="J484" s="3">
        <f t="shared" si="15"/>
        <v>654066.59530600009</v>
      </c>
      <c r="K484" s="3">
        <f>IF(J484&lt;Description!$C$6,'Monthly Stage'!J484,Description!$C$6)</f>
        <v>654066.59530600009</v>
      </c>
      <c r="L484" s="3"/>
    </row>
    <row r="485" spans="1:13">
      <c r="A485" s="10">
        <f>Evaporation!A484</f>
        <v>1478</v>
      </c>
      <c r="B485" s="3">
        <f>VLOOKUP(A485,Inflow!$A$2:$C$1010,2,FALSE)</f>
        <v>192910.886</v>
      </c>
      <c r="C485">
        <f>VLOOKUP(A485,'Supplemental Flows'!$A$2:$B$781,2,FALSE)</f>
        <v>0</v>
      </c>
      <c r="D485" s="8">
        <f>Description!$C$5</f>
        <v>78500</v>
      </c>
      <c r="E485" s="3">
        <f>VLOOKUP(J484,'Capacity Curve'!$C$2:$E$123,3,TRUE)</f>
        <v>25200</v>
      </c>
      <c r="F485" s="11">
        <f>VLOOKUP(A485,Evaporation!$A$2:$F$1010,3,FALSE)</f>
        <v>1.4716393999999999</v>
      </c>
      <c r="G485" s="3">
        <f t="shared" si="14"/>
        <v>37085.312879999998</v>
      </c>
      <c r="H485" s="3">
        <f>IF(J484+B485+C485-D485-G485-E485-I485&gt;Description!$C$6,J484+B485+C485-D485-G485-Description!$C$6,0)</f>
        <v>0</v>
      </c>
      <c r="I485" s="6"/>
      <c r="J485" s="3">
        <f t="shared" si="15"/>
        <v>731392.16842600016</v>
      </c>
      <c r="K485" s="3">
        <f>IF(J485&lt;Description!$C$6,'Monthly Stage'!J485,Description!$C$6)</f>
        <v>731392.16842600016</v>
      </c>
      <c r="L485" s="3"/>
    </row>
    <row r="486" spans="1:13">
      <c r="A486" s="10">
        <f>Evaporation!A485</f>
        <v>1479</v>
      </c>
      <c r="B486" s="3">
        <f>VLOOKUP(A486,Inflow!$A$2:$C$1010,2,FALSE)</f>
        <v>355743.674</v>
      </c>
      <c r="C486">
        <f>VLOOKUP(A486,'Supplemental Flows'!$A$2:$B$781,2,FALSE)</f>
        <v>0</v>
      </c>
      <c r="D486" s="8">
        <f>Description!$C$5</f>
        <v>78500</v>
      </c>
      <c r="E486" s="3">
        <f>VLOOKUP(J485,'Capacity Curve'!$C$2:$E$123,3,TRUE)</f>
        <v>27300</v>
      </c>
      <c r="F486" s="11">
        <f>VLOOKUP(A486,Evaporation!$A$2:$F$1010,3,FALSE)</f>
        <v>6.6584600000000105E-2</v>
      </c>
      <c r="G486" s="3">
        <f t="shared" si="14"/>
        <v>1817.7595800000029</v>
      </c>
      <c r="H486" s="3">
        <f>IF(J485+B486+C486-D486-G486-E486-I486&gt;Description!$C$6,J485+B486+C486-D486-G486-Description!$C$6,0)</f>
        <v>192318.08284600021</v>
      </c>
      <c r="I486" s="6"/>
      <c r="J486" s="3">
        <f t="shared" si="15"/>
        <v>814499.99999999988</v>
      </c>
      <c r="K486" s="3">
        <f>IF(J486&lt;Description!$C$6,'Monthly Stage'!J486,Description!$C$6)</f>
        <v>814500</v>
      </c>
      <c r="L486" s="3"/>
    </row>
    <row r="487" spans="1:13">
      <c r="A487" s="10">
        <f>Evaporation!A486</f>
        <v>1480</v>
      </c>
      <c r="B487" s="3">
        <f>VLOOKUP(A487,Inflow!$A$2:$C$1010,2,FALSE)</f>
        <v>176679.86</v>
      </c>
      <c r="C487">
        <f>VLOOKUP(A487,'Supplemental Flows'!$A$2:$B$781,2,FALSE)</f>
        <v>0</v>
      </c>
      <c r="D487" s="8">
        <f>Description!$C$5</f>
        <v>78500</v>
      </c>
      <c r="E487" s="3">
        <f>VLOOKUP(J486,'Capacity Curve'!$C$2:$E$123,3,TRUE)</f>
        <v>28900</v>
      </c>
      <c r="F487" s="11">
        <f>VLOOKUP(A487,Evaporation!$A$2:$F$1010,3,FALSE)</f>
        <v>1.611694</v>
      </c>
      <c r="G487" s="3">
        <f t="shared" si="14"/>
        <v>46577.956599999998</v>
      </c>
      <c r="H487" s="3">
        <f>IF(J486+B487+C487-D487-G487-E487-I487&gt;Description!$C$6,J486+B487+C487-D487-G487-Description!$C$6,0)</f>
        <v>51601.903399999836</v>
      </c>
      <c r="I487" s="6"/>
      <c r="J487" s="3">
        <f t="shared" si="15"/>
        <v>814500</v>
      </c>
      <c r="K487" s="3">
        <f>IF(J487&lt;Description!$C$6,'Monthly Stage'!J487,Description!$C$6)</f>
        <v>814500</v>
      </c>
      <c r="L487" s="3"/>
    </row>
    <row r="488" spans="1:13">
      <c r="A488" s="10">
        <f>Evaporation!A487</f>
        <v>1481</v>
      </c>
      <c r="B488" s="3">
        <f>VLOOKUP(A488,Inflow!$A$2:$C$1010,2,FALSE)</f>
        <v>86576.437999999995</v>
      </c>
      <c r="C488">
        <f>VLOOKUP(A488,'Supplemental Flows'!$A$2:$B$781,2,FALSE)</f>
        <v>0</v>
      </c>
      <c r="D488" s="8">
        <f>Description!$C$5</f>
        <v>78500</v>
      </c>
      <c r="E488" s="3">
        <f>VLOOKUP(J487,'Capacity Curve'!$C$2:$E$123,3,TRUE)</f>
        <v>29800</v>
      </c>
      <c r="F488" s="11">
        <f>VLOOKUP(A488,Evaporation!$A$2:$F$1010,3,FALSE)</f>
        <v>2.3891802000000002</v>
      </c>
      <c r="G488" s="3">
        <f t="shared" si="14"/>
        <v>71197.569960000008</v>
      </c>
      <c r="H488" s="3">
        <f>IF(J487+B488+C488-D488-G488-E488-I488&gt;Description!$C$6,J487+B488+C488-D488-G488-Description!$C$6,0)</f>
        <v>0</v>
      </c>
      <c r="I488" s="6"/>
      <c r="J488" s="3">
        <f t="shared" si="15"/>
        <v>751378.86803999997</v>
      </c>
      <c r="K488" s="3">
        <f>IF(J488&lt;Description!$C$6,'Monthly Stage'!J488,Description!$C$6)</f>
        <v>751378.86803999997</v>
      </c>
      <c r="L488" s="3"/>
    </row>
    <row r="489" spans="1:13">
      <c r="A489" s="10">
        <f>Evaporation!A488</f>
        <v>1482</v>
      </c>
      <c r="B489" s="3">
        <f>VLOOKUP(A489,Inflow!$A$2:$C$1010,2,FALSE)</f>
        <v>221617.26799999998</v>
      </c>
      <c r="C489">
        <f>VLOOKUP(A489,'Supplemental Flows'!$A$2:$B$781,2,FALSE)</f>
        <v>0</v>
      </c>
      <c r="D489" s="8">
        <f>Description!$C$5</f>
        <v>78500</v>
      </c>
      <c r="E489" s="3">
        <f>VLOOKUP(J488,'Capacity Curve'!$C$2:$E$123,3,TRUE)</f>
        <v>27300</v>
      </c>
      <c r="F489" s="11">
        <f>VLOOKUP(A489,Evaporation!$A$2:$F$1010,3,FALSE)</f>
        <v>1.2239371999999999</v>
      </c>
      <c r="G489" s="3">
        <f t="shared" si="14"/>
        <v>33413.485560000001</v>
      </c>
      <c r="H489" s="3">
        <f>IF(J488+B489+C489-D489-G489-E489-I489&gt;Description!$C$6,J488+B489+C489-D489-G489-Description!$C$6,0)</f>
        <v>46582.650480000069</v>
      </c>
      <c r="I489" s="6"/>
      <c r="J489" s="3">
        <f t="shared" si="15"/>
        <v>814500</v>
      </c>
      <c r="K489" s="3">
        <f>IF(J489&lt;Description!$C$6,'Monthly Stage'!J489,Description!$C$6)</f>
        <v>814500</v>
      </c>
      <c r="L489" s="3"/>
    </row>
    <row r="490" spans="1:13">
      <c r="A490" s="10">
        <f>Evaporation!A489</f>
        <v>1483</v>
      </c>
      <c r="B490" s="3">
        <f>VLOOKUP(A490,Inflow!$A$2:$C$1010,2,FALSE)</f>
        <v>154570.394</v>
      </c>
      <c r="C490">
        <f>VLOOKUP(A490,'Supplemental Flows'!$A$2:$B$781,2,FALSE)</f>
        <v>0</v>
      </c>
      <c r="D490" s="8">
        <f>Description!$C$5</f>
        <v>78500</v>
      </c>
      <c r="E490" s="3">
        <f>VLOOKUP(J489,'Capacity Curve'!$C$2:$E$123,3,TRUE)</f>
        <v>29800</v>
      </c>
      <c r="F490" s="11">
        <f>VLOOKUP(A490,Evaporation!$A$2:$F$1010,3,FALSE)</f>
        <v>1.8024726</v>
      </c>
      <c r="G490" s="3">
        <f t="shared" si="14"/>
        <v>53713.68348</v>
      </c>
      <c r="H490" s="3">
        <f>IF(J489+B490+C490-D490-G490-E490-I490&gt;Description!$C$6,J489+B490+C490-D490-G490-Description!$C$6,0)</f>
        <v>0</v>
      </c>
      <c r="I490" s="6"/>
      <c r="J490" s="3">
        <f t="shared" si="15"/>
        <v>836856.71051999996</v>
      </c>
      <c r="K490" s="3">
        <f>IF(J490&lt;Description!$C$6,'Monthly Stage'!J490,Description!$C$6)</f>
        <v>814500</v>
      </c>
      <c r="L490" s="3"/>
    </row>
    <row r="491" spans="1:13">
      <c r="A491" s="10">
        <f>Evaporation!A490</f>
        <v>1484</v>
      </c>
      <c r="B491" s="3">
        <f>VLOOKUP(A491,Inflow!$A$2:$C$1010,2,FALSE)</f>
        <v>266032.14799999999</v>
      </c>
      <c r="C491">
        <f>VLOOKUP(A491,'Supplemental Flows'!$A$2:$B$781,2,FALSE)</f>
        <v>0</v>
      </c>
      <c r="D491" s="8">
        <f>Description!$C$5</f>
        <v>78500</v>
      </c>
      <c r="E491" s="3">
        <f>VLOOKUP(J490,'Capacity Curve'!$C$2:$E$123,3,TRUE)</f>
        <v>29800</v>
      </c>
      <c r="F491" s="11">
        <f>VLOOKUP(A491,Evaporation!$A$2:$F$1010,3,FALSE)</f>
        <v>0.84068919999999991</v>
      </c>
      <c r="G491" s="3">
        <f t="shared" si="14"/>
        <v>25052.538159999996</v>
      </c>
      <c r="H491" s="3">
        <f>IF(J490+B491+C491-D491-G491-E491-I491&gt;Description!$C$6,J490+B491+C491-D491-G491-Description!$C$6,0)</f>
        <v>184836.32036000001</v>
      </c>
      <c r="I491" s="6"/>
      <c r="J491" s="3">
        <f t="shared" si="15"/>
        <v>814500</v>
      </c>
      <c r="K491" s="3">
        <f>IF(J491&lt;Description!$C$6,'Monthly Stage'!J491,Description!$C$6)</f>
        <v>814500</v>
      </c>
      <c r="L491" s="3"/>
    </row>
    <row r="492" spans="1:13">
      <c r="A492" s="10">
        <f>Evaporation!A491</f>
        <v>1485</v>
      </c>
      <c r="B492" s="3">
        <f>VLOOKUP(A492,Inflow!$A$2:$C$1010,2,FALSE)</f>
        <v>245620.89799999999</v>
      </c>
      <c r="C492">
        <f>VLOOKUP(A492,'Supplemental Flows'!$A$2:$B$781,2,FALSE)</f>
        <v>0</v>
      </c>
      <c r="D492" s="8">
        <f>Description!$C$5</f>
        <v>78500</v>
      </c>
      <c r="E492" s="3">
        <f>VLOOKUP(J491,'Capacity Curve'!$C$2:$E$123,3,TRUE)</f>
        <v>29800</v>
      </c>
      <c r="F492" s="11">
        <f>VLOOKUP(A492,Evaporation!$A$2:$F$1010,3,FALSE)</f>
        <v>1.0168142</v>
      </c>
      <c r="G492" s="3">
        <f t="shared" si="14"/>
        <v>30301.063160000002</v>
      </c>
      <c r="H492" s="3">
        <f>IF(J491+B492+C492-D492-G492-E492-I492&gt;Description!$C$6,J491+B492+C492-D492-G492-Description!$C$6,0)</f>
        <v>136819.83484000002</v>
      </c>
      <c r="I492" s="6"/>
      <c r="J492" s="3">
        <f t="shared" si="15"/>
        <v>814500</v>
      </c>
      <c r="K492" s="3">
        <f>IF(J492&lt;Description!$C$6,'Monthly Stage'!J492,Description!$C$6)</f>
        <v>814500</v>
      </c>
      <c r="L492" s="3"/>
    </row>
    <row r="493" spans="1:13">
      <c r="A493" s="10">
        <f>Evaporation!A492</f>
        <v>1486</v>
      </c>
      <c r="B493" s="3">
        <f>VLOOKUP(A493,Inflow!$A$2:$C$1010,2,FALSE)</f>
        <v>163779.95000000001</v>
      </c>
      <c r="C493">
        <f>VLOOKUP(A493,'Supplemental Flows'!$A$2:$B$781,2,FALSE)</f>
        <v>0</v>
      </c>
      <c r="D493" s="8">
        <f>Description!$C$5</f>
        <v>78500</v>
      </c>
      <c r="E493" s="3">
        <f>VLOOKUP(J492,'Capacity Curve'!$C$2:$E$123,3,TRUE)</f>
        <v>29800</v>
      </c>
      <c r="F493" s="11">
        <f>VLOOKUP(A493,Evaporation!$A$2:$F$1010,3,FALSE)</f>
        <v>1.7230049999999999</v>
      </c>
      <c r="G493" s="3">
        <f t="shared" si="14"/>
        <v>51345.548999999999</v>
      </c>
      <c r="H493" s="3">
        <f>IF(J492+B493+C493-D493-G493-E493-I493&gt;Description!$C$6,J492+B493+C493-D493-G493-Description!$C$6,0)</f>
        <v>33934.400999999954</v>
      </c>
      <c r="I493" s="6"/>
      <c r="J493" s="3">
        <f t="shared" si="15"/>
        <v>814500</v>
      </c>
      <c r="K493" s="3">
        <f>IF(J493&lt;Description!$C$6,'Monthly Stage'!J493,Description!$C$6)</f>
        <v>814500</v>
      </c>
      <c r="L493" s="3"/>
    </row>
    <row r="494" spans="1:13">
      <c r="A494" s="10">
        <f>Evaporation!A493</f>
        <v>1487</v>
      </c>
      <c r="B494" s="3">
        <f>VLOOKUP(A494,Inflow!$A$2:$C$1010,2,FALSE)</f>
        <v>183962.59400000001</v>
      </c>
      <c r="C494">
        <f>VLOOKUP(A494,'Supplemental Flows'!$A$2:$B$781,2,FALSE)</f>
        <v>0</v>
      </c>
      <c r="D494" s="8">
        <f>Description!$C$5</f>
        <v>78500</v>
      </c>
      <c r="E494" s="3">
        <f>VLOOKUP(J493,'Capacity Curve'!$C$2:$E$123,3,TRUE)</f>
        <v>29800</v>
      </c>
      <c r="F494" s="11">
        <f>VLOOKUP(A494,Evaporation!$A$2:$F$1010,3,FALSE)</f>
        <v>1.5488526</v>
      </c>
      <c r="G494" s="3">
        <f t="shared" si="14"/>
        <v>46155.807480000003</v>
      </c>
      <c r="H494" s="3">
        <f>IF(J493+B494+C494-D494-G494-E494-I494&gt;Description!$C$6,J493+B494+C494-D494-G494-Description!$C$6,0)</f>
        <v>59306.786520000082</v>
      </c>
      <c r="I494" s="6"/>
      <c r="J494" s="3">
        <f t="shared" si="15"/>
        <v>814500</v>
      </c>
      <c r="K494" s="3">
        <f>IF(J494&lt;Description!$C$6,'Monthly Stage'!J494,Description!$C$6)</f>
        <v>814500</v>
      </c>
      <c r="L494" s="3"/>
      <c r="M494" s="3"/>
    </row>
    <row r="495" spans="1:13">
      <c r="A495" s="10">
        <f>Evaporation!A494</f>
        <v>1488</v>
      </c>
      <c r="B495" s="3">
        <f>VLOOKUP(A495,Inflow!$A$2:$C$1010,2,FALSE)</f>
        <v>106432.50200000001</v>
      </c>
      <c r="C495">
        <f>VLOOKUP(A495,'Supplemental Flows'!$A$2:$B$781,2,FALSE)</f>
        <v>0</v>
      </c>
      <c r="D495" s="8">
        <f>Description!$C$5</f>
        <v>78500</v>
      </c>
      <c r="E495" s="3">
        <f>VLOOKUP(J494,'Capacity Curve'!$C$2:$E$123,3,TRUE)</f>
        <v>29800</v>
      </c>
      <c r="F495" s="11">
        <f>VLOOKUP(A495,Evaporation!$A$2:$F$1010,3,FALSE)</f>
        <v>2.2178458000000001</v>
      </c>
      <c r="G495" s="3">
        <f t="shared" si="14"/>
        <v>66091.804839999997</v>
      </c>
      <c r="H495" s="3">
        <f>IF(J494+B495+C495-D495-G495-E495-I495&gt;Description!$C$6,J494+B495+C495-D495-G495-Description!$C$6,0)</f>
        <v>0</v>
      </c>
      <c r="I495" s="6"/>
      <c r="J495" s="3">
        <f t="shared" si="15"/>
        <v>776340.69715999998</v>
      </c>
      <c r="K495" s="3">
        <f>IF(J495&lt;Description!$C$6,'Monthly Stage'!J495,Description!$C$6)</f>
        <v>776340.69715999998</v>
      </c>
      <c r="L495" s="3"/>
    </row>
    <row r="496" spans="1:13">
      <c r="A496" s="10">
        <f>Evaporation!A495</f>
        <v>1489</v>
      </c>
      <c r="B496" s="3">
        <f>VLOOKUP(A496,Inflow!$A$2:$C$1010,2,FALSE)</f>
        <v>96863.707999999999</v>
      </c>
      <c r="C496">
        <f>VLOOKUP(A496,'Supplemental Flows'!$A$2:$B$781,2,FALSE)</f>
        <v>0</v>
      </c>
      <c r="D496" s="8">
        <f>Description!$C$5</f>
        <v>78500</v>
      </c>
      <c r="E496" s="3">
        <f>VLOOKUP(J495,'Capacity Curve'!$C$2:$E$123,3,TRUE)</f>
        <v>28100</v>
      </c>
      <c r="F496" s="11">
        <f>VLOOKUP(A496,Evaporation!$A$2:$F$1010,3,FALSE)</f>
        <v>2.3004131999999999</v>
      </c>
      <c r="G496" s="3">
        <f t="shared" si="14"/>
        <v>64641.610919999999</v>
      </c>
      <c r="H496" s="3">
        <f>IF(J495+B496+C496-D496-G496-E496-I496&gt;Description!$C$6,J495+B496+C496-D496-G496-Description!$C$6,0)</f>
        <v>0</v>
      </c>
      <c r="I496" s="6"/>
      <c r="J496" s="3">
        <f t="shared" si="15"/>
        <v>730062.79423999996</v>
      </c>
      <c r="K496" s="3">
        <f>IF(J496&lt;Description!$C$6,'Monthly Stage'!J496,Description!$C$6)</f>
        <v>730062.79423999996</v>
      </c>
      <c r="L496" s="3"/>
    </row>
    <row r="497" spans="1:13">
      <c r="A497" s="10">
        <f>Evaporation!A496</f>
        <v>1490</v>
      </c>
      <c r="B497" s="3">
        <f>VLOOKUP(A497,Inflow!$A$2:$C$1010,2,FALSE)</f>
        <v>141474.53599999999</v>
      </c>
      <c r="C497">
        <f>VLOOKUP(A497,'Supplemental Flows'!$A$2:$B$781,2,FALSE)</f>
        <v>0</v>
      </c>
      <c r="D497" s="8">
        <f>Description!$C$5</f>
        <v>78500</v>
      </c>
      <c r="E497" s="3">
        <f>VLOOKUP(J496,'Capacity Curve'!$C$2:$E$123,3,TRUE)</f>
        <v>27300</v>
      </c>
      <c r="F497" s="11">
        <f>VLOOKUP(A497,Evaporation!$A$2:$F$1010,3,FALSE)</f>
        <v>1.9154743999999999</v>
      </c>
      <c r="G497" s="3">
        <f t="shared" si="14"/>
        <v>52292.451119999998</v>
      </c>
      <c r="H497" s="3">
        <f>IF(J496+B497+C497-D497-G497-E497-I497&gt;Description!$C$6,J496+B497+C497-D497-G497-Description!$C$6,0)</f>
        <v>0</v>
      </c>
      <c r="I497" s="6"/>
      <c r="J497" s="3">
        <f t="shared" si="15"/>
        <v>740744.87911999994</v>
      </c>
      <c r="K497" s="3">
        <f>IF(J497&lt;Description!$C$6,'Monthly Stage'!J497,Description!$C$6)</f>
        <v>740744.87911999994</v>
      </c>
      <c r="L497" s="3"/>
    </row>
    <row r="498" spans="1:13">
      <c r="A498" s="10">
        <f>Evaporation!A497</f>
        <v>1491</v>
      </c>
      <c r="B498" s="3">
        <f>VLOOKUP(A498,Inflow!$A$2:$C$1010,2,FALSE)</f>
        <v>162342.99799999999</v>
      </c>
      <c r="C498">
        <f>VLOOKUP(A498,'Supplemental Flows'!$A$2:$B$781,2,FALSE)</f>
        <v>0</v>
      </c>
      <c r="D498" s="8">
        <f>Description!$C$5</f>
        <v>78500</v>
      </c>
      <c r="E498" s="3">
        <f>VLOOKUP(J497,'Capacity Curve'!$C$2:$E$123,3,TRUE)</f>
        <v>27300</v>
      </c>
      <c r="F498" s="11">
        <f>VLOOKUP(A498,Evaporation!$A$2:$F$1010,3,FALSE)</f>
        <v>1.7354042000000001</v>
      </c>
      <c r="G498" s="3">
        <f t="shared" si="14"/>
        <v>47376.534660000005</v>
      </c>
      <c r="H498" s="3">
        <f>IF(J497+B498+C498-D498-G498-E498-I498&gt;Description!$C$6,J497+B498+C498-D498-G498-Description!$C$6,0)</f>
        <v>0</v>
      </c>
      <c r="I498" s="6"/>
      <c r="J498" s="3">
        <f t="shared" si="15"/>
        <v>777211.34245999996</v>
      </c>
      <c r="K498" s="3">
        <f>IF(J498&lt;Description!$C$6,'Monthly Stage'!J498,Description!$C$6)</f>
        <v>777211.34245999996</v>
      </c>
      <c r="L498" s="3"/>
    </row>
    <row r="499" spans="1:13">
      <c r="A499" s="10">
        <f>Evaporation!A498</f>
        <v>1492</v>
      </c>
      <c r="B499" s="3">
        <f>VLOOKUP(A499,Inflow!$A$2:$C$1010,2,FALSE)</f>
        <v>154505.07800000001</v>
      </c>
      <c r="C499">
        <f>VLOOKUP(A499,'Supplemental Flows'!$A$2:$B$781,2,FALSE)</f>
        <v>0</v>
      </c>
      <c r="D499" s="8">
        <f>Description!$C$5</f>
        <v>78500</v>
      </c>
      <c r="E499" s="3">
        <f>VLOOKUP(J498,'Capacity Curve'!$C$2:$E$123,3,TRUE)</f>
        <v>28100</v>
      </c>
      <c r="F499" s="11">
        <f>VLOOKUP(A499,Evaporation!$A$2:$F$1010,3,FALSE)</f>
        <v>1.8030362</v>
      </c>
      <c r="G499" s="3">
        <f t="shared" si="14"/>
        <v>50665.317219999997</v>
      </c>
      <c r="H499" s="3">
        <f>IF(J498+B499+C499-D499-G499-E499-I499&gt;Description!$C$6,J498+B499+C499-D499-G499-Description!$C$6,0)</f>
        <v>0</v>
      </c>
      <c r="I499" s="6"/>
      <c r="J499" s="3">
        <f t="shared" si="15"/>
        <v>802551.10323999997</v>
      </c>
      <c r="K499" s="3">
        <f>IF(J499&lt;Description!$C$6,'Monthly Stage'!J499,Description!$C$6)</f>
        <v>802551.10323999997</v>
      </c>
      <c r="L499" s="3"/>
    </row>
    <row r="500" spans="1:13">
      <c r="A500" s="10">
        <f>Evaporation!A499</f>
        <v>1493</v>
      </c>
      <c r="B500" s="3">
        <f>VLOOKUP(A500,Inflow!$A$2:$C$1010,2,FALSE)</f>
        <v>222923.58799999999</v>
      </c>
      <c r="C500">
        <f>VLOOKUP(A500,'Supplemental Flows'!$A$2:$B$781,2,FALSE)</f>
        <v>0</v>
      </c>
      <c r="D500" s="8">
        <f>Description!$C$5</f>
        <v>78500</v>
      </c>
      <c r="E500" s="3">
        <f>VLOOKUP(J499,'Capacity Curve'!$C$2:$E$123,3,TRUE)</f>
        <v>28900</v>
      </c>
      <c r="F500" s="11">
        <f>VLOOKUP(A500,Evaporation!$A$2:$F$1010,3,FALSE)</f>
        <v>1.2126652</v>
      </c>
      <c r="G500" s="3">
        <f t="shared" si="14"/>
        <v>35046.024279999998</v>
      </c>
      <c r="H500" s="3">
        <f>IF(J499+B500+C500-D500-G500-E500-I500&gt;Description!$C$6,J499+B500+C500-D500-G500-Description!$C$6,0)</f>
        <v>97428.666959999944</v>
      </c>
      <c r="I500" s="6"/>
      <c r="J500" s="3">
        <f t="shared" si="15"/>
        <v>814500</v>
      </c>
      <c r="K500" s="3">
        <f>IF(J500&lt;Description!$C$6,'Monthly Stage'!J500,Description!$C$6)</f>
        <v>814500</v>
      </c>
      <c r="L500" s="3"/>
    </row>
    <row r="501" spans="1:13">
      <c r="A501" s="10">
        <f>Evaporation!A500</f>
        <v>1494</v>
      </c>
      <c r="B501" s="3">
        <f>VLOOKUP(A501,Inflow!$A$2:$C$1010,2,FALSE)</f>
        <v>317141.91800000001</v>
      </c>
      <c r="C501">
        <f>VLOOKUP(A501,'Supplemental Flows'!$A$2:$B$781,2,FALSE)</f>
        <v>0</v>
      </c>
      <c r="D501" s="8">
        <f>Description!$C$5</f>
        <v>78500</v>
      </c>
      <c r="E501" s="3">
        <f>VLOOKUP(J500,'Capacity Curve'!$C$2:$E$123,3,TRUE)</f>
        <v>29800</v>
      </c>
      <c r="F501" s="11">
        <f>VLOOKUP(A501,Evaporation!$A$2:$F$1010,3,FALSE)</f>
        <v>0.39967219999999992</v>
      </c>
      <c r="G501" s="3">
        <f t="shared" si="14"/>
        <v>11910.231559999998</v>
      </c>
      <c r="H501" s="3">
        <f>IF(J500+B501+C501-D501-G501-E501-I501&gt;Description!$C$6,J500+B501+C501-D501-G501-Description!$C$6,0)</f>
        <v>226731.68644000008</v>
      </c>
      <c r="I501" s="6"/>
      <c r="J501" s="3">
        <f t="shared" si="15"/>
        <v>814500</v>
      </c>
      <c r="K501" s="3">
        <f>IF(J501&lt;Description!$C$6,'Monthly Stage'!J501,Description!$C$6)</f>
        <v>814500</v>
      </c>
      <c r="L501" s="3"/>
    </row>
    <row r="502" spans="1:13">
      <c r="A502" s="10">
        <f>Evaporation!A501</f>
        <v>1495</v>
      </c>
      <c r="B502" s="3">
        <f>VLOOKUP(A502,Inflow!$A$2:$C$1010,2,FALSE)</f>
        <v>173871.272</v>
      </c>
      <c r="C502">
        <f>VLOOKUP(A502,'Supplemental Flows'!$A$2:$B$781,2,FALSE)</f>
        <v>0</v>
      </c>
      <c r="D502" s="8">
        <f>Description!$C$5</f>
        <v>78500</v>
      </c>
      <c r="E502" s="3">
        <f>VLOOKUP(J501,'Capacity Curve'!$C$2:$E$123,3,TRUE)</f>
        <v>29800</v>
      </c>
      <c r="F502" s="11">
        <f>VLOOKUP(A502,Evaporation!$A$2:$F$1010,3,FALSE)</f>
        <v>1.6359288000000001</v>
      </c>
      <c r="G502" s="3">
        <f t="shared" si="14"/>
        <v>48750.678240000001</v>
      </c>
      <c r="H502" s="3">
        <f>IF(J501+B502+C502-D502-G502-E502-I502&gt;Description!$C$6,J501+B502+C502-D502-G502-Description!$C$6,0)</f>
        <v>46620.59375999996</v>
      </c>
      <c r="I502" s="6"/>
      <c r="J502" s="3">
        <f t="shared" si="15"/>
        <v>814500</v>
      </c>
      <c r="K502" s="3">
        <f>IF(J502&lt;Description!$C$6,'Monthly Stage'!J502,Description!$C$6)</f>
        <v>814500</v>
      </c>
      <c r="L502" s="3"/>
    </row>
    <row r="503" spans="1:13">
      <c r="A503" s="10">
        <f>Evaporation!A502</f>
        <v>1496</v>
      </c>
      <c r="B503" s="3">
        <f>VLOOKUP(A503,Inflow!$A$2:$C$1010,2,FALSE)</f>
        <v>29392.28</v>
      </c>
      <c r="C503">
        <f>VLOOKUP(A503,'Supplemental Flows'!$A$2:$B$781,2,FALSE)</f>
        <v>0</v>
      </c>
      <c r="D503" s="8">
        <f>Description!$C$5</f>
        <v>78500</v>
      </c>
      <c r="E503" s="3">
        <f>VLOOKUP(J502,'Capacity Curve'!$C$2:$E$123,3,TRUE)</f>
        <v>29800</v>
      </c>
      <c r="F503" s="11">
        <f>VLOOKUP(A503,Evaporation!$A$2:$F$1010,3,FALSE)</f>
        <v>2.882612</v>
      </c>
      <c r="G503" s="3">
        <f t="shared" si="14"/>
        <v>85901.837599999999</v>
      </c>
      <c r="H503" s="3">
        <f>IF(J502+B503+C503-D503-G503-E503-I503&gt;Description!$C$6,J502+B503+C503-D503-G503-Description!$C$6,0)</f>
        <v>0</v>
      </c>
      <c r="I503" s="6"/>
      <c r="J503" s="3">
        <f t="shared" si="15"/>
        <v>679490.44240000006</v>
      </c>
      <c r="K503" s="3">
        <f>IF(J503&lt;Description!$C$6,'Monthly Stage'!J503,Description!$C$6)</f>
        <v>679490.44240000006</v>
      </c>
      <c r="L503" s="3"/>
    </row>
    <row r="504" spans="1:13">
      <c r="A504" s="10">
        <f>Evaporation!A503</f>
        <v>1497</v>
      </c>
      <c r="B504" s="3">
        <f>VLOOKUP(A504,Inflow!$A$2:$C$1010,2,FALSE)</f>
        <v>-6727.4679999999935</v>
      </c>
      <c r="C504">
        <f>VLOOKUP(A504,'Supplemental Flows'!$A$2:$B$781,2,FALSE)</f>
        <v>0</v>
      </c>
      <c r="D504" s="8">
        <f>Description!$C$5</f>
        <v>78500</v>
      </c>
      <c r="E504" s="3">
        <f>VLOOKUP(J503,'Capacity Curve'!$C$2:$E$123,3,TRUE)</f>
        <v>25800</v>
      </c>
      <c r="F504" s="11">
        <f>VLOOKUP(A504,Evaporation!$A$2:$F$1010,3,FALSE)</f>
        <v>3.1942827999999999</v>
      </c>
      <c r="G504" s="3">
        <f t="shared" si="14"/>
        <v>82412.496239999993</v>
      </c>
      <c r="H504" s="3">
        <f>IF(J503+B504+C504-D504-G504-E504-I504&gt;Description!$C$6,J503+B504+C504-D504-G504-Description!$C$6,0)</f>
        <v>0</v>
      </c>
      <c r="I504" s="6"/>
      <c r="J504" s="3">
        <f t="shared" si="15"/>
        <v>511850.47816000006</v>
      </c>
      <c r="K504" s="3">
        <f>IF(J504&lt;Description!$C$6,'Monthly Stage'!J504,Description!$C$6)</f>
        <v>511850.47816000006</v>
      </c>
      <c r="L504" s="3"/>
    </row>
    <row r="505" spans="1:13">
      <c r="A505" s="10">
        <f>Evaporation!A504</f>
        <v>1498</v>
      </c>
      <c r="B505" s="3">
        <f>VLOOKUP(A505,Inflow!$A$2:$C$1010,2,FALSE)</f>
        <v>245849.50400000002</v>
      </c>
      <c r="C505">
        <f>VLOOKUP(A505,'Supplemental Flows'!$A$2:$B$781,2,FALSE)</f>
        <v>0</v>
      </c>
      <c r="D505" s="8">
        <f>Description!$C$5</f>
        <v>78500</v>
      </c>
      <c r="E505" s="3">
        <f>VLOOKUP(J504,'Capacity Curve'!$C$2:$E$123,3,TRUE)</f>
        <v>20460</v>
      </c>
      <c r="F505" s="11">
        <f>VLOOKUP(A505,Evaporation!$A$2:$F$1010,3,FALSE)</f>
        <v>1.0148416</v>
      </c>
      <c r="G505" s="3">
        <f t="shared" si="14"/>
        <v>20763.659135999998</v>
      </c>
      <c r="H505" s="3">
        <f>IF(J504+B505+C505-D505-G505-E505-I505&gt;Description!$C$6,J504+B505+C505-D505-G505-Description!$C$6,0)</f>
        <v>0</v>
      </c>
      <c r="I505" s="6"/>
      <c r="J505" s="3">
        <f t="shared" si="15"/>
        <v>658436.32302400016</v>
      </c>
      <c r="K505" s="3">
        <f>IF(J505&lt;Description!$C$6,'Monthly Stage'!J505,Description!$C$6)</f>
        <v>658436.32302400016</v>
      </c>
      <c r="L505" s="3"/>
    </row>
    <row r="506" spans="1:13">
      <c r="A506" s="10">
        <f>Evaporation!A505</f>
        <v>1499</v>
      </c>
      <c r="B506" s="3">
        <f>VLOOKUP(A506,Inflow!$A$2:$C$1010,2,FALSE)</f>
        <v>208194.83000000002</v>
      </c>
      <c r="C506">
        <f>VLOOKUP(A506,'Supplemental Flows'!$A$2:$B$781,2,FALSE)</f>
        <v>0</v>
      </c>
      <c r="D506" s="8">
        <f>Description!$C$5</f>
        <v>78500</v>
      </c>
      <c r="E506" s="3">
        <f>VLOOKUP(J505,'Capacity Curve'!$C$2:$E$123,3,TRUE)</f>
        <v>25200</v>
      </c>
      <c r="F506" s="11">
        <f>VLOOKUP(A506,Evaporation!$A$2:$F$1010,3,FALSE)</f>
        <v>1.3397570000000001</v>
      </c>
      <c r="G506" s="3">
        <f t="shared" si="14"/>
        <v>33761.876400000001</v>
      </c>
      <c r="H506" s="3">
        <f>IF(J505+B506+C506-D506-G506-E506-I506&gt;Description!$C$6,J505+B506+C506-D506-G506-Description!$C$6,0)</f>
        <v>0</v>
      </c>
      <c r="I506" s="6"/>
      <c r="J506" s="3">
        <f t="shared" si="15"/>
        <v>754369.27662400017</v>
      </c>
      <c r="K506" s="3">
        <f>IF(J506&lt;Description!$C$6,'Monthly Stage'!J506,Description!$C$6)</f>
        <v>754369.27662400017</v>
      </c>
      <c r="L506" s="3"/>
      <c r="M506" s="3"/>
    </row>
    <row r="507" spans="1:13">
      <c r="A507" s="10">
        <f>Evaporation!A506</f>
        <v>1500</v>
      </c>
      <c r="B507" s="3">
        <f>VLOOKUP(A507,Inflow!$A$2:$C$1010,2,FALSE)</f>
        <v>208325.462</v>
      </c>
      <c r="C507">
        <f>VLOOKUP(A507,'Supplemental Flows'!$A$2:$B$781,2,FALSE)</f>
        <v>0</v>
      </c>
      <c r="D507" s="8">
        <f>Description!$C$5</f>
        <v>78500</v>
      </c>
      <c r="E507" s="3">
        <f>VLOOKUP(J506,'Capacity Curve'!$C$2:$E$123,3,TRUE)</f>
        <v>27300</v>
      </c>
      <c r="F507" s="11">
        <f>VLOOKUP(A507,Evaporation!$A$2:$F$1010,3,FALSE)</f>
        <v>1.3386298000000001</v>
      </c>
      <c r="G507" s="3">
        <f t="shared" si="14"/>
        <v>36544.593540000002</v>
      </c>
      <c r="H507" s="3">
        <f>IF(J506+B507+C507-D507-G507-E507-I507&gt;Description!$C$6,J506+B507+C507-D507-G507-Description!$C$6,0)</f>
        <v>33150.145084000193</v>
      </c>
      <c r="I507" s="6"/>
      <c r="J507" s="3">
        <f t="shared" si="15"/>
        <v>814500</v>
      </c>
      <c r="K507" s="3">
        <f>IF(J507&lt;Description!$C$6,'Monthly Stage'!J507,Description!$C$6)</f>
        <v>814500</v>
      </c>
      <c r="L507" s="3"/>
    </row>
    <row r="508" spans="1:13">
      <c r="A508" s="10">
        <f>Evaporation!A507</f>
        <v>1501</v>
      </c>
      <c r="B508" s="3">
        <f>VLOOKUP(A508,Inflow!$A$2:$C$1010,2,FALSE)</f>
        <v>121651.13</v>
      </c>
      <c r="C508">
        <f>VLOOKUP(A508,'Supplemental Flows'!$A$2:$B$781,2,FALSE)</f>
        <v>0</v>
      </c>
      <c r="D508" s="8">
        <f>Description!$C$5</f>
        <v>78500</v>
      </c>
      <c r="E508" s="3">
        <f>VLOOKUP(J507,'Capacity Curve'!$C$2:$E$123,3,TRUE)</f>
        <v>29800</v>
      </c>
      <c r="F508" s="11">
        <f>VLOOKUP(A508,Evaporation!$A$2:$F$1010,3,FALSE)</f>
        <v>2.0865269999999998</v>
      </c>
      <c r="G508" s="3">
        <f t="shared" ref="G508:G518" si="16">E508*F508</f>
        <v>62178.504599999993</v>
      </c>
      <c r="H508" s="3">
        <f>IF(J507+B508+C508-D508-G508-E508-I508&gt;Description!$C$6,J507+B508+C508-D508-G508-Description!$C$6,0)</f>
        <v>0</v>
      </c>
      <c r="I508" s="6"/>
      <c r="J508" s="3">
        <f t="shared" si="15"/>
        <v>795472.62540000002</v>
      </c>
      <c r="K508" s="3">
        <f>IF(J508&lt;Description!$C$6,'Monthly Stage'!J508,Description!$C$6)</f>
        <v>795472.62540000002</v>
      </c>
      <c r="L508" s="3"/>
    </row>
    <row r="509" spans="1:13">
      <c r="A509" s="10">
        <f>Evaporation!A508</f>
        <v>1502</v>
      </c>
      <c r="B509" s="3">
        <f>VLOOKUP(A509,Inflow!$A$2:$C$1010,2,FALSE)</f>
        <v>31155.812000000005</v>
      </c>
      <c r="C509">
        <f>VLOOKUP(A509,'Supplemental Flows'!$A$2:$B$781,2,FALSE)</f>
        <v>0</v>
      </c>
      <c r="D509" s="8">
        <f>Description!$C$5</f>
        <v>78500</v>
      </c>
      <c r="E509" s="3">
        <f>VLOOKUP(J508,'Capacity Curve'!$C$2:$E$123,3,TRUE)</f>
        <v>28900</v>
      </c>
      <c r="F509" s="11">
        <f>VLOOKUP(A509,Evaporation!$A$2:$F$1010,3,FALSE)</f>
        <v>2.8673948</v>
      </c>
      <c r="G509" s="3">
        <f t="shared" si="16"/>
        <v>82867.709719999999</v>
      </c>
      <c r="H509" s="3">
        <f>IF(J508+B509+C509-D509-G509-E509-I509&gt;Description!$C$6,J508+B509+C509-D509-G509-Description!$C$6,0)</f>
        <v>0</v>
      </c>
      <c r="I509" s="6"/>
      <c r="J509" s="3">
        <f t="shared" si="15"/>
        <v>665260.72768000001</v>
      </c>
      <c r="K509" s="3">
        <f>IF(J509&lt;Description!$C$6,'Monthly Stage'!J509,Description!$C$6)</f>
        <v>665260.72768000001</v>
      </c>
      <c r="L509" s="3"/>
    </row>
    <row r="510" spans="1:13">
      <c r="A510" s="10">
        <f>Evaporation!A509</f>
        <v>1503</v>
      </c>
      <c r="B510" s="3">
        <f>VLOOKUP(A510,Inflow!$A$2:$C$1010,2,FALSE)</f>
        <v>40593.974000000002</v>
      </c>
      <c r="C510">
        <f>VLOOKUP(A510,'Supplemental Flows'!$A$2:$B$781,2,FALSE)</f>
        <v>0</v>
      </c>
      <c r="D510" s="8">
        <f>Description!$C$5</f>
        <v>78500</v>
      </c>
      <c r="E510" s="3">
        <f>VLOOKUP(J509,'Capacity Curve'!$C$2:$E$123,3,TRUE)</f>
        <v>25200</v>
      </c>
      <c r="F510" s="11">
        <f>VLOOKUP(A510,Evaporation!$A$2:$F$1010,3,FALSE)</f>
        <v>2.7859546000000002</v>
      </c>
      <c r="G510" s="3">
        <f t="shared" si="16"/>
        <v>70206.055919999999</v>
      </c>
      <c r="H510" s="3">
        <f>IF(J509+B510+C510-D510-G510-E510-I510&gt;Description!$C$6,J509+B510+C510-D510-G510-Description!$C$6,0)</f>
        <v>0</v>
      </c>
      <c r="I510" s="6"/>
      <c r="J510" s="3">
        <f t="shared" si="15"/>
        <v>557148.6457600001</v>
      </c>
      <c r="K510" s="3">
        <f>IF(J510&lt;Description!$C$6,'Monthly Stage'!J510,Description!$C$6)</f>
        <v>557148.6457600001</v>
      </c>
      <c r="L510" s="3"/>
    </row>
    <row r="511" spans="1:13">
      <c r="A511" s="10">
        <f>Evaporation!A510</f>
        <v>1504</v>
      </c>
      <c r="B511" s="3">
        <f>VLOOKUP(A511,Inflow!$A$2:$C$1010,2,FALSE)</f>
        <v>137131.022</v>
      </c>
      <c r="C511">
        <f>VLOOKUP(A511,'Supplemental Flows'!$A$2:$B$781,2,FALSE)</f>
        <v>0</v>
      </c>
      <c r="D511" s="8">
        <f>Description!$C$5</f>
        <v>78500</v>
      </c>
      <c r="E511" s="3">
        <f>VLOOKUP(J510,'Capacity Curve'!$C$2:$E$123,3,TRUE)</f>
        <v>22400</v>
      </c>
      <c r="F511" s="11">
        <f>VLOOKUP(A511,Evaporation!$A$2:$F$1010,3,FALSE)</f>
        <v>1.9529538</v>
      </c>
      <c r="G511" s="3">
        <f t="shared" si="16"/>
        <v>43746.165119999998</v>
      </c>
      <c r="H511" s="3">
        <f>IF(J510+B511+C511-D511-G511-E511-I511&gt;Description!$C$6,J510+B511+C511-D511-G511-Description!$C$6,0)</f>
        <v>0</v>
      </c>
      <c r="I511" s="6"/>
      <c r="J511" s="3">
        <f t="shared" si="15"/>
        <v>572033.50264000008</v>
      </c>
      <c r="K511" s="3">
        <f>IF(J511&lt;Description!$C$6,'Monthly Stage'!J511,Description!$C$6)</f>
        <v>572033.50264000008</v>
      </c>
      <c r="L511" s="3"/>
    </row>
    <row r="512" spans="1:13">
      <c r="A512" s="10">
        <f>Evaporation!A511</f>
        <v>1505</v>
      </c>
      <c r="B512" s="3">
        <f>VLOOKUP(A512,Inflow!$A$2:$C$1010,2,FALSE)</f>
        <v>92585.510000000009</v>
      </c>
      <c r="C512">
        <f>VLOOKUP(A512,'Supplemental Flows'!$A$2:$B$781,2,FALSE)</f>
        <v>0</v>
      </c>
      <c r="D512" s="8">
        <f>Description!$C$5</f>
        <v>78500</v>
      </c>
      <c r="E512" s="3">
        <f>VLOOKUP(J511,'Capacity Curve'!$C$2:$E$123,3,TRUE)</f>
        <v>22400</v>
      </c>
      <c r="F512" s="11">
        <f>VLOOKUP(A512,Evaporation!$A$2:$F$1010,3,FALSE)</f>
        <v>2.337329</v>
      </c>
      <c r="G512" s="3">
        <f t="shared" si="16"/>
        <v>52356.169600000001</v>
      </c>
      <c r="H512" s="3">
        <f>IF(J511+B512+C512-D512-G512-E512-I512&gt;Description!$C$6,J511+B512+C512-D512-G512-Description!$C$6,0)</f>
        <v>0</v>
      </c>
      <c r="I512" s="6"/>
      <c r="J512" s="3">
        <f t="shared" si="15"/>
        <v>533762.84304000007</v>
      </c>
      <c r="K512" s="3">
        <f>IF(J512&lt;Description!$C$6,'Monthly Stage'!J512,Description!$C$6)</f>
        <v>533762.84304000007</v>
      </c>
      <c r="L512" s="3"/>
    </row>
    <row r="513" spans="1:13">
      <c r="A513" s="10">
        <f>Evaporation!A512</f>
        <v>1506</v>
      </c>
      <c r="B513" s="3">
        <f>VLOOKUP(A513,Inflow!$A$2:$C$1010,2,FALSE)</f>
        <v>123545.29399999999</v>
      </c>
      <c r="C513">
        <f>VLOOKUP(A513,'Supplemental Flows'!$A$2:$B$781,2,FALSE)</f>
        <v>0</v>
      </c>
      <c r="D513" s="8">
        <f>Description!$C$5</f>
        <v>78500</v>
      </c>
      <c r="E513" s="3">
        <f>VLOOKUP(J512,'Capacity Curve'!$C$2:$E$123,3,TRUE)</f>
        <v>21700</v>
      </c>
      <c r="F513" s="11">
        <f>VLOOKUP(A513,Evaporation!$A$2:$F$1010,3,FALSE)</f>
        <v>2.0701825999999999</v>
      </c>
      <c r="G513" s="3">
        <f t="shared" si="16"/>
        <v>44922.962419999996</v>
      </c>
      <c r="H513" s="3">
        <f>IF(J512+B513+C513-D513-G513-E513-I513&gt;Description!$C$6,J512+B513+C513-D513-G513-Description!$C$6,0)</f>
        <v>0</v>
      </c>
      <c r="I513" s="6"/>
      <c r="J513" s="3">
        <f t="shared" si="15"/>
        <v>533885.17462000006</v>
      </c>
      <c r="K513" s="3">
        <f>IF(J513&lt;Description!$C$6,'Monthly Stage'!J513,Description!$C$6)</f>
        <v>533885.17462000006</v>
      </c>
      <c r="L513" s="3"/>
    </row>
    <row r="514" spans="1:13">
      <c r="A514" s="10">
        <f>Evaporation!A513</f>
        <v>1507</v>
      </c>
      <c r="B514" s="3">
        <f>VLOOKUP(A514,Inflow!$A$2:$C$1010,2,FALSE)</f>
        <v>117111.66800000001</v>
      </c>
      <c r="C514">
        <f>VLOOKUP(A514,'Supplemental Flows'!$A$2:$B$781,2,FALSE)</f>
        <v>0</v>
      </c>
      <c r="D514" s="8">
        <f>Description!$C$5</f>
        <v>78500</v>
      </c>
      <c r="E514" s="3">
        <f>VLOOKUP(J513,'Capacity Curve'!$C$2:$E$123,3,TRUE)</f>
        <v>21700</v>
      </c>
      <c r="F514" s="11">
        <f>VLOOKUP(A514,Evaporation!$A$2:$F$1010,3,FALSE)</f>
        <v>2.1256971999999998</v>
      </c>
      <c r="G514" s="3">
        <f t="shared" si="16"/>
        <v>46127.629239999995</v>
      </c>
      <c r="H514" s="3">
        <f>IF(J513+B514+C514-D514-G514-E514-I514&gt;Description!$C$6,J513+B514+C514-D514-G514-Description!$C$6,0)</f>
        <v>0</v>
      </c>
      <c r="I514" s="6"/>
      <c r="J514" s="3">
        <f t="shared" si="15"/>
        <v>526369.21337999997</v>
      </c>
      <c r="K514" s="3">
        <f>IF(J514&lt;Description!$C$6,'Monthly Stage'!J514,Description!$C$6)</f>
        <v>526369.21337999997</v>
      </c>
      <c r="L514" s="3"/>
    </row>
    <row r="515" spans="1:13">
      <c r="A515" s="10">
        <f>Evaporation!A514</f>
        <v>1508</v>
      </c>
      <c r="B515" s="3">
        <f>VLOOKUP(A515,Inflow!$A$2:$C$1010,2,FALSE)</f>
        <v>204112.58000000002</v>
      </c>
      <c r="C515">
        <f>VLOOKUP(A515,'Supplemental Flows'!$A$2:$B$781,2,FALSE)</f>
        <v>0</v>
      </c>
      <c r="D515" s="8">
        <f>Description!$C$5</f>
        <v>78500</v>
      </c>
      <c r="E515" s="3">
        <f>VLOOKUP(J514,'Capacity Curve'!$C$2:$E$123,3,TRUE)</f>
        <v>21000</v>
      </c>
      <c r="F515" s="11">
        <f>VLOOKUP(A515,Evaporation!$A$2:$F$1010,3,FALSE)</f>
        <v>1.3749819999999999</v>
      </c>
      <c r="G515" s="3">
        <f t="shared" si="16"/>
        <v>28874.621999999999</v>
      </c>
      <c r="H515" s="3">
        <f>IF(J514+B515+C515-D515-G515-E515-I515&gt;Description!$C$6,J514+B515+C515-D515-G515-Description!$C$6,0)</f>
        <v>0</v>
      </c>
      <c r="I515" s="6"/>
      <c r="J515" s="3">
        <f t="shared" si="15"/>
        <v>623107.17137999996</v>
      </c>
      <c r="K515" s="3">
        <f>IF(J515&lt;Description!$C$6,'Monthly Stage'!J515,Description!$C$6)</f>
        <v>623107.17137999996</v>
      </c>
      <c r="L515" s="3"/>
    </row>
    <row r="516" spans="1:13">
      <c r="A516" s="10">
        <f>Evaporation!A515</f>
        <v>1509</v>
      </c>
      <c r="B516" s="3">
        <f>VLOOKUP(A516,Inflow!$A$2:$C$1010,2,FALSE)</f>
        <v>186999.788</v>
      </c>
      <c r="C516">
        <f>VLOOKUP(A516,'Supplemental Flows'!$A$2:$B$781,2,FALSE)</f>
        <v>0</v>
      </c>
      <c r="D516" s="8">
        <f>Description!$C$5</f>
        <v>78500</v>
      </c>
      <c r="E516" s="3">
        <f>VLOOKUP(J515,'Capacity Curve'!$C$2:$E$123,3,TRUE)</f>
        <v>23700</v>
      </c>
      <c r="F516" s="11">
        <f>VLOOKUP(A516,Evaporation!$A$2:$F$1010,3,FALSE)</f>
        <v>1.5226451999999999</v>
      </c>
      <c r="G516" s="3">
        <f t="shared" si="16"/>
        <v>36086.69124</v>
      </c>
      <c r="H516" s="3">
        <f>IF(J515+B516+C516-D516-G516-E516-I516&gt;Description!$C$6,J515+B516+C516-D516-G516-Description!$C$6,0)</f>
        <v>0</v>
      </c>
      <c r="I516" s="6"/>
      <c r="J516" s="3">
        <f t="shared" si="15"/>
        <v>695520.26813999994</v>
      </c>
      <c r="K516" s="3">
        <f>IF(J516&lt;Description!$C$6,'Monthly Stage'!J516,Description!$C$6)</f>
        <v>695520.26813999994</v>
      </c>
      <c r="L516" s="3"/>
    </row>
    <row r="517" spans="1:13">
      <c r="A517" s="10">
        <f>Evaporation!A516</f>
        <v>1510</v>
      </c>
      <c r="B517" s="3">
        <f>VLOOKUP(A517,Inflow!$A$2:$C$1010,2,FALSE)</f>
        <v>133016.114</v>
      </c>
      <c r="C517">
        <f>VLOOKUP(A517,'Supplemental Flows'!$A$2:$B$781,2,FALSE)</f>
        <v>0</v>
      </c>
      <c r="D517" s="8">
        <f>Description!$C$5</f>
        <v>78500</v>
      </c>
      <c r="E517" s="3">
        <f>VLOOKUP(J516,'Capacity Curve'!$C$2:$E$123,3,TRUE)</f>
        <v>25800</v>
      </c>
      <c r="F517" s="11">
        <f>VLOOKUP(A517,Evaporation!$A$2:$F$1010,3,FALSE)</f>
        <v>1.9884606</v>
      </c>
      <c r="G517" s="3">
        <f t="shared" si="16"/>
        <v>51302.283479999998</v>
      </c>
      <c r="H517" s="3">
        <f>IF(J516+B517+C517-D517-G517-E517-I517&gt;Description!$C$6,J516+B517+C517-D517-G517-Description!$C$6,0)</f>
        <v>0</v>
      </c>
      <c r="I517" s="6"/>
      <c r="J517" s="3">
        <f t="shared" ref="J517:J580" si="17">IF(J516+B517+C517-G517-D517-H517&lt;0,0,J516+B517+C517-G517-D517-H517)</f>
        <v>698734.0986599999</v>
      </c>
      <c r="K517" s="3">
        <f>IF(J517&lt;Description!$C$6,'Monthly Stage'!J517,Description!$C$6)</f>
        <v>698734.0986599999</v>
      </c>
      <c r="L517" s="3"/>
    </row>
    <row r="518" spans="1:13">
      <c r="A518" s="10">
        <f>Evaporation!A517</f>
        <v>1511</v>
      </c>
      <c r="B518" s="3">
        <f>VLOOKUP(A518,Inflow!$A$2:$C$1010,2,FALSE)</f>
        <v>54179.702000000005</v>
      </c>
      <c r="C518">
        <f>VLOOKUP(A518,'Supplemental Flows'!$A$2:$B$781,2,FALSE)</f>
        <v>0</v>
      </c>
      <c r="D518" s="8">
        <f>Description!$C$5</f>
        <v>78500</v>
      </c>
      <c r="E518" s="3">
        <f>VLOOKUP(J517,'Capacity Curve'!$C$2:$E$123,3,TRUE)</f>
        <v>25800</v>
      </c>
      <c r="F518" s="11">
        <f>VLOOKUP(A518,Evaporation!$A$2:$F$1010,3,FALSE)</f>
        <v>2.6687257999999998</v>
      </c>
      <c r="G518" s="3">
        <f t="shared" si="16"/>
        <v>68853.125639999998</v>
      </c>
      <c r="H518" s="3">
        <f>IF(J517+B518+C518-D518-G518-E518-I518&gt;Description!$C$6,J517+B518+C518-D518-G518-Description!$C$6,0)</f>
        <v>0</v>
      </c>
      <c r="I518" s="6"/>
      <c r="J518" s="3">
        <f t="shared" si="17"/>
        <v>605560.67501999997</v>
      </c>
      <c r="K518" s="3">
        <f>IF(J518&lt;Description!$C$6,'Monthly Stage'!J518,Description!$C$6)</f>
        <v>605560.67501999997</v>
      </c>
      <c r="L518" s="3"/>
      <c r="M518" s="3"/>
    </row>
    <row r="519" spans="1:13">
      <c r="A519" s="10">
        <f>Evaporation!A518</f>
        <v>1512</v>
      </c>
      <c r="B519" s="3">
        <f>VLOOKUP(A519,Inflow!$A$2:$C$1010,2,FALSE)</f>
        <v>55355.39</v>
      </c>
      <c r="C519">
        <f>VLOOKUP(A519,'Supplemental Flows'!$A$2:$B$781,2,FALSE)</f>
        <v>0</v>
      </c>
      <c r="D519" s="8">
        <f>Description!$C$5</f>
        <v>78500</v>
      </c>
      <c r="E519" s="3">
        <f>VLOOKUP(J518,'Capacity Curve'!$C$2:$E$123,3,TRUE)</f>
        <v>23700</v>
      </c>
      <c r="F519" s="11">
        <f>VLOOKUP(A519,Evaporation!$A$2:$F$1010,3,FALSE)</f>
        <v>2.6585809999999999</v>
      </c>
      <c r="G519" s="3">
        <f t="shared" ref="G519:G523" si="18">E519*F519</f>
        <v>63008.369699999996</v>
      </c>
      <c r="H519" s="3">
        <f>IF(J518+B519+C519-D519-G519-E519-I519&gt;Description!$C$6,J518+B519+C519-D519-G519-Description!$C$6,0)</f>
        <v>0</v>
      </c>
      <c r="I519" s="6"/>
      <c r="J519" s="3">
        <f t="shared" si="17"/>
        <v>519407.69531999994</v>
      </c>
      <c r="K519" s="3">
        <f>IF(J519&lt;Description!$C$6,'Monthly Stage'!J519,Description!$C$6)</f>
        <v>519407.69531999994</v>
      </c>
    </row>
    <row r="520" spans="1:13">
      <c r="A520" s="10">
        <f>Evaporation!A519</f>
        <v>1513</v>
      </c>
      <c r="B520" s="3">
        <f>VLOOKUP(A520,Inflow!$A$2:$C$1010,2,FALSE)</f>
        <v>181807.166</v>
      </c>
      <c r="C520">
        <f>VLOOKUP(A520,'Supplemental Flows'!$A$2:$B$781,2,FALSE)</f>
        <v>0</v>
      </c>
      <c r="D520" s="8">
        <f>Description!$C$5</f>
        <v>78500</v>
      </c>
      <c r="E520" s="3">
        <f>VLOOKUP(J519,'Capacity Curve'!$C$2:$E$123,3,TRUE)</f>
        <v>21000</v>
      </c>
      <c r="F520" s="11">
        <f>VLOOKUP(A520,Evaporation!$A$2:$F$1010,3,FALSE)</f>
        <v>1.5674513999999999</v>
      </c>
      <c r="G520" s="3">
        <f t="shared" si="18"/>
        <v>32916.479399999997</v>
      </c>
      <c r="H520" s="3">
        <f>IF(J519+B520+C520-D520-G520-E520-I520&gt;Description!$C$6,J519+B520+C520-D520-G520-Description!$C$6,0)</f>
        <v>0</v>
      </c>
      <c r="I520" s="6"/>
      <c r="J520" s="3">
        <f t="shared" si="17"/>
        <v>589798.38191999996</v>
      </c>
      <c r="K520" s="3">
        <f>IF(J520&lt;Description!$C$6,'Monthly Stage'!J520,Description!$C$6)</f>
        <v>589798.38191999996</v>
      </c>
    </row>
    <row r="521" spans="1:13">
      <c r="A521" s="10">
        <f>Evaporation!A520</f>
        <v>1514</v>
      </c>
      <c r="B521" s="3">
        <f>VLOOKUP(A521,Inflow!$A$2:$C$1010,2,FALSE)</f>
        <v>146732.47399999999</v>
      </c>
      <c r="C521">
        <f>VLOOKUP(A521,'Supplemental Flows'!$A$2:$B$781,2,FALSE)</f>
        <v>0</v>
      </c>
      <c r="D521" s="8">
        <f>Description!$C$5</f>
        <v>78500</v>
      </c>
      <c r="E521" s="3">
        <f>VLOOKUP(J520,'Capacity Curve'!$C$2:$E$123,3,TRUE)</f>
        <v>23100</v>
      </c>
      <c r="F521" s="11">
        <f>VLOOKUP(A521,Evaporation!$A$2:$F$1010,3,FALSE)</f>
        <v>1.8701045999999999</v>
      </c>
      <c r="G521" s="3">
        <f t="shared" si="18"/>
        <v>43199.416259999998</v>
      </c>
      <c r="H521" s="3">
        <f>IF(J520+B521+C521-D521-G521-E521-I521&gt;Description!$C$6,J520+B521+C521-D521-G521-Description!$C$6,0)</f>
        <v>0</v>
      </c>
      <c r="I521" s="6"/>
      <c r="J521" s="3">
        <f t="shared" si="17"/>
        <v>614831.43966000003</v>
      </c>
      <c r="K521" s="3">
        <f>IF(J521&lt;Description!$C$6,'Monthly Stage'!J521,Description!$C$6)</f>
        <v>614831.43966000003</v>
      </c>
    </row>
    <row r="522" spans="1:13">
      <c r="A522" s="10">
        <f>Evaporation!A521</f>
        <v>1515</v>
      </c>
      <c r="B522" s="3">
        <f>VLOOKUP(A522,Inflow!$A$2:$C$1010,2,FALSE)</f>
        <v>131089.29200000002</v>
      </c>
      <c r="C522">
        <f>VLOOKUP(A522,'Supplemental Flows'!$A$2:$B$781,2,FALSE)</f>
        <v>0</v>
      </c>
      <c r="D522" s="8">
        <f>Description!$C$5</f>
        <v>78500</v>
      </c>
      <c r="E522" s="3">
        <f>VLOOKUP(J521,'Capacity Curve'!$C$2:$E$123,3,TRUE)</f>
        <v>23700</v>
      </c>
      <c r="F522" s="11">
        <f>VLOOKUP(A522,Evaporation!$A$2:$F$1010,3,FALSE)</f>
        <v>2.0050867999999999</v>
      </c>
      <c r="G522" s="3">
        <f t="shared" si="18"/>
        <v>47520.557159999997</v>
      </c>
      <c r="H522" s="3">
        <f>IF(J521+B522+C522-D522-G522-E522-I522&gt;Description!$C$6,J521+B522+C522-D522-G522-Description!$C$6,0)</f>
        <v>0</v>
      </c>
      <c r="I522" s="6"/>
      <c r="J522" s="3">
        <f t="shared" si="17"/>
        <v>619900.17450000008</v>
      </c>
      <c r="K522" s="3">
        <f>IF(J522&lt;Description!$C$6,'Monthly Stage'!J522,Description!$C$6)</f>
        <v>619900.17450000008</v>
      </c>
    </row>
    <row r="523" spans="1:13">
      <c r="A523" s="10">
        <f>Evaporation!A522</f>
        <v>1516</v>
      </c>
      <c r="B523" s="3">
        <f>VLOOKUP(A523,Inflow!$A$2:$C$1010,2,FALSE)</f>
        <v>146699.81599999999</v>
      </c>
      <c r="C523">
        <f>VLOOKUP(A523,'Supplemental Flows'!$A$2:$B$781,2,FALSE)</f>
        <v>0</v>
      </c>
      <c r="D523" s="8">
        <f>Description!$C$5</f>
        <v>78500</v>
      </c>
      <c r="E523" s="3">
        <f>VLOOKUP(J522,'Capacity Curve'!$C$2:$E$123,3,TRUE)</f>
        <v>23700</v>
      </c>
      <c r="F523" s="11">
        <f>VLOOKUP(A523,Evaporation!$A$2:$F$1010,3,FALSE)</f>
        <v>1.8703863999999999</v>
      </c>
      <c r="G523" s="3">
        <f t="shared" si="18"/>
        <v>44328.157679999997</v>
      </c>
      <c r="H523" s="3">
        <f>IF(J522+B523+C523-D523-G523-E523-I523&gt;Description!$C$6,J522+B523+C523-D523-G523-Description!$C$6,0)</f>
        <v>0</v>
      </c>
      <c r="I523" s="6"/>
      <c r="J523" s="3">
        <f t="shared" si="17"/>
        <v>643771.83282000013</v>
      </c>
      <c r="K523" s="3">
        <f>IF(J523&lt;Description!$C$6,'Monthly Stage'!J523,Description!$C$6)</f>
        <v>643771.83282000013</v>
      </c>
    </row>
    <row r="524" spans="1:13">
      <c r="A524" s="10">
        <f>Evaporation!A523</f>
        <v>1517</v>
      </c>
      <c r="B524" s="3">
        <f>VLOOKUP(A524,Inflow!$A$2:$C$1010,2,FALSE)</f>
        <v>276776.63</v>
      </c>
      <c r="C524">
        <f>VLOOKUP(A524,'Supplemental Flows'!$A$2:$B$781,2,FALSE)</f>
        <v>0</v>
      </c>
      <c r="D524" s="8">
        <f>Description!$C$5</f>
        <v>78500</v>
      </c>
      <c r="E524" s="3">
        <f>VLOOKUP(J523,'Capacity Curve'!$C$2:$E$123,3,TRUE)</f>
        <v>24400</v>
      </c>
      <c r="F524" s="11">
        <f>VLOOKUP(A524,Evaporation!$A$2:$F$1010,3,FALSE)</f>
        <v>0.74797700000000011</v>
      </c>
      <c r="G524" s="3">
        <f t="shared" ref="G524:G587" si="19">E524*F524</f>
        <v>18250.638800000004</v>
      </c>
      <c r="H524" s="3">
        <f>IF(J523+B524+C524-D524-G524-E524-I524&gt;Description!$C$6,J523+B524+C524-D524-G524-Description!$C$6,0)</f>
        <v>0</v>
      </c>
      <c r="I524" s="6"/>
      <c r="J524" s="3">
        <f t="shared" si="17"/>
        <v>823797.82402000017</v>
      </c>
      <c r="K524" s="3">
        <f>IF(J524&lt;Description!$C$6,'Monthly Stage'!J524,Description!$C$6)</f>
        <v>814500</v>
      </c>
    </row>
    <row r="525" spans="1:13">
      <c r="A525" s="10">
        <f>Evaporation!A524</f>
        <v>1518</v>
      </c>
      <c r="B525" s="3">
        <f>VLOOKUP(A525,Inflow!$A$2:$C$1010,2,FALSE)</f>
        <v>129162.47</v>
      </c>
      <c r="C525">
        <f>VLOOKUP(A525,'Supplemental Flows'!$A$2:$B$781,2,FALSE)</f>
        <v>0</v>
      </c>
      <c r="D525" s="8">
        <f>Description!$C$5</f>
        <v>78500</v>
      </c>
      <c r="E525" s="3">
        <f>VLOOKUP(J524,'Capacity Curve'!$C$2:$E$123,3,TRUE)</f>
        <v>29800</v>
      </c>
      <c r="F525" s="11">
        <f>VLOOKUP(A525,Evaporation!$A$2:$F$1010,3,FALSE)</f>
        <v>2.0217130000000001</v>
      </c>
      <c r="G525" s="3">
        <f t="shared" si="19"/>
        <v>60247.047400000003</v>
      </c>
      <c r="H525" s="3">
        <f>IF(J524+B525+C525-D525-G525-E525-I525&gt;Description!$C$6,J524+B525+C525-D525-G525-Description!$C$6,0)</f>
        <v>0</v>
      </c>
      <c r="I525" s="6"/>
      <c r="J525" s="3">
        <f t="shared" si="17"/>
        <v>814213.24662000011</v>
      </c>
      <c r="K525" s="3">
        <f>IF(J525&lt;Description!$C$6,'Monthly Stage'!J525,Description!$C$6)</f>
        <v>814213.24662000011</v>
      </c>
    </row>
    <row r="526" spans="1:13">
      <c r="A526" s="10">
        <f>Evaporation!A525</f>
        <v>1519</v>
      </c>
      <c r="B526" s="3">
        <f>VLOOKUP(A526,Inflow!$A$2:$C$1010,2,FALSE)</f>
        <v>261035.47399999999</v>
      </c>
      <c r="C526">
        <f>VLOOKUP(A526,'Supplemental Flows'!$A$2:$B$781,2,FALSE)</f>
        <v>0</v>
      </c>
      <c r="D526" s="8">
        <f>Description!$C$5</f>
        <v>78500</v>
      </c>
      <c r="E526" s="3">
        <f>VLOOKUP(J525,'Capacity Curve'!$C$2:$E$123,3,TRUE)</f>
        <v>28900</v>
      </c>
      <c r="F526" s="11">
        <f>VLOOKUP(A526,Evaporation!$A$2:$F$1010,3,FALSE)</f>
        <v>0.88380459999999994</v>
      </c>
      <c r="G526" s="3">
        <f t="shared" si="19"/>
        <v>25541.952939999999</v>
      </c>
      <c r="H526" s="3">
        <f>IF(J525+B526+C526-D526-G526-E526-I526&gt;Description!$C$6,J525+B526+C526-D526-G526-Description!$C$6,0)</f>
        <v>156706.76768000005</v>
      </c>
      <c r="I526" s="6"/>
      <c r="J526" s="3">
        <f t="shared" si="17"/>
        <v>814500</v>
      </c>
      <c r="K526" s="3">
        <f>IF(J526&lt;Description!$C$6,'Monthly Stage'!J526,Description!$C$6)</f>
        <v>814500</v>
      </c>
    </row>
    <row r="527" spans="1:13">
      <c r="A527" s="10">
        <f>Evaporation!A526</f>
        <v>1520</v>
      </c>
      <c r="B527" s="3">
        <f>VLOOKUP(A527,Inflow!$A$2:$C$1010,2,FALSE)</f>
        <v>162310.34</v>
      </c>
      <c r="C527">
        <f>VLOOKUP(A527,'Supplemental Flows'!$A$2:$B$781,2,FALSE)</f>
        <v>0</v>
      </c>
      <c r="D527" s="8">
        <f>Description!$C$5</f>
        <v>78500</v>
      </c>
      <c r="E527" s="3">
        <f>VLOOKUP(J526,'Capacity Curve'!$C$2:$E$123,3,TRUE)</f>
        <v>29800</v>
      </c>
      <c r="F527" s="11">
        <f>VLOOKUP(A527,Evaporation!$A$2:$F$1010,3,FALSE)</f>
        <v>1.7356860000000001</v>
      </c>
      <c r="G527" s="3">
        <f t="shared" si="19"/>
        <v>51723.442800000004</v>
      </c>
      <c r="H527" s="3">
        <f>IF(J526+B527+C527-D527-G527-E527-I527&gt;Description!$C$6,J526+B527+C527-D527-G527-Description!$C$6,0)</f>
        <v>32086.897200000007</v>
      </c>
      <c r="I527" s="6"/>
      <c r="J527" s="3">
        <f t="shared" si="17"/>
        <v>814500</v>
      </c>
      <c r="K527" s="3">
        <f>IF(J527&lt;Description!$C$6,'Monthly Stage'!J527,Description!$C$6)</f>
        <v>814500</v>
      </c>
    </row>
    <row r="528" spans="1:13">
      <c r="A528" s="10">
        <f>Evaporation!A527</f>
        <v>1521</v>
      </c>
      <c r="B528" s="3">
        <f>VLOOKUP(A528,Inflow!$A$2:$C$1010,2,FALSE)</f>
        <v>141082.64000000001</v>
      </c>
      <c r="C528">
        <f>VLOOKUP(A528,'Supplemental Flows'!$A$2:$B$781,2,FALSE)</f>
        <v>0</v>
      </c>
      <c r="D528" s="8">
        <f>Description!$C$5</f>
        <v>78500</v>
      </c>
      <c r="E528" s="3">
        <f>VLOOKUP(J527,'Capacity Curve'!$C$2:$E$123,3,TRUE)</f>
        <v>29800</v>
      </c>
      <c r="F528" s="11">
        <f>VLOOKUP(A528,Evaporation!$A$2:$F$1010,3,FALSE)</f>
        <v>1.9188559999999999</v>
      </c>
      <c r="G528" s="3">
        <f t="shared" si="19"/>
        <v>57181.908799999997</v>
      </c>
      <c r="H528" s="3">
        <f>IF(J527+B528+C528-D528-G528-E528-I528&gt;Description!$C$6,J527+B528+C528-D528-G528-Description!$C$6,0)</f>
        <v>0</v>
      </c>
      <c r="I528" s="6"/>
      <c r="J528" s="3">
        <f t="shared" si="17"/>
        <v>819900.73120000004</v>
      </c>
      <c r="K528" s="3">
        <f>IF(J528&lt;Description!$C$6,'Monthly Stage'!J528,Description!$C$6)</f>
        <v>814500</v>
      </c>
    </row>
    <row r="529" spans="1:11">
      <c r="A529" s="10">
        <f>Evaporation!A528</f>
        <v>1522</v>
      </c>
      <c r="B529" s="3">
        <f>VLOOKUP(A529,Inflow!$A$2:$C$1010,2,FALSE)</f>
        <v>187326.36799999999</v>
      </c>
      <c r="C529">
        <f>VLOOKUP(A529,'Supplemental Flows'!$A$2:$B$781,2,FALSE)</f>
        <v>0</v>
      </c>
      <c r="D529" s="8">
        <f>Description!$C$5</f>
        <v>78500</v>
      </c>
      <c r="E529" s="3">
        <f>VLOOKUP(J528,'Capacity Curve'!$C$2:$E$123,3,TRUE)</f>
        <v>29800</v>
      </c>
      <c r="F529" s="11">
        <f>VLOOKUP(A529,Evaporation!$A$2:$F$1010,3,FALSE)</f>
        <v>1.5198271999999999</v>
      </c>
      <c r="G529" s="3">
        <f t="shared" si="19"/>
        <v>45290.850559999999</v>
      </c>
      <c r="H529" s="3">
        <f>IF(J528+B529+C529-D529-G529-E529-I529&gt;Description!$C$6,J528+B529+C529-D529-G529-Description!$C$6,0)</f>
        <v>68936.248640000005</v>
      </c>
      <c r="I529" s="6"/>
      <c r="J529" s="3">
        <f t="shared" si="17"/>
        <v>814500</v>
      </c>
      <c r="K529" s="3">
        <f>IF(J529&lt;Description!$C$6,'Monthly Stage'!J529,Description!$C$6)</f>
        <v>814500</v>
      </c>
    </row>
    <row r="530" spans="1:11">
      <c r="A530" s="10">
        <f>Evaporation!A529</f>
        <v>1523</v>
      </c>
      <c r="B530" s="3">
        <f>VLOOKUP(A530,Inflow!$A$2:$C$1010,2,FALSE)</f>
        <v>266130.12199999997</v>
      </c>
      <c r="C530">
        <f>VLOOKUP(A530,'Supplemental Flows'!$A$2:$B$781,2,FALSE)</f>
        <v>0</v>
      </c>
      <c r="D530" s="8">
        <f>Description!$C$5</f>
        <v>78500</v>
      </c>
      <c r="E530" s="3">
        <f>VLOOKUP(J529,'Capacity Curve'!$C$2:$E$123,3,TRUE)</f>
        <v>29800</v>
      </c>
      <c r="F530" s="11">
        <f>VLOOKUP(A530,Evaporation!$A$2:$F$1010,3,FALSE)</f>
        <v>0.83984380000000003</v>
      </c>
      <c r="G530" s="3">
        <f t="shared" si="19"/>
        <v>25027.345240000002</v>
      </c>
      <c r="H530" s="3">
        <f>IF(J529+B530+C530-D530-G530-E530-I530&gt;Description!$C$6,J529+B530+C530-D530-G530-Description!$C$6,0)</f>
        <v>162602.77675999992</v>
      </c>
      <c r="I530" s="6"/>
      <c r="J530" s="3">
        <f t="shared" si="17"/>
        <v>814500.00000000012</v>
      </c>
      <c r="K530" s="3">
        <f>IF(J530&lt;Description!$C$6,'Monthly Stage'!J530,Description!$C$6)</f>
        <v>814500</v>
      </c>
    </row>
    <row r="531" spans="1:11">
      <c r="A531" s="10">
        <f>Evaporation!A530</f>
        <v>1524</v>
      </c>
      <c r="B531" s="3">
        <f>VLOOKUP(A531,Inflow!$A$2:$C$1010,2,FALSE)</f>
        <v>84518.983999999997</v>
      </c>
      <c r="C531">
        <f>VLOOKUP(A531,'Supplemental Flows'!$A$2:$B$781,2,FALSE)</f>
        <v>0</v>
      </c>
      <c r="D531" s="8">
        <f>Description!$C$5</f>
        <v>78500</v>
      </c>
      <c r="E531" s="3">
        <f>VLOOKUP(J530,'Capacity Curve'!$C$2:$E$123,3,TRUE)</f>
        <v>29800</v>
      </c>
      <c r="F531" s="11">
        <f>VLOOKUP(A531,Evaporation!$A$2:$F$1010,3,FALSE)</f>
        <v>2.4069335999999999</v>
      </c>
      <c r="G531" s="3">
        <f t="shared" si="19"/>
        <v>71726.621279999992</v>
      </c>
      <c r="H531" s="3">
        <f>IF(J530+B531+C531-D531-G531-E531-I531&gt;Description!$C$6,J530+B531+C531-D531-G531-Description!$C$6,0)</f>
        <v>0</v>
      </c>
      <c r="I531" s="6"/>
      <c r="J531" s="3">
        <f t="shared" si="17"/>
        <v>748792.36272000021</v>
      </c>
      <c r="K531" s="3">
        <f>IF(J531&lt;Description!$C$6,'Monthly Stage'!J531,Description!$C$6)</f>
        <v>748792.36272000021</v>
      </c>
    </row>
    <row r="532" spans="1:11">
      <c r="A532" s="10">
        <f>Evaporation!A531</f>
        <v>1525</v>
      </c>
      <c r="B532" s="3">
        <f>VLOOKUP(A532,Inflow!$A$2:$C$1010,2,FALSE)</f>
        <v>38242.597999999998</v>
      </c>
      <c r="C532">
        <f>VLOOKUP(A532,'Supplemental Flows'!$A$2:$B$781,2,FALSE)</f>
        <v>0</v>
      </c>
      <c r="D532" s="8">
        <f>Description!$C$5</f>
        <v>78500</v>
      </c>
      <c r="E532" s="3">
        <f>VLOOKUP(J531,'Capacity Curve'!$C$2:$E$123,3,TRUE)</f>
        <v>27300</v>
      </c>
      <c r="F532" s="11">
        <f>VLOOKUP(A532,Evaporation!$A$2:$F$1010,3,FALSE)</f>
        <v>2.8062442000000001</v>
      </c>
      <c r="G532" s="3">
        <f t="shared" si="19"/>
        <v>76610.466660000006</v>
      </c>
      <c r="H532" s="3">
        <f>IF(J531+B532+C532-D532-G532-E532-I532&gt;Description!$C$6,J531+B532+C532-D532-G532-Description!$C$6,0)</f>
        <v>0</v>
      </c>
      <c r="I532" s="6"/>
      <c r="J532" s="3">
        <f t="shared" si="17"/>
        <v>631924.49406000017</v>
      </c>
      <c r="K532" s="3">
        <f>IF(J532&lt;Description!$C$6,'Monthly Stage'!J532,Description!$C$6)</f>
        <v>631924.49406000017</v>
      </c>
    </row>
    <row r="533" spans="1:11">
      <c r="A533" s="10">
        <f>Evaporation!A532</f>
        <v>1526</v>
      </c>
      <c r="B533" s="3">
        <f>VLOOKUP(A533,Inflow!$A$2:$C$1010,2,FALSE)</f>
        <v>192714.93799999999</v>
      </c>
      <c r="C533">
        <f>VLOOKUP(A533,'Supplemental Flows'!$A$2:$B$781,2,FALSE)</f>
        <v>0</v>
      </c>
      <c r="D533" s="8">
        <f>Description!$C$5</f>
        <v>78500</v>
      </c>
      <c r="E533" s="3">
        <f>VLOOKUP(J532,'Capacity Curve'!$C$2:$E$123,3,TRUE)</f>
        <v>24400</v>
      </c>
      <c r="F533" s="11">
        <f>VLOOKUP(A533,Evaporation!$A$2:$F$1010,3,FALSE)</f>
        <v>1.4733301999999999</v>
      </c>
      <c r="G533" s="3">
        <f t="shared" si="19"/>
        <v>35949.256880000001</v>
      </c>
      <c r="H533" s="3">
        <f>IF(J532+B533+C533-D533-G533-E533-I533&gt;Description!$C$6,J532+B533+C533-D533-G533-Description!$C$6,0)</f>
        <v>0</v>
      </c>
      <c r="I533" s="6"/>
      <c r="J533" s="3">
        <f t="shared" si="17"/>
        <v>710190.17518000014</v>
      </c>
      <c r="K533" s="3">
        <f>IF(J533&lt;Description!$C$6,'Monthly Stage'!J533,Description!$C$6)</f>
        <v>710190.17518000014</v>
      </c>
    </row>
    <row r="534" spans="1:11">
      <c r="A534" s="10">
        <f>Evaporation!A533</f>
        <v>1527</v>
      </c>
      <c r="B534" s="3">
        <f>VLOOKUP(A534,Inflow!$A$2:$C$1010,2,FALSE)</f>
        <v>128411.336</v>
      </c>
      <c r="C534">
        <f>VLOOKUP(A534,'Supplemental Flows'!$A$2:$B$781,2,FALSE)</f>
        <v>0</v>
      </c>
      <c r="D534" s="8">
        <f>Description!$C$5</f>
        <v>78500</v>
      </c>
      <c r="E534" s="3">
        <f>VLOOKUP(J533,'Capacity Curve'!$C$2:$E$123,3,TRUE)</f>
        <v>26600</v>
      </c>
      <c r="F534" s="11">
        <f>VLOOKUP(A534,Evaporation!$A$2:$F$1010,3,FALSE)</f>
        <v>2.0281943999999998</v>
      </c>
      <c r="G534" s="3">
        <f t="shared" si="19"/>
        <v>53949.971039999997</v>
      </c>
      <c r="H534" s="3">
        <f>IF(J533+B534+C534-D534-G534-E534-I534&gt;Description!$C$6,J533+B534+C534-D534-G534-Description!$C$6,0)</f>
        <v>0</v>
      </c>
      <c r="I534" s="6"/>
      <c r="J534" s="3">
        <f t="shared" si="17"/>
        <v>706151.54014000017</v>
      </c>
      <c r="K534" s="3">
        <f>IF(J534&lt;Description!$C$6,'Monthly Stage'!J534,Description!$C$6)</f>
        <v>706151.54014000017</v>
      </c>
    </row>
    <row r="535" spans="1:11">
      <c r="A535" s="10">
        <f>Evaporation!A534</f>
        <v>1528</v>
      </c>
      <c r="B535" s="3">
        <f>VLOOKUP(A535,Inflow!$A$2:$C$1010,2,FALSE)</f>
        <v>90136.16</v>
      </c>
      <c r="C535">
        <f>VLOOKUP(A535,'Supplemental Flows'!$A$2:$B$781,2,FALSE)</f>
        <v>0</v>
      </c>
      <c r="D535" s="8">
        <f>Description!$C$5</f>
        <v>78500</v>
      </c>
      <c r="E535" s="3">
        <f>VLOOKUP(J534,'Capacity Curve'!$C$2:$E$123,3,TRUE)</f>
        <v>26600</v>
      </c>
      <c r="F535" s="11">
        <f>VLOOKUP(A535,Evaporation!$A$2:$F$1010,3,FALSE)</f>
        <v>2.3584640000000001</v>
      </c>
      <c r="G535" s="3">
        <f t="shared" si="19"/>
        <v>62735.142400000004</v>
      </c>
      <c r="H535" s="3">
        <f>IF(J534+B535+C535-D535-G535-E535-I535&gt;Description!$C$6,J534+B535+C535-D535-G535-Description!$C$6,0)</f>
        <v>0</v>
      </c>
      <c r="I535" s="6"/>
      <c r="J535" s="3">
        <f t="shared" si="17"/>
        <v>655052.55774000019</v>
      </c>
      <c r="K535" s="3">
        <f>IF(J535&lt;Description!$C$6,'Monthly Stage'!J535,Description!$C$6)</f>
        <v>655052.55774000019</v>
      </c>
    </row>
    <row r="536" spans="1:11">
      <c r="A536" s="10">
        <f>Evaporation!A535</f>
        <v>1529</v>
      </c>
      <c r="B536" s="3">
        <f>VLOOKUP(A536,Inflow!$A$2:$C$1010,2,FALSE)</f>
        <v>88241.995999999999</v>
      </c>
      <c r="C536">
        <f>VLOOKUP(A536,'Supplemental Flows'!$A$2:$B$781,2,FALSE)</f>
        <v>0</v>
      </c>
      <c r="D536" s="8">
        <f>Description!$C$5</f>
        <v>78500</v>
      </c>
      <c r="E536" s="3">
        <f>VLOOKUP(J535,'Capacity Curve'!$C$2:$E$123,3,TRUE)</f>
        <v>25200</v>
      </c>
      <c r="F536" s="11">
        <f>VLOOKUP(A536,Evaporation!$A$2:$F$1010,3,FALSE)</f>
        <v>2.3748084</v>
      </c>
      <c r="G536" s="3">
        <f t="shared" si="19"/>
        <v>59845.171679999999</v>
      </c>
      <c r="H536" s="3">
        <f>IF(J535+B536+C536-D536-G536-E536-I536&gt;Description!$C$6,J535+B536+C536-D536-G536-Description!$C$6,0)</f>
        <v>0</v>
      </c>
      <c r="I536" s="6"/>
      <c r="J536" s="3">
        <f t="shared" si="17"/>
        <v>604949.38206000021</v>
      </c>
      <c r="K536" s="3">
        <f>IF(J536&lt;Description!$C$6,'Monthly Stage'!J536,Description!$C$6)</f>
        <v>604949.38206000021</v>
      </c>
    </row>
    <row r="537" spans="1:11">
      <c r="A537" s="10">
        <f>Evaporation!A536</f>
        <v>1530</v>
      </c>
      <c r="B537" s="3">
        <f>VLOOKUP(A537,Inflow!$A$2:$C$1010,2,FALSE)</f>
        <v>69496.304000000004</v>
      </c>
      <c r="C537">
        <f>VLOOKUP(A537,'Supplemental Flows'!$A$2:$B$781,2,FALSE)</f>
        <v>0</v>
      </c>
      <c r="D537" s="8">
        <f>Description!$C$5</f>
        <v>78500</v>
      </c>
      <c r="E537" s="3">
        <f>VLOOKUP(J536,'Capacity Curve'!$C$2:$E$123,3,TRUE)</f>
        <v>23700</v>
      </c>
      <c r="F537" s="11">
        <f>VLOOKUP(A537,Evaporation!$A$2:$F$1010,3,FALSE)</f>
        <v>2.5365615999999997</v>
      </c>
      <c r="G537" s="3">
        <f t="shared" si="19"/>
        <v>60116.509919999997</v>
      </c>
      <c r="H537" s="3">
        <f>IF(J536+B537+C537-D537-G537-E537-I537&gt;Description!$C$6,J536+B537+C537-D537-G537-Description!$C$6,0)</f>
        <v>0</v>
      </c>
      <c r="I537" s="6"/>
      <c r="J537" s="3">
        <f t="shared" si="17"/>
        <v>535829.17614000023</v>
      </c>
      <c r="K537" s="3">
        <f>IF(J537&lt;Description!$C$6,'Monthly Stage'!J537,Description!$C$6)</f>
        <v>535829.17614000023</v>
      </c>
    </row>
    <row r="538" spans="1:11">
      <c r="A538" s="10">
        <f>Evaporation!A537</f>
        <v>1531</v>
      </c>
      <c r="B538" s="3">
        <f>VLOOKUP(A538,Inflow!$A$2:$C$1010,2,FALSE)</f>
        <v>156072.66200000001</v>
      </c>
      <c r="C538">
        <f>VLOOKUP(A538,'Supplemental Flows'!$A$2:$B$781,2,FALSE)</f>
        <v>0</v>
      </c>
      <c r="D538" s="8">
        <f>Description!$C$5</f>
        <v>78500</v>
      </c>
      <c r="E538" s="3">
        <f>VLOOKUP(J537,'Capacity Curve'!$C$2:$E$123,3,TRUE)</f>
        <v>21700</v>
      </c>
      <c r="F538" s="11">
        <f>VLOOKUP(A538,Evaporation!$A$2:$F$1010,3,FALSE)</f>
        <v>1.7895098</v>
      </c>
      <c r="G538" s="3">
        <f t="shared" si="19"/>
        <v>38832.362659999999</v>
      </c>
      <c r="H538" s="3">
        <f>IF(J537+B538+C538-D538-G538-E538-I538&gt;Description!$C$6,J537+B538+C538-D538-G538-Description!$C$6,0)</f>
        <v>0</v>
      </c>
      <c r="I538" s="6"/>
      <c r="J538" s="3">
        <f t="shared" si="17"/>
        <v>574569.47548000026</v>
      </c>
      <c r="K538" s="3">
        <f>IF(J538&lt;Description!$C$6,'Monthly Stage'!J538,Description!$C$6)</f>
        <v>574569.47548000026</v>
      </c>
    </row>
    <row r="539" spans="1:11">
      <c r="A539" s="10">
        <f>Evaporation!A538</f>
        <v>1532</v>
      </c>
      <c r="B539" s="3">
        <f>VLOOKUP(A539,Inflow!$A$2:$C$1010,2,FALSE)</f>
        <v>51534.40400000001</v>
      </c>
      <c r="C539">
        <f>VLOOKUP(A539,'Supplemental Flows'!$A$2:$B$781,2,FALSE)</f>
        <v>0</v>
      </c>
      <c r="D539" s="8">
        <f>Description!$C$5</f>
        <v>78500</v>
      </c>
      <c r="E539" s="3">
        <f>VLOOKUP(J538,'Capacity Curve'!$C$2:$E$123,3,TRUE)</f>
        <v>22400</v>
      </c>
      <c r="F539" s="11">
        <f>VLOOKUP(A539,Evaporation!$A$2:$F$1010,3,FALSE)</f>
        <v>2.6915515999999999</v>
      </c>
      <c r="G539" s="3">
        <f t="shared" si="19"/>
        <v>60290.755839999998</v>
      </c>
      <c r="H539" s="3">
        <f>IF(J538+B539+C539-D539-G539-E539-I539&gt;Description!$C$6,J538+B539+C539-D539-G539-Description!$C$6,0)</f>
        <v>0</v>
      </c>
      <c r="I539" s="6"/>
      <c r="J539" s="3">
        <f t="shared" si="17"/>
        <v>487313.12364000024</v>
      </c>
      <c r="K539" s="3">
        <f>IF(J539&lt;Description!$C$6,'Monthly Stage'!J539,Description!$C$6)</f>
        <v>487313.12364000024</v>
      </c>
    </row>
    <row r="540" spans="1:11">
      <c r="A540" s="10">
        <f>Evaporation!A539</f>
        <v>1533</v>
      </c>
      <c r="B540" s="3">
        <f>VLOOKUP(A540,Inflow!$A$2:$C$1010,2,FALSE)</f>
        <v>128443.99400000001</v>
      </c>
      <c r="C540">
        <f>VLOOKUP(A540,'Supplemental Flows'!$A$2:$B$781,2,FALSE)</f>
        <v>0</v>
      </c>
      <c r="D540" s="8">
        <f>Description!$C$5</f>
        <v>78500</v>
      </c>
      <c r="E540" s="3">
        <f>VLOOKUP(J539,'Capacity Curve'!$C$2:$E$123,3,TRUE)</f>
        <v>18900</v>
      </c>
      <c r="F540" s="11">
        <f>VLOOKUP(A540,Evaporation!$A$2:$F$1010,3,FALSE)</f>
        <v>2.0279126000000001</v>
      </c>
      <c r="G540" s="3">
        <f t="shared" si="19"/>
        <v>38327.548139999999</v>
      </c>
      <c r="H540" s="3">
        <f>IF(J539+B540+C540-D540-G540-E540-I540&gt;Description!$C$6,J539+B540+C540-D540-G540-Description!$C$6,0)</f>
        <v>0</v>
      </c>
      <c r="I540" s="6"/>
      <c r="J540" s="3">
        <f t="shared" si="17"/>
        <v>498929.56950000033</v>
      </c>
      <c r="K540" s="3">
        <f>IF(J540&lt;Description!$C$6,'Monthly Stage'!J540,Description!$C$6)</f>
        <v>498929.56950000033</v>
      </c>
    </row>
    <row r="541" spans="1:11">
      <c r="A541" s="10">
        <f>Evaporation!A540</f>
        <v>1534</v>
      </c>
      <c r="B541" s="3">
        <f>VLOOKUP(A541,Inflow!$A$2:$C$1010,2,FALSE)</f>
        <v>208031.53999999998</v>
      </c>
      <c r="C541">
        <f>VLOOKUP(A541,'Supplemental Flows'!$A$2:$B$781,2,FALSE)</f>
        <v>0</v>
      </c>
      <c r="D541" s="8">
        <f>Description!$C$5</f>
        <v>78500</v>
      </c>
      <c r="E541" s="3">
        <f>VLOOKUP(J540,'Capacity Curve'!$C$2:$E$123,3,TRUE)</f>
        <v>20460</v>
      </c>
      <c r="F541" s="11">
        <f>VLOOKUP(A541,Evaporation!$A$2:$F$1010,3,FALSE)</f>
        <v>1.3411660000000001</v>
      </c>
      <c r="G541" s="3">
        <f t="shared" si="19"/>
        <v>27440.256360000003</v>
      </c>
      <c r="H541" s="3">
        <f>IF(J540+B541+C541-D541-G541-E541-I541&gt;Description!$C$6,J540+B541+C541-D541-G541-Description!$C$6,0)</f>
        <v>0</v>
      </c>
      <c r="I541" s="6"/>
      <c r="J541" s="3">
        <f t="shared" si="17"/>
        <v>601020.85314000025</v>
      </c>
      <c r="K541" s="3">
        <f>IF(J541&lt;Description!$C$6,'Monthly Stage'!J541,Description!$C$6)</f>
        <v>601020.85314000025</v>
      </c>
    </row>
    <row r="542" spans="1:11">
      <c r="A542" s="10">
        <f>Evaporation!A541</f>
        <v>1535</v>
      </c>
      <c r="B542" s="3">
        <f>VLOOKUP(A542,Inflow!$A$2:$C$1010,2,FALSE)</f>
        <v>96896.366000000009</v>
      </c>
      <c r="C542">
        <f>VLOOKUP(A542,'Supplemental Flows'!$A$2:$B$781,2,FALSE)</f>
        <v>0</v>
      </c>
      <c r="D542" s="8">
        <f>Description!$C$5</f>
        <v>78500</v>
      </c>
      <c r="E542" s="3">
        <f>VLOOKUP(J541,'Capacity Curve'!$C$2:$E$123,3,TRUE)</f>
        <v>23100</v>
      </c>
      <c r="F542" s="11">
        <f>VLOOKUP(A542,Evaporation!$A$2:$F$1010,3,FALSE)</f>
        <v>2.3001313999999997</v>
      </c>
      <c r="G542" s="3">
        <f t="shared" si="19"/>
        <v>53133.035339999995</v>
      </c>
      <c r="H542" s="3">
        <f>IF(J541+B542+C542-D542-G542-E542-I542&gt;Description!$C$6,J541+B542+C542-D542-G542-Description!$C$6,0)</f>
        <v>0</v>
      </c>
      <c r="I542" s="6"/>
      <c r="J542" s="3">
        <f t="shared" si="17"/>
        <v>566284.18380000035</v>
      </c>
      <c r="K542" s="3">
        <f>IF(J542&lt;Description!$C$6,'Monthly Stage'!J542,Description!$C$6)</f>
        <v>566284.18380000035</v>
      </c>
    </row>
    <row r="543" spans="1:11">
      <c r="A543" s="10">
        <f>Evaporation!A542</f>
        <v>1536</v>
      </c>
      <c r="B543" s="3">
        <f>VLOOKUP(A543,Inflow!$A$2:$C$1010,2,FALSE)</f>
        <v>164727.03200000001</v>
      </c>
      <c r="C543">
        <f>VLOOKUP(A543,'Supplemental Flows'!$A$2:$B$781,2,FALSE)</f>
        <v>0</v>
      </c>
      <c r="D543" s="8">
        <f>Description!$C$5</f>
        <v>78500</v>
      </c>
      <c r="E543" s="3">
        <f>VLOOKUP(J542,'Capacity Curve'!$C$2:$E$123,3,TRUE)</f>
        <v>22400</v>
      </c>
      <c r="F543" s="11">
        <f>VLOOKUP(A543,Evaporation!$A$2:$F$1010,3,FALSE)</f>
        <v>1.7148327999999999</v>
      </c>
      <c r="G543" s="3">
        <f t="shared" si="19"/>
        <v>38412.254719999997</v>
      </c>
      <c r="H543" s="3">
        <f>IF(J542+B543+C543-D543-G543-E543-I543&gt;Description!$C$6,J542+B543+C543-D543-G543-Description!$C$6,0)</f>
        <v>0</v>
      </c>
      <c r="I543" s="6"/>
      <c r="J543" s="3">
        <f t="shared" si="17"/>
        <v>614098.96108000039</v>
      </c>
      <c r="K543" s="3">
        <f>IF(J543&lt;Description!$C$6,'Monthly Stage'!J543,Description!$C$6)</f>
        <v>614098.96108000039</v>
      </c>
    </row>
    <row r="544" spans="1:11">
      <c r="A544" s="10">
        <f>Evaporation!A543</f>
        <v>1537</v>
      </c>
      <c r="B544" s="3">
        <f>VLOOKUP(A544,Inflow!$A$2:$C$1010,2,FALSE)</f>
        <v>162245.024</v>
      </c>
      <c r="C544">
        <f>VLOOKUP(A544,'Supplemental Flows'!$A$2:$B$781,2,FALSE)</f>
        <v>0</v>
      </c>
      <c r="D544" s="8">
        <f>Description!$C$5</f>
        <v>78500</v>
      </c>
      <c r="E544" s="3">
        <f>VLOOKUP(J543,'Capacity Curve'!$C$2:$E$123,3,TRUE)</f>
        <v>23700</v>
      </c>
      <c r="F544" s="11">
        <f>VLOOKUP(A544,Evaporation!$A$2:$F$1010,3,FALSE)</f>
        <v>1.7362496000000001</v>
      </c>
      <c r="G544" s="3">
        <f t="shared" si="19"/>
        <v>41149.115519999999</v>
      </c>
      <c r="H544" s="3">
        <f>IF(J543+B544+C544-D544-G544-E544-I544&gt;Description!$C$6,J543+B544+C544-D544-G544-Description!$C$6,0)</f>
        <v>0</v>
      </c>
      <c r="I544" s="6"/>
      <c r="J544" s="3">
        <f t="shared" si="17"/>
        <v>656694.86956000037</v>
      </c>
      <c r="K544" s="3">
        <f>IF(J544&lt;Description!$C$6,'Monthly Stage'!J544,Description!$C$6)</f>
        <v>656694.86956000037</v>
      </c>
    </row>
    <row r="545" spans="1:11">
      <c r="A545" s="10">
        <f>Evaporation!A544</f>
        <v>1538</v>
      </c>
      <c r="B545" s="3">
        <f>VLOOKUP(A545,Inflow!$A$2:$C$1010,2,FALSE)</f>
        <v>209011.28</v>
      </c>
      <c r="C545">
        <f>VLOOKUP(A545,'Supplemental Flows'!$A$2:$B$781,2,FALSE)</f>
        <v>0</v>
      </c>
      <c r="D545" s="8">
        <f>Description!$C$5</f>
        <v>78500</v>
      </c>
      <c r="E545" s="3">
        <f>VLOOKUP(J544,'Capacity Curve'!$C$2:$E$123,3,TRUE)</f>
        <v>25200</v>
      </c>
      <c r="F545" s="11">
        <f>VLOOKUP(A545,Evaporation!$A$2:$F$1010,3,FALSE)</f>
        <v>1.3327119999999999</v>
      </c>
      <c r="G545" s="3">
        <f t="shared" si="19"/>
        <v>33584.342399999994</v>
      </c>
      <c r="H545" s="3">
        <f>IF(J544+B545+C545-D545-G545-E545-I545&gt;Description!$C$6,J544+B545+C545-D545-G545-Description!$C$6,0)</f>
        <v>0</v>
      </c>
      <c r="I545" s="6"/>
      <c r="J545" s="3">
        <f t="shared" si="17"/>
        <v>753621.80716000043</v>
      </c>
      <c r="K545" s="3">
        <f>IF(J545&lt;Description!$C$6,'Monthly Stage'!J545,Description!$C$6)</f>
        <v>753621.80716000043</v>
      </c>
    </row>
    <row r="546" spans="1:11">
      <c r="A546" s="10">
        <f>Evaporation!A545</f>
        <v>1539</v>
      </c>
      <c r="B546" s="3">
        <f>VLOOKUP(A546,Inflow!$A$2:$C$1010,2,FALSE)</f>
        <v>181056.03200000001</v>
      </c>
      <c r="C546">
        <f>VLOOKUP(A546,'Supplemental Flows'!$A$2:$B$781,2,FALSE)</f>
        <v>0</v>
      </c>
      <c r="D546" s="8">
        <f>Description!$C$5</f>
        <v>78500</v>
      </c>
      <c r="E546" s="3">
        <f>VLOOKUP(J545,'Capacity Curve'!$C$2:$E$123,3,TRUE)</f>
        <v>27300</v>
      </c>
      <c r="F546" s="11">
        <f>VLOOKUP(A546,Evaporation!$A$2:$F$1010,3,FALSE)</f>
        <v>1.5739327999999999</v>
      </c>
      <c r="G546" s="3">
        <f t="shared" si="19"/>
        <v>42968.365439999994</v>
      </c>
      <c r="H546" s="3">
        <f>IF(J545+B546+C546-D546-G546-E546-I546&gt;Description!$C$6,J545+B546+C546-D546-G546-Description!$C$6,0)</f>
        <v>0</v>
      </c>
      <c r="I546" s="6"/>
      <c r="J546" s="3">
        <f t="shared" si="17"/>
        <v>813209.47372000047</v>
      </c>
      <c r="K546" s="3">
        <f>IF(J546&lt;Description!$C$6,'Monthly Stage'!J546,Description!$C$6)</f>
        <v>813209.47372000047</v>
      </c>
    </row>
    <row r="547" spans="1:11">
      <c r="A547" s="10">
        <f>Evaporation!A546</f>
        <v>1540</v>
      </c>
      <c r="B547" s="3">
        <f>VLOOKUP(A547,Inflow!$A$2:$C$1010,2,FALSE)</f>
        <v>381053.62400000001</v>
      </c>
      <c r="C547">
        <f>VLOOKUP(A547,'Supplemental Flows'!$A$2:$B$781,2,FALSE)</f>
        <v>0</v>
      </c>
      <c r="D547" s="8">
        <f>Description!$C$5</f>
        <v>78500</v>
      </c>
      <c r="E547" s="3">
        <f>VLOOKUP(J546,'Capacity Curve'!$C$2:$E$123,3,TRUE)</f>
        <v>28900</v>
      </c>
      <c r="F547" s="11">
        <f>VLOOKUP(A547,Evaporation!$A$2:$F$1010,3,FALSE)</f>
        <v>-0.15181040000000001</v>
      </c>
      <c r="G547" s="3">
        <f t="shared" si="19"/>
        <v>-4387.3205600000001</v>
      </c>
      <c r="H547" s="3">
        <f>IF(J546+B547+C547-D547-G547-E547-I547&gt;Description!$C$6,J546+B547+C547-D547-G547-Description!$C$6,0)</f>
        <v>305650.41828000033</v>
      </c>
      <c r="I547" s="6"/>
      <c r="J547" s="3">
        <f t="shared" si="17"/>
        <v>814500</v>
      </c>
      <c r="K547" s="3">
        <f>IF(J547&lt;Description!$C$6,'Monthly Stage'!J547,Description!$C$6)</f>
        <v>814500</v>
      </c>
    </row>
    <row r="548" spans="1:11">
      <c r="A548" s="10">
        <f>Evaporation!A547</f>
        <v>1541</v>
      </c>
      <c r="B548" s="3">
        <f>VLOOKUP(A548,Inflow!$A$2:$C$1010,2,FALSE)</f>
        <v>238730.06</v>
      </c>
      <c r="C548">
        <f>VLOOKUP(A548,'Supplemental Flows'!$A$2:$B$781,2,FALSE)</f>
        <v>0</v>
      </c>
      <c r="D548" s="8">
        <f>Description!$C$5</f>
        <v>78500</v>
      </c>
      <c r="E548" s="3">
        <f>VLOOKUP(J547,'Capacity Curve'!$C$2:$E$123,3,TRUE)</f>
        <v>29800</v>
      </c>
      <c r="F548" s="11">
        <f>VLOOKUP(A548,Evaporation!$A$2:$F$1010,3,FALSE)</f>
        <v>1.0762740000000002</v>
      </c>
      <c r="G548" s="3">
        <f t="shared" si="19"/>
        <v>32072.965200000006</v>
      </c>
      <c r="H548" s="3">
        <f>IF(J547+B548+C548-D548-G548-E548-I548&gt;Description!$C$6,J547+B548+C548-D548-G548-Description!$C$6,0)</f>
        <v>128157.09480000008</v>
      </c>
      <c r="I548" s="6"/>
      <c r="J548" s="3">
        <f t="shared" si="17"/>
        <v>814500</v>
      </c>
      <c r="K548" s="3">
        <f>IF(J548&lt;Description!$C$6,'Monthly Stage'!J548,Description!$C$6)</f>
        <v>814500</v>
      </c>
    </row>
    <row r="549" spans="1:11">
      <c r="A549" s="10">
        <f>Evaporation!A548</f>
        <v>1542</v>
      </c>
      <c r="B549" s="3">
        <f>VLOOKUP(A549,Inflow!$A$2:$C$1010,2,FALSE)</f>
        <v>68516.563999999998</v>
      </c>
      <c r="C549">
        <f>VLOOKUP(A549,'Supplemental Flows'!$A$2:$B$781,2,FALSE)</f>
        <v>0</v>
      </c>
      <c r="D549" s="8">
        <f>Description!$C$5</f>
        <v>78500</v>
      </c>
      <c r="E549" s="3">
        <f>VLOOKUP(J548,'Capacity Curve'!$C$2:$E$123,3,TRUE)</f>
        <v>29800</v>
      </c>
      <c r="F549" s="11">
        <f>VLOOKUP(A549,Evaporation!$A$2:$F$1010,3,FALSE)</f>
        <v>2.5450156000000002</v>
      </c>
      <c r="G549" s="3">
        <f t="shared" si="19"/>
        <v>75841.46488</v>
      </c>
      <c r="H549" s="3">
        <f>IF(J548+B549+C549-D549-G549-E549-I549&gt;Description!$C$6,J548+B549+C549-D549-G549-Description!$C$6,0)</f>
        <v>0</v>
      </c>
      <c r="I549" s="6"/>
      <c r="J549" s="3">
        <f t="shared" si="17"/>
        <v>728675.09912000003</v>
      </c>
      <c r="K549" s="3">
        <f>IF(J549&lt;Description!$C$6,'Monthly Stage'!J549,Description!$C$6)</f>
        <v>728675.09912000003</v>
      </c>
    </row>
    <row r="550" spans="1:11">
      <c r="A550" s="10">
        <f>Evaporation!A549</f>
        <v>1543</v>
      </c>
      <c r="B550" s="3">
        <f>VLOOKUP(A550,Inflow!$A$2:$C$1010,2,FALSE)</f>
        <v>148463.348</v>
      </c>
      <c r="C550">
        <f>VLOOKUP(A550,'Supplemental Flows'!$A$2:$B$781,2,FALSE)</f>
        <v>0</v>
      </c>
      <c r="D550" s="8">
        <f>Description!$C$5</f>
        <v>78500</v>
      </c>
      <c r="E550" s="3">
        <f>VLOOKUP(J549,'Capacity Curve'!$C$2:$E$123,3,TRUE)</f>
        <v>26600</v>
      </c>
      <c r="F550" s="11">
        <f>VLOOKUP(A550,Evaporation!$A$2:$F$1010,3,FALSE)</f>
        <v>1.8551692</v>
      </c>
      <c r="G550" s="3">
        <f t="shared" si="19"/>
        <v>49347.500719999996</v>
      </c>
      <c r="H550" s="3">
        <f>IF(J549+B550+C550-D550-G550-E550-I550&gt;Description!$C$6,J549+B550+C550-D550-G550-Description!$C$6,0)</f>
        <v>0</v>
      </c>
      <c r="I550" s="6"/>
      <c r="J550" s="3">
        <f t="shared" si="17"/>
        <v>749290.94640000002</v>
      </c>
      <c r="K550" s="3">
        <f>IF(J550&lt;Description!$C$6,'Monthly Stage'!J550,Description!$C$6)</f>
        <v>749290.94640000002</v>
      </c>
    </row>
    <row r="551" spans="1:11">
      <c r="A551" s="10">
        <f>Evaporation!A550</f>
        <v>1544</v>
      </c>
      <c r="B551" s="3">
        <f>VLOOKUP(A551,Inflow!$A$2:$C$1010,2,FALSE)</f>
        <v>-41246.974000000017</v>
      </c>
      <c r="C551">
        <f>VLOOKUP(A551,'Supplemental Flows'!$A$2:$B$781,2,FALSE)</f>
        <v>0</v>
      </c>
      <c r="D551" s="8">
        <f>Description!$C$5</f>
        <v>78500</v>
      </c>
      <c r="E551" s="3">
        <f>VLOOKUP(J550,'Capacity Curve'!$C$2:$E$123,3,TRUE)</f>
        <v>27300</v>
      </c>
      <c r="F551" s="11">
        <f>VLOOKUP(A551,Evaporation!$A$2:$F$1010,3,FALSE)</f>
        <v>3.4921454000000001</v>
      </c>
      <c r="G551" s="3">
        <f t="shared" si="19"/>
        <v>95335.56942</v>
      </c>
      <c r="H551" s="3">
        <f>IF(J550+B551+C551-D551-G551-E551-I551&gt;Description!$C$6,J550+B551+C551-D551-G551-Description!$C$6,0)</f>
        <v>0</v>
      </c>
      <c r="I551" s="6"/>
      <c r="J551" s="3">
        <f t="shared" si="17"/>
        <v>534208.40298000001</v>
      </c>
      <c r="K551" s="3">
        <f>IF(J551&lt;Description!$C$6,'Monthly Stage'!J551,Description!$C$6)</f>
        <v>534208.40298000001</v>
      </c>
    </row>
    <row r="552" spans="1:11">
      <c r="A552" s="10">
        <f>Evaporation!A551</f>
        <v>1545</v>
      </c>
      <c r="B552" s="3">
        <f>VLOOKUP(A552,Inflow!$A$2:$C$1010,2,FALSE)</f>
        <v>162375.65599999999</v>
      </c>
      <c r="C552">
        <f>VLOOKUP(A552,'Supplemental Flows'!$A$2:$B$781,2,FALSE)</f>
        <v>0</v>
      </c>
      <c r="D552" s="8">
        <f>Description!$C$5</f>
        <v>78500</v>
      </c>
      <c r="E552" s="3">
        <f>VLOOKUP(J551,'Capacity Curve'!$C$2:$E$123,3,TRUE)</f>
        <v>21700</v>
      </c>
      <c r="F552" s="11">
        <f>VLOOKUP(A552,Evaporation!$A$2:$F$1010,3,FALSE)</f>
        <v>1.7351224000000001</v>
      </c>
      <c r="G552" s="3">
        <f t="shared" si="19"/>
        <v>37652.156080000001</v>
      </c>
      <c r="H552" s="3">
        <f>IF(J551+B552+C552-D552-G552-E552-I552&gt;Description!$C$6,J551+B552+C552-D552-G552-Description!$C$6,0)</f>
        <v>0</v>
      </c>
      <c r="I552" s="6"/>
      <c r="J552" s="3">
        <f t="shared" si="17"/>
        <v>580431.90289999999</v>
      </c>
      <c r="K552" s="3">
        <f>IF(J552&lt;Description!$C$6,'Monthly Stage'!J552,Description!$C$6)</f>
        <v>580431.90289999999</v>
      </c>
    </row>
    <row r="553" spans="1:11">
      <c r="A553" s="10">
        <f>Evaporation!A552</f>
        <v>1546</v>
      </c>
      <c r="B553" s="3">
        <f>VLOOKUP(A553,Inflow!$A$2:$C$1010,2,FALSE)</f>
        <v>159305.804</v>
      </c>
      <c r="C553">
        <f>VLOOKUP(A553,'Supplemental Flows'!$A$2:$B$781,2,FALSE)</f>
        <v>0</v>
      </c>
      <c r="D553" s="8">
        <f>Description!$C$5</f>
        <v>78500</v>
      </c>
      <c r="E553" s="3">
        <f>VLOOKUP(J552,'Capacity Curve'!$C$2:$E$123,3,TRUE)</f>
        <v>23100</v>
      </c>
      <c r="F553" s="11">
        <f>VLOOKUP(A553,Evaporation!$A$2:$F$1010,3,FALSE)</f>
        <v>1.7616115999999999</v>
      </c>
      <c r="G553" s="3">
        <f t="shared" si="19"/>
        <v>40693.227959999997</v>
      </c>
      <c r="H553" s="3">
        <f>IF(J552+B553+C553-D553-G553-E553-I553&gt;Description!$C$6,J552+B553+C553-D553-G553-Description!$C$6,0)</f>
        <v>0</v>
      </c>
      <c r="I553" s="6"/>
      <c r="J553" s="3">
        <f t="shared" si="17"/>
        <v>620544.47893999994</v>
      </c>
      <c r="K553" s="3">
        <f>IF(J553&lt;Description!$C$6,'Monthly Stage'!J553,Description!$C$6)</f>
        <v>620544.47893999994</v>
      </c>
    </row>
    <row r="554" spans="1:11">
      <c r="A554" s="10">
        <f>Evaporation!A553</f>
        <v>1547</v>
      </c>
      <c r="B554" s="3">
        <f>VLOOKUP(A554,Inflow!$A$2:$C$1010,2,FALSE)</f>
        <v>142552.25</v>
      </c>
      <c r="C554">
        <f>VLOOKUP(A554,'Supplemental Flows'!$A$2:$B$781,2,FALSE)</f>
        <v>0</v>
      </c>
      <c r="D554" s="8">
        <f>Description!$C$5</f>
        <v>78500</v>
      </c>
      <c r="E554" s="3">
        <f>VLOOKUP(J553,'Capacity Curve'!$C$2:$E$123,3,TRUE)</f>
        <v>23700</v>
      </c>
      <c r="F554" s="11">
        <f>VLOOKUP(A554,Evaporation!$A$2:$F$1010,3,FALSE)</f>
        <v>1.906175</v>
      </c>
      <c r="G554" s="3">
        <f t="shared" si="19"/>
        <v>45176.347499999996</v>
      </c>
      <c r="H554" s="3">
        <f>IF(J553+B554+C554-D554-G554-E554-I554&gt;Description!$C$6,J553+B554+C554-D554-G554-Description!$C$6,0)</f>
        <v>0</v>
      </c>
      <c r="I554" s="6"/>
      <c r="J554" s="3">
        <f t="shared" si="17"/>
        <v>639420.38143999991</v>
      </c>
      <c r="K554" s="3">
        <f>IF(J554&lt;Description!$C$6,'Monthly Stage'!J554,Description!$C$6)</f>
        <v>639420.38143999991</v>
      </c>
    </row>
    <row r="555" spans="1:11">
      <c r="A555" s="10">
        <f>Evaporation!A554</f>
        <v>1548</v>
      </c>
      <c r="B555" s="3">
        <f>VLOOKUP(A555,Inflow!$A$2:$C$1010,2,FALSE)</f>
        <v>252773</v>
      </c>
      <c r="C555">
        <f>VLOOKUP(A555,'Supplemental Flows'!$A$2:$B$781,2,FALSE)</f>
        <v>0</v>
      </c>
      <c r="D555" s="8">
        <f>Description!$C$5</f>
        <v>78500</v>
      </c>
      <c r="E555" s="3">
        <f>VLOOKUP(J554,'Capacity Curve'!$C$2:$E$123,3,TRUE)</f>
        <v>24400</v>
      </c>
      <c r="F555" s="11">
        <f>VLOOKUP(A555,Evaporation!$A$2:$F$1010,3,FALSE)</f>
        <v>0.95510000000000006</v>
      </c>
      <c r="G555" s="3">
        <f t="shared" si="19"/>
        <v>23304.440000000002</v>
      </c>
      <c r="H555" s="3">
        <f>IF(J554+B555+C555-D555-G555-E555-I555&gt;Description!$C$6,J554+B555+C555-D555-G555-Description!$C$6,0)</f>
        <v>0</v>
      </c>
      <c r="I555" s="6"/>
      <c r="J555" s="3">
        <f t="shared" si="17"/>
        <v>790388.94143999997</v>
      </c>
      <c r="K555" s="3">
        <f>IF(J555&lt;Description!$C$6,'Monthly Stage'!J555,Description!$C$6)</f>
        <v>790388.94143999997</v>
      </c>
    </row>
    <row r="556" spans="1:11">
      <c r="A556" s="10">
        <f>Evaporation!A555</f>
        <v>1549</v>
      </c>
      <c r="B556" s="3">
        <f>VLOOKUP(A556,Inflow!$A$2:$C$1010,2,FALSE)</f>
        <v>196470.60800000001</v>
      </c>
      <c r="C556">
        <f>VLOOKUP(A556,'Supplemental Flows'!$A$2:$B$781,2,FALSE)</f>
        <v>0</v>
      </c>
      <c r="D556" s="8">
        <f>Description!$C$5</f>
        <v>78500</v>
      </c>
      <c r="E556" s="3">
        <f>VLOOKUP(J555,'Capacity Curve'!$C$2:$E$123,3,TRUE)</f>
        <v>28900</v>
      </c>
      <c r="F556" s="11">
        <f>VLOOKUP(A556,Evaporation!$A$2:$F$1010,3,FALSE)</f>
        <v>1.4409232000000001</v>
      </c>
      <c r="G556" s="3">
        <f t="shared" si="19"/>
        <v>41642.680480000003</v>
      </c>
      <c r="H556" s="3">
        <f>IF(J555+B556+C556-D556-G556-E556-I556&gt;Description!$C$6,J555+B556+C556-D556-G556-Description!$C$6,0)</f>
        <v>52216.868959999993</v>
      </c>
      <c r="I556" s="6"/>
      <c r="J556" s="3">
        <f t="shared" si="17"/>
        <v>814500</v>
      </c>
      <c r="K556" s="3">
        <f>IF(J556&lt;Description!$C$6,'Monthly Stage'!J556,Description!$C$6)</f>
        <v>814500</v>
      </c>
    </row>
    <row r="557" spans="1:11">
      <c r="A557" s="10">
        <f>Evaporation!A556</f>
        <v>1550</v>
      </c>
      <c r="B557" s="3">
        <f>VLOOKUP(A557,Inflow!$A$2:$C$1010,2,FALSE)</f>
        <v>244935.08</v>
      </c>
      <c r="C557">
        <f>VLOOKUP(A557,'Supplemental Flows'!$A$2:$B$781,2,FALSE)</f>
        <v>0</v>
      </c>
      <c r="D557" s="8">
        <f>Description!$C$5</f>
        <v>78500</v>
      </c>
      <c r="E557" s="3">
        <f>VLOOKUP(J556,'Capacity Curve'!$C$2:$E$123,3,TRUE)</f>
        <v>29800</v>
      </c>
      <c r="F557" s="11">
        <f>VLOOKUP(A557,Evaporation!$A$2:$F$1010,3,FALSE)</f>
        <v>1.022732</v>
      </c>
      <c r="G557" s="3">
        <f t="shared" si="19"/>
        <v>30477.4136</v>
      </c>
      <c r="H557" s="3">
        <f>IF(J556+B557+C557-D557-G557-E557-I557&gt;Description!$C$6,J556+B557+C557-D557-G557-Description!$C$6,0)</f>
        <v>135957.6664000001</v>
      </c>
      <c r="I557" s="6"/>
      <c r="J557" s="3">
        <f t="shared" si="17"/>
        <v>814500</v>
      </c>
      <c r="K557" s="3">
        <f>IF(J557&lt;Description!$C$6,'Monthly Stage'!J557,Description!$C$6)</f>
        <v>814500</v>
      </c>
    </row>
    <row r="558" spans="1:11">
      <c r="A558" s="10">
        <f>Evaporation!A557</f>
        <v>1551</v>
      </c>
      <c r="B558" s="3">
        <f>VLOOKUP(A558,Inflow!$A$2:$C$1010,2,FALSE)</f>
        <v>201826.52</v>
      </c>
      <c r="C558">
        <f>VLOOKUP(A558,'Supplemental Flows'!$A$2:$B$781,2,FALSE)</f>
        <v>0</v>
      </c>
      <c r="D558" s="8">
        <f>Description!$C$5</f>
        <v>78500</v>
      </c>
      <c r="E558" s="3">
        <f>VLOOKUP(J557,'Capacity Curve'!$C$2:$E$123,3,TRUE)</f>
        <v>29800</v>
      </c>
      <c r="F558" s="11">
        <f>VLOOKUP(A558,Evaporation!$A$2:$F$1010,3,FALSE)</f>
        <v>1.3947080000000001</v>
      </c>
      <c r="G558" s="3">
        <f t="shared" si="19"/>
        <v>41562.2984</v>
      </c>
      <c r="H558" s="3">
        <f>IF(J557+B558+C558-D558-G558-E558-I558&gt;Description!$C$6,J557+B558+C558-D558-G558-Description!$C$6,0)</f>
        <v>81764.221600000048</v>
      </c>
      <c r="I558" s="6"/>
      <c r="J558" s="3">
        <f t="shared" si="17"/>
        <v>814500</v>
      </c>
      <c r="K558" s="3">
        <f>IF(J558&lt;Description!$C$6,'Monthly Stage'!J558,Description!$C$6)</f>
        <v>814500</v>
      </c>
    </row>
    <row r="559" spans="1:11">
      <c r="A559" s="10">
        <f>Evaporation!A558</f>
        <v>1552</v>
      </c>
      <c r="B559" s="3">
        <f>VLOOKUP(A559,Inflow!$A$2:$C$1010,2,FALSE)</f>
        <v>193106.834</v>
      </c>
      <c r="C559">
        <f>VLOOKUP(A559,'Supplemental Flows'!$A$2:$B$781,2,FALSE)</f>
        <v>0</v>
      </c>
      <c r="D559" s="8">
        <f>Description!$C$5</f>
        <v>78500</v>
      </c>
      <c r="E559" s="3">
        <f>VLOOKUP(J558,'Capacity Curve'!$C$2:$E$123,3,TRUE)</f>
        <v>29800</v>
      </c>
      <c r="F559" s="11">
        <f>VLOOKUP(A559,Evaporation!$A$2:$F$1010,3,FALSE)</f>
        <v>1.4699485999999999</v>
      </c>
      <c r="G559" s="3">
        <f t="shared" si="19"/>
        <v>43804.468280000001</v>
      </c>
      <c r="H559" s="3">
        <f>IF(J558+B559+C559-D559-G559-E559-I559&gt;Description!$C$6,J558+B559+C559-D559-G559-Description!$C$6,0)</f>
        <v>70802.365720000002</v>
      </c>
      <c r="I559" s="6"/>
      <c r="J559" s="3">
        <f t="shared" si="17"/>
        <v>814500</v>
      </c>
      <c r="K559" s="3">
        <f>IF(J559&lt;Description!$C$6,'Monthly Stage'!J559,Description!$C$6)</f>
        <v>814500</v>
      </c>
    </row>
    <row r="560" spans="1:11">
      <c r="A560" s="10">
        <f>Evaporation!A559</f>
        <v>1553</v>
      </c>
      <c r="B560" s="3">
        <f>VLOOKUP(A560,Inflow!$A$2:$C$1010,2,FALSE)</f>
        <v>264431.90600000002</v>
      </c>
      <c r="C560">
        <f>VLOOKUP(A560,'Supplemental Flows'!$A$2:$B$781,2,FALSE)</f>
        <v>0</v>
      </c>
      <c r="D560" s="8">
        <f>Description!$C$5</f>
        <v>78500</v>
      </c>
      <c r="E560" s="3">
        <f>VLOOKUP(J559,'Capacity Curve'!$C$2:$E$123,3,TRUE)</f>
        <v>29800</v>
      </c>
      <c r="F560" s="11">
        <f>VLOOKUP(A560,Evaporation!$A$2:$F$1010,3,FALSE)</f>
        <v>0.85449739999999996</v>
      </c>
      <c r="G560" s="3">
        <f t="shared" si="19"/>
        <v>25464.022519999999</v>
      </c>
      <c r="H560" s="3">
        <f>IF(J559+B560+C560-D560-G560-E560-I560&gt;Description!$C$6,J559+B560+C560-D560-G560-Description!$C$6,0)</f>
        <v>160467.88347999996</v>
      </c>
      <c r="I560" s="6"/>
      <c r="J560" s="3">
        <f t="shared" si="17"/>
        <v>814499.99999999988</v>
      </c>
      <c r="K560" s="3">
        <f>IF(J560&lt;Description!$C$6,'Monthly Stage'!J560,Description!$C$6)</f>
        <v>814500</v>
      </c>
    </row>
    <row r="561" spans="1:11">
      <c r="A561" s="10">
        <f>Evaporation!A560</f>
        <v>1554</v>
      </c>
      <c r="B561" s="3">
        <f>VLOOKUP(A561,Inflow!$A$2:$C$1010,2,FALSE)</f>
        <v>339937.20199999999</v>
      </c>
      <c r="C561">
        <f>VLOOKUP(A561,'Supplemental Flows'!$A$2:$B$781,2,FALSE)</f>
        <v>0</v>
      </c>
      <c r="D561" s="8">
        <f>Description!$C$5</f>
        <v>78500</v>
      </c>
      <c r="E561" s="3">
        <f>VLOOKUP(J560,'Capacity Curve'!$C$2:$E$123,3,TRUE)</f>
        <v>28900</v>
      </c>
      <c r="F561" s="11">
        <f>VLOOKUP(A561,Evaporation!$A$2:$F$1010,3,FALSE)</f>
        <v>0.20297580000000015</v>
      </c>
      <c r="G561" s="3">
        <f t="shared" si="19"/>
        <v>5866.0006200000043</v>
      </c>
      <c r="H561" s="3">
        <f>IF(J560+B561+C561-D561-G561-E561-I561&gt;Description!$C$6,J560+B561+C561-D561-G561-Description!$C$6,0)</f>
        <v>255571.20137999975</v>
      </c>
      <c r="I561" s="6"/>
      <c r="J561" s="3">
        <f t="shared" si="17"/>
        <v>814500</v>
      </c>
      <c r="K561" s="3">
        <f>IF(J561&lt;Description!$C$6,'Monthly Stage'!J561,Description!$C$6)</f>
        <v>814500</v>
      </c>
    </row>
    <row r="562" spans="1:11">
      <c r="A562" s="10">
        <f>Evaporation!A561</f>
        <v>1555</v>
      </c>
      <c r="B562" s="3">
        <f>VLOOKUP(A562,Inflow!$A$2:$C$1010,2,FALSE)</f>
        <v>111657.78200000001</v>
      </c>
      <c r="C562">
        <f>VLOOKUP(A562,'Supplemental Flows'!$A$2:$B$781,2,FALSE)</f>
        <v>0</v>
      </c>
      <c r="D562" s="8">
        <f>Description!$C$5</f>
        <v>78500</v>
      </c>
      <c r="E562" s="3">
        <f>VLOOKUP(J561,'Capacity Curve'!$C$2:$E$123,3,TRUE)</f>
        <v>29800</v>
      </c>
      <c r="F562" s="11">
        <f>VLOOKUP(A562,Evaporation!$A$2:$F$1010,3,FALSE)</f>
        <v>2.1727577999999999</v>
      </c>
      <c r="G562" s="3">
        <f t="shared" si="19"/>
        <v>64748.182439999997</v>
      </c>
      <c r="H562" s="3">
        <f>IF(J561+B562+C562-D562-G562-E562-I562&gt;Description!$C$6,J561+B562+C562-D562-G562-Description!$C$6,0)</f>
        <v>0</v>
      </c>
      <c r="I562" s="6"/>
      <c r="J562" s="3">
        <f t="shared" si="17"/>
        <v>782909.59956</v>
      </c>
      <c r="K562" s="3">
        <f>IF(J562&lt;Description!$C$6,'Monthly Stage'!J562,Description!$C$6)</f>
        <v>782909.59956</v>
      </c>
    </row>
    <row r="563" spans="1:11">
      <c r="A563" s="10">
        <f>Evaporation!A562</f>
        <v>1556</v>
      </c>
      <c r="B563" s="3">
        <f>VLOOKUP(A563,Inflow!$A$2:$C$1010,2,FALSE)</f>
        <v>140723.402</v>
      </c>
      <c r="C563">
        <f>VLOOKUP(A563,'Supplemental Flows'!$A$2:$B$781,2,FALSE)</f>
        <v>0</v>
      </c>
      <c r="D563" s="8">
        <f>Description!$C$5</f>
        <v>78500</v>
      </c>
      <c r="E563" s="3">
        <f>VLOOKUP(J562,'Capacity Curve'!$C$2:$E$123,3,TRUE)</f>
        <v>28100</v>
      </c>
      <c r="F563" s="11">
        <f>VLOOKUP(A563,Evaporation!$A$2:$F$1010,3,FALSE)</f>
        <v>1.9219558000000001</v>
      </c>
      <c r="G563" s="3">
        <f t="shared" si="19"/>
        <v>54006.957980000007</v>
      </c>
      <c r="H563" s="3">
        <f>IF(J562+B563+C563-D563-G563-E563-I563&gt;Description!$C$6,J562+B563+C563-D563-G563-Description!$C$6,0)</f>
        <v>0</v>
      </c>
      <c r="I563" s="6"/>
      <c r="J563" s="3">
        <f t="shared" si="17"/>
        <v>791126.04358000006</v>
      </c>
      <c r="K563" s="3">
        <f>IF(J563&lt;Description!$C$6,'Monthly Stage'!J563,Description!$C$6)</f>
        <v>791126.04358000006</v>
      </c>
    </row>
    <row r="564" spans="1:11">
      <c r="A564" s="10">
        <f>Evaporation!A563</f>
        <v>1557</v>
      </c>
      <c r="B564" s="3">
        <f>VLOOKUP(A564,Inflow!$A$2:$C$1010,2,FALSE)</f>
        <v>187359.02600000001</v>
      </c>
      <c r="C564">
        <f>VLOOKUP(A564,'Supplemental Flows'!$A$2:$B$781,2,FALSE)</f>
        <v>0</v>
      </c>
      <c r="D564" s="8">
        <f>Description!$C$5</f>
        <v>78500</v>
      </c>
      <c r="E564" s="3">
        <f>VLOOKUP(J563,'Capacity Curve'!$C$2:$E$123,3,TRUE)</f>
        <v>28900</v>
      </c>
      <c r="F564" s="11">
        <f>VLOOKUP(A564,Evaporation!$A$2:$F$1010,3,FALSE)</f>
        <v>1.5195453999999999</v>
      </c>
      <c r="G564" s="3">
        <f t="shared" si="19"/>
        <v>43914.862059999999</v>
      </c>
      <c r="H564" s="3">
        <f>IF(J563+B564+C564-D564-G564-E564-I564&gt;Description!$C$6,J563+B564+C564-D564-G564-Description!$C$6,0)</f>
        <v>41570.207520000171</v>
      </c>
      <c r="I564" s="6"/>
      <c r="J564" s="3">
        <f t="shared" si="17"/>
        <v>814500</v>
      </c>
      <c r="K564" s="3">
        <f>IF(J564&lt;Description!$C$6,'Monthly Stage'!J564,Description!$C$6)</f>
        <v>814500</v>
      </c>
    </row>
    <row r="565" spans="1:11">
      <c r="A565" s="10">
        <f>Evaporation!A564</f>
        <v>1558</v>
      </c>
      <c r="B565" s="3">
        <f>VLOOKUP(A565,Inflow!$A$2:$C$1010,2,FALSE)</f>
        <v>228932.66</v>
      </c>
      <c r="C565">
        <f>VLOOKUP(A565,'Supplemental Flows'!$A$2:$B$781,2,FALSE)</f>
        <v>0</v>
      </c>
      <c r="D565" s="8">
        <f>Description!$C$5</f>
        <v>78500</v>
      </c>
      <c r="E565" s="3">
        <f>VLOOKUP(J564,'Capacity Curve'!$C$2:$E$123,3,TRUE)</f>
        <v>29800</v>
      </c>
      <c r="F565" s="11">
        <f>VLOOKUP(A565,Evaporation!$A$2:$F$1010,3,FALSE)</f>
        <v>1.160814</v>
      </c>
      <c r="G565" s="3">
        <f t="shared" si="19"/>
        <v>34592.2572</v>
      </c>
      <c r="H565" s="3">
        <f>IF(J564+B565+C565-D565-G565-E565-I565&gt;Description!$C$6,J564+B565+C565-D565-G565-Description!$C$6,0)</f>
        <v>115840.40280000004</v>
      </c>
      <c r="I565" s="6"/>
      <c r="J565" s="3">
        <f t="shared" si="17"/>
        <v>814500</v>
      </c>
      <c r="K565" s="3">
        <f>IF(J565&lt;Description!$C$6,'Monthly Stage'!J565,Description!$C$6)</f>
        <v>814500</v>
      </c>
    </row>
    <row r="566" spans="1:11">
      <c r="A566" s="10">
        <f>Evaporation!A565</f>
        <v>1559</v>
      </c>
      <c r="B566" s="3">
        <f>VLOOKUP(A566,Inflow!$A$2:$C$1010,2,FALSE)</f>
        <v>220278.28999999998</v>
      </c>
      <c r="C566">
        <f>VLOOKUP(A566,'Supplemental Flows'!$A$2:$B$781,2,FALSE)</f>
        <v>0</v>
      </c>
      <c r="D566" s="8">
        <f>Description!$C$5</f>
        <v>78500</v>
      </c>
      <c r="E566" s="3">
        <f>VLOOKUP(J565,'Capacity Curve'!$C$2:$E$123,3,TRUE)</f>
        <v>29800</v>
      </c>
      <c r="F566" s="11">
        <f>VLOOKUP(A566,Evaporation!$A$2:$F$1010,3,FALSE)</f>
        <v>1.2354910000000001</v>
      </c>
      <c r="G566" s="3">
        <f t="shared" si="19"/>
        <v>36817.631800000003</v>
      </c>
      <c r="H566" s="3">
        <f>IF(J565+B566+C566-D566-G566-E566-I566&gt;Description!$C$6,J565+B566+C566-D566-G566-Description!$C$6,0)</f>
        <v>104960.65820000006</v>
      </c>
      <c r="I566" s="6"/>
      <c r="J566" s="3">
        <f t="shared" si="17"/>
        <v>814500</v>
      </c>
      <c r="K566" s="3">
        <f>IF(J566&lt;Description!$C$6,'Monthly Stage'!J566,Description!$C$6)</f>
        <v>814500</v>
      </c>
    </row>
    <row r="567" spans="1:11">
      <c r="A567" s="10">
        <f>Evaporation!A566</f>
        <v>1560</v>
      </c>
      <c r="B567" s="3">
        <f>VLOOKUP(A567,Inflow!$A$2:$C$1010,2,FALSE)</f>
        <v>34944.14</v>
      </c>
      <c r="C567">
        <f>VLOOKUP(A567,'Supplemental Flows'!$A$2:$B$781,2,FALSE)</f>
        <v>0</v>
      </c>
      <c r="D567" s="8">
        <f>Description!$C$5</f>
        <v>78500</v>
      </c>
      <c r="E567" s="3">
        <f>VLOOKUP(J566,'Capacity Curve'!$C$2:$E$123,3,TRUE)</f>
        <v>29800</v>
      </c>
      <c r="F567" s="11">
        <f>VLOOKUP(A567,Evaporation!$A$2:$F$1010,3,FALSE)</f>
        <v>2.8347059999999997</v>
      </c>
      <c r="G567" s="3">
        <f t="shared" si="19"/>
        <v>84474.238799999992</v>
      </c>
      <c r="H567" s="3">
        <f>IF(J566+B567+C567-D567-G567-E567-I567&gt;Description!$C$6,J566+B567+C567-D567-G567-Description!$C$6,0)</f>
        <v>0</v>
      </c>
      <c r="I567" s="6"/>
      <c r="J567" s="3">
        <f t="shared" si="17"/>
        <v>686469.90119999996</v>
      </c>
      <c r="K567" s="3">
        <f>IF(J567&lt;Description!$C$6,'Monthly Stage'!J567,Description!$C$6)</f>
        <v>686469.90119999996</v>
      </c>
    </row>
    <row r="568" spans="1:11">
      <c r="A568" s="10">
        <f>Evaporation!A567</f>
        <v>1561</v>
      </c>
      <c r="B568" s="3">
        <f>VLOOKUP(A568,Inflow!$A$2:$C$1010,2,FALSE)</f>
        <v>123806.558</v>
      </c>
      <c r="C568">
        <f>VLOOKUP(A568,'Supplemental Flows'!$A$2:$B$781,2,FALSE)</f>
        <v>0</v>
      </c>
      <c r="D568" s="8">
        <f>Description!$C$5</f>
        <v>78500</v>
      </c>
      <c r="E568" s="3">
        <f>VLOOKUP(J567,'Capacity Curve'!$C$2:$E$123,3,TRUE)</f>
        <v>25800</v>
      </c>
      <c r="F568" s="11">
        <f>VLOOKUP(A568,Evaporation!$A$2:$F$1010,3,FALSE)</f>
        <v>2.0679281999999999</v>
      </c>
      <c r="G568" s="3">
        <f t="shared" si="19"/>
        <v>53352.547559999999</v>
      </c>
      <c r="H568" s="3">
        <f>IF(J567+B568+C568-D568-G568-E568-I568&gt;Description!$C$6,J567+B568+C568-D568-G568-Description!$C$6,0)</f>
        <v>0</v>
      </c>
      <c r="I568" s="6"/>
      <c r="J568" s="3">
        <f t="shared" si="17"/>
        <v>678423.91163999995</v>
      </c>
      <c r="K568" s="3">
        <f>IF(J568&lt;Description!$C$6,'Monthly Stage'!J568,Description!$C$6)</f>
        <v>678423.91163999995</v>
      </c>
    </row>
    <row r="569" spans="1:11">
      <c r="A569" s="10">
        <f>Evaporation!A568</f>
        <v>1562</v>
      </c>
      <c r="B569" s="3">
        <f>VLOOKUP(A569,Inflow!$A$2:$C$1010,2,FALSE)</f>
        <v>158162.774</v>
      </c>
      <c r="C569">
        <f>VLOOKUP(A569,'Supplemental Flows'!$A$2:$B$781,2,FALSE)</f>
        <v>0</v>
      </c>
      <c r="D569" s="8">
        <f>Description!$C$5</f>
        <v>78500</v>
      </c>
      <c r="E569" s="3">
        <f>VLOOKUP(J568,'Capacity Curve'!$C$2:$E$123,3,TRUE)</f>
        <v>25800</v>
      </c>
      <c r="F569" s="11">
        <f>VLOOKUP(A569,Evaporation!$A$2:$F$1010,3,FALSE)</f>
        <v>1.7714745999999999</v>
      </c>
      <c r="G569" s="3">
        <f t="shared" si="19"/>
        <v>45704.044679999999</v>
      </c>
      <c r="H569" s="3">
        <f>IF(J568+B569+C569-D569-G569-E569-I569&gt;Description!$C$6,J568+B569+C569-D569-G569-Description!$C$6,0)</f>
        <v>0</v>
      </c>
      <c r="I569" s="6"/>
      <c r="J569" s="3">
        <f t="shared" si="17"/>
        <v>712382.64095999987</v>
      </c>
      <c r="K569" s="3">
        <f>IF(J569&lt;Description!$C$6,'Monthly Stage'!J569,Description!$C$6)</f>
        <v>712382.64095999987</v>
      </c>
    </row>
    <row r="570" spans="1:11">
      <c r="A570" s="10">
        <f>Evaporation!A569</f>
        <v>1563</v>
      </c>
      <c r="B570" s="3">
        <f>VLOOKUP(A570,Inflow!$A$2:$C$1010,2,FALSE)</f>
        <v>136477.86199999999</v>
      </c>
      <c r="C570">
        <f>VLOOKUP(A570,'Supplemental Flows'!$A$2:$B$781,2,FALSE)</f>
        <v>0</v>
      </c>
      <c r="D570" s="8">
        <f>Description!$C$5</f>
        <v>78500</v>
      </c>
      <c r="E570" s="3">
        <f>VLOOKUP(J569,'Capacity Curve'!$C$2:$E$123,3,TRUE)</f>
        <v>26600</v>
      </c>
      <c r="F570" s="11">
        <f>VLOOKUP(A570,Evaporation!$A$2:$F$1010,3,FALSE)</f>
        <v>1.9585897999999999</v>
      </c>
      <c r="G570" s="3">
        <f t="shared" si="19"/>
        <v>52098.488679999995</v>
      </c>
      <c r="H570" s="3">
        <f>IF(J569+B570+C570-D570-G570-E570-I570&gt;Description!$C$6,J569+B570+C570-D570-G570-Description!$C$6,0)</f>
        <v>0</v>
      </c>
      <c r="I570" s="6"/>
      <c r="J570" s="3">
        <f t="shared" si="17"/>
        <v>718262.01427999989</v>
      </c>
      <c r="K570" s="3">
        <f>IF(J570&lt;Description!$C$6,'Monthly Stage'!J570,Description!$C$6)</f>
        <v>718262.01427999989</v>
      </c>
    </row>
    <row r="571" spans="1:11">
      <c r="A571" s="10">
        <f>Evaporation!A570</f>
        <v>1564</v>
      </c>
      <c r="B571" s="3">
        <f>VLOOKUP(A571,Inflow!$A$2:$C$1010,2,FALSE)</f>
        <v>160024.28</v>
      </c>
      <c r="C571">
        <f>VLOOKUP(A571,'Supplemental Flows'!$A$2:$B$781,2,FALSE)</f>
        <v>0</v>
      </c>
      <c r="D571" s="8">
        <f>Description!$C$5</f>
        <v>78500</v>
      </c>
      <c r="E571" s="3">
        <f>VLOOKUP(J570,'Capacity Curve'!$C$2:$E$123,3,TRUE)</f>
        <v>26600</v>
      </c>
      <c r="F571" s="11">
        <f>VLOOKUP(A571,Evaporation!$A$2:$F$1010,3,FALSE)</f>
        <v>1.755412</v>
      </c>
      <c r="G571" s="3">
        <f t="shared" si="19"/>
        <v>46693.959199999998</v>
      </c>
      <c r="H571" s="3">
        <f>IF(J570+B571+C571-D571-G571-E571-I571&gt;Description!$C$6,J570+B571+C571-D571-G571-Description!$C$6,0)</f>
        <v>0</v>
      </c>
      <c r="I571" s="6"/>
      <c r="J571" s="3">
        <f t="shared" si="17"/>
        <v>753092.33507999987</v>
      </c>
      <c r="K571" s="3">
        <f>IF(J571&lt;Description!$C$6,'Monthly Stage'!J571,Description!$C$6)</f>
        <v>753092.33507999987</v>
      </c>
    </row>
    <row r="572" spans="1:11">
      <c r="A572" s="10">
        <f>Evaporation!A571</f>
        <v>1565</v>
      </c>
      <c r="B572" s="3">
        <f>VLOOKUP(A572,Inflow!$A$2:$C$1010,2,FALSE)</f>
        <v>155354.18599999999</v>
      </c>
      <c r="C572">
        <f>VLOOKUP(A572,'Supplemental Flows'!$A$2:$B$781,2,FALSE)</f>
        <v>0</v>
      </c>
      <c r="D572" s="8">
        <f>Description!$C$5</f>
        <v>78500</v>
      </c>
      <c r="E572" s="3">
        <f>VLOOKUP(J571,'Capacity Curve'!$C$2:$E$123,3,TRUE)</f>
        <v>27300</v>
      </c>
      <c r="F572" s="11">
        <f>VLOOKUP(A572,Evaporation!$A$2:$F$1010,3,FALSE)</f>
        <v>1.7957094</v>
      </c>
      <c r="G572" s="3">
        <f t="shared" si="19"/>
        <v>49022.866620000001</v>
      </c>
      <c r="H572" s="3">
        <f>IF(J571+B572+C572-D572-G572-E572-I572&gt;Description!$C$6,J571+B572+C572-D572-G572-Description!$C$6,0)</f>
        <v>0</v>
      </c>
      <c r="I572" s="6"/>
      <c r="J572" s="3">
        <f t="shared" si="17"/>
        <v>780923.65445999987</v>
      </c>
      <c r="K572" s="3">
        <f>IF(J572&lt;Description!$C$6,'Monthly Stage'!J572,Description!$C$6)</f>
        <v>780923.65445999987</v>
      </c>
    </row>
    <row r="573" spans="1:11">
      <c r="A573" s="10">
        <f>Evaporation!A572</f>
        <v>1566</v>
      </c>
      <c r="B573" s="3">
        <f>VLOOKUP(A573,Inflow!$A$2:$C$1010,2,FALSE)</f>
        <v>110971.96400000001</v>
      </c>
      <c r="C573">
        <f>VLOOKUP(A573,'Supplemental Flows'!$A$2:$B$781,2,FALSE)</f>
        <v>0</v>
      </c>
      <c r="D573" s="8">
        <f>Description!$C$5</f>
        <v>78500</v>
      </c>
      <c r="E573" s="3">
        <f>VLOOKUP(J572,'Capacity Curve'!$C$2:$E$123,3,TRUE)</f>
        <v>28100</v>
      </c>
      <c r="F573" s="11">
        <f>VLOOKUP(A573,Evaporation!$A$2:$F$1010,3,FALSE)</f>
        <v>2.1786756</v>
      </c>
      <c r="G573" s="3">
        <f t="shared" si="19"/>
        <v>61220.784359999998</v>
      </c>
      <c r="H573" s="3">
        <f>IF(J572+B573+C573-D573-G573-E573-I573&gt;Description!$C$6,J572+B573+C573-D573-G573-Description!$C$6,0)</f>
        <v>0</v>
      </c>
      <c r="I573" s="6"/>
      <c r="J573" s="3">
        <f t="shared" si="17"/>
        <v>752174.83409999986</v>
      </c>
      <c r="K573" s="3">
        <f>IF(J573&lt;Description!$C$6,'Monthly Stage'!J573,Description!$C$6)</f>
        <v>752174.83409999986</v>
      </c>
    </row>
    <row r="574" spans="1:11">
      <c r="A574" s="10">
        <f>Evaporation!A573</f>
        <v>1567</v>
      </c>
      <c r="B574" s="3">
        <f>VLOOKUP(A574,Inflow!$A$2:$C$1010,2,FALSE)</f>
        <v>81514.447999999989</v>
      </c>
      <c r="C574">
        <f>VLOOKUP(A574,'Supplemental Flows'!$A$2:$B$781,2,FALSE)</f>
        <v>0</v>
      </c>
      <c r="D574" s="8">
        <f>Description!$C$5</f>
        <v>78500</v>
      </c>
      <c r="E574" s="3">
        <f>VLOOKUP(J573,'Capacity Curve'!$C$2:$E$123,3,TRUE)</f>
        <v>27300</v>
      </c>
      <c r="F574" s="11">
        <f>VLOOKUP(A574,Evaporation!$A$2:$F$1010,3,FALSE)</f>
        <v>2.4328592000000002</v>
      </c>
      <c r="G574" s="3">
        <f t="shared" si="19"/>
        <v>66417.056160000007</v>
      </c>
      <c r="H574" s="3">
        <f>IF(J573+B574+C574-D574-G574-E574-I574&gt;Description!$C$6,J573+B574+C574-D574-G574-Description!$C$6,0)</f>
        <v>0</v>
      </c>
      <c r="I574" s="6"/>
      <c r="J574" s="3">
        <f t="shared" si="17"/>
        <v>688772.2259399998</v>
      </c>
      <c r="K574" s="3">
        <f>IF(J574&lt;Description!$C$6,'Monthly Stage'!J574,Description!$C$6)</f>
        <v>688772.2259399998</v>
      </c>
    </row>
    <row r="575" spans="1:11">
      <c r="A575" s="10">
        <f>Evaporation!A574</f>
        <v>1568</v>
      </c>
      <c r="B575" s="3">
        <f>VLOOKUP(A575,Inflow!$A$2:$C$1010,2,FALSE)</f>
        <v>96929.024000000005</v>
      </c>
      <c r="C575">
        <f>VLOOKUP(A575,'Supplemental Flows'!$A$2:$B$781,2,FALSE)</f>
        <v>0</v>
      </c>
      <c r="D575" s="8">
        <f>Description!$C$5</f>
        <v>78500</v>
      </c>
      <c r="E575" s="3">
        <f>VLOOKUP(J574,'Capacity Curve'!$C$2:$E$123,3,TRUE)</f>
        <v>25800</v>
      </c>
      <c r="F575" s="11">
        <f>VLOOKUP(A575,Evaporation!$A$2:$F$1010,3,FALSE)</f>
        <v>2.2998495999999999</v>
      </c>
      <c r="G575" s="3">
        <f t="shared" si="19"/>
        <v>59336.119679999996</v>
      </c>
      <c r="H575" s="3">
        <f>IF(J574+B575+C575-D575-G575-E575-I575&gt;Description!$C$6,J574+B575+C575-D575-G575-Description!$C$6,0)</f>
        <v>0</v>
      </c>
      <c r="I575" s="6"/>
      <c r="J575" s="3">
        <f t="shared" si="17"/>
        <v>647865.13025999977</v>
      </c>
      <c r="K575" s="3">
        <f>IF(J575&lt;Description!$C$6,'Monthly Stage'!J575,Description!$C$6)</f>
        <v>647865.13025999977</v>
      </c>
    </row>
    <row r="576" spans="1:11">
      <c r="A576" s="10">
        <f>Evaporation!A575</f>
        <v>1569</v>
      </c>
      <c r="B576" s="3">
        <f>VLOOKUP(A576,Inflow!$A$2:$C$1010,2,FALSE)</f>
        <v>129031.838</v>
      </c>
      <c r="C576">
        <f>VLOOKUP(A576,'Supplemental Flows'!$A$2:$B$781,2,FALSE)</f>
        <v>0</v>
      </c>
      <c r="D576" s="8">
        <f>Description!$C$5</f>
        <v>78500</v>
      </c>
      <c r="E576" s="3">
        <f>VLOOKUP(J575,'Capacity Curve'!$C$2:$E$123,3,TRUE)</f>
        <v>24400</v>
      </c>
      <c r="F576" s="11">
        <f>VLOOKUP(A576,Evaporation!$A$2:$F$1010,3,FALSE)</f>
        <v>2.0228402000000001</v>
      </c>
      <c r="G576" s="3">
        <f t="shared" si="19"/>
        <v>49357.300880000003</v>
      </c>
      <c r="H576" s="3">
        <f>IF(J575+B576+C576-D576-G576-E576-I576&gt;Description!$C$6,J575+B576+C576-D576-G576-Description!$C$6,0)</f>
        <v>0</v>
      </c>
      <c r="I576" s="6"/>
      <c r="J576" s="3">
        <f t="shared" si="17"/>
        <v>649039.66737999977</v>
      </c>
      <c r="K576" s="3">
        <f>IF(J576&lt;Description!$C$6,'Monthly Stage'!J576,Description!$C$6)</f>
        <v>649039.66737999977</v>
      </c>
    </row>
    <row r="577" spans="1:11">
      <c r="A577" s="10">
        <f>Evaporation!A576</f>
        <v>1570</v>
      </c>
      <c r="B577" s="3">
        <f>VLOOKUP(A577,Inflow!$A$2:$C$1010,2,FALSE)</f>
        <v>87000.991999999998</v>
      </c>
      <c r="C577">
        <f>VLOOKUP(A577,'Supplemental Flows'!$A$2:$B$781,2,FALSE)</f>
        <v>0</v>
      </c>
      <c r="D577" s="8">
        <f>Description!$C$5</f>
        <v>78500</v>
      </c>
      <c r="E577" s="3">
        <f>VLOOKUP(J576,'Capacity Curve'!$C$2:$E$123,3,TRUE)</f>
        <v>24400</v>
      </c>
      <c r="F577" s="11">
        <f>VLOOKUP(A577,Evaporation!$A$2:$F$1010,3,FALSE)</f>
        <v>2.3855168</v>
      </c>
      <c r="G577" s="3">
        <f t="shared" si="19"/>
        <v>58206.609920000003</v>
      </c>
      <c r="H577" s="3">
        <f>IF(J576+B577+C577-D577-G577-E577-I577&gt;Description!$C$6,J576+B577+C577-D577-G577-Description!$C$6,0)</f>
        <v>0</v>
      </c>
      <c r="I577" s="6"/>
      <c r="J577" s="3">
        <f t="shared" si="17"/>
        <v>599334.04945999978</v>
      </c>
      <c r="K577" s="3">
        <f>IF(J577&lt;Description!$C$6,'Monthly Stage'!J577,Description!$C$6)</f>
        <v>599334.04945999978</v>
      </c>
    </row>
    <row r="578" spans="1:11">
      <c r="A578" s="10">
        <f>Evaporation!A577</f>
        <v>1571</v>
      </c>
      <c r="B578" s="3">
        <f>VLOOKUP(A578,Inflow!$A$2:$C$1010,2,FALSE)</f>
        <v>83735.191999999995</v>
      </c>
      <c r="C578">
        <f>VLOOKUP(A578,'Supplemental Flows'!$A$2:$B$781,2,FALSE)</f>
        <v>0</v>
      </c>
      <c r="D578" s="8">
        <f>Description!$C$5</f>
        <v>78500</v>
      </c>
      <c r="E578" s="3">
        <f>VLOOKUP(J577,'Capacity Curve'!$C$2:$E$123,3,TRUE)</f>
        <v>23100</v>
      </c>
      <c r="F578" s="11">
        <f>VLOOKUP(A578,Evaporation!$A$2:$F$1010,3,FALSE)</f>
        <v>2.4136967999999999</v>
      </c>
      <c r="G578" s="3">
        <f t="shared" si="19"/>
        <v>55756.396079999999</v>
      </c>
      <c r="H578" s="3">
        <f>IF(J577+B578+C578-D578-G578-E578-I578&gt;Description!$C$6,J577+B578+C578-D578-G578-Description!$C$6,0)</f>
        <v>0</v>
      </c>
      <c r="I578" s="6"/>
      <c r="J578" s="3">
        <f t="shared" si="17"/>
        <v>548812.84537999984</v>
      </c>
      <c r="K578" s="3">
        <f>IF(J578&lt;Description!$C$6,'Monthly Stage'!J578,Description!$C$6)</f>
        <v>548812.84537999984</v>
      </c>
    </row>
    <row r="579" spans="1:11">
      <c r="A579" s="10">
        <f>Evaporation!A578</f>
        <v>1572</v>
      </c>
      <c r="B579" s="3">
        <f>VLOOKUP(A579,Inflow!$A$2:$C$1010,2,FALSE)</f>
        <v>109208.432</v>
      </c>
      <c r="C579">
        <f>VLOOKUP(A579,'Supplemental Flows'!$A$2:$B$781,2,FALSE)</f>
        <v>0</v>
      </c>
      <c r="D579" s="8">
        <f>Description!$C$5</f>
        <v>78500</v>
      </c>
      <c r="E579" s="3">
        <f>VLOOKUP(J578,'Capacity Curve'!$C$2:$E$123,3,TRUE)</f>
        <v>21700</v>
      </c>
      <c r="F579" s="11">
        <f>VLOOKUP(A579,Evaporation!$A$2:$F$1010,3,FALSE)</f>
        <v>2.1938928</v>
      </c>
      <c r="G579" s="3">
        <f t="shared" si="19"/>
        <v>47607.473760000001</v>
      </c>
      <c r="H579" s="3">
        <f>IF(J578+B579+C579-D579-G579-E579-I579&gt;Description!$C$6,J578+B579+C579-D579-G579-Description!$C$6,0)</f>
        <v>0</v>
      </c>
      <c r="I579" s="6"/>
      <c r="J579" s="3">
        <f t="shared" si="17"/>
        <v>531913.8036199999</v>
      </c>
      <c r="K579" s="3">
        <f>IF(J579&lt;Description!$C$6,'Monthly Stage'!J579,Description!$C$6)</f>
        <v>531913.8036199999</v>
      </c>
    </row>
    <row r="580" spans="1:11">
      <c r="A580" s="10">
        <f>Evaporation!A579</f>
        <v>1573</v>
      </c>
      <c r="B580" s="3">
        <f>VLOOKUP(A580,Inflow!$A$2:$C$1010,2,FALSE)</f>
        <v>54571.597999999998</v>
      </c>
      <c r="C580">
        <f>VLOOKUP(A580,'Supplemental Flows'!$A$2:$B$781,2,FALSE)</f>
        <v>0</v>
      </c>
      <c r="D580" s="8">
        <f>Description!$C$5</f>
        <v>78500</v>
      </c>
      <c r="E580" s="3">
        <f>VLOOKUP(J579,'Capacity Curve'!$C$2:$E$123,3,TRUE)</f>
        <v>21000</v>
      </c>
      <c r="F580" s="11">
        <f>VLOOKUP(A580,Evaporation!$A$2:$F$1010,3,FALSE)</f>
        <v>2.6653441999999998</v>
      </c>
      <c r="G580" s="3">
        <f t="shared" si="19"/>
        <v>55972.228199999998</v>
      </c>
      <c r="H580" s="3">
        <f>IF(J579+B580+C580-D580-G580-E580-I580&gt;Description!$C$6,J579+B580+C580-D580-G580-Description!$C$6,0)</f>
        <v>0</v>
      </c>
      <c r="I580" s="6"/>
      <c r="J580" s="3">
        <f t="shared" si="17"/>
        <v>452013.17341999989</v>
      </c>
      <c r="K580" s="3">
        <f>IF(J580&lt;Description!$C$6,'Monthly Stage'!J580,Description!$C$6)</f>
        <v>452013.17341999989</v>
      </c>
    </row>
    <row r="581" spans="1:11">
      <c r="A581" s="10">
        <f>Evaporation!A580</f>
        <v>1574</v>
      </c>
      <c r="B581" s="3">
        <f>VLOOKUP(A581,Inflow!$A$2:$C$1010,2,FALSE)</f>
        <v>134518.38200000001</v>
      </c>
      <c r="C581">
        <f>VLOOKUP(A581,'Supplemental Flows'!$A$2:$B$781,2,FALSE)</f>
        <v>0</v>
      </c>
      <c r="D581" s="8">
        <f>Description!$C$5</f>
        <v>78500</v>
      </c>
      <c r="E581" s="3">
        <f>VLOOKUP(J580,'Capacity Curve'!$C$2:$E$123,3,TRUE)</f>
        <v>13240</v>
      </c>
      <c r="F581" s="11">
        <f>VLOOKUP(A581,Evaporation!$A$2:$F$1010,3,FALSE)</f>
        <v>1.9754978000000001</v>
      </c>
      <c r="G581" s="3">
        <f t="shared" si="19"/>
        <v>26155.590872000001</v>
      </c>
      <c r="H581" s="3">
        <f>IF(J580+B581+C581-D581-G581-E581-I581&gt;Description!$C$6,J580+B581+C581-D581-G581-Description!$C$6,0)</f>
        <v>0</v>
      </c>
      <c r="I581" s="6"/>
      <c r="J581" s="3">
        <f t="shared" ref="J581:J644" si="20">IF(J580+B581+C581-G581-D581-H581&lt;0,0,J580+B581+C581-G581-D581-H581)</f>
        <v>481875.9645479999</v>
      </c>
      <c r="K581" s="3">
        <f>IF(J581&lt;Description!$C$6,'Monthly Stage'!J581,Description!$C$6)</f>
        <v>481875.9645479999</v>
      </c>
    </row>
    <row r="582" spans="1:11">
      <c r="A582" s="10">
        <f>Evaporation!A581</f>
        <v>1575</v>
      </c>
      <c r="B582" s="3">
        <f>VLOOKUP(A582,Inflow!$A$2:$C$1010,2,FALSE)</f>
        <v>273706.77799999999</v>
      </c>
      <c r="C582">
        <f>VLOOKUP(A582,'Supplemental Flows'!$A$2:$B$781,2,FALSE)</f>
        <v>0</v>
      </c>
      <c r="D582" s="8">
        <f>Description!$C$5</f>
        <v>78500</v>
      </c>
      <c r="E582" s="3">
        <f>VLOOKUP(J581,'Capacity Curve'!$C$2:$E$123,3,TRUE)</f>
        <v>18900</v>
      </c>
      <c r="F582" s="11">
        <f>VLOOKUP(A582,Evaporation!$A$2:$F$1010,3,FALSE)</f>
        <v>0.77446619999999999</v>
      </c>
      <c r="G582" s="3">
        <f t="shared" si="19"/>
        <v>14637.411179999999</v>
      </c>
      <c r="H582" s="3">
        <f>IF(J581+B582+C582-D582-G582-E582-I582&gt;Description!$C$6,J581+B582+C582-D582-G582-Description!$C$6,0)</f>
        <v>0</v>
      </c>
      <c r="I582" s="6"/>
      <c r="J582" s="3">
        <f t="shared" si="20"/>
        <v>662445.33136799978</v>
      </c>
      <c r="K582" s="3">
        <f>IF(J582&lt;Description!$C$6,'Monthly Stage'!J582,Description!$C$6)</f>
        <v>662445.33136799978</v>
      </c>
    </row>
    <row r="583" spans="1:11">
      <c r="A583" s="10">
        <f>Evaporation!A582</f>
        <v>1576</v>
      </c>
      <c r="B583" s="3">
        <f>VLOOKUP(A583,Inflow!$A$2:$C$1010,2,FALSE)</f>
        <v>212048.47399999999</v>
      </c>
      <c r="C583">
        <f>VLOOKUP(A583,'Supplemental Flows'!$A$2:$B$781,2,FALSE)</f>
        <v>0</v>
      </c>
      <c r="D583" s="8">
        <f>Description!$C$5</f>
        <v>78500</v>
      </c>
      <c r="E583" s="3">
        <f>VLOOKUP(J582,'Capacity Curve'!$C$2:$E$123,3,TRUE)</f>
        <v>25200</v>
      </c>
      <c r="F583" s="11">
        <f>VLOOKUP(A583,Evaporation!$A$2:$F$1010,3,FALSE)</f>
        <v>1.3065046</v>
      </c>
      <c r="G583" s="3">
        <f t="shared" si="19"/>
        <v>32923.915919999999</v>
      </c>
      <c r="H583" s="3">
        <f>IF(J582+B583+C583-D583-G583-E583-I583&gt;Description!$C$6,J582+B583+C583-D583-G583-Description!$C$6,0)</f>
        <v>0</v>
      </c>
      <c r="I583" s="6"/>
      <c r="J583" s="3">
        <f t="shared" si="20"/>
        <v>763069.88944799965</v>
      </c>
      <c r="K583" s="3">
        <f>IF(J583&lt;Description!$C$6,'Monthly Stage'!J583,Description!$C$6)</f>
        <v>763069.88944799965</v>
      </c>
    </row>
    <row r="584" spans="1:11">
      <c r="A584" s="10">
        <f>Evaporation!A583</f>
        <v>1577</v>
      </c>
      <c r="B584" s="3">
        <f>VLOOKUP(A584,Inflow!$A$2:$C$1010,2,FALSE)</f>
        <v>50064.794000000009</v>
      </c>
      <c r="C584">
        <f>VLOOKUP(A584,'Supplemental Flows'!$A$2:$B$781,2,FALSE)</f>
        <v>0</v>
      </c>
      <c r="D584" s="8">
        <f>Description!$C$5</f>
        <v>78500</v>
      </c>
      <c r="E584" s="3">
        <f>VLOOKUP(J583,'Capacity Curve'!$C$2:$E$123,3,TRUE)</f>
        <v>28100</v>
      </c>
      <c r="F584" s="11">
        <f>VLOOKUP(A584,Evaporation!$A$2:$F$1010,3,FALSE)</f>
        <v>2.7042326000000001</v>
      </c>
      <c r="G584" s="3">
        <f t="shared" si="19"/>
        <v>75988.936060000007</v>
      </c>
      <c r="H584" s="3">
        <f>IF(J583+B584+C584-D584-G584-E584-I584&gt;Description!$C$6,J583+B584+C584-D584-G584-Description!$C$6,0)</f>
        <v>0</v>
      </c>
      <c r="I584" s="6"/>
      <c r="J584" s="3">
        <f t="shared" si="20"/>
        <v>658645.74738799967</v>
      </c>
      <c r="K584" s="3">
        <f>IF(J584&lt;Description!$C$6,'Monthly Stage'!J584,Description!$C$6)</f>
        <v>658645.74738799967</v>
      </c>
    </row>
    <row r="585" spans="1:11">
      <c r="A585" s="10">
        <f>Evaporation!A584</f>
        <v>1578</v>
      </c>
      <c r="B585" s="3">
        <f>VLOOKUP(A585,Inflow!$A$2:$C$1010,2,FALSE)</f>
        <v>241897.886</v>
      </c>
      <c r="C585">
        <f>VLOOKUP(A585,'Supplemental Flows'!$A$2:$B$781,2,FALSE)</f>
        <v>0</v>
      </c>
      <c r="D585" s="8">
        <f>Description!$C$5</f>
        <v>78500</v>
      </c>
      <c r="E585" s="3">
        <f>VLOOKUP(J584,'Capacity Curve'!$C$2:$E$123,3,TRUE)</f>
        <v>25200</v>
      </c>
      <c r="F585" s="11">
        <f>VLOOKUP(A585,Evaporation!$A$2:$F$1010,3,FALSE)</f>
        <v>1.0489394000000001</v>
      </c>
      <c r="G585" s="3">
        <f t="shared" si="19"/>
        <v>26433.27288</v>
      </c>
      <c r="H585" s="3">
        <f>IF(J584+B585+C585-D585-G585-E585-I585&gt;Description!$C$6,J584+B585+C585-D585-G585-Description!$C$6,0)</f>
        <v>0</v>
      </c>
      <c r="I585" s="6"/>
      <c r="J585" s="3">
        <f t="shared" si="20"/>
        <v>795610.36050799966</v>
      </c>
      <c r="K585" s="3">
        <f>IF(J585&lt;Description!$C$6,'Monthly Stage'!J585,Description!$C$6)</f>
        <v>795610.36050799966</v>
      </c>
    </row>
    <row r="586" spans="1:11">
      <c r="A586" s="10">
        <f>Evaporation!A585</f>
        <v>1579</v>
      </c>
      <c r="B586" s="3">
        <f>VLOOKUP(A586,Inflow!$A$2:$C$1010,2,FALSE)</f>
        <v>196862.50400000002</v>
      </c>
      <c r="C586">
        <f>VLOOKUP(A586,'Supplemental Flows'!$A$2:$B$781,2,FALSE)</f>
        <v>0</v>
      </c>
      <c r="D586" s="8">
        <f>Description!$C$5</f>
        <v>78500</v>
      </c>
      <c r="E586" s="3">
        <f>VLOOKUP(J585,'Capacity Curve'!$C$2:$E$123,3,TRUE)</f>
        <v>28900</v>
      </c>
      <c r="F586" s="11">
        <f>VLOOKUP(A586,Evaporation!$A$2:$F$1010,3,FALSE)</f>
        <v>1.4375415999999999</v>
      </c>
      <c r="G586" s="3">
        <f t="shared" si="19"/>
        <v>41544.952239999999</v>
      </c>
      <c r="H586" s="3">
        <f>IF(J585+B586+C586-D586-G586-E586-I586&gt;Description!$C$6,J585+B586+C586-D586-G586-Description!$C$6,0)</f>
        <v>57927.912267999724</v>
      </c>
      <c r="I586" s="6"/>
      <c r="J586" s="3">
        <f t="shared" si="20"/>
        <v>814500</v>
      </c>
      <c r="K586" s="3">
        <f>IF(J586&lt;Description!$C$6,'Monthly Stage'!J586,Description!$C$6)</f>
        <v>814500</v>
      </c>
    </row>
    <row r="587" spans="1:11">
      <c r="A587" s="10">
        <f>Evaporation!A586</f>
        <v>1580</v>
      </c>
      <c r="B587" s="3">
        <f>VLOOKUP(A587,Inflow!$A$2:$C$1010,2,FALSE)</f>
        <v>178606.682</v>
      </c>
      <c r="C587">
        <f>VLOOKUP(A587,'Supplemental Flows'!$A$2:$B$781,2,FALSE)</f>
        <v>0</v>
      </c>
      <c r="D587" s="8">
        <f>Description!$C$5</f>
        <v>78500</v>
      </c>
      <c r="E587" s="3">
        <f>VLOOKUP(J586,'Capacity Curve'!$C$2:$E$123,3,TRUE)</f>
        <v>29800</v>
      </c>
      <c r="F587" s="11">
        <f>VLOOKUP(A587,Evaporation!$A$2:$F$1010,3,FALSE)</f>
        <v>1.5950678</v>
      </c>
      <c r="G587" s="3">
        <f t="shared" si="19"/>
        <v>47533.02044</v>
      </c>
      <c r="H587" s="3">
        <f>IF(J586+B587+C587-D587-G587-E587-I587&gt;Description!$C$6,J586+B587+C587-D587-G587-Description!$C$6,0)</f>
        <v>52573.661560000037</v>
      </c>
      <c r="I587" s="6"/>
      <c r="J587" s="3">
        <f t="shared" si="20"/>
        <v>814500</v>
      </c>
      <c r="K587" s="3">
        <f>IF(J587&lt;Description!$C$6,'Monthly Stage'!J587,Description!$C$6)</f>
        <v>814500</v>
      </c>
    </row>
    <row r="588" spans="1:11">
      <c r="A588" s="10">
        <f>Evaporation!A587</f>
        <v>1581</v>
      </c>
      <c r="B588" s="3">
        <f>VLOOKUP(A588,Inflow!$A$2:$C$1010,2,FALSE)</f>
        <v>142225.67000000001</v>
      </c>
      <c r="C588">
        <f>VLOOKUP(A588,'Supplemental Flows'!$A$2:$B$781,2,FALSE)</f>
        <v>0</v>
      </c>
      <c r="D588" s="8">
        <f>Description!$C$5</f>
        <v>78500</v>
      </c>
      <c r="E588" s="3">
        <f>VLOOKUP(J587,'Capacity Curve'!$C$2:$E$123,3,TRUE)</f>
        <v>29800</v>
      </c>
      <c r="F588" s="11">
        <f>VLOOKUP(A588,Evaporation!$A$2:$F$1010,3,FALSE)</f>
        <v>1.9089929999999999</v>
      </c>
      <c r="G588" s="3">
        <f t="shared" ref="G588:G651" si="21">E588*F588</f>
        <v>56887.991399999999</v>
      </c>
      <c r="H588" s="3">
        <f>IF(J587+B588+C588-D588-G588-E588-I588&gt;Description!$C$6,J587+B588+C588-D588-G588-Description!$C$6,0)</f>
        <v>0</v>
      </c>
      <c r="I588" s="6"/>
      <c r="J588" s="3">
        <f t="shared" si="20"/>
        <v>821337.67859999998</v>
      </c>
      <c r="K588" s="3">
        <f>IF(J588&lt;Description!$C$6,'Monthly Stage'!J588,Description!$C$6)</f>
        <v>814500</v>
      </c>
    </row>
    <row r="589" spans="1:11">
      <c r="A589" s="10">
        <f>Evaporation!A588</f>
        <v>1582</v>
      </c>
      <c r="B589" s="3">
        <f>VLOOKUP(A589,Inflow!$A$2:$C$1010,2,FALSE)</f>
        <v>120867.338</v>
      </c>
      <c r="C589">
        <f>VLOOKUP(A589,'Supplemental Flows'!$A$2:$B$781,2,FALSE)</f>
        <v>0</v>
      </c>
      <c r="D589" s="8">
        <f>Description!$C$5</f>
        <v>78500</v>
      </c>
      <c r="E589" s="3">
        <f>VLOOKUP(J588,'Capacity Curve'!$C$2:$E$123,3,TRUE)</f>
        <v>29800</v>
      </c>
      <c r="F589" s="11">
        <f>VLOOKUP(A589,Evaporation!$A$2:$F$1010,3,FALSE)</f>
        <v>2.0932902000000002</v>
      </c>
      <c r="G589" s="3">
        <f t="shared" si="21"/>
        <v>62380.047960000004</v>
      </c>
      <c r="H589" s="3">
        <f>IF(J588+B589+C589-D589-G589-E589-I589&gt;Description!$C$6,J588+B589+C589-D589-G589-Description!$C$6,0)</f>
        <v>0</v>
      </c>
      <c r="I589" s="6"/>
      <c r="J589" s="3">
        <f t="shared" si="20"/>
        <v>801324.96863999998</v>
      </c>
      <c r="K589" s="3">
        <f>IF(J589&lt;Description!$C$6,'Monthly Stage'!J589,Description!$C$6)</f>
        <v>801324.96863999998</v>
      </c>
    </row>
    <row r="590" spans="1:11">
      <c r="A590" s="10">
        <f>Evaporation!A589</f>
        <v>1583</v>
      </c>
      <c r="B590" s="3">
        <f>VLOOKUP(A590,Inflow!$A$2:$C$1010,2,FALSE)</f>
        <v>159599.726</v>
      </c>
      <c r="C590">
        <f>VLOOKUP(A590,'Supplemental Flows'!$A$2:$B$781,2,FALSE)</f>
        <v>0</v>
      </c>
      <c r="D590" s="8">
        <f>Description!$C$5</f>
        <v>78500</v>
      </c>
      <c r="E590" s="3">
        <f>VLOOKUP(J589,'Capacity Curve'!$C$2:$E$123,3,TRUE)</f>
        <v>28900</v>
      </c>
      <c r="F590" s="11">
        <f>VLOOKUP(A590,Evaporation!$A$2:$F$1010,3,FALSE)</f>
        <v>1.7590754</v>
      </c>
      <c r="G590" s="3">
        <f t="shared" si="21"/>
        <v>50837.279060000001</v>
      </c>
      <c r="H590" s="3">
        <f>IF(J589+B590+C590-D590-G590-E590-I590&gt;Description!$C$6,J589+B590+C590-D590-G590-Description!$C$6,0)</f>
        <v>0</v>
      </c>
      <c r="I590" s="6"/>
      <c r="J590" s="3">
        <f t="shared" si="20"/>
        <v>831587.41558000003</v>
      </c>
      <c r="K590" s="3">
        <f>IF(J590&lt;Description!$C$6,'Monthly Stage'!J590,Description!$C$6)</f>
        <v>814500</v>
      </c>
    </row>
    <row r="591" spans="1:11">
      <c r="A591" s="10">
        <f>Evaporation!A590</f>
        <v>1584</v>
      </c>
      <c r="B591" s="3">
        <f>VLOOKUP(A591,Inflow!$A$2:$C$1010,2,FALSE)</f>
        <v>228900.00200000001</v>
      </c>
      <c r="C591">
        <f>VLOOKUP(A591,'Supplemental Flows'!$A$2:$B$781,2,FALSE)</f>
        <v>0</v>
      </c>
      <c r="D591" s="8">
        <f>Description!$C$5</f>
        <v>78500</v>
      </c>
      <c r="E591" s="3">
        <f>VLOOKUP(J590,'Capacity Curve'!$C$2:$E$123,3,TRUE)</f>
        <v>29800</v>
      </c>
      <c r="F591" s="11">
        <f>VLOOKUP(A591,Evaporation!$A$2:$F$1010,3,FALSE)</f>
        <v>1.1610958</v>
      </c>
      <c r="G591" s="3">
        <f t="shared" si="21"/>
        <v>34600.654840000003</v>
      </c>
      <c r="H591" s="3">
        <f>IF(J590+B591+C591-D591-G591-E591-I591&gt;Description!$C$6,J590+B591+C591-D591-G591-Description!$C$6,0)</f>
        <v>132886.76274000015</v>
      </c>
      <c r="I591" s="6"/>
      <c r="J591" s="3">
        <f t="shared" si="20"/>
        <v>814500</v>
      </c>
      <c r="K591" s="3">
        <f>IF(J591&lt;Description!$C$6,'Monthly Stage'!J591,Description!$C$6)</f>
        <v>814500</v>
      </c>
    </row>
    <row r="592" spans="1:11">
      <c r="A592" s="10">
        <f>Evaporation!A591</f>
        <v>1585</v>
      </c>
      <c r="B592" s="3">
        <f>VLOOKUP(A592,Inflow!$A$2:$C$1010,2,FALSE)</f>
        <v>143042.12</v>
      </c>
      <c r="C592">
        <f>VLOOKUP(A592,'Supplemental Flows'!$A$2:$B$781,2,FALSE)</f>
        <v>0</v>
      </c>
      <c r="D592" s="8">
        <f>Description!$C$5</f>
        <v>78500</v>
      </c>
      <c r="E592" s="3">
        <f>VLOOKUP(J591,'Capacity Curve'!$C$2:$E$123,3,TRUE)</f>
        <v>29800</v>
      </c>
      <c r="F592" s="11">
        <f>VLOOKUP(A592,Evaporation!$A$2:$F$1010,3,FALSE)</f>
        <v>1.901948</v>
      </c>
      <c r="G592" s="3">
        <f t="shared" si="21"/>
        <v>56678.0504</v>
      </c>
      <c r="H592" s="3">
        <f>IF(J591+B592+C592-D592-G592-E592-I592&gt;Description!$C$6,J591+B592+C592-D592-G592-Description!$C$6,0)</f>
        <v>0</v>
      </c>
      <c r="I592" s="6"/>
      <c r="J592" s="3">
        <f t="shared" si="20"/>
        <v>822364.06960000005</v>
      </c>
      <c r="K592" s="3">
        <f>IF(J592&lt;Description!$C$6,'Monthly Stage'!J592,Description!$C$6)</f>
        <v>814500</v>
      </c>
    </row>
    <row r="593" spans="1:11">
      <c r="A593" s="10">
        <f>Evaporation!A592</f>
        <v>1586</v>
      </c>
      <c r="B593" s="3">
        <f>VLOOKUP(A593,Inflow!$A$2:$C$1010,2,FALSE)</f>
        <v>302870.37199999997</v>
      </c>
      <c r="C593">
        <f>VLOOKUP(A593,'Supplemental Flows'!$A$2:$B$781,2,FALSE)</f>
        <v>0</v>
      </c>
      <c r="D593" s="8">
        <f>Description!$C$5</f>
        <v>78500</v>
      </c>
      <c r="E593" s="3">
        <f>VLOOKUP(J592,'Capacity Curve'!$C$2:$E$123,3,TRUE)</f>
        <v>29800</v>
      </c>
      <c r="F593" s="11">
        <f>VLOOKUP(A593,Evaporation!$A$2:$F$1010,3,FALSE)</f>
        <v>0.52281880000000003</v>
      </c>
      <c r="G593" s="3">
        <f t="shared" si="21"/>
        <v>15580.000240000001</v>
      </c>
      <c r="H593" s="3">
        <f>IF(J592+B593+C593-D593-G593-E593-I593&gt;Description!$C$6,J592+B593+C593-D593-G593-Description!$C$6,0)</f>
        <v>216654.44136000006</v>
      </c>
      <c r="I593" s="6"/>
      <c r="J593" s="3">
        <f t="shared" si="20"/>
        <v>814500</v>
      </c>
      <c r="K593" s="3">
        <f>IF(J593&lt;Description!$C$6,'Monthly Stage'!J593,Description!$C$6)</f>
        <v>814500</v>
      </c>
    </row>
    <row r="594" spans="1:11">
      <c r="A594" s="10">
        <f>Evaporation!A593</f>
        <v>1587</v>
      </c>
      <c r="B594" s="3">
        <f>VLOOKUP(A594,Inflow!$A$2:$C$1010,2,FALSE)</f>
        <v>171062.68400000001</v>
      </c>
      <c r="C594">
        <f>VLOOKUP(A594,'Supplemental Flows'!$A$2:$B$781,2,FALSE)</f>
        <v>0</v>
      </c>
      <c r="D594" s="8">
        <f>Description!$C$5</f>
        <v>78500</v>
      </c>
      <c r="E594" s="3">
        <f>VLOOKUP(J593,'Capacity Curve'!$C$2:$E$123,3,TRUE)</f>
        <v>29800</v>
      </c>
      <c r="F594" s="11">
        <f>VLOOKUP(A594,Evaporation!$A$2:$F$1010,3,FALSE)</f>
        <v>1.6601636</v>
      </c>
      <c r="G594" s="3">
        <f t="shared" si="21"/>
        <v>49472.87528</v>
      </c>
      <c r="H594" s="3">
        <f>IF(J593+B594+C594-D594-G594-E594-I594&gt;Description!$C$6,J593+B594+C594-D594-G594-Description!$C$6,0)</f>
        <v>43089.808719999972</v>
      </c>
      <c r="I594" s="6"/>
      <c r="J594" s="3">
        <f t="shared" si="20"/>
        <v>814500</v>
      </c>
      <c r="K594" s="3">
        <f>IF(J594&lt;Description!$C$6,'Monthly Stage'!J594,Description!$C$6)</f>
        <v>814500</v>
      </c>
    </row>
    <row r="595" spans="1:11">
      <c r="A595" s="10">
        <f>Evaporation!A594</f>
        <v>1588</v>
      </c>
      <c r="B595" s="3">
        <f>VLOOKUP(A595,Inflow!$A$2:$C$1010,2,FALSE)</f>
        <v>310545.00199999998</v>
      </c>
      <c r="C595">
        <f>VLOOKUP(A595,'Supplemental Flows'!$A$2:$B$781,2,FALSE)</f>
        <v>0</v>
      </c>
      <c r="D595" s="8">
        <f>Description!$C$5</f>
        <v>78500</v>
      </c>
      <c r="E595" s="3">
        <f>VLOOKUP(J594,'Capacity Curve'!$C$2:$E$123,3,TRUE)</f>
        <v>29800</v>
      </c>
      <c r="F595" s="11">
        <f>VLOOKUP(A595,Evaporation!$A$2:$F$1010,3,FALSE)</f>
        <v>0.45659579999999989</v>
      </c>
      <c r="G595" s="3">
        <f t="shared" si="21"/>
        <v>13606.554839999997</v>
      </c>
      <c r="H595" s="3">
        <f>IF(J594+B595+C595-D595-G595-E595-I595&gt;Description!$C$6,J594+B595+C595-D595-G595-Description!$C$6,0)</f>
        <v>218438.44715999987</v>
      </c>
      <c r="I595" s="6"/>
      <c r="J595" s="3">
        <f t="shared" si="20"/>
        <v>814500.00000000012</v>
      </c>
      <c r="K595" s="3">
        <f>IF(J595&lt;Description!$C$6,'Monthly Stage'!J595,Description!$C$6)</f>
        <v>814500</v>
      </c>
    </row>
    <row r="596" spans="1:11">
      <c r="A596" s="10">
        <f>Evaporation!A595</f>
        <v>1589</v>
      </c>
      <c r="B596" s="3">
        <f>VLOOKUP(A596,Inflow!$A$2:$C$1010,2,FALSE)</f>
        <v>175373.54</v>
      </c>
      <c r="C596">
        <f>VLOOKUP(A596,'Supplemental Flows'!$A$2:$B$781,2,FALSE)</f>
        <v>0</v>
      </c>
      <c r="D596" s="8">
        <f>Description!$C$5</f>
        <v>78500</v>
      </c>
      <c r="E596" s="3">
        <f>VLOOKUP(J595,'Capacity Curve'!$C$2:$E$123,3,TRUE)</f>
        <v>29800</v>
      </c>
      <c r="F596" s="11">
        <f>VLOOKUP(A596,Evaporation!$A$2:$F$1010,3,FALSE)</f>
        <v>1.6229659999999999</v>
      </c>
      <c r="G596" s="3">
        <f t="shared" si="21"/>
        <v>48364.3868</v>
      </c>
      <c r="H596" s="3">
        <f>IF(J595+B596+C596-D596-G596-E596-I596&gt;Description!$C$6,J595+B596+C596-D596-G596-Description!$C$6,0)</f>
        <v>48509.153200000175</v>
      </c>
      <c r="I596" s="6"/>
      <c r="J596" s="3">
        <f t="shared" si="20"/>
        <v>814500</v>
      </c>
      <c r="K596" s="3">
        <f>IF(J596&lt;Description!$C$6,'Monthly Stage'!J596,Description!$C$6)</f>
        <v>814500</v>
      </c>
    </row>
    <row r="597" spans="1:11">
      <c r="A597" s="10">
        <f>Evaporation!A596</f>
        <v>1590</v>
      </c>
      <c r="B597" s="3">
        <f>VLOOKUP(A597,Inflow!$A$2:$C$1010,2,FALSE)</f>
        <v>106399.844</v>
      </c>
      <c r="C597">
        <f>VLOOKUP(A597,'Supplemental Flows'!$A$2:$B$781,2,FALSE)</f>
        <v>0</v>
      </c>
      <c r="D597" s="8">
        <f>Description!$C$5</f>
        <v>78500</v>
      </c>
      <c r="E597" s="3">
        <f>VLOOKUP(J596,'Capacity Curve'!$C$2:$E$123,3,TRUE)</f>
        <v>29800</v>
      </c>
      <c r="F597" s="11">
        <f>VLOOKUP(A597,Evaporation!$A$2:$F$1010,3,FALSE)</f>
        <v>2.2181275999999999</v>
      </c>
      <c r="G597" s="3">
        <f t="shared" si="21"/>
        <v>66100.202479999993</v>
      </c>
      <c r="H597" s="3">
        <f>IF(J596+B597+C597-D597-G597-E597-I597&gt;Description!$C$6,J596+B597+C597-D597-G597-Description!$C$6,0)</f>
        <v>0</v>
      </c>
      <c r="I597" s="6"/>
      <c r="J597" s="3">
        <f t="shared" si="20"/>
        <v>776299.64152000006</v>
      </c>
      <c r="K597" s="3">
        <f>IF(J597&lt;Description!$C$6,'Monthly Stage'!J597,Description!$C$6)</f>
        <v>776299.64152000006</v>
      </c>
    </row>
    <row r="598" spans="1:11">
      <c r="A598" s="10">
        <f>Evaporation!A597</f>
        <v>1591</v>
      </c>
      <c r="B598" s="3">
        <f>VLOOKUP(A598,Inflow!$A$2:$C$1010,2,FALSE)</f>
        <v>122336.948</v>
      </c>
      <c r="C598">
        <f>VLOOKUP(A598,'Supplemental Flows'!$A$2:$B$781,2,FALSE)</f>
        <v>0</v>
      </c>
      <c r="D598" s="8">
        <f>Description!$C$5</f>
        <v>78500</v>
      </c>
      <c r="E598" s="3">
        <f>VLOOKUP(J597,'Capacity Curve'!$C$2:$E$123,3,TRUE)</f>
        <v>28100</v>
      </c>
      <c r="F598" s="11">
        <f>VLOOKUP(A598,Evaporation!$A$2:$F$1010,3,FALSE)</f>
        <v>2.0806092</v>
      </c>
      <c r="G598" s="3">
        <f t="shared" si="21"/>
        <v>58465.118520000004</v>
      </c>
      <c r="H598" s="3">
        <f>IF(J597+B598+C598-D598-G598-E598-I598&gt;Description!$C$6,J597+B598+C598-D598-G598-Description!$C$6,0)</f>
        <v>0</v>
      </c>
      <c r="I598" s="6"/>
      <c r="J598" s="3">
        <f t="shared" si="20"/>
        <v>761671.47100000002</v>
      </c>
      <c r="K598" s="3">
        <f>IF(J598&lt;Description!$C$6,'Monthly Stage'!J598,Description!$C$6)</f>
        <v>761671.47100000002</v>
      </c>
    </row>
    <row r="599" spans="1:11">
      <c r="A599" s="10">
        <f>Evaporation!A598</f>
        <v>1592</v>
      </c>
      <c r="B599" s="3">
        <f>VLOOKUP(A599,Inflow!$A$2:$C$1010,2,FALSE)</f>
        <v>147581.58199999999</v>
      </c>
      <c r="C599">
        <f>VLOOKUP(A599,'Supplemental Flows'!$A$2:$B$781,2,FALSE)</f>
        <v>0</v>
      </c>
      <c r="D599" s="8">
        <f>Description!$C$5</f>
        <v>78500</v>
      </c>
      <c r="E599" s="3">
        <f>VLOOKUP(J598,'Capacity Curve'!$C$2:$E$123,3,TRUE)</f>
        <v>28100</v>
      </c>
      <c r="F599" s="11">
        <f>VLOOKUP(A599,Evaporation!$A$2:$F$1010,3,FALSE)</f>
        <v>1.8627777999999999</v>
      </c>
      <c r="G599" s="3">
        <f t="shared" si="21"/>
        <v>52344.05618</v>
      </c>
      <c r="H599" s="3">
        <f>IF(J598+B599+C599-D599-G599-E599-I599&gt;Description!$C$6,J598+B599+C599-D599-G599-Description!$C$6,0)</f>
        <v>0</v>
      </c>
      <c r="I599" s="6"/>
      <c r="J599" s="3">
        <f t="shared" si="20"/>
        <v>778408.99682000012</v>
      </c>
      <c r="K599" s="3">
        <f>IF(J599&lt;Description!$C$6,'Monthly Stage'!J599,Description!$C$6)</f>
        <v>778408.99682000012</v>
      </c>
    </row>
    <row r="600" spans="1:11">
      <c r="A600" s="10">
        <f>Evaporation!A599</f>
        <v>1593</v>
      </c>
      <c r="B600" s="3">
        <f>VLOOKUP(A600,Inflow!$A$2:$C$1010,2,FALSE)</f>
        <v>284581.89199999999</v>
      </c>
      <c r="C600">
        <f>VLOOKUP(A600,'Supplemental Flows'!$A$2:$B$781,2,FALSE)</f>
        <v>0</v>
      </c>
      <c r="D600" s="8">
        <f>Description!$C$5</f>
        <v>78500</v>
      </c>
      <c r="E600" s="3">
        <f>VLOOKUP(J599,'Capacity Curve'!$C$2:$E$123,3,TRUE)</f>
        <v>28100</v>
      </c>
      <c r="F600" s="11">
        <f>VLOOKUP(A600,Evaporation!$A$2:$F$1010,3,FALSE)</f>
        <v>0.68062679999999998</v>
      </c>
      <c r="G600" s="3">
        <f t="shared" si="21"/>
        <v>19125.613079999999</v>
      </c>
      <c r="H600" s="3">
        <f>IF(J599+B600+C600-D600-G600-E600-I600&gt;Description!$C$6,J599+B600+C600-D600-G600-Description!$C$6,0)</f>
        <v>150865.27573999995</v>
      </c>
      <c r="I600" s="6"/>
      <c r="J600" s="3">
        <f t="shared" si="20"/>
        <v>814500</v>
      </c>
      <c r="K600" s="3">
        <f>IF(J600&lt;Description!$C$6,'Monthly Stage'!J600,Description!$C$6)</f>
        <v>814500</v>
      </c>
    </row>
    <row r="601" spans="1:11">
      <c r="A601" s="10">
        <f>Evaporation!A600</f>
        <v>1594</v>
      </c>
      <c r="B601" s="3">
        <f>VLOOKUP(A601,Inflow!$A$2:$C$1010,2,FALSE)</f>
        <v>223903.32800000001</v>
      </c>
      <c r="C601">
        <f>VLOOKUP(A601,'Supplemental Flows'!$A$2:$B$781,2,FALSE)</f>
        <v>0</v>
      </c>
      <c r="D601" s="8">
        <f>Description!$C$5</f>
        <v>78500</v>
      </c>
      <c r="E601" s="3">
        <f>VLOOKUP(J600,'Capacity Curve'!$C$2:$E$123,3,TRUE)</f>
        <v>29800</v>
      </c>
      <c r="F601" s="11">
        <f>VLOOKUP(A601,Evaporation!$A$2:$F$1010,3,FALSE)</f>
        <v>1.2042112</v>
      </c>
      <c r="G601" s="3">
        <f t="shared" si="21"/>
        <v>35885.493759999998</v>
      </c>
      <c r="H601" s="3">
        <f>IF(J600+B601+C601-D601-G601-E601-I601&gt;Description!$C$6,J600+B601+C601-D601-G601-Description!$C$6,0)</f>
        <v>109517.83424</v>
      </c>
      <c r="I601" s="6"/>
      <c r="J601" s="3">
        <f t="shared" si="20"/>
        <v>814500</v>
      </c>
      <c r="K601" s="3">
        <f>IF(J601&lt;Description!$C$6,'Monthly Stage'!J601,Description!$C$6)</f>
        <v>814500</v>
      </c>
    </row>
    <row r="602" spans="1:11">
      <c r="A602" s="10">
        <f>Evaporation!A601</f>
        <v>1595</v>
      </c>
      <c r="B602" s="3">
        <f>VLOOKUP(A602,Inflow!$A$2:$C$1010,2,FALSE)</f>
        <v>99802.928</v>
      </c>
      <c r="C602">
        <f>VLOOKUP(A602,'Supplemental Flows'!$A$2:$B$781,2,FALSE)</f>
        <v>0</v>
      </c>
      <c r="D602" s="8">
        <f>Description!$C$5</f>
        <v>78500</v>
      </c>
      <c r="E602" s="3">
        <f>VLOOKUP(J601,'Capacity Curve'!$C$2:$E$123,3,TRUE)</f>
        <v>29800</v>
      </c>
      <c r="F602" s="11">
        <f>VLOOKUP(A602,Evaporation!$A$2:$F$1010,3,FALSE)</f>
        <v>2.2750512000000001</v>
      </c>
      <c r="G602" s="3">
        <f t="shared" si="21"/>
        <v>67796.525760000004</v>
      </c>
      <c r="H602" s="3">
        <f>IF(J601+B602+C602-D602-G602-E602-I602&gt;Description!$C$6,J601+B602+C602-D602-G602-Description!$C$6,0)</f>
        <v>0</v>
      </c>
      <c r="I602" s="6"/>
      <c r="J602" s="3">
        <f t="shared" si="20"/>
        <v>768006.40223999997</v>
      </c>
      <c r="K602" s="3">
        <f>IF(J602&lt;Description!$C$6,'Monthly Stage'!J602,Description!$C$6)</f>
        <v>768006.40223999997</v>
      </c>
    </row>
    <row r="603" spans="1:11">
      <c r="A603" s="10">
        <f>Evaporation!A602</f>
        <v>1596</v>
      </c>
      <c r="B603" s="3">
        <f>VLOOKUP(A603,Inflow!$A$2:$C$1010,2,FALSE)</f>
        <v>169397.12599999999</v>
      </c>
      <c r="C603">
        <f>VLOOKUP(A603,'Supplemental Flows'!$A$2:$B$781,2,FALSE)</f>
        <v>0</v>
      </c>
      <c r="D603" s="8">
        <f>Description!$C$5</f>
        <v>78500</v>
      </c>
      <c r="E603" s="3">
        <f>VLOOKUP(J602,'Capacity Curve'!$C$2:$E$123,3,TRUE)</f>
        <v>28100</v>
      </c>
      <c r="F603" s="11">
        <f>VLOOKUP(A603,Evaporation!$A$2:$F$1010,3,FALSE)</f>
        <v>1.6745353999999999</v>
      </c>
      <c r="G603" s="3">
        <f t="shared" si="21"/>
        <v>47054.444739999999</v>
      </c>
      <c r="H603" s="3">
        <f>IF(J602+B603+C603-D603-G603-E603-I603&gt;Description!$C$6,J602+B603+C603-D603-G603-Description!$C$6,0)</f>
        <v>0</v>
      </c>
      <c r="I603" s="6"/>
      <c r="J603" s="3">
        <f t="shared" si="20"/>
        <v>811849.08349999995</v>
      </c>
      <c r="K603" s="3">
        <f>IF(J603&lt;Description!$C$6,'Monthly Stage'!J603,Description!$C$6)</f>
        <v>811849.08349999995</v>
      </c>
    </row>
    <row r="604" spans="1:11">
      <c r="A604" s="10">
        <f>Evaporation!A603</f>
        <v>1597</v>
      </c>
      <c r="B604" s="3">
        <f>VLOOKUP(A604,Inflow!$A$2:$C$1010,2,FALSE)</f>
        <v>48889.106</v>
      </c>
      <c r="C604">
        <f>VLOOKUP(A604,'Supplemental Flows'!$A$2:$B$781,2,FALSE)</f>
        <v>0</v>
      </c>
      <c r="D604" s="8">
        <f>Description!$C$5</f>
        <v>78500</v>
      </c>
      <c r="E604" s="3">
        <f>VLOOKUP(J603,'Capacity Curve'!$C$2:$E$123,3,TRUE)</f>
        <v>28900</v>
      </c>
      <c r="F604" s="11">
        <f>VLOOKUP(A604,Evaporation!$A$2:$F$1010,3,FALSE)</f>
        <v>2.7143774000000001</v>
      </c>
      <c r="G604" s="3">
        <f t="shared" si="21"/>
        <v>78445.506860000009</v>
      </c>
      <c r="H604" s="3">
        <f>IF(J603+B604+C604-D604-G604-E604-I604&gt;Description!$C$6,J603+B604+C604-D604-G604-Description!$C$6,0)</f>
        <v>0</v>
      </c>
      <c r="I604" s="6"/>
      <c r="J604" s="3">
        <f t="shared" si="20"/>
        <v>703792.68264000001</v>
      </c>
      <c r="K604" s="3">
        <f>IF(J604&lt;Description!$C$6,'Monthly Stage'!J604,Description!$C$6)</f>
        <v>703792.68264000001</v>
      </c>
    </row>
    <row r="605" spans="1:11">
      <c r="A605" s="10">
        <f>Evaporation!A604</f>
        <v>1598</v>
      </c>
      <c r="B605" s="3">
        <f>VLOOKUP(A605,Inflow!$A$2:$C$1010,2,FALSE)</f>
        <v>54898.178</v>
      </c>
      <c r="C605">
        <f>VLOOKUP(A605,'Supplemental Flows'!$A$2:$B$781,2,FALSE)</f>
        <v>0</v>
      </c>
      <c r="D605" s="8">
        <f>Description!$C$5</f>
        <v>78500</v>
      </c>
      <c r="E605" s="3">
        <f>VLOOKUP(J604,'Capacity Curve'!$C$2:$E$123,3,TRUE)</f>
        <v>26600</v>
      </c>
      <c r="F605" s="11">
        <f>VLOOKUP(A605,Evaporation!$A$2:$F$1010,3,FALSE)</f>
        <v>2.6625262000000003</v>
      </c>
      <c r="G605" s="3">
        <f t="shared" si="21"/>
        <v>70823.196920000002</v>
      </c>
      <c r="H605" s="3">
        <f>IF(J604+B605+C605-D605-G605-E605-I605&gt;Description!$C$6,J604+B605+C605-D605-G605-Description!$C$6,0)</f>
        <v>0</v>
      </c>
      <c r="I605" s="6"/>
      <c r="J605" s="3">
        <f t="shared" si="20"/>
        <v>609367.66371999995</v>
      </c>
      <c r="K605" s="3">
        <f>IF(J605&lt;Description!$C$6,'Monthly Stage'!J605,Description!$C$6)</f>
        <v>609367.66371999995</v>
      </c>
    </row>
    <row r="606" spans="1:11">
      <c r="A606" s="10">
        <f>Evaporation!A605</f>
        <v>1599</v>
      </c>
      <c r="B606" s="3">
        <f>VLOOKUP(A606,Inflow!$A$2:$C$1010,2,FALSE)</f>
        <v>143989.20199999999</v>
      </c>
      <c r="C606">
        <f>VLOOKUP(A606,'Supplemental Flows'!$A$2:$B$781,2,FALSE)</f>
        <v>0</v>
      </c>
      <c r="D606" s="8">
        <f>Description!$C$5</f>
        <v>78500</v>
      </c>
      <c r="E606" s="3">
        <f>VLOOKUP(J605,'Capacity Curve'!$C$2:$E$123,3,TRUE)</f>
        <v>23700</v>
      </c>
      <c r="F606" s="11">
        <f>VLOOKUP(A606,Evaporation!$A$2:$F$1010,3,FALSE)</f>
        <v>1.8937758</v>
      </c>
      <c r="G606" s="3">
        <f t="shared" si="21"/>
        <v>44882.48646</v>
      </c>
      <c r="H606" s="3">
        <f>IF(J605+B606+C606-D606-G606-E606-I606&gt;Description!$C$6,J605+B606+C606-D606-G606-Description!$C$6,0)</f>
        <v>0</v>
      </c>
      <c r="I606" s="6"/>
      <c r="J606" s="3">
        <f t="shared" si="20"/>
        <v>629974.37925999984</v>
      </c>
      <c r="K606" s="3">
        <f>IF(J606&lt;Description!$C$6,'Monthly Stage'!J606,Description!$C$6)</f>
        <v>629974.37925999984</v>
      </c>
    </row>
    <row r="607" spans="1:11">
      <c r="A607" s="10">
        <f>Evaporation!A606</f>
        <v>1600</v>
      </c>
      <c r="B607" s="3">
        <f>VLOOKUP(A607,Inflow!$A$2:$C$1010,2,FALSE)</f>
        <v>126811.094</v>
      </c>
      <c r="C607">
        <f>VLOOKUP(A607,'Supplemental Flows'!$A$2:$B$781,2,FALSE)</f>
        <v>0</v>
      </c>
      <c r="D607" s="8">
        <f>Description!$C$5</f>
        <v>78500</v>
      </c>
      <c r="E607" s="3">
        <f>VLOOKUP(J606,'Capacity Curve'!$C$2:$E$123,3,TRUE)</f>
        <v>24400</v>
      </c>
      <c r="F607" s="11">
        <f>VLOOKUP(A607,Evaporation!$A$2:$F$1010,3,FALSE)</f>
        <v>2.0420026</v>
      </c>
      <c r="G607" s="3">
        <f t="shared" si="21"/>
        <v>49824.863440000001</v>
      </c>
      <c r="H607" s="3">
        <f>IF(J606+B607+C607-D607-G607-E607-I607&gt;Description!$C$6,J606+B607+C607-D607-G607-Description!$C$6,0)</f>
        <v>0</v>
      </c>
      <c r="I607" s="6"/>
      <c r="J607" s="3">
        <f t="shared" si="20"/>
        <v>628460.6098199999</v>
      </c>
      <c r="K607" s="3">
        <f>IF(J607&lt;Description!$C$6,'Monthly Stage'!J607,Description!$C$6)</f>
        <v>628460.6098199999</v>
      </c>
    </row>
    <row r="608" spans="1:11">
      <c r="A608" s="10">
        <f>Evaporation!A607</f>
        <v>1601</v>
      </c>
      <c r="B608" s="3">
        <f>VLOOKUP(A608,Inflow!$A$2:$C$1010,2,FALSE)</f>
        <v>81285.842000000004</v>
      </c>
      <c r="C608">
        <f>VLOOKUP(A608,'Supplemental Flows'!$A$2:$B$781,2,FALSE)</f>
        <v>0</v>
      </c>
      <c r="D608" s="8">
        <f>Description!$C$5</f>
        <v>78500</v>
      </c>
      <c r="E608" s="3">
        <f>VLOOKUP(J607,'Capacity Curve'!$C$2:$E$123,3,TRUE)</f>
        <v>24400</v>
      </c>
      <c r="F608" s="11">
        <f>VLOOKUP(A608,Evaporation!$A$2:$F$1010,3,FALSE)</f>
        <v>2.4348318</v>
      </c>
      <c r="G608" s="3">
        <f t="shared" si="21"/>
        <v>59409.895920000003</v>
      </c>
      <c r="H608" s="3">
        <f>IF(J607+B608+C608-D608-G608-E608-I608&gt;Description!$C$6,J607+B608+C608-D608-G608-Description!$C$6,0)</f>
        <v>0</v>
      </c>
      <c r="I608" s="6"/>
      <c r="J608" s="3">
        <f t="shared" si="20"/>
        <v>571836.5558999998</v>
      </c>
      <c r="K608" s="3">
        <f>IF(J608&lt;Description!$C$6,'Monthly Stage'!J608,Description!$C$6)</f>
        <v>571836.5558999998</v>
      </c>
    </row>
    <row r="609" spans="1:11">
      <c r="A609" s="10">
        <f>Evaporation!A608</f>
        <v>1602</v>
      </c>
      <c r="B609" s="3">
        <f>VLOOKUP(A609,Inflow!$A$2:$C$1010,2,FALSE)</f>
        <v>172858.87400000001</v>
      </c>
      <c r="C609">
        <f>VLOOKUP(A609,'Supplemental Flows'!$A$2:$B$781,2,FALSE)</f>
        <v>0</v>
      </c>
      <c r="D609" s="8">
        <f>Description!$C$5</f>
        <v>78500</v>
      </c>
      <c r="E609" s="3">
        <f>VLOOKUP(J608,'Capacity Curve'!$C$2:$E$123,3,TRUE)</f>
        <v>22400</v>
      </c>
      <c r="F609" s="11">
        <f>VLOOKUP(A609,Evaporation!$A$2:$F$1010,3,FALSE)</f>
        <v>1.6446646</v>
      </c>
      <c r="G609" s="3">
        <f t="shared" si="21"/>
        <v>36840.48704</v>
      </c>
      <c r="H609" s="3">
        <f>IF(J608+B609+C609-D609-G609-E609-I609&gt;Description!$C$6,J608+B609+C609-D609-G609-Description!$C$6,0)</f>
        <v>0</v>
      </c>
      <c r="I609" s="6"/>
      <c r="J609" s="3">
        <f t="shared" si="20"/>
        <v>629354.94285999984</v>
      </c>
      <c r="K609" s="3">
        <f>IF(J609&lt;Description!$C$6,'Monthly Stage'!J609,Description!$C$6)</f>
        <v>629354.94285999984</v>
      </c>
    </row>
    <row r="610" spans="1:11">
      <c r="A610" s="10">
        <f>Evaporation!A609</f>
        <v>1603</v>
      </c>
      <c r="B610" s="3">
        <f>VLOOKUP(A610,Inflow!$A$2:$C$1010,2,FALSE)</f>
        <v>227854.946</v>
      </c>
      <c r="C610">
        <f>VLOOKUP(A610,'Supplemental Flows'!$A$2:$B$781,2,FALSE)</f>
        <v>0</v>
      </c>
      <c r="D610" s="8">
        <f>Description!$C$5</f>
        <v>78500</v>
      </c>
      <c r="E610" s="3">
        <f>VLOOKUP(J609,'Capacity Curve'!$C$2:$E$123,3,TRUE)</f>
        <v>24400</v>
      </c>
      <c r="F610" s="11">
        <f>VLOOKUP(A610,Evaporation!$A$2:$F$1010,3,FALSE)</f>
        <v>1.1701134</v>
      </c>
      <c r="G610" s="3">
        <f t="shared" si="21"/>
        <v>28550.766960000001</v>
      </c>
      <c r="H610" s="3">
        <f>IF(J609+B610+C610-D610-G610-E610-I610&gt;Description!$C$6,J609+B610+C610-D610-G610-Description!$C$6,0)</f>
        <v>0</v>
      </c>
      <c r="I610" s="6"/>
      <c r="J610" s="3">
        <f t="shared" si="20"/>
        <v>750159.12189999979</v>
      </c>
      <c r="K610" s="3">
        <f>IF(J610&lt;Description!$C$6,'Monthly Stage'!J610,Description!$C$6)</f>
        <v>750159.12189999979</v>
      </c>
    </row>
    <row r="611" spans="1:11">
      <c r="A611" s="10">
        <f>Evaporation!A610</f>
        <v>1604</v>
      </c>
      <c r="B611" s="3">
        <f>VLOOKUP(A611,Inflow!$A$2:$C$1010,2,FALSE)</f>
        <v>228475.44799999997</v>
      </c>
      <c r="C611">
        <f>VLOOKUP(A611,'Supplemental Flows'!$A$2:$B$781,2,FALSE)</f>
        <v>0</v>
      </c>
      <c r="D611" s="8">
        <f>Description!$C$5</f>
        <v>78500</v>
      </c>
      <c r="E611" s="3">
        <f>VLOOKUP(J610,'Capacity Curve'!$C$2:$E$123,3,TRUE)</f>
        <v>27300</v>
      </c>
      <c r="F611" s="11">
        <f>VLOOKUP(A611,Evaporation!$A$2:$F$1010,3,FALSE)</f>
        <v>1.1647592000000002</v>
      </c>
      <c r="G611" s="3">
        <f t="shared" si="21"/>
        <v>31797.926160000006</v>
      </c>
      <c r="H611" s="3">
        <f>IF(J610+B611+C611-D611-G611-E611-I611&gt;Description!$C$6,J610+B611+C611-D611-G611-Description!$C$6,0)</f>
        <v>53836.643739999738</v>
      </c>
      <c r="I611" s="6"/>
      <c r="J611" s="3">
        <f t="shared" si="20"/>
        <v>814500</v>
      </c>
      <c r="K611" s="3">
        <f>IF(J611&lt;Description!$C$6,'Monthly Stage'!J611,Description!$C$6)</f>
        <v>814500</v>
      </c>
    </row>
    <row r="612" spans="1:11">
      <c r="A612" s="10">
        <f>Evaporation!A611</f>
        <v>1605</v>
      </c>
      <c r="B612" s="3">
        <f>VLOOKUP(A612,Inflow!$A$2:$C$1010,2,FALSE)</f>
        <v>231414.66800000001</v>
      </c>
      <c r="C612">
        <f>VLOOKUP(A612,'Supplemental Flows'!$A$2:$B$781,2,FALSE)</f>
        <v>0</v>
      </c>
      <c r="D612" s="8">
        <f>Description!$C$5</f>
        <v>78500</v>
      </c>
      <c r="E612" s="3">
        <f>VLOOKUP(J611,'Capacity Curve'!$C$2:$E$123,3,TRUE)</f>
        <v>29800</v>
      </c>
      <c r="F612" s="11">
        <f>VLOOKUP(A612,Evaporation!$A$2:$F$1010,3,FALSE)</f>
        <v>1.1393971999999999</v>
      </c>
      <c r="G612" s="3">
        <f t="shared" si="21"/>
        <v>33954.036559999993</v>
      </c>
      <c r="H612" s="3">
        <f>IF(J611+B612+C612-D612-G612-E612-I612&gt;Description!$C$6,J611+B612+C612-D612-G612-Description!$C$6,0)</f>
        <v>118960.63144000003</v>
      </c>
      <c r="I612" s="6"/>
      <c r="J612" s="3">
        <f t="shared" si="20"/>
        <v>814500</v>
      </c>
      <c r="K612" s="3">
        <f>IF(J612&lt;Description!$C$6,'Monthly Stage'!J612,Description!$C$6)</f>
        <v>814500</v>
      </c>
    </row>
    <row r="613" spans="1:11">
      <c r="A613" s="10">
        <f>Evaporation!A612</f>
        <v>1606</v>
      </c>
      <c r="B613" s="3">
        <f>VLOOKUP(A613,Inflow!$A$2:$C$1010,2,FALSE)</f>
        <v>242420.41399999999</v>
      </c>
      <c r="C613">
        <f>VLOOKUP(A613,'Supplemental Flows'!$A$2:$B$781,2,FALSE)</f>
        <v>0</v>
      </c>
      <c r="D613" s="8">
        <f>Description!$C$5</f>
        <v>78500</v>
      </c>
      <c r="E613" s="3">
        <f>VLOOKUP(J612,'Capacity Curve'!$C$2:$E$123,3,TRUE)</f>
        <v>29800</v>
      </c>
      <c r="F613" s="11">
        <f>VLOOKUP(A613,Evaporation!$A$2:$F$1010,3,FALSE)</f>
        <v>1.0444306000000001</v>
      </c>
      <c r="G613" s="3">
        <f t="shared" si="21"/>
        <v>31124.031880000002</v>
      </c>
      <c r="H613" s="3">
        <f>IF(J612+B613+C613-D613-G613-E613-I613&gt;Description!$C$6,J612+B613+C613-D613-G613-Description!$C$6,0)</f>
        <v>132796.38211999985</v>
      </c>
      <c r="I613" s="6"/>
      <c r="J613" s="3">
        <f t="shared" si="20"/>
        <v>814500</v>
      </c>
      <c r="K613" s="3">
        <f>IF(J613&lt;Description!$C$6,'Monthly Stage'!J613,Description!$C$6)</f>
        <v>814500</v>
      </c>
    </row>
    <row r="614" spans="1:11">
      <c r="A614" s="10">
        <f>Evaporation!A613</f>
        <v>1607</v>
      </c>
      <c r="B614" s="3">
        <f>VLOOKUP(A614,Inflow!$A$2:$C$1010,2,FALSE)</f>
        <v>156137.978</v>
      </c>
      <c r="C614">
        <f>VLOOKUP(A614,'Supplemental Flows'!$A$2:$B$781,2,FALSE)</f>
        <v>0</v>
      </c>
      <c r="D614" s="8">
        <f>Description!$C$5</f>
        <v>78500</v>
      </c>
      <c r="E614" s="3">
        <f>VLOOKUP(J613,'Capacity Curve'!$C$2:$E$123,3,TRUE)</f>
        <v>29800</v>
      </c>
      <c r="F614" s="11">
        <f>VLOOKUP(A614,Evaporation!$A$2:$F$1010,3,FALSE)</f>
        <v>1.7889462</v>
      </c>
      <c r="G614" s="3">
        <f t="shared" si="21"/>
        <v>53310.59676</v>
      </c>
      <c r="H614" s="3">
        <f>IF(J613+B614+C614-D614-G614-E614-I614&gt;Description!$C$6,J613+B614+C614-D614-G614-Description!$C$6,0)</f>
        <v>0</v>
      </c>
      <c r="I614" s="6"/>
      <c r="J614" s="3">
        <f t="shared" si="20"/>
        <v>838827.38124000002</v>
      </c>
      <c r="K614" s="3">
        <f>IF(J614&lt;Description!$C$6,'Monthly Stage'!J614,Description!$C$6)</f>
        <v>814500</v>
      </c>
    </row>
    <row r="615" spans="1:11">
      <c r="A615" s="10">
        <f>Evaporation!A614</f>
        <v>1608</v>
      </c>
      <c r="B615" s="3">
        <f>VLOOKUP(A615,Inflow!$A$2:$C$1010,2,FALSE)</f>
        <v>38667.152000000002</v>
      </c>
      <c r="C615">
        <f>VLOOKUP(A615,'Supplemental Flows'!$A$2:$B$781,2,FALSE)</f>
        <v>0</v>
      </c>
      <c r="D615" s="8">
        <f>Description!$C$5</f>
        <v>78500</v>
      </c>
      <c r="E615" s="3">
        <f>VLOOKUP(J614,'Capacity Curve'!$C$2:$E$123,3,TRUE)</f>
        <v>29800</v>
      </c>
      <c r="F615" s="11">
        <f>VLOOKUP(A615,Evaporation!$A$2:$F$1010,3,FALSE)</f>
        <v>2.8025808000000003</v>
      </c>
      <c r="G615" s="3">
        <f t="shared" si="21"/>
        <v>83516.907840000014</v>
      </c>
      <c r="H615" s="3">
        <f>IF(J614+B615+C615-D615-G615-E615-I615&gt;Description!$C$6,J614+B615+C615-D615-G615-Description!$C$6,0)</f>
        <v>0</v>
      </c>
      <c r="I615" s="6"/>
      <c r="J615" s="3">
        <f t="shared" si="20"/>
        <v>715477.62540000002</v>
      </c>
      <c r="K615" s="3">
        <f>IF(J615&lt;Description!$C$6,'Monthly Stage'!J615,Description!$C$6)</f>
        <v>715477.62540000002</v>
      </c>
    </row>
    <row r="616" spans="1:11">
      <c r="A616" s="10">
        <f>Evaporation!A615</f>
        <v>1609</v>
      </c>
      <c r="B616" s="3">
        <f>VLOOKUP(A616,Inflow!$A$2:$C$1010,2,FALSE)</f>
        <v>208554.068</v>
      </c>
      <c r="C616">
        <f>VLOOKUP(A616,'Supplemental Flows'!$A$2:$B$781,2,FALSE)</f>
        <v>0</v>
      </c>
      <c r="D616" s="8">
        <f>Description!$C$5</f>
        <v>78500</v>
      </c>
      <c r="E616" s="3">
        <f>VLOOKUP(J615,'Capacity Curve'!$C$2:$E$123,3,TRUE)</f>
        <v>26600</v>
      </c>
      <c r="F616" s="11">
        <f>VLOOKUP(A616,Evaporation!$A$2:$F$1010,3,FALSE)</f>
        <v>1.3366572000000001</v>
      </c>
      <c r="G616" s="3">
        <f t="shared" si="21"/>
        <v>35555.08152</v>
      </c>
      <c r="H616" s="3">
        <f>IF(J615+B616+C616-D616-G616-E616-I616&gt;Description!$C$6,J615+B616+C616-D616-G616-Description!$C$6,0)</f>
        <v>0</v>
      </c>
      <c r="I616" s="6"/>
      <c r="J616" s="3">
        <f t="shared" si="20"/>
        <v>809976.61187999998</v>
      </c>
      <c r="K616" s="3">
        <f>IF(J616&lt;Description!$C$6,'Monthly Stage'!J616,Description!$C$6)</f>
        <v>809976.61187999998</v>
      </c>
    </row>
    <row r="617" spans="1:11">
      <c r="A617" s="10">
        <f>Evaporation!A616</f>
        <v>1610</v>
      </c>
      <c r="B617" s="3">
        <f>VLOOKUP(A617,Inflow!$A$2:$C$1010,2,FALSE)</f>
        <v>219102.60200000001</v>
      </c>
      <c r="C617">
        <f>VLOOKUP(A617,'Supplemental Flows'!$A$2:$B$781,2,FALSE)</f>
        <v>0</v>
      </c>
      <c r="D617" s="8">
        <f>Description!$C$5</f>
        <v>78500</v>
      </c>
      <c r="E617" s="3">
        <f>VLOOKUP(J616,'Capacity Curve'!$C$2:$E$123,3,TRUE)</f>
        <v>28900</v>
      </c>
      <c r="F617" s="11">
        <f>VLOOKUP(A617,Evaporation!$A$2:$F$1010,3,FALSE)</f>
        <v>1.2456358000000001</v>
      </c>
      <c r="G617" s="3">
        <f t="shared" si="21"/>
        <v>35998.874620000002</v>
      </c>
      <c r="H617" s="3">
        <f>IF(J616+B617+C617-D617-G617-E617-I617&gt;Description!$C$6,J616+B617+C617-D617-G617-Description!$C$6,0)</f>
        <v>100080.33925999992</v>
      </c>
      <c r="I617" s="6"/>
      <c r="J617" s="3">
        <f t="shared" si="20"/>
        <v>814500</v>
      </c>
      <c r="K617" s="3">
        <f>IF(J617&lt;Description!$C$6,'Monthly Stage'!J617,Description!$C$6)</f>
        <v>814500</v>
      </c>
    </row>
    <row r="618" spans="1:11">
      <c r="A618" s="10">
        <f>Evaporation!A617</f>
        <v>1611</v>
      </c>
      <c r="B618" s="3">
        <f>VLOOKUP(A618,Inflow!$A$2:$C$1010,2,FALSE)</f>
        <v>190886.09</v>
      </c>
      <c r="C618">
        <f>VLOOKUP(A618,'Supplemental Flows'!$A$2:$B$781,2,FALSE)</f>
        <v>0</v>
      </c>
      <c r="D618" s="8">
        <f>Description!$C$5</f>
        <v>78500</v>
      </c>
      <c r="E618" s="3">
        <f>VLOOKUP(J617,'Capacity Curve'!$C$2:$E$123,3,TRUE)</f>
        <v>29800</v>
      </c>
      <c r="F618" s="11">
        <f>VLOOKUP(A618,Evaporation!$A$2:$F$1010,3,FALSE)</f>
        <v>1.4891110000000001</v>
      </c>
      <c r="G618" s="3">
        <f t="shared" si="21"/>
        <v>44375.507799999999</v>
      </c>
      <c r="H618" s="3">
        <f>IF(J617+B618+C618-D618-G618-E618-I618&gt;Description!$C$6,J617+B618+C618-D618-G618-Description!$C$6,0)</f>
        <v>68010.582199999946</v>
      </c>
      <c r="I618" s="6"/>
      <c r="J618" s="3">
        <f t="shared" si="20"/>
        <v>814500</v>
      </c>
      <c r="K618" s="3">
        <f>IF(J618&lt;Description!$C$6,'Monthly Stage'!J618,Description!$C$6)</f>
        <v>814500</v>
      </c>
    </row>
    <row r="619" spans="1:11">
      <c r="A619" s="10">
        <f>Evaporation!A618</f>
        <v>1612</v>
      </c>
      <c r="B619" s="3">
        <f>VLOOKUP(A619,Inflow!$A$2:$C$1010,2,FALSE)</f>
        <v>237913.61</v>
      </c>
      <c r="C619">
        <f>VLOOKUP(A619,'Supplemental Flows'!$A$2:$B$781,2,FALSE)</f>
        <v>0</v>
      </c>
      <c r="D619" s="8">
        <f>Description!$C$5</f>
        <v>78500</v>
      </c>
      <c r="E619" s="3">
        <f>VLOOKUP(J618,'Capacity Curve'!$C$2:$E$123,3,TRUE)</f>
        <v>29800</v>
      </c>
      <c r="F619" s="11">
        <f>VLOOKUP(A619,Evaporation!$A$2:$F$1010,3,FALSE)</f>
        <v>1.0833189999999999</v>
      </c>
      <c r="G619" s="3">
        <f t="shared" si="21"/>
        <v>32282.906199999998</v>
      </c>
      <c r="H619" s="3">
        <f>IF(J618+B619+C619-D619-G619-E619-I619&gt;Description!$C$6,J618+B619+C619-D619-G619-Description!$C$6,0)</f>
        <v>127130.7037999999</v>
      </c>
      <c r="I619" s="6"/>
      <c r="J619" s="3">
        <f t="shared" si="20"/>
        <v>814500</v>
      </c>
      <c r="K619" s="3">
        <f>IF(J619&lt;Description!$C$6,'Monthly Stage'!J619,Description!$C$6)</f>
        <v>814500</v>
      </c>
    </row>
    <row r="620" spans="1:11">
      <c r="A620" s="10">
        <f>Evaporation!A619</f>
        <v>1613</v>
      </c>
      <c r="B620" s="3">
        <f>VLOOKUP(A620,Inflow!$A$2:$C$1010,2,FALSE)</f>
        <v>189253.19</v>
      </c>
      <c r="C620">
        <f>VLOOKUP(A620,'Supplemental Flows'!$A$2:$B$781,2,FALSE)</f>
        <v>0</v>
      </c>
      <c r="D620" s="8">
        <f>Description!$C$5</f>
        <v>78500</v>
      </c>
      <c r="E620" s="3">
        <f>VLOOKUP(J619,'Capacity Curve'!$C$2:$E$123,3,TRUE)</f>
        <v>29800</v>
      </c>
      <c r="F620" s="11">
        <f>VLOOKUP(A620,Evaporation!$A$2:$F$1010,3,FALSE)</f>
        <v>1.503201</v>
      </c>
      <c r="G620" s="3">
        <f t="shared" si="21"/>
        <v>44795.389799999997</v>
      </c>
      <c r="H620" s="3">
        <f>IF(J619+B620+C620-D620-G620-E620-I620&gt;Description!$C$6,J619+B620+C620-D620-G620-Description!$C$6,0)</f>
        <v>65957.80019999994</v>
      </c>
      <c r="I620" s="6"/>
      <c r="J620" s="3">
        <f t="shared" si="20"/>
        <v>814500</v>
      </c>
      <c r="K620" s="3">
        <f>IF(J620&lt;Description!$C$6,'Monthly Stage'!J620,Description!$C$6)</f>
        <v>814500</v>
      </c>
    </row>
    <row r="621" spans="1:11">
      <c r="A621" s="10">
        <f>Evaporation!A620</f>
        <v>1614</v>
      </c>
      <c r="B621" s="3">
        <f>VLOOKUP(A621,Inflow!$A$2:$C$1010,2,FALSE)</f>
        <v>178802.63</v>
      </c>
      <c r="C621">
        <f>VLOOKUP(A621,'Supplemental Flows'!$A$2:$B$781,2,FALSE)</f>
        <v>0</v>
      </c>
      <c r="D621" s="8">
        <f>Description!$C$5</f>
        <v>78500</v>
      </c>
      <c r="E621" s="3">
        <f>VLOOKUP(J620,'Capacity Curve'!$C$2:$E$123,3,TRUE)</f>
        <v>29800</v>
      </c>
      <c r="F621" s="11">
        <f>VLOOKUP(A621,Evaporation!$A$2:$F$1010,3,FALSE)</f>
        <v>1.593377</v>
      </c>
      <c r="G621" s="3">
        <f t="shared" si="21"/>
        <v>47482.634600000005</v>
      </c>
      <c r="H621" s="3">
        <f>IF(J620+B621+C621-D621-G621-E621-I621&gt;Description!$C$6,J620+B621+C621-D621-G621-Description!$C$6,0)</f>
        <v>52819.995400000014</v>
      </c>
      <c r="I621" s="6"/>
      <c r="J621" s="3">
        <f t="shared" si="20"/>
        <v>814500</v>
      </c>
      <c r="K621" s="3">
        <f>IF(J621&lt;Description!$C$6,'Monthly Stage'!J621,Description!$C$6)</f>
        <v>814500</v>
      </c>
    </row>
    <row r="622" spans="1:11">
      <c r="A622" s="10">
        <f>Evaporation!A621</f>
        <v>1615</v>
      </c>
      <c r="B622" s="3">
        <f>VLOOKUP(A622,Inflow!$A$2:$C$1010,2,FALSE)</f>
        <v>212864.924</v>
      </c>
      <c r="C622">
        <f>VLOOKUP(A622,'Supplemental Flows'!$A$2:$B$781,2,FALSE)</f>
        <v>0</v>
      </c>
      <c r="D622" s="8">
        <f>Description!$C$5</f>
        <v>78500</v>
      </c>
      <c r="E622" s="3">
        <f>VLOOKUP(J621,'Capacity Curve'!$C$2:$E$123,3,TRUE)</f>
        <v>29800</v>
      </c>
      <c r="F622" s="11">
        <f>VLOOKUP(A622,Evaporation!$A$2:$F$1010,3,FALSE)</f>
        <v>1.2994596</v>
      </c>
      <c r="G622" s="3">
        <f t="shared" si="21"/>
        <v>38723.896079999999</v>
      </c>
      <c r="H622" s="3">
        <f>IF(J621+B622+C622-D622-G622-E622-I622&gt;Description!$C$6,J621+B622+C622-D622-G622-Description!$C$6,0)</f>
        <v>95641.027920000022</v>
      </c>
      <c r="I622" s="6"/>
      <c r="J622" s="3">
        <f t="shared" si="20"/>
        <v>814500</v>
      </c>
      <c r="K622" s="3">
        <f>IF(J622&lt;Description!$C$6,'Monthly Stage'!J622,Description!$C$6)</f>
        <v>814500</v>
      </c>
    </row>
    <row r="623" spans="1:11">
      <c r="A623" s="10">
        <f>Evaporation!A622</f>
        <v>1616</v>
      </c>
      <c r="B623" s="3">
        <f>VLOOKUP(A623,Inflow!$A$2:$C$1010,2,FALSE)</f>
        <v>134812.304</v>
      </c>
      <c r="C623">
        <f>VLOOKUP(A623,'Supplemental Flows'!$A$2:$B$781,2,FALSE)</f>
        <v>0</v>
      </c>
      <c r="D623" s="8">
        <f>Description!$C$5</f>
        <v>78500</v>
      </c>
      <c r="E623" s="3">
        <f>VLOOKUP(J622,'Capacity Curve'!$C$2:$E$123,3,TRUE)</f>
        <v>29800</v>
      </c>
      <c r="F623" s="11">
        <f>VLOOKUP(A623,Evaporation!$A$2:$F$1010,3,FALSE)</f>
        <v>1.9729616000000001</v>
      </c>
      <c r="G623" s="3">
        <f t="shared" si="21"/>
        <v>58794.255680000002</v>
      </c>
      <c r="H623" s="3">
        <f>IF(J622+B623+C623-D623-G623-E623-I623&gt;Description!$C$6,J622+B623+C623-D623-G623-Description!$C$6,0)</f>
        <v>0</v>
      </c>
      <c r="I623" s="6"/>
      <c r="J623" s="3">
        <f t="shared" si="20"/>
        <v>812018.04832000006</v>
      </c>
      <c r="K623" s="3">
        <f>IF(J623&lt;Description!$C$6,'Monthly Stage'!J623,Description!$C$6)</f>
        <v>812018.04832000006</v>
      </c>
    </row>
    <row r="624" spans="1:11">
      <c r="A624" s="10">
        <f>Evaporation!A623</f>
        <v>1617</v>
      </c>
      <c r="B624" s="3">
        <f>VLOOKUP(A624,Inflow!$A$2:$C$1010,2,FALSE)</f>
        <v>168254.09599999999</v>
      </c>
      <c r="C624">
        <f>VLOOKUP(A624,'Supplemental Flows'!$A$2:$B$781,2,FALSE)</f>
        <v>0</v>
      </c>
      <c r="D624" s="8">
        <f>Description!$C$5</f>
        <v>78500</v>
      </c>
      <c r="E624" s="3">
        <f>VLOOKUP(J623,'Capacity Curve'!$C$2:$E$123,3,TRUE)</f>
        <v>28900</v>
      </c>
      <c r="F624" s="11">
        <f>VLOOKUP(A624,Evaporation!$A$2:$F$1010,3,FALSE)</f>
        <v>1.6843984000000001</v>
      </c>
      <c r="G624" s="3">
        <f t="shared" si="21"/>
        <v>48679.11376</v>
      </c>
      <c r="H624" s="3">
        <f>IF(J623+B624+C624-D624-G624-E624-I624&gt;Description!$C$6,J623+B624+C624-D624-G624-Description!$C$6,0)</f>
        <v>38593.030560000101</v>
      </c>
      <c r="I624" s="6"/>
      <c r="J624" s="3">
        <f t="shared" si="20"/>
        <v>814500</v>
      </c>
      <c r="K624" s="3">
        <f>IF(J624&lt;Description!$C$6,'Monthly Stage'!J624,Description!$C$6)</f>
        <v>814500</v>
      </c>
    </row>
    <row r="625" spans="1:11">
      <c r="A625" s="10">
        <f>Evaporation!A624</f>
        <v>1618</v>
      </c>
      <c r="B625" s="3">
        <f>VLOOKUP(A625,Inflow!$A$2:$C$1010,2,FALSE)</f>
        <v>102807.46400000001</v>
      </c>
      <c r="C625">
        <f>VLOOKUP(A625,'Supplemental Flows'!$A$2:$B$781,2,FALSE)</f>
        <v>0</v>
      </c>
      <c r="D625" s="8">
        <f>Description!$C$5</f>
        <v>78500</v>
      </c>
      <c r="E625" s="3">
        <f>VLOOKUP(J624,'Capacity Curve'!$C$2:$E$123,3,TRUE)</f>
        <v>29800</v>
      </c>
      <c r="F625" s="11">
        <f>VLOOKUP(A625,Evaporation!$A$2:$F$1010,3,FALSE)</f>
        <v>2.2491256000000002</v>
      </c>
      <c r="G625" s="3">
        <f t="shared" si="21"/>
        <v>67023.942880000002</v>
      </c>
      <c r="H625" s="3">
        <f>IF(J624+B625+C625-D625-G625-E625-I625&gt;Description!$C$6,J624+B625+C625-D625-G625-Description!$C$6,0)</f>
        <v>0</v>
      </c>
      <c r="I625" s="6"/>
      <c r="J625" s="3">
        <f t="shared" si="20"/>
        <v>771783.52112000005</v>
      </c>
      <c r="K625" s="3">
        <f>IF(J625&lt;Description!$C$6,'Monthly Stage'!J625,Description!$C$6)</f>
        <v>771783.52112000005</v>
      </c>
    </row>
    <row r="626" spans="1:11">
      <c r="A626" s="10">
        <f>Evaporation!A625</f>
        <v>1619</v>
      </c>
      <c r="B626" s="3">
        <f>VLOOKUP(A626,Inflow!$A$2:$C$1010,2,FALSE)</f>
        <v>105877.31599999999</v>
      </c>
      <c r="C626">
        <f>VLOOKUP(A626,'Supplemental Flows'!$A$2:$B$781,2,FALSE)</f>
        <v>0</v>
      </c>
      <c r="D626" s="8">
        <f>Description!$C$5</f>
        <v>78500</v>
      </c>
      <c r="E626" s="3">
        <f>VLOOKUP(J625,'Capacity Curve'!$C$2:$E$123,3,TRUE)</f>
        <v>28100</v>
      </c>
      <c r="F626" s="11">
        <f>VLOOKUP(A626,Evaporation!$A$2:$F$1010,3,FALSE)</f>
        <v>2.2226363999999998</v>
      </c>
      <c r="G626" s="3">
        <f t="shared" si="21"/>
        <v>62456.082839999995</v>
      </c>
      <c r="H626" s="3">
        <f>IF(J625+B626+C626-D626-G626-E626-I626&gt;Description!$C$6,J625+B626+C626-D626-G626-Description!$C$6,0)</f>
        <v>0</v>
      </c>
      <c r="I626" s="6"/>
      <c r="J626" s="3">
        <f t="shared" si="20"/>
        <v>736704.75427999999</v>
      </c>
      <c r="K626" s="3">
        <f>IF(J626&lt;Description!$C$6,'Monthly Stage'!J626,Description!$C$6)</f>
        <v>736704.75427999999</v>
      </c>
    </row>
    <row r="627" spans="1:11">
      <c r="A627" s="10">
        <f>Evaporation!A626</f>
        <v>1620</v>
      </c>
      <c r="B627" s="3">
        <f>VLOOKUP(A627,Inflow!$A$2:$C$1010,2,FALSE)</f>
        <v>238403.47999999998</v>
      </c>
      <c r="C627">
        <f>VLOOKUP(A627,'Supplemental Flows'!$A$2:$B$781,2,FALSE)</f>
        <v>0</v>
      </c>
      <c r="D627" s="8">
        <f>Description!$C$5</f>
        <v>78500</v>
      </c>
      <c r="E627" s="3">
        <f>VLOOKUP(J626,'Capacity Curve'!$C$2:$E$123,3,TRUE)</f>
        <v>27300</v>
      </c>
      <c r="F627" s="11">
        <f>VLOOKUP(A627,Evaporation!$A$2:$F$1010,3,FALSE)</f>
        <v>1.0790919999999999</v>
      </c>
      <c r="G627" s="3">
        <f t="shared" si="21"/>
        <v>29459.211599999999</v>
      </c>
      <c r="H627" s="3">
        <f>IF(J626+B627+C627-D627-G627-E627-I627&gt;Description!$C$6,J626+B627+C627-D627-G627-Description!$C$6,0)</f>
        <v>52649.022679999936</v>
      </c>
      <c r="I627" s="6"/>
      <c r="J627" s="3">
        <f t="shared" si="20"/>
        <v>814500</v>
      </c>
      <c r="K627" s="3">
        <f>IF(J627&lt;Description!$C$6,'Monthly Stage'!J627,Description!$C$6)</f>
        <v>814500</v>
      </c>
    </row>
    <row r="628" spans="1:11">
      <c r="A628" s="10">
        <f>Evaporation!A627</f>
        <v>1621</v>
      </c>
      <c r="B628" s="3">
        <f>VLOOKUP(A628,Inflow!$A$2:$C$1010,2,FALSE)</f>
        <v>239905.74799999999</v>
      </c>
      <c r="C628">
        <f>VLOOKUP(A628,'Supplemental Flows'!$A$2:$B$781,2,FALSE)</f>
        <v>0</v>
      </c>
      <c r="D628" s="8">
        <f>Description!$C$5</f>
        <v>78500</v>
      </c>
      <c r="E628" s="3">
        <f>VLOOKUP(J627,'Capacity Curve'!$C$2:$E$123,3,TRUE)</f>
        <v>29800</v>
      </c>
      <c r="F628" s="11">
        <f>VLOOKUP(A628,Evaporation!$A$2:$F$1010,3,FALSE)</f>
        <v>1.0661292</v>
      </c>
      <c r="G628" s="3">
        <f t="shared" si="21"/>
        <v>31770.650160000001</v>
      </c>
      <c r="H628" s="3">
        <f>IF(J627+B628+C628-D628-G628-E628-I628&gt;Description!$C$6,J627+B628+C628-D628-G628-Description!$C$6,0)</f>
        <v>129635.09783999994</v>
      </c>
      <c r="I628" s="6"/>
      <c r="J628" s="3">
        <f t="shared" si="20"/>
        <v>814500</v>
      </c>
      <c r="K628" s="3">
        <f>IF(J628&lt;Description!$C$6,'Monthly Stage'!J628,Description!$C$6)</f>
        <v>814500</v>
      </c>
    </row>
    <row r="629" spans="1:11">
      <c r="A629" s="10">
        <f>Evaporation!A628</f>
        <v>1622</v>
      </c>
      <c r="B629" s="3">
        <f>VLOOKUP(A629,Inflow!$A$2:$C$1010,2,FALSE)</f>
        <v>249735.80599999998</v>
      </c>
      <c r="C629">
        <f>VLOOKUP(A629,'Supplemental Flows'!$A$2:$B$781,2,FALSE)</f>
        <v>0</v>
      </c>
      <c r="D629" s="8">
        <f>Description!$C$5</f>
        <v>78500</v>
      </c>
      <c r="E629" s="3">
        <f>VLOOKUP(J628,'Capacity Curve'!$C$2:$E$123,3,TRUE)</f>
        <v>29800</v>
      </c>
      <c r="F629" s="11">
        <f>VLOOKUP(A629,Evaporation!$A$2:$F$1010,3,FALSE)</f>
        <v>0.98130739999999994</v>
      </c>
      <c r="G629" s="3">
        <f t="shared" si="21"/>
        <v>29242.960519999997</v>
      </c>
      <c r="H629" s="3">
        <f>IF(J628+B629+C629-D629-G629-E629-I629&gt;Description!$C$6,J628+B629+C629-D629-G629-Description!$C$6,0)</f>
        <v>141992.8454799999</v>
      </c>
      <c r="I629" s="6"/>
      <c r="J629" s="3">
        <f t="shared" si="20"/>
        <v>814500</v>
      </c>
      <c r="K629" s="3">
        <f>IF(J629&lt;Description!$C$6,'Monthly Stage'!J629,Description!$C$6)</f>
        <v>814500</v>
      </c>
    </row>
    <row r="630" spans="1:11">
      <c r="A630" s="10">
        <f>Evaporation!A629</f>
        <v>1623</v>
      </c>
      <c r="B630" s="3">
        <f>VLOOKUP(A630,Inflow!$A$2:$C$1010,2,FALSE)</f>
        <v>94087.777999999991</v>
      </c>
      <c r="C630">
        <f>VLOOKUP(A630,'Supplemental Flows'!$A$2:$B$781,2,FALSE)</f>
        <v>0</v>
      </c>
      <c r="D630" s="8">
        <f>Description!$C$5</f>
        <v>78500</v>
      </c>
      <c r="E630" s="3">
        <f>VLOOKUP(J629,'Capacity Curve'!$C$2:$E$123,3,TRUE)</f>
        <v>29800</v>
      </c>
      <c r="F630" s="11">
        <f>VLOOKUP(A630,Evaporation!$A$2:$F$1010,3,FALSE)</f>
        <v>2.3243662</v>
      </c>
      <c r="G630" s="3">
        <f t="shared" si="21"/>
        <v>69266.112760000004</v>
      </c>
      <c r="H630" s="3">
        <f>IF(J629+B630+C630-D630-G630-E630-I630&gt;Description!$C$6,J629+B630+C630-D630-G630-Description!$C$6,0)</f>
        <v>0</v>
      </c>
      <c r="I630" s="6"/>
      <c r="J630" s="3">
        <f t="shared" si="20"/>
        <v>760821.66523999989</v>
      </c>
      <c r="K630" s="3">
        <f>IF(J630&lt;Description!$C$6,'Monthly Stage'!J630,Description!$C$6)</f>
        <v>760821.66523999989</v>
      </c>
    </row>
    <row r="631" spans="1:11">
      <c r="A631" s="10">
        <f>Evaporation!A630</f>
        <v>1624</v>
      </c>
      <c r="B631" s="3">
        <f>VLOOKUP(A631,Inflow!$A$2:$C$1010,2,FALSE)</f>
        <v>212048.47399999999</v>
      </c>
      <c r="C631">
        <f>VLOOKUP(A631,'Supplemental Flows'!$A$2:$B$781,2,FALSE)</f>
        <v>0</v>
      </c>
      <c r="D631" s="8">
        <f>Description!$C$5</f>
        <v>78500</v>
      </c>
      <c r="E631" s="3">
        <f>VLOOKUP(J630,'Capacity Curve'!$C$2:$E$123,3,TRUE)</f>
        <v>28100</v>
      </c>
      <c r="F631" s="11">
        <f>VLOOKUP(A631,Evaporation!$A$2:$F$1010,3,FALSE)</f>
        <v>1.3065046</v>
      </c>
      <c r="G631" s="3">
        <f t="shared" si="21"/>
        <v>36712.779260000003</v>
      </c>
      <c r="H631" s="3">
        <f>IF(J630+B631+C631-D631-G631-E631-I631&gt;Description!$C$6,J630+B631+C631-D631-G631-Description!$C$6,0)</f>
        <v>43157.35997999995</v>
      </c>
      <c r="I631" s="6"/>
      <c r="J631" s="3">
        <f t="shared" si="20"/>
        <v>814500</v>
      </c>
      <c r="K631" s="3">
        <f>IF(J631&lt;Description!$C$6,'Monthly Stage'!J631,Description!$C$6)</f>
        <v>814500</v>
      </c>
    </row>
    <row r="632" spans="1:11">
      <c r="A632" s="10">
        <f>Evaporation!A631</f>
        <v>1625</v>
      </c>
      <c r="B632" s="3">
        <f>VLOOKUP(A632,Inflow!$A$2:$C$1010,2,FALSE)</f>
        <v>63911.786000000007</v>
      </c>
      <c r="C632">
        <f>VLOOKUP(A632,'Supplemental Flows'!$A$2:$B$781,2,FALSE)</f>
        <v>0</v>
      </c>
      <c r="D632" s="8">
        <f>Description!$C$5</f>
        <v>78500</v>
      </c>
      <c r="E632" s="3">
        <f>VLOOKUP(J631,'Capacity Curve'!$C$2:$E$123,3,TRUE)</f>
        <v>29800</v>
      </c>
      <c r="F632" s="11">
        <f>VLOOKUP(A632,Evaporation!$A$2:$F$1010,3,FALSE)</f>
        <v>2.5847493999999998</v>
      </c>
      <c r="G632" s="3">
        <f t="shared" si="21"/>
        <v>77025.532119999989</v>
      </c>
      <c r="H632" s="3">
        <f>IF(J631+B632+C632-D632-G632-E632-I632&gt;Description!$C$6,J631+B632+C632-D632-G632-Description!$C$6,0)</f>
        <v>0</v>
      </c>
      <c r="I632" s="6"/>
      <c r="J632" s="3">
        <f t="shared" si="20"/>
        <v>722886.25387999997</v>
      </c>
      <c r="K632" s="3">
        <f>IF(J632&lt;Description!$C$6,'Monthly Stage'!J632,Description!$C$6)</f>
        <v>722886.25387999997</v>
      </c>
    </row>
    <row r="633" spans="1:11">
      <c r="A633" s="10">
        <f>Evaporation!A632</f>
        <v>1626</v>
      </c>
      <c r="B633" s="3">
        <f>VLOOKUP(A633,Inflow!$A$2:$C$1010,2,FALSE)</f>
        <v>65348.737999999998</v>
      </c>
      <c r="C633">
        <f>VLOOKUP(A633,'Supplemental Flows'!$A$2:$B$781,2,FALSE)</f>
        <v>0</v>
      </c>
      <c r="D633" s="8">
        <f>Description!$C$5</f>
        <v>78500</v>
      </c>
      <c r="E633" s="3">
        <f>VLOOKUP(J632,'Capacity Curve'!$C$2:$E$123,3,TRUE)</f>
        <v>26600</v>
      </c>
      <c r="F633" s="11">
        <f>VLOOKUP(A633,Evaporation!$A$2:$F$1010,3,FALSE)</f>
        <v>2.5723501999999998</v>
      </c>
      <c r="G633" s="3">
        <f t="shared" si="21"/>
        <v>68424.515319999991</v>
      </c>
      <c r="H633" s="3">
        <f>IF(J632+B633+C633-D633-G633-E633-I633&gt;Description!$C$6,J632+B633+C633-D633-G633-Description!$C$6,0)</f>
        <v>0</v>
      </c>
      <c r="I633" s="6"/>
      <c r="J633" s="3">
        <f t="shared" si="20"/>
        <v>641310.47655999998</v>
      </c>
      <c r="K633" s="3">
        <f>IF(J633&lt;Description!$C$6,'Monthly Stage'!J633,Description!$C$6)</f>
        <v>641310.47655999998</v>
      </c>
    </row>
    <row r="634" spans="1:11">
      <c r="A634" s="10">
        <f>Evaporation!A633</f>
        <v>1627</v>
      </c>
      <c r="B634" s="3">
        <f>VLOOKUP(A634,Inflow!$A$2:$C$1010,2,FALSE)</f>
        <v>47582.786000000007</v>
      </c>
      <c r="C634">
        <f>VLOOKUP(A634,'Supplemental Flows'!$A$2:$B$781,2,FALSE)</f>
        <v>0</v>
      </c>
      <c r="D634" s="8">
        <f>Description!$C$5</f>
        <v>78500</v>
      </c>
      <c r="E634" s="3">
        <f>VLOOKUP(J633,'Capacity Curve'!$C$2:$E$123,3,TRUE)</f>
        <v>24400</v>
      </c>
      <c r="F634" s="11">
        <f>VLOOKUP(A634,Evaporation!$A$2:$F$1010,3,FALSE)</f>
        <v>2.7256494</v>
      </c>
      <c r="G634" s="3">
        <f t="shared" si="21"/>
        <v>66505.845360000007</v>
      </c>
      <c r="H634" s="3">
        <f>IF(J633+B634+C634-D634-G634-E634-I634&gt;Description!$C$6,J633+B634+C634-D634-G634-Description!$C$6,0)</f>
        <v>0</v>
      </c>
      <c r="I634" s="6"/>
      <c r="J634" s="3">
        <f t="shared" si="20"/>
        <v>543887.41719999991</v>
      </c>
      <c r="K634" s="3">
        <f>IF(J634&lt;Description!$C$6,'Monthly Stage'!J634,Description!$C$6)</f>
        <v>543887.41719999991</v>
      </c>
    </row>
    <row r="635" spans="1:11">
      <c r="A635" s="10">
        <f>Evaporation!A634</f>
        <v>1628</v>
      </c>
      <c r="B635" s="3">
        <f>VLOOKUP(A635,Inflow!$A$2:$C$1010,2,FALSE)</f>
        <v>170932.052</v>
      </c>
      <c r="C635">
        <f>VLOOKUP(A635,'Supplemental Flows'!$A$2:$B$781,2,FALSE)</f>
        <v>0</v>
      </c>
      <c r="D635" s="8">
        <f>Description!$C$5</f>
        <v>78500</v>
      </c>
      <c r="E635" s="3">
        <f>VLOOKUP(J634,'Capacity Curve'!$C$2:$E$123,3,TRUE)</f>
        <v>21700</v>
      </c>
      <c r="F635" s="11">
        <f>VLOOKUP(A635,Evaporation!$A$2:$F$1010,3,FALSE)</f>
        <v>1.6612908</v>
      </c>
      <c r="G635" s="3">
        <f t="shared" si="21"/>
        <v>36050.01036</v>
      </c>
      <c r="H635" s="3">
        <f>IF(J634+B635+C635-D635-G635-E635-I635&gt;Description!$C$6,J634+B635+C635-D635-G635-Description!$C$6,0)</f>
        <v>0</v>
      </c>
      <c r="I635" s="6"/>
      <c r="J635" s="3">
        <f t="shared" si="20"/>
        <v>600269.45883999998</v>
      </c>
      <c r="K635" s="3">
        <f>IF(J635&lt;Description!$C$6,'Monthly Stage'!J635,Description!$C$6)</f>
        <v>600269.45883999998</v>
      </c>
    </row>
    <row r="636" spans="1:11">
      <c r="A636" s="10">
        <f>Evaporation!A635</f>
        <v>1629</v>
      </c>
      <c r="B636" s="3">
        <f>VLOOKUP(A636,Inflow!$A$2:$C$1010,2,FALSE)</f>
        <v>247874.3</v>
      </c>
      <c r="C636">
        <f>VLOOKUP(A636,'Supplemental Flows'!$A$2:$B$781,2,FALSE)</f>
        <v>0</v>
      </c>
      <c r="D636" s="8">
        <f>Description!$C$5</f>
        <v>78500</v>
      </c>
      <c r="E636" s="3">
        <f>VLOOKUP(J635,'Capacity Curve'!$C$2:$E$123,3,TRUE)</f>
        <v>23100</v>
      </c>
      <c r="F636" s="11">
        <f>VLOOKUP(A636,Evaporation!$A$2:$F$1010,3,FALSE)</f>
        <v>0.99736999999999998</v>
      </c>
      <c r="G636" s="3">
        <f t="shared" si="21"/>
        <v>23039.246999999999</v>
      </c>
      <c r="H636" s="3">
        <f>IF(J635+B636+C636-D636-G636-E636-I636&gt;Description!$C$6,J635+B636+C636-D636-G636-Description!$C$6,0)</f>
        <v>0</v>
      </c>
      <c r="I636" s="6"/>
      <c r="J636" s="3">
        <f t="shared" si="20"/>
        <v>746604.51184000005</v>
      </c>
      <c r="K636" s="3">
        <f>IF(J636&lt;Description!$C$6,'Monthly Stage'!J636,Description!$C$6)</f>
        <v>746604.51184000005</v>
      </c>
    </row>
    <row r="637" spans="1:11">
      <c r="A637" s="10">
        <f>Evaporation!A636</f>
        <v>1630</v>
      </c>
      <c r="B637" s="3">
        <f>VLOOKUP(A637,Inflow!$A$2:$C$1010,2,FALSE)</f>
        <v>147483.60800000001</v>
      </c>
      <c r="C637">
        <f>VLOOKUP(A637,'Supplemental Flows'!$A$2:$B$781,2,FALSE)</f>
        <v>0</v>
      </c>
      <c r="D637" s="8">
        <f>Description!$C$5</f>
        <v>78500</v>
      </c>
      <c r="E637" s="3">
        <f>VLOOKUP(J636,'Capacity Curve'!$C$2:$E$123,3,TRUE)</f>
        <v>27300</v>
      </c>
      <c r="F637" s="11">
        <f>VLOOKUP(A637,Evaporation!$A$2:$F$1010,3,FALSE)</f>
        <v>1.8636231999999999</v>
      </c>
      <c r="G637" s="3">
        <f t="shared" si="21"/>
        <v>50876.913359999999</v>
      </c>
      <c r="H637" s="3">
        <f>IF(J636+B637+C637-D637-G637-E637-I637&gt;Description!$C$6,J636+B637+C637-D637-G637-Description!$C$6,0)</f>
        <v>0</v>
      </c>
      <c r="I637" s="6"/>
      <c r="J637" s="3">
        <f t="shared" si="20"/>
        <v>764711.20648000005</v>
      </c>
      <c r="K637" s="3">
        <f>IF(J637&lt;Description!$C$6,'Monthly Stage'!J637,Description!$C$6)</f>
        <v>764711.20648000005</v>
      </c>
    </row>
    <row r="638" spans="1:11">
      <c r="A638" s="10">
        <f>Evaporation!A637</f>
        <v>1631</v>
      </c>
      <c r="B638" s="3">
        <f>VLOOKUP(A638,Inflow!$A$2:$C$1010,2,FALSE)</f>
        <v>77072.960000000006</v>
      </c>
      <c r="C638">
        <f>VLOOKUP(A638,'Supplemental Flows'!$A$2:$B$781,2,FALSE)</f>
        <v>0</v>
      </c>
      <c r="D638" s="8">
        <f>Description!$C$5</f>
        <v>78500</v>
      </c>
      <c r="E638" s="3">
        <f>VLOOKUP(J637,'Capacity Curve'!$C$2:$E$123,3,TRUE)</f>
        <v>28100</v>
      </c>
      <c r="F638" s="11">
        <f>VLOOKUP(A638,Evaporation!$A$2:$F$1010,3,FALSE)</f>
        <v>2.471184</v>
      </c>
      <c r="G638" s="3">
        <f t="shared" si="21"/>
        <v>69440.270400000009</v>
      </c>
      <c r="H638" s="3">
        <f>IF(J637+B638+C638-D638-G638-E638-I638&gt;Description!$C$6,J637+B638+C638-D638-G638-Description!$C$6,0)</f>
        <v>0</v>
      </c>
      <c r="I638" s="6"/>
      <c r="J638" s="3">
        <f t="shared" si="20"/>
        <v>693843.89607999998</v>
      </c>
      <c r="K638" s="3">
        <f>IF(J638&lt;Description!$C$6,'Monthly Stage'!J638,Description!$C$6)</f>
        <v>693843.89607999998</v>
      </c>
    </row>
    <row r="639" spans="1:11">
      <c r="A639" s="10">
        <f>Evaporation!A638</f>
        <v>1632</v>
      </c>
      <c r="B639" s="3">
        <f>VLOOKUP(A639,Inflow!$A$2:$C$1010,2,FALSE)</f>
        <v>35695.274000000005</v>
      </c>
      <c r="C639">
        <f>VLOOKUP(A639,'Supplemental Flows'!$A$2:$B$781,2,FALSE)</f>
        <v>0</v>
      </c>
      <c r="D639" s="8">
        <f>Description!$C$5</f>
        <v>78500</v>
      </c>
      <c r="E639" s="3">
        <f>VLOOKUP(J638,'Capacity Curve'!$C$2:$E$123,3,TRUE)</f>
        <v>25800</v>
      </c>
      <c r="F639" s="11">
        <f>VLOOKUP(A639,Evaporation!$A$2:$F$1010,3,FALSE)</f>
        <v>2.8282246</v>
      </c>
      <c r="G639" s="3">
        <f t="shared" si="21"/>
        <v>72968.194680000001</v>
      </c>
      <c r="H639" s="3">
        <f>IF(J638+B639+C639-D639-G639-E639-I639&gt;Description!$C$6,J638+B639+C639-D639-G639-Description!$C$6,0)</f>
        <v>0</v>
      </c>
      <c r="I639" s="6"/>
      <c r="J639" s="3">
        <f t="shared" si="20"/>
        <v>578070.9754</v>
      </c>
      <c r="K639" s="3">
        <f>IF(J639&lt;Description!$C$6,'Monthly Stage'!J639,Description!$C$6)</f>
        <v>578070.9754</v>
      </c>
    </row>
    <row r="640" spans="1:11">
      <c r="A640" s="10">
        <f>Evaporation!A639</f>
        <v>1633</v>
      </c>
      <c r="B640" s="3">
        <f>VLOOKUP(A640,Inflow!$A$2:$C$1010,2,FALSE)</f>
        <v>214301.87599999999</v>
      </c>
      <c r="C640">
        <f>VLOOKUP(A640,'Supplemental Flows'!$A$2:$B$781,2,FALSE)</f>
        <v>0</v>
      </c>
      <c r="D640" s="8">
        <f>Description!$C$5</f>
        <v>78500</v>
      </c>
      <c r="E640" s="3">
        <f>VLOOKUP(J639,'Capacity Curve'!$C$2:$E$123,3,TRUE)</f>
        <v>22400</v>
      </c>
      <c r="F640" s="11">
        <f>VLOOKUP(A640,Evaporation!$A$2:$F$1010,3,FALSE)</f>
        <v>1.2870604000000001</v>
      </c>
      <c r="G640" s="3">
        <f t="shared" si="21"/>
        <v>28830.152960000003</v>
      </c>
      <c r="H640" s="3">
        <f>IF(J639+B640+C640-D640-G640-E640-I640&gt;Description!$C$6,J639+B640+C640-D640-G640-Description!$C$6,0)</f>
        <v>0</v>
      </c>
      <c r="I640" s="6"/>
      <c r="J640" s="3">
        <f t="shared" si="20"/>
        <v>685042.69844000007</v>
      </c>
      <c r="K640" s="3">
        <f>IF(J640&lt;Description!$C$6,'Monthly Stage'!J640,Description!$C$6)</f>
        <v>685042.69844000007</v>
      </c>
    </row>
    <row r="641" spans="1:11">
      <c r="A641" s="10">
        <f>Evaporation!A640</f>
        <v>1634</v>
      </c>
      <c r="B641" s="3">
        <f>VLOOKUP(A641,Inflow!$A$2:$C$1010,2,FALSE)</f>
        <v>164204.50399999999</v>
      </c>
      <c r="C641">
        <f>VLOOKUP(A641,'Supplemental Flows'!$A$2:$B$781,2,FALSE)</f>
        <v>0</v>
      </c>
      <c r="D641" s="8">
        <f>Description!$C$5</f>
        <v>78500</v>
      </c>
      <c r="E641" s="3">
        <f>VLOOKUP(J640,'Capacity Curve'!$C$2:$E$123,3,TRUE)</f>
        <v>25800</v>
      </c>
      <c r="F641" s="11">
        <f>VLOOKUP(A641,Evaporation!$A$2:$F$1010,3,FALSE)</f>
        <v>1.7193415999999999</v>
      </c>
      <c r="G641" s="3">
        <f t="shared" si="21"/>
        <v>44359.013279999999</v>
      </c>
      <c r="H641" s="3">
        <f>IF(J640+B641+C641-D641-G641-E641-I641&gt;Description!$C$6,J640+B641+C641-D641-G641-Description!$C$6,0)</f>
        <v>0</v>
      </c>
      <c r="I641" s="6"/>
      <c r="J641" s="3">
        <f t="shared" si="20"/>
        <v>726388.18916000007</v>
      </c>
      <c r="K641" s="3">
        <f>IF(J641&lt;Description!$C$6,'Monthly Stage'!J641,Description!$C$6)</f>
        <v>726388.18916000007</v>
      </c>
    </row>
    <row r="642" spans="1:11">
      <c r="A642" s="10">
        <f>Evaporation!A641</f>
        <v>1635</v>
      </c>
      <c r="B642" s="3">
        <f>VLOOKUP(A642,Inflow!$A$2:$C$1010,2,FALSE)</f>
        <v>196895.16200000001</v>
      </c>
      <c r="C642">
        <f>VLOOKUP(A642,'Supplemental Flows'!$A$2:$B$781,2,FALSE)</f>
        <v>0</v>
      </c>
      <c r="D642" s="8">
        <f>Description!$C$5</f>
        <v>78500</v>
      </c>
      <c r="E642" s="3">
        <f>VLOOKUP(J641,'Capacity Curve'!$C$2:$E$123,3,TRUE)</f>
        <v>26600</v>
      </c>
      <c r="F642" s="11">
        <f>VLOOKUP(A642,Evaporation!$A$2:$F$1010,3,FALSE)</f>
        <v>1.4372598000000001</v>
      </c>
      <c r="G642" s="3">
        <f t="shared" si="21"/>
        <v>38231.110680000005</v>
      </c>
      <c r="H642" s="3">
        <f>IF(J641+B642+C642-D642-G642-E642-I642&gt;Description!$C$6,J641+B642+C642-D642-G642-Description!$C$6,0)</f>
        <v>0</v>
      </c>
      <c r="I642" s="6"/>
      <c r="J642" s="3">
        <f t="shared" si="20"/>
        <v>806552.24048000004</v>
      </c>
      <c r="K642" s="3">
        <f>IF(J642&lt;Description!$C$6,'Monthly Stage'!J642,Description!$C$6)</f>
        <v>806552.24048000004</v>
      </c>
    </row>
    <row r="643" spans="1:11">
      <c r="A643" s="10">
        <f>Evaporation!A642</f>
        <v>1636</v>
      </c>
      <c r="B643" s="3">
        <f>VLOOKUP(A643,Inflow!$A$2:$C$1010,2,FALSE)</f>
        <v>183929.93599999999</v>
      </c>
      <c r="C643">
        <f>VLOOKUP(A643,'Supplemental Flows'!$A$2:$B$781,2,FALSE)</f>
        <v>0</v>
      </c>
      <c r="D643" s="8">
        <f>Description!$C$5</f>
        <v>78500</v>
      </c>
      <c r="E643" s="3">
        <f>VLOOKUP(J642,'Capacity Curve'!$C$2:$E$123,3,TRUE)</f>
        <v>28900</v>
      </c>
      <c r="F643" s="11">
        <f>VLOOKUP(A643,Evaporation!$A$2:$F$1010,3,FALSE)</f>
        <v>1.5491344</v>
      </c>
      <c r="G643" s="3">
        <f t="shared" si="21"/>
        <v>44769.98416</v>
      </c>
      <c r="H643" s="3">
        <f>IF(J642+B643+C643-D643-G643-E643-I643&gt;Description!$C$6,J642+B643+C643-D643-G643-Description!$C$6,0)</f>
        <v>52712.192320000031</v>
      </c>
      <c r="I643" s="6"/>
      <c r="J643" s="3">
        <f t="shared" si="20"/>
        <v>814500</v>
      </c>
      <c r="K643" s="3">
        <f>IF(J643&lt;Description!$C$6,'Monthly Stage'!J643,Description!$C$6)</f>
        <v>814500</v>
      </c>
    </row>
    <row r="644" spans="1:11">
      <c r="A644" s="10">
        <f>Evaporation!A643</f>
        <v>1637</v>
      </c>
      <c r="B644" s="3">
        <f>VLOOKUP(A644,Inflow!$A$2:$C$1010,2,FALSE)</f>
        <v>188698.00400000002</v>
      </c>
      <c r="C644">
        <f>VLOOKUP(A644,'Supplemental Flows'!$A$2:$B$781,2,FALSE)</f>
        <v>0</v>
      </c>
      <c r="D644" s="8">
        <f>Description!$C$5</f>
        <v>78500</v>
      </c>
      <c r="E644" s="3">
        <f>VLOOKUP(J643,'Capacity Curve'!$C$2:$E$123,3,TRUE)</f>
        <v>29800</v>
      </c>
      <c r="F644" s="11">
        <f>VLOOKUP(A644,Evaporation!$A$2:$F$1010,3,FALSE)</f>
        <v>1.5079916</v>
      </c>
      <c r="G644" s="3">
        <f t="shared" si="21"/>
        <v>44938.149680000002</v>
      </c>
      <c r="H644" s="3">
        <f>IF(J643+B644+C644-D644-G644-E644-I644&gt;Description!$C$6,J643+B644+C644-D644-G644-Description!$C$6,0)</f>
        <v>65259.854319999926</v>
      </c>
      <c r="I644" s="6"/>
      <c r="J644" s="3">
        <f t="shared" si="20"/>
        <v>814500</v>
      </c>
      <c r="K644" s="3">
        <f>IF(J644&lt;Description!$C$6,'Monthly Stage'!J644,Description!$C$6)</f>
        <v>814500</v>
      </c>
    </row>
    <row r="645" spans="1:11">
      <c r="A645" s="10">
        <f>Evaporation!A644</f>
        <v>1638</v>
      </c>
      <c r="B645" s="3">
        <f>VLOOKUP(A645,Inflow!$A$2:$C$1010,2,FALSE)</f>
        <v>108228.69200000001</v>
      </c>
      <c r="C645">
        <f>VLOOKUP(A645,'Supplemental Flows'!$A$2:$B$781,2,FALSE)</f>
        <v>0</v>
      </c>
      <c r="D645" s="8">
        <f>Description!$C$5</f>
        <v>78500</v>
      </c>
      <c r="E645" s="3">
        <f>VLOOKUP(J644,'Capacity Curve'!$C$2:$E$123,3,TRUE)</f>
        <v>29800</v>
      </c>
      <c r="F645" s="11">
        <f>VLOOKUP(A645,Evaporation!$A$2:$F$1010,3,FALSE)</f>
        <v>2.2023467999999999</v>
      </c>
      <c r="G645" s="3">
        <f t="shared" si="21"/>
        <v>65629.934639999992</v>
      </c>
      <c r="H645" s="3">
        <f>IF(J644+B645+C645-D645-G645-E645-I645&gt;Description!$C$6,J644+B645+C645-D645-G645-Description!$C$6,0)</f>
        <v>0</v>
      </c>
      <c r="I645" s="6"/>
      <c r="J645" s="3">
        <f t="shared" ref="J645:J708" si="22">IF(J644+B645+C645-G645-D645-H645&lt;0,0,J644+B645+C645-G645-D645-H645)</f>
        <v>778598.75736000005</v>
      </c>
      <c r="K645" s="3">
        <f>IF(J645&lt;Description!$C$6,'Monthly Stage'!J645,Description!$C$6)</f>
        <v>778598.75736000005</v>
      </c>
    </row>
    <row r="646" spans="1:11">
      <c r="A646" s="10">
        <f>Evaporation!A645</f>
        <v>1639</v>
      </c>
      <c r="B646" s="3">
        <f>VLOOKUP(A646,Inflow!$A$2:$C$1010,2,FALSE)</f>
        <v>238272.848</v>
      </c>
      <c r="C646">
        <f>VLOOKUP(A646,'Supplemental Flows'!$A$2:$B$781,2,FALSE)</f>
        <v>0</v>
      </c>
      <c r="D646" s="8">
        <f>Description!$C$5</f>
        <v>78500</v>
      </c>
      <c r="E646" s="3">
        <f>VLOOKUP(J645,'Capacity Curve'!$C$2:$E$123,3,TRUE)</f>
        <v>28100</v>
      </c>
      <c r="F646" s="11">
        <f>VLOOKUP(A646,Evaporation!$A$2:$F$1010,3,FALSE)</f>
        <v>1.0802191999999999</v>
      </c>
      <c r="G646" s="3">
        <f t="shared" si="21"/>
        <v>30354.159519999997</v>
      </c>
      <c r="H646" s="3">
        <f>IF(J645+B646+C646-D646-G646-E646-I646&gt;Description!$C$6,J645+B646+C646-D646-G646-Description!$C$6,0)</f>
        <v>93517.445840000059</v>
      </c>
      <c r="I646" s="6"/>
      <c r="J646" s="3">
        <f t="shared" si="22"/>
        <v>814500</v>
      </c>
      <c r="K646" s="3">
        <f>IF(J646&lt;Description!$C$6,'Monthly Stage'!J646,Description!$C$6)</f>
        <v>814500</v>
      </c>
    </row>
    <row r="647" spans="1:11">
      <c r="A647" s="10">
        <f>Evaporation!A646</f>
        <v>1640</v>
      </c>
      <c r="B647" s="3">
        <f>VLOOKUP(A647,Inflow!$A$2:$C$1010,2,FALSE)</f>
        <v>167927.516</v>
      </c>
      <c r="C647">
        <f>VLOOKUP(A647,'Supplemental Flows'!$A$2:$B$781,2,FALSE)</f>
        <v>0</v>
      </c>
      <c r="D647" s="8">
        <f>Description!$C$5</f>
        <v>78500</v>
      </c>
      <c r="E647" s="3">
        <f>VLOOKUP(J646,'Capacity Curve'!$C$2:$E$123,3,TRUE)</f>
        <v>29800</v>
      </c>
      <c r="F647" s="11">
        <f>VLOOKUP(A647,Evaporation!$A$2:$F$1010,3,FALSE)</f>
        <v>1.6872164000000001</v>
      </c>
      <c r="G647" s="3">
        <f t="shared" si="21"/>
        <v>50279.048719999999</v>
      </c>
      <c r="H647" s="3">
        <f>IF(J646+B647+C647-D647-G647-E647-I647&gt;Description!$C$6,J646+B647+C647-D647-G647-Description!$C$6,0)</f>
        <v>39148.467280000099</v>
      </c>
      <c r="I647" s="6"/>
      <c r="J647" s="3">
        <f t="shared" si="22"/>
        <v>814500</v>
      </c>
      <c r="K647" s="3">
        <f>IF(J647&lt;Description!$C$6,'Monthly Stage'!J647,Description!$C$6)</f>
        <v>814500</v>
      </c>
    </row>
    <row r="648" spans="1:11">
      <c r="A648" s="10">
        <f>Evaporation!A647</f>
        <v>1641</v>
      </c>
      <c r="B648" s="3">
        <f>VLOOKUP(A648,Inflow!$A$2:$C$1010,2,FALSE)</f>
        <v>65805.95</v>
      </c>
      <c r="C648">
        <f>VLOOKUP(A648,'Supplemental Flows'!$A$2:$B$781,2,FALSE)</f>
        <v>0</v>
      </c>
      <c r="D648" s="8">
        <f>Description!$C$5</f>
        <v>78500</v>
      </c>
      <c r="E648" s="3">
        <f>VLOOKUP(J647,'Capacity Curve'!$C$2:$E$123,3,TRUE)</f>
        <v>29800</v>
      </c>
      <c r="F648" s="11">
        <f>VLOOKUP(A648,Evaporation!$A$2:$F$1010,3,FALSE)</f>
        <v>2.5684050000000003</v>
      </c>
      <c r="G648" s="3">
        <f t="shared" si="21"/>
        <v>76538.469000000012</v>
      </c>
      <c r="H648" s="3">
        <f>IF(J647+B648+C648-D648-G648-E648-I648&gt;Description!$C$6,J647+B648+C648-D648-G648-Description!$C$6,0)</f>
        <v>0</v>
      </c>
      <c r="I648" s="6"/>
      <c r="J648" s="3">
        <f t="shared" si="22"/>
        <v>725267.48099999991</v>
      </c>
      <c r="K648" s="3">
        <f>IF(J648&lt;Description!$C$6,'Monthly Stage'!J648,Description!$C$6)</f>
        <v>725267.48099999991</v>
      </c>
    </row>
    <row r="649" spans="1:11">
      <c r="A649" s="10">
        <f>Evaporation!A648</f>
        <v>1642</v>
      </c>
      <c r="B649" s="3">
        <f>VLOOKUP(A649,Inflow!$A$2:$C$1010,2,FALSE)</f>
        <v>131938.4</v>
      </c>
      <c r="C649">
        <f>VLOOKUP(A649,'Supplemental Flows'!$A$2:$B$781,2,FALSE)</f>
        <v>0</v>
      </c>
      <c r="D649" s="8">
        <f>Description!$C$5</f>
        <v>78500</v>
      </c>
      <c r="E649" s="3">
        <f>VLOOKUP(J648,'Capacity Curve'!$C$2:$E$123,3,TRUE)</f>
        <v>26600</v>
      </c>
      <c r="F649" s="11">
        <f>VLOOKUP(A649,Evaporation!$A$2:$F$1010,3,FALSE)</f>
        <v>1.99776</v>
      </c>
      <c r="G649" s="3">
        <f t="shared" si="21"/>
        <v>53140.415999999997</v>
      </c>
      <c r="H649" s="3">
        <f>IF(J648+B649+C649-D649-G649-E649-I649&gt;Description!$C$6,J648+B649+C649-D649-G649-Description!$C$6,0)</f>
        <v>0</v>
      </c>
      <c r="I649" s="6"/>
      <c r="J649" s="3">
        <f t="shared" si="22"/>
        <v>725565.46499999997</v>
      </c>
      <c r="K649" s="3">
        <f>IF(J649&lt;Description!$C$6,'Monthly Stage'!J649,Description!$C$6)</f>
        <v>725565.46499999997</v>
      </c>
    </row>
    <row r="650" spans="1:11">
      <c r="A650" s="10">
        <f>Evaporation!A649</f>
        <v>1643</v>
      </c>
      <c r="B650" s="3">
        <f>VLOOKUP(A650,Inflow!$A$2:$C$1010,2,FALSE)</f>
        <v>101207.22200000001</v>
      </c>
      <c r="C650">
        <f>VLOOKUP(A650,'Supplemental Flows'!$A$2:$B$781,2,FALSE)</f>
        <v>0</v>
      </c>
      <c r="D650" s="8">
        <f>Description!$C$5</f>
        <v>78500</v>
      </c>
      <c r="E650" s="3">
        <f>VLOOKUP(J649,'Capacity Curve'!$C$2:$E$123,3,TRUE)</f>
        <v>26600</v>
      </c>
      <c r="F650" s="11">
        <f>VLOOKUP(A650,Evaporation!$A$2:$F$1010,3,FALSE)</f>
        <v>2.2629337999999999</v>
      </c>
      <c r="G650" s="3">
        <f t="shared" si="21"/>
        <v>60194.039079999995</v>
      </c>
      <c r="H650" s="3">
        <f>IF(J649+B650+C650-D650-G650-E650-I650&gt;Description!$C$6,J649+B650+C650-D650-G650-Description!$C$6,0)</f>
        <v>0</v>
      </c>
      <c r="I650" s="6"/>
      <c r="J650" s="3">
        <f t="shared" si="22"/>
        <v>688078.6479199999</v>
      </c>
      <c r="K650" s="3">
        <f>IF(J650&lt;Description!$C$6,'Monthly Stage'!J650,Description!$C$6)</f>
        <v>688078.6479199999</v>
      </c>
    </row>
    <row r="651" spans="1:11">
      <c r="A651" s="10">
        <f>Evaporation!A650</f>
        <v>1644</v>
      </c>
      <c r="B651" s="3">
        <f>VLOOKUP(A651,Inflow!$A$2:$C$1010,2,FALSE)</f>
        <v>71945.65400000001</v>
      </c>
      <c r="C651">
        <f>VLOOKUP(A651,'Supplemental Flows'!$A$2:$B$781,2,FALSE)</f>
        <v>0</v>
      </c>
      <c r="D651" s="8">
        <f>Description!$C$5</f>
        <v>78500</v>
      </c>
      <c r="E651" s="3">
        <f>VLOOKUP(J650,'Capacity Curve'!$C$2:$E$123,3,TRUE)</f>
        <v>25800</v>
      </c>
      <c r="F651" s="11">
        <f>VLOOKUP(A651,Evaporation!$A$2:$F$1010,3,FALSE)</f>
        <v>2.5154266000000001</v>
      </c>
      <c r="G651" s="3">
        <f t="shared" si="21"/>
        <v>64898.006280000001</v>
      </c>
      <c r="H651" s="3">
        <f>IF(J650+B651+C651-D651-G651-E651-I651&gt;Description!$C$6,J650+B651+C651-D651-G651-Description!$C$6,0)</f>
        <v>0</v>
      </c>
      <c r="I651" s="6"/>
      <c r="J651" s="3">
        <f t="shared" si="22"/>
        <v>616626.29563999991</v>
      </c>
      <c r="K651" s="3">
        <f>IF(J651&lt;Description!$C$6,'Monthly Stage'!J651,Description!$C$6)</f>
        <v>616626.29563999991</v>
      </c>
    </row>
    <row r="652" spans="1:11">
      <c r="A652" s="10">
        <f>Evaporation!A651</f>
        <v>1645</v>
      </c>
      <c r="B652" s="3">
        <f>VLOOKUP(A652,Inflow!$A$2:$C$1010,2,FALSE)</f>
        <v>114499.02799999999</v>
      </c>
      <c r="C652">
        <f>VLOOKUP(A652,'Supplemental Flows'!$A$2:$B$781,2,FALSE)</f>
        <v>0</v>
      </c>
      <c r="D652" s="8">
        <f>Description!$C$5</f>
        <v>78500</v>
      </c>
      <c r="E652" s="3">
        <f>VLOOKUP(J651,'Capacity Curve'!$C$2:$E$123,3,TRUE)</f>
        <v>23700</v>
      </c>
      <c r="F652" s="11">
        <f>VLOOKUP(A652,Evaporation!$A$2:$F$1010,3,FALSE)</f>
        <v>2.1482412000000002</v>
      </c>
      <c r="G652" s="3">
        <f t="shared" ref="G652:G715" si="23">E652*F652</f>
        <v>50913.316440000002</v>
      </c>
      <c r="H652" s="3">
        <f>IF(J651+B652+C652-D652-G652-E652-I652&gt;Description!$C$6,J651+B652+C652-D652-G652-Description!$C$6,0)</f>
        <v>0</v>
      </c>
      <c r="I652" s="6"/>
      <c r="J652" s="3">
        <f t="shared" si="22"/>
        <v>601712.00719999988</v>
      </c>
      <c r="K652" s="3">
        <f>IF(J652&lt;Description!$C$6,'Monthly Stage'!J652,Description!$C$6)</f>
        <v>601712.00719999988</v>
      </c>
    </row>
    <row r="653" spans="1:11">
      <c r="A653" s="10">
        <f>Evaporation!A652</f>
        <v>1646</v>
      </c>
      <c r="B653" s="3">
        <f>VLOOKUP(A653,Inflow!$A$2:$C$1010,2,FALSE)</f>
        <v>139808.978</v>
      </c>
      <c r="C653">
        <f>VLOOKUP(A653,'Supplemental Flows'!$A$2:$B$781,2,FALSE)</f>
        <v>0</v>
      </c>
      <c r="D653" s="8">
        <f>Description!$C$5</f>
        <v>78500</v>
      </c>
      <c r="E653" s="3">
        <f>VLOOKUP(J652,'Capacity Curve'!$C$2:$E$123,3,TRUE)</f>
        <v>23700</v>
      </c>
      <c r="F653" s="11">
        <f>VLOOKUP(A653,Evaporation!$A$2:$F$1010,3,FALSE)</f>
        <v>1.9298462000000001</v>
      </c>
      <c r="G653" s="3">
        <f t="shared" si="23"/>
        <v>45737.354940000005</v>
      </c>
      <c r="H653" s="3">
        <f>IF(J652+B653+C653-D653-G653-E653-I653&gt;Description!$C$6,J652+B653+C653-D653-G653-Description!$C$6,0)</f>
        <v>0</v>
      </c>
      <c r="I653" s="6"/>
      <c r="J653" s="3">
        <f t="shared" si="22"/>
        <v>617283.63025999989</v>
      </c>
      <c r="K653" s="3">
        <f>IF(J653&lt;Description!$C$6,'Monthly Stage'!J653,Description!$C$6)</f>
        <v>617283.63025999989</v>
      </c>
    </row>
    <row r="654" spans="1:11">
      <c r="A654" s="10">
        <f>Evaporation!A653</f>
        <v>1647</v>
      </c>
      <c r="B654" s="3">
        <f>VLOOKUP(A654,Inflow!$A$2:$C$1010,2,FALSE)</f>
        <v>79848.89</v>
      </c>
      <c r="C654">
        <f>VLOOKUP(A654,'Supplemental Flows'!$A$2:$B$781,2,FALSE)</f>
        <v>0</v>
      </c>
      <c r="D654" s="8">
        <f>Description!$C$5</f>
        <v>78500</v>
      </c>
      <c r="E654" s="3">
        <f>VLOOKUP(J653,'Capacity Curve'!$C$2:$E$123,3,TRUE)</f>
        <v>23700</v>
      </c>
      <c r="F654" s="11">
        <f>VLOOKUP(A654,Evaporation!$A$2:$F$1010,3,FALSE)</f>
        <v>2.4472309999999999</v>
      </c>
      <c r="G654" s="3">
        <f t="shared" si="23"/>
        <v>57999.3747</v>
      </c>
      <c r="H654" s="3">
        <f>IF(J653+B654+C654-D654-G654-E654-I654&gt;Description!$C$6,J653+B654+C654-D654-G654-Description!$C$6,0)</f>
        <v>0</v>
      </c>
      <c r="I654" s="6"/>
      <c r="J654" s="3">
        <f t="shared" si="22"/>
        <v>560633.14555999986</v>
      </c>
      <c r="K654" s="3">
        <f>IF(J654&lt;Description!$C$6,'Monthly Stage'!J654,Description!$C$6)</f>
        <v>560633.14555999986</v>
      </c>
    </row>
    <row r="655" spans="1:11">
      <c r="A655" s="10">
        <f>Evaporation!A654</f>
        <v>1648</v>
      </c>
      <c r="B655" s="3">
        <f>VLOOKUP(A655,Inflow!$A$2:$C$1010,2,FALSE)</f>
        <v>53461.225999999995</v>
      </c>
      <c r="C655">
        <f>VLOOKUP(A655,'Supplemental Flows'!$A$2:$B$781,2,FALSE)</f>
        <v>0</v>
      </c>
      <c r="D655" s="8">
        <f>Description!$C$5</f>
        <v>78500</v>
      </c>
      <c r="E655" s="3">
        <f>VLOOKUP(J654,'Capacity Curve'!$C$2:$E$123,3,TRUE)</f>
        <v>22400</v>
      </c>
      <c r="F655" s="11">
        <f>VLOOKUP(A655,Evaporation!$A$2:$F$1010,3,FALSE)</f>
        <v>2.6749254000000002</v>
      </c>
      <c r="G655" s="3">
        <f t="shared" si="23"/>
        <v>59918.328960000006</v>
      </c>
      <c r="H655" s="3">
        <f>IF(J654+B655+C655-D655-G655-E655-I655&gt;Description!$C$6,J654+B655+C655-D655-G655-Description!$C$6,0)</f>
        <v>0</v>
      </c>
      <c r="I655" s="6"/>
      <c r="J655" s="3">
        <f t="shared" si="22"/>
        <v>475676.04259999993</v>
      </c>
      <c r="K655" s="3">
        <f>IF(J655&lt;Description!$C$6,'Monthly Stage'!J655,Description!$C$6)</f>
        <v>475676.04259999993</v>
      </c>
    </row>
    <row r="656" spans="1:11">
      <c r="A656" s="10">
        <f>Evaporation!A655</f>
        <v>1649</v>
      </c>
      <c r="B656" s="3">
        <f>VLOOKUP(A656,Inflow!$A$2:$C$1010,2,FALSE)</f>
        <v>270898.19</v>
      </c>
      <c r="C656">
        <f>VLOOKUP(A656,'Supplemental Flows'!$A$2:$B$781,2,FALSE)</f>
        <v>0</v>
      </c>
      <c r="D656" s="8">
        <f>Description!$C$5</f>
        <v>78500</v>
      </c>
      <c r="E656" s="3">
        <f>VLOOKUP(J655,'Capacity Curve'!$C$2:$E$123,3,TRUE)</f>
        <v>18900</v>
      </c>
      <c r="F656" s="11">
        <f>VLOOKUP(A656,Evaporation!$A$2:$F$1010,3,FALSE)</f>
        <v>0.79870099999999988</v>
      </c>
      <c r="G656" s="3">
        <f t="shared" si="23"/>
        <v>15095.448899999998</v>
      </c>
      <c r="H656" s="3">
        <f>IF(J655+B656+C656-D656-G656-E656-I656&gt;Description!$C$6,J655+B656+C656-D656-G656-Description!$C$6,0)</f>
        <v>0</v>
      </c>
      <c r="I656" s="6"/>
      <c r="J656" s="3">
        <f t="shared" si="22"/>
        <v>652978.78370000003</v>
      </c>
      <c r="K656" s="3">
        <f>IF(J656&lt;Description!$C$6,'Monthly Stage'!J656,Description!$C$6)</f>
        <v>652978.78370000003</v>
      </c>
    </row>
    <row r="657" spans="1:11">
      <c r="A657" s="10">
        <f>Evaporation!A656</f>
        <v>1650</v>
      </c>
      <c r="B657" s="3">
        <f>VLOOKUP(A657,Inflow!$A$2:$C$1010,2,FALSE)</f>
        <v>204765.74</v>
      </c>
      <c r="C657">
        <f>VLOOKUP(A657,'Supplemental Flows'!$A$2:$B$781,2,FALSE)</f>
        <v>0</v>
      </c>
      <c r="D657" s="8">
        <f>Description!$C$5</f>
        <v>78500</v>
      </c>
      <c r="E657" s="3">
        <f>VLOOKUP(J656,'Capacity Curve'!$C$2:$E$123,3,TRUE)</f>
        <v>25200</v>
      </c>
      <c r="F657" s="11">
        <f>VLOOKUP(A657,Evaporation!$A$2:$F$1010,3,FALSE)</f>
        <v>1.369346</v>
      </c>
      <c r="G657" s="3">
        <f t="shared" si="23"/>
        <v>34507.519199999995</v>
      </c>
      <c r="H657" s="3">
        <f>IF(J656+B657+C657-D657-G657-E657-I657&gt;Description!$C$6,J656+B657+C657-D657-G657-Description!$C$6,0)</f>
        <v>0</v>
      </c>
      <c r="I657" s="6"/>
      <c r="J657" s="3">
        <f t="shared" si="22"/>
        <v>744737.00450000004</v>
      </c>
      <c r="K657" s="3">
        <f>IF(J657&lt;Description!$C$6,'Monthly Stage'!J657,Description!$C$6)</f>
        <v>744737.00450000004</v>
      </c>
    </row>
    <row r="658" spans="1:11">
      <c r="A658" s="10">
        <f>Evaporation!A657</f>
        <v>1651</v>
      </c>
      <c r="B658" s="3">
        <f>VLOOKUP(A658,Inflow!$A$2:$C$1010,2,FALSE)</f>
        <v>171617.87</v>
      </c>
      <c r="C658">
        <f>VLOOKUP(A658,'Supplemental Flows'!$A$2:$B$781,2,FALSE)</f>
        <v>0</v>
      </c>
      <c r="D658" s="8">
        <f>Description!$C$5</f>
        <v>78500</v>
      </c>
      <c r="E658" s="3">
        <f>VLOOKUP(J657,'Capacity Curve'!$C$2:$E$123,3,TRUE)</f>
        <v>27300</v>
      </c>
      <c r="F658" s="11">
        <f>VLOOKUP(A658,Evaporation!$A$2:$F$1010,3,FALSE)</f>
        <v>1.655373</v>
      </c>
      <c r="G658" s="3">
        <f t="shared" si="23"/>
        <v>45191.6829</v>
      </c>
      <c r="H658" s="3">
        <f>IF(J657+B658+C658-D658-G658-E658-I658&gt;Description!$C$6,J657+B658+C658-D658-G658-Description!$C$6,0)</f>
        <v>0</v>
      </c>
      <c r="I658" s="6"/>
      <c r="J658" s="3">
        <f t="shared" si="22"/>
        <v>792663.19160000002</v>
      </c>
      <c r="K658" s="3">
        <f>IF(J658&lt;Description!$C$6,'Monthly Stage'!J658,Description!$C$6)</f>
        <v>792663.19160000002</v>
      </c>
    </row>
    <row r="659" spans="1:11">
      <c r="A659" s="10">
        <f>Evaporation!A658</f>
        <v>1652</v>
      </c>
      <c r="B659" s="3">
        <f>VLOOKUP(A659,Inflow!$A$2:$C$1010,2,FALSE)</f>
        <v>124786.298</v>
      </c>
      <c r="C659">
        <f>VLOOKUP(A659,'Supplemental Flows'!$A$2:$B$781,2,FALSE)</f>
        <v>0</v>
      </c>
      <c r="D659" s="8">
        <f>Description!$C$5</f>
        <v>78500</v>
      </c>
      <c r="E659" s="3">
        <f>VLOOKUP(J658,'Capacity Curve'!$C$2:$E$123,3,TRUE)</f>
        <v>28900</v>
      </c>
      <c r="F659" s="11">
        <f>VLOOKUP(A659,Evaporation!$A$2:$F$1010,3,FALSE)</f>
        <v>2.0594741999999999</v>
      </c>
      <c r="G659" s="3">
        <f t="shared" si="23"/>
        <v>59518.804379999994</v>
      </c>
      <c r="H659" s="3">
        <f>IF(J658+B659+C659-D659-G659-E659-I659&gt;Description!$C$6,J658+B659+C659-D659-G659-Description!$C$6,0)</f>
        <v>0</v>
      </c>
      <c r="I659" s="6"/>
      <c r="J659" s="3">
        <f t="shared" si="22"/>
        <v>779430.68521999998</v>
      </c>
      <c r="K659" s="3">
        <f>IF(J659&lt;Description!$C$6,'Monthly Stage'!J659,Description!$C$6)</f>
        <v>779430.68521999998</v>
      </c>
    </row>
    <row r="660" spans="1:11">
      <c r="A660" s="10">
        <f>Evaporation!A659</f>
        <v>1653</v>
      </c>
      <c r="B660" s="3">
        <f>VLOOKUP(A660,Inflow!$A$2:$C$1010,2,FALSE)</f>
        <v>209697.098</v>
      </c>
      <c r="C660">
        <f>VLOOKUP(A660,'Supplemental Flows'!$A$2:$B$781,2,FALSE)</f>
        <v>0</v>
      </c>
      <c r="D660" s="8">
        <f>Description!$C$5</f>
        <v>78500</v>
      </c>
      <c r="E660" s="3">
        <f>VLOOKUP(J659,'Capacity Curve'!$C$2:$E$123,3,TRUE)</f>
        <v>28100</v>
      </c>
      <c r="F660" s="11">
        <f>VLOOKUP(A660,Evaporation!$A$2:$F$1010,3,FALSE)</f>
        <v>1.3267941999999999</v>
      </c>
      <c r="G660" s="3">
        <f t="shared" si="23"/>
        <v>37282.917020000001</v>
      </c>
      <c r="H660" s="3">
        <f>IF(J659+B660+C660-D660-G660-E660-I660&gt;Description!$C$6,J659+B660+C660-D660-G660-Description!$C$6,0)</f>
        <v>58844.866199999931</v>
      </c>
      <c r="I660" s="6"/>
      <c r="J660" s="3">
        <f t="shared" si="22"/>
        <v>814500</v>
      </c>
      <c r="K660" s="3">
        <f>IF(J660&lt;Description!$C$6,'Monthly Stage'!J660,Description!$C$6)</f>
        <v>814500</v>
      </c>
    </row>
    <row r="661" spans="1:11">
      <c r="A661" s="10">
        <f>Evaporation!A660</f>
        <v>1654</v>
      </c>
      <c r="B661" s="3">
        <f>VLOOKUP(A661,Inflow!$A$2:$C$1010,2,FALSE)</f>
        <v>21260.437999999995</v>
      </c>
      <c r="C661">
        <f>VLOOKUP(A661,'Supplemental Flows'!$A$2:$B$781,2,FALSE)</f>
        <v>0</v>
      </c>
      <c r="D661" s="8">
        <f>Description!$C$5</f>
        <v>78500</v>
      </c>
      <c r="E661" s="3">
        <f>VLOOKUP(J660,'Capacity Curve'!$C$2:$E$123,3,TRUE)</f>
        <v>29800</v>
      </c>
      <c r="F661" s="11">
        <f>VLOOKUP(A661,Evaporation!$A$2:$F$1010,3,FALSE)</f>
        <v>2.9527802000000003</v>
      </c>
      <c r="G661" s="3">
        <f t="shared" si="23"/>
        <v>87992.849960000007</v>
      </c>
      <c r="H661" s="3">
        <f>IF(J660+B661+C661-D661-G661-E661-I661&gt;Description!$C$6,J660+B661+C661-D661-G661-Description!$C$6,0)</f>
        <v>0</v>
      </c>
      <c r="I661" s="6"/>
      <c r="J661" s="3">
        <f t="shared" si="22"/>
        <v>669267.58803999994</v>
      </c>
      <c r="K661" s="3">
        <f>IF(J661&lt;Description!$C$6,'Monthly Stage'!J661,Description!$C$6)</f>
        <v>669267.58803999994</v>
      </c>
    </row>
    <row r="662" spans="1:11">
      <c r="A662" s="10">
        <f>Evaporation!A661</f>
        <v>1655</v>
      </c>
      <c r="B662" s="3">
        <f>VLOOKUP(A662,Inflow!$A$2:$C$1010,2,FALSE)</f>
        <v>158717.96</v>
      </c>
      <c r="C662">
        <f>VLOOKUP(A662,'Supplemental Flows'!$A$2:$B$781,2,FALSE)</f>
        <v>0</v>
      </c>
      <c r="D662" s="8">
        <f>Description!$C$5</f>
        <v>78500</v>
      </c>
      <c r="E662" s="3">
        <f>VLOOKUP(J661,'Capacity Curve'!$C$2:$E$123,3,TRUE)</f>
        <v>25200</v>
      </c>
      <c r="F662" s="11">
        <f>VLOOKUP(A662,Evaporation!$A$2:$F$1010,3,FALSE)</f>
        <v>1.7666839999999999</v>
      </c>
      <c r="G662" s="3">
        <f t="shared" si="23"/>
        <v>44520.436799999996</v>
      </c>
      <c r="H662" s="3">
        <f>IF(J661+B662+C662-D662-G662-E662-I662&gt;Description!$C$6,J661+B662+C662-D662-G662-Description!$C$6,0)</f>
        <v>0</v>
      </c>
      <c r="I662" s="6"/>
      <c r="J662" s="3">
        <f t="shared" si="22"/>
        <v>704965.11123999988</v>
      </c>
      <c r="K662" s="3">
        <f>IF(J662&lt;Description!$C$6,'Monthly Stage'!J662,Description!$C$6)</f>
        <v>704965.11123999988</v>
      </c>
    </row>
    <row r="663" spans="1:11">
      <c r="A663" s="10">
        <f>Evaporation!A662</f>
        <v>1656</v>
      </c>
      <c r="B663" s="3">
        <f>VLOOKUP(A663,Inflow!$A$2:$C$1010,2,FALSE)</f>
        <v>130534.106</v>
      </c>
      <c r="C663">
        <f>VLOOKUP(A663,'Supplemental Flows'!$A$2:$B$781,2,FALSE)</f>
        <v>0</v>
      </c>
      <c r="D663" s="8">
        <f>Description!$C$5</f>
        <v>78500</v>
      </c>
      <c r="E663" s="3">
        <f>VLOOKUP(J662,'Capacity Curve'!$C$2:$E$123,3,TRUE)</f>
        <v>26600</v>
      </c>
      <c r="F663" s="11">
        <f>VLOOKUP(A663,Evaporation!$A$2:$F$1010,3,FALSE)</f>
        <v>2.0098774000000001</v>
      </c>
      <c r="G663" s="3">
        <f t="shared" si="23"/>
        <v>53462.738840000005</v>
      </c>
      <c r="H663" s="3">
        <f>IF(J662+B663+C663-D663-G663-E663-I663&gt;Description!$C$6,J662+B663+C663-D663-G663-Description!$C$6,0)</f>
        <v>0</v>
      </c>
      <c r="I663" s="6"/>
      <c r="J663" s="3">
        <f t="shared" si="22"/>
        <v>703536.47839999991</v>
      </c>
      <c r="K663" s="3">
        <f>IF(J663&lt;Description!$C$6,'Monthly Stage'!J663,Description!$C$6)</f>
        <v>703536.47839999991</v>
      </c>
    </row>
    <row r="664" spans="1:11">
      <c r="A664" s="10">
        <f>Evaporation!A663</f>
        <v>1657</v>
      </c>
      <c r="B664" s="3">
        <f>VLOOKUP(A664,Inflow!$A$2:$C$1010,2,FALSE)</f>
        <v>183995.25200000001</v>
      </c>
      <c r="C664">
        <f>VLOOKUP(A664,'Supplemental Flows'!$A$2:$B$781,2,FALSE)</f>
        <v>0</v>
      </c>
      <c r="D664" s="8">
        <f>Description!$C$5</f>
        <v>78500</v>
      </c>
      <c r="E664" s="3">
        <f>VLOOKUP(J663,'Capacity Curve'!$C$2:$E$123,3,TRUE)</f>
        <v>26600</v>
      </c>
      <c r="F664" s="11">
        <f>VLOOKUP(A664,Evaporation!$A$2:$F$1010,3,FALSE)</f>
        <v>1.5485708</v>
      </c>
      <c r="G664" s="3">
        <f t="shared" si="23"/>
        <v>41191.98328</v>
      </c>
      <c r="H664" s="3">
        <f>IF(J663+B664+C664-D664-G664-E664-I664&gt;Description!$C$6,J663+B664+C664-D664-G664-Description!$C$6,0)</f>
        <v>0</v>
      </c>
      <c r="I664" s="6"/>
      <c r="J664" s="3">
        <f t="shared" si="22"/>
        <v>767839.74711999984</v>
      </c>
      <c r="K664" s="3">
        <f>IF(J664&lt;Description!$C$6,'Monthly Stage'!J664,Description!$C$6)</f>
        <v>767839.74711999984</v>
      </c>
    </row>
    <row r="665" spans="1:11">
      <c r="A665" s="10">
        <f>Evaporation!A664</f>
        <v>1658</v>
      </c>
      <c r="B665" s="3">
        <f>VLOOKUP(A665,Inflow!$A$2:$C$1010,2,FALSE)</f>
        <v>152349.65</v>
      </c>
      <c r="C665">
        <f>VLOOKUP(A665,'Supplemental Flows'!$A$2:$B$781,2,FALSE)</f>
        <v>0</v>
      </c>
      <c r="D665" s="8">
        <f>Description!$C$5</f>
        <v>78500</v>
      </c>
      <c r="E665" s="3">
        <f>VLOOKUP(J664,'Capacity Curve'!$C$2:$E$123,3,TRUE)</f>
        <v>28100</v>
      </c>
      <c r="F665" s="11">
        <f>VLOOKUP(A665,Evaporation!$A$2:$F$1010,3,FALSE)</f>
        <v>1.8216349999999999</v>
      </c>
      <c r="G665" s="3">
        <f t="shared" si="23"/>
        <v>51187.943499999994</v>
      </c>
      <c r="H665" s="3">
        <f>IF(J664+B665+C665-D665-G665-E665-I665&gt;Description!$C$6,J664+B665+C665-D665-G665-Description!$C$6,0)</f>
        <v>0</v>
      </c>
      <c r="I665" s="6"/>
      <c r="J665" s="3">
        <f t="shared" si="22"/>
        <v>790501.45361999981</v>
      </c>
      <c r="K665" s="3">
        <f>IF(J665&lt;Description!$C$6,'Monthly Stage'!J665,Description!$C$6)</f>
        <v>790501.45361999981</v>
      </c>
    </row>
    <row r="666" spans="1:11">
      <c r="A666" s="10">
        <f>Evaporation!A665</f>
        <v>1659</v>
      </c>
      <c r="B666" s="3">
        <f>VLOOKUP(A666,Inflow!$A$2:$C$1010,2,FALSE)</f>
        <v>85857.962</v>
      </c>
      <c r="C666">
        <f>VLOOKUP(A666,'Supplemental Flows'!$A$2:$B$781,2,FALSE)</f>
        <v>0</v>
      </c>
      <c r="D666" s="8">
        <f>Description!$C$5</f>
        <v>78500</v>
      </c>
      <c r="E666" s="3">
        <f>VLOOKUP(J665,'Capacity Curve'!$C$2:$E$123,3,TRUE)</f>
        <v>28900</v>
      </c>
      <c r="F666" s="11">
        <f>VLOOKUP(A666,Evaporation!$A$2:$F$1010,3,FALSE)</f>
        <v>2.3953798000000002</v>
      </c>
      <c r="G666" s="3">
        <f t="shared" si="23"/>
        <v>69226.476220000011</v>
      </c>
      <c r="H666" s="3">
        <f>IF(J665+B666+C666-D666-G666-E666-I666&gt;Description!$C$6,J665+B666+C666-D666-G666-Description!$C$6,0)</f>
        <v>0</v>
      </c>
      <c r="I666" s="6"/>
      <c r="J666" s="3">
        <f t="shared" si="22"/>
        <v>728632.9393999998</v>
      </c>
      <c r="K666" s="3">
        <f>IF(J666&lt;Description!$C$6,'Monthly Stage'!J666,Description!$C$6)</f>
        <v>728632.9393999998</v>
      </c>
    </row>
    <row r="667" spans="1:11">
      <c r="A667" s="10">
        <f>Evaporation!A666</f>
        <v>1660</v>
      </c>
      <c r="B667" s="3">
        <f>VLOOKUP(A667,Inflow!$A$2:$C$1010,2,FALSE)</f>
        <v>251107.44199999998</v>
      </c>
      <c r="C667">
        <f>VLOOKUP(A667,'Supplemental Flows'!$A$2:$B$781,2,FALSE)</f>
        <v>0</v>
      </c>
      <c r="D667" s="8">
        <f>Description!$C$5</f>
        <v>78500</v>
      </c>
      <c r="E667" s="3">
        <f>VLOOKUP(J666,'Capacity Curve'!$C$2:$E$123,3,TRUE)</f>
        <v>26600</v>
      </c>
      <c r="F667" s="11">
        <f>VLOOKUP(A667,Evaporation!$A$2:$F$1010,3,FALSE)</f>
        <v>0.96947179999999999</v>
      </c>
      <c r="G667" s="3">
        <f t="shared" si="23"/>
        <v>25787.94988</v>
      </c>
      <c r="H667" s="3">
        <f>IF(J666+B667+C667-D667-G667-E667-I667&gt;Description!$C$6,J666+B667+C667-D667-G667-Description!$C$6,0)</f>
        <v>60952.431519999867</v>
      </c>
      <c r="I667" s="6"/>
      <c r="J667" s="3">
        <f t="shared" si="22"/>
        <v>814500</v>
      </c>
      <c r="K667" s="3">
        <f>IF(J667&lt;Description!$C$6,'Monthly Stage'!J667,Description!$C$6)</f>
        <v>814500</v>
      </c>
    </row>
    <row r="668" spans="1:11">
      <c r="A668" s="10">
        <f>Evaporation!A667</f>
        <v>1661</v>
      </c>
      <c r="B668" s="3">
        <f>VLOOKUP(A668,Inflow!$A$2:$C$1010,2,FALSE)</f>
        <v>144609.704</v>
      </c>
      <c r="C668">
        <f>VLOOKUP(A668,'Supplemental Flows'!$A$2:$B$781,2,FALSE)</f>
        <v>0</v>
      </c>
      <c r="D668" s="8">
        <f>Description!$C$5</f>
        <v>78500</v>
      </c>
      <c r="E668" s="3">
        <f>VLOOKUP(J667,'Capacity Curve'!$C$2:$E$123,3,TRUE)</f>
        <v>29800</v>
      </c>
      <c r="F668" s="11">
        <f>VLOOKUP(A668,Evaporation!$A$2:$F$1010,3,FALSE)</f>
        <v>1.8884216</v>
      </c>
      <c r="G668" s="3">
        <f t="shared" si="23"/>
        <v>56274.963680000001</v>
      </c>
      <c r="H668" s="3">
        <f>IF(J667+B668+C668-D668-G668-E668-I668&gt;Description!$C$6,J667+B668+C668-D668-G668-Description!$C$6,0)</f>
        <v>0</v>
      </c>
      <c r="I668" s="6"/>
      <c r="J668" s="3">
        <f t="shared" si="22"/>
        <v>824334.74031999998</v>
      </c>
      <c r="K668" s="3">
        <f>IF(J668&lt;Description!$C$6,'Monthly Stage'!J668,Description!$C$6)</f>
        <v>814500</v>
      </c>
    </row>
    <row r="669" spans="1:11">
      <c r="A669" s="10">
        <f>Evaporation!A668</f>
        <v>1662</v>
      </c>
      <c r="B669" s="3">
        <f>VLOOKUP(A669,Inflow!$A$2:$C$1010,2,FALSE)</f>
        <v>283177.598</v>
      </c>
      <c r="C669">
        <f>VLOOKUP(A669,'Supplemental Flows'!$A$2:$B$781,2,FALSE)</f>
        <v>0</v>
      </c>
      <c r="D669" s="8">
        <f>Description!$C$5</f>
        <v>78500</v>
      </c>
      <c r="E669" s="3">
        <f>VLOOKUP(J668,'Capacity Curve'!$C$2:$E$123,3,TRUE)</f>
        <v>29800</v>
      </c>
      <c r="F669" s="11">
        <f>VLOOKUP(A669,Evaporation!$A$2:$F$1010,3,FALSE)</f>
        <v>0.69274419999999992</v>
      </c>
      <c r="G669" s="3">
        <f t="shared" si="23"/>
        <v>20643.777159999998</v>
      </c>
      <c r="H669" s="3">
        <f>IF(J668+B669+C669-D669-G669-E669-I669&gt;Description!$C$6,J668+B669+C669-D669-G669-Description!$C$6,0)</f>
        <v>193868.56116000004</v>
      </c>
      <c r="I669" s="6"/>
      <c r="J669" s="3">
        <f t="shared" si="22"/>
        <v>814500</v>
      </c>
      <c r="K669" s="3">
        <f>IF(J669&lt;Description!$C$6,'Monthly Stage'!J669,Description!$C$6)</f>
        <v>814500</v>
      </c>
    </row>
    <row r="670" spans="1:11">
      <c r="A670" s="10">
        <f>Evaporation!A669</f>
        <v>1663</v>
      </c>
      <c r="B670" s="3">
        <f>VLOOKUP(A670,Inflow!$A$2:$C$1010,2,FALSE)</f>
        <v>178443.39199999999</v>
      </c>
      <c r="C670">
        <f>VLOOKUP(A670,'Supplemental Flows'!$A$2:$B$781,2,FALSE)</f>
        <v>0</v>
      </c>
      <c r="D670" s="8">
        <f>Description!$C$5</f>
        <v>78500</v>
      </c>
      <c r="E670" s="3">
        <f>VLOOKUP(J669,'Capacity Curve'!$C$2:$E$123,3,TRUE)</f>
        <v>29800</v>
      </c>
      <c r="F670" s="11">
        <f>VLOOKUP(A670,Evaporation!$A$2:$F$1010,3,FALSE)</f>
        <v>1.5964768</v>
      </c>
      <c r="G670" s="3">
        <f t="shared" si="23"/>
        <v>47575.00864</v>
      </c>
      <c r="H670" s="3">
        <f>IF(J669+B670+C670-D670-G670-E670-I670&gt;Description!$C$6,J669+B670+C670-D670-G670-Description!$C$6,0)</f>
        <v>52368.383359999978</v>
      </c>
      <c r="I670" s="6"/>
      <c r="J670" s="3">
        <f t="shared" si="22"/>
        <v>814500</v>
      </c>
      <c r="K670" s="3">
        <f>IF(J670&lt;Description!$C$6,'Monthly Stage'!J670,Description!$C$6)</f>
        <v>814500</v>
      </c>
    </row>
    <row r="671" spans="1:11">
      <c r="A671" s="10">
        <f>Evaporation!A670</f>
        <v>1664</v>
      </c>
      <c r="B671" s="3">
        <f>VLOOKUP(A671,Inflow!$A$2:$C$1010,2,FALSE)</f>
        <v>101795.06599999999</v>
      </c>
      <c r="C671">
        <f>VLOOKUP(A671,'Supplemental Flows'!$A$2:$B$781,2,FALSE)</f>
        <v>0</v>
      </c>
      <c r="D671" s="8">
        <f>Description!$C$5</f>
        <v>78500</v>
      </c>
      <c r="E671" s="3">
        <f>VLOOKUP(J670,'Capacity Curve'!$C$2:$E$123,3,TRUE)</f>
        <v>29800</v>
      </c>
      <c r="F671" s="11">
        <f>VLOOKUP(A671,Evaporation!$A$2:$F$1010,3,FALSE)</f>
        <v>2.2578613999999999</v>
      </c>
      <c r="G671" s="3">
        <f t="shared" si="23"/>
        <v>67284.269719999997</v>
      </c>
      <c r="H671" s="3">
        <f>IF(J670+B671+C671-D671-G671-E671-I671&gt;Description!$C$6,J670+B671+C671-D671-G671-Description!$C$6,0)</f>
        <v>0</v>
      </c>
      <c r="I671" s="6"/>
      <c r="J671" s="3">
        <f t="shared" si="22"/>
        <v>770510.79628000001</v>
      </c>
      <c r="K671" s="3">
        <f>IF(J671&lt;Description!$C$6,'Monthly Stage'!J671,Description!$C$6)</f>
        <v>770510.79628000001</v>
      </c>
    </row>
    <row r="672" spans="1:11">
      <c r="A672" s="10">
        <f>Evaporation!A671</f>
        <v>1665</v>
      </c>
      <c r="B672" s="3">
        <f>VLOOKUP(A672,Inflow!$A$2:$C$1010,2,FALSE)</f>
        <v>201434.62400000001</v>
      </c>
      <c r="C672">
        <f>VLOOKUP(A672,'Supplemental Flows'!$A$2:$B$781,2,FALSE)</f>
        <v>0</v>
      </c>
      <c r="D672" s="8">
        <f>Description!$C$5</f>
        <v>78500</v>
      </c>
      <c r="E672" s="3">
        <f>VLOOKUP(J671,'Capacity Curve'!$C$2:$E$123,3,TRUE)</f>
        <v>28100</v>
      </c>
      <c r="F672" s="11">
        <f>VLOOKUP(A672,Evaporation!$A$2:$F$1010,3,FALSE)</f>
        <v>1.3980896</v>
      </c>
      <c r="G672" s="3">
        <f t="shared" si="23"/>
        <v>39286.317759999998</v>
      </c>
      <c r="H672" s="3">
        <f>IF(J671+B672+C672-D672-G672-E672-I672&gt;Description!$C$6,J671+B672+C672-D672-G672-Description!$C$6,0)</f>
        <v>39659.102519999957</v>
      </c>
      <c r="I672" s="6"/>
      <c r="J672" s="3">
        <f t="shared" si="22"/>
        <v>814500</v>
      </c>
      <c r="K672" s="3">
        <f>IF(J672&lt;Description!$C$6,'Monthly Stage'!J672,Description!$C$6)</f>
        <v>814500</v>
      </c>
    </row>
    <row r="673" spans="1:11">
      <c r="A673" s="10">
        <f>Evaporation!A672</f>
        <v>1666</v>
      </c>
      <c r="B673" s="3">
        <f>VLOOKUP(A673,Inflow!$A$2:$C$1010,2,FALSE)</f>
        <v>134257.11799999999</v>
      </c>
      <c r="C673">
        <f>VLOOKUP(A673,'Supplemental Flows'!$A$2:$B$781,2,FALSE)</f>
        <v>0</v>
      </c>
      <c r="D673" s="8">
        <f>Description!$C$5</f>
        <v>78500</v>
      </c>
      <c r="E673" s="3">
        <f>VLOOKUP(J672,'Capacity Curve'!$C$2:$E$123,3,TRUE)</f>
        <v>29800</v>
      </c>
      <c r="F673" s="11">
        <f>VLOOKUP(A673,Evaporation!$A$2:$F$1010,3,FALSE)</f>
        <v>1.9777522000000001</v>
      </c>
      <c r="G673" s="3">
        <f t="shared" si="23"/>
        <v>58937.01556</v>
      </c>
      <c r="H673" s="3">
        <f>IF(J672+B673+C673-D673-G673-E673-I673&gt;Description!$C$6,J672+B673+C673-D673-G673-Description!$C$6,0)</f>
        <v>0</v>
      </c>
      <c r="I673" s="6"/>
      <c r="J673" s="3">
        <f t="shared" si="22"/>
        <v>811320.10244000005</v>
      </c>
      <c r="K673" s="3">
        <f>IF(J673&lt;Description!$C$6,'Monthly Stage'!J673,Description!$C$6)</f>
        <v>811320.10244000005</v>
      </c>
    </row>
    <row r="674" spans="1:11">
      <c r="A674" s="10">
        <f>Evaporation!A673</f>
        <v>1667</v>
      </c>
      <c r="B674" s="3">
        <f>VLOOKUP(A674,Inflow!$A$2:$C$1010,2,FALSE)</f>
        <v>224915.726</v>
      </c>
      <c r="C674">
        <f>VLOOKUP(A674,'Supplemental Flows'!$A$2:$B$781,2,FALSE)</f>
        <v>0</v>
      </c>
      <c r="D674" s="8">
        <f>Description!$C$5</f>
        <v>78500</v>
      </c>
      <c r="E674" s="3">
        <f>VLOOKUP(J673,'Capacity Curve'!$C$2:$E$123,3,TRUE)</f>
        <v>28900</v>
      </c>
      <c r="F674" s="11">
        <f>VLOOKUP(A674,Evaporation!$A$2:$F$1010,3,FALSE)</f>
        <v>1.1954754000000001</v>
      </c>
      <c r="G674" s="3">
        <f t="shared" si="23"/>
        <v>34549.23906</v>
      </c>
      <c r="H674" s="3">
        <f>IF(J673+B674+C674-D674-G674-E674-I674&gt;Description!$C$6,J673+B674+C674-D674-G674-Description!$C$6,0)</f>
        <v>108686.58938000002</v>
      </c>
      <c r="I674" s="6"/>
      <c r="J674" s="3">
        <f t="shared" si="22"/>
        <v>814500</v>
      </c>
      <c r="K674" s="3">
        <f>IF(J674&lt;Description!$C$6,'Monthly Stage'!J674,Description!$C$6)</f>
        <v>814500</v>
      </c>
    </row>
    <row r="675" spans="1:11">
      <c r="A675" s="10">
        <f>Evaporation!A674</f>
        <v>1668</v>
      </c>
      <c r="B675" s="3">
        <f>VLOOKUP(A675,Inflow!$A$2:$C$1010,2,FALSE)</f>
        <v>304601.24599999998</v>
      </c>
      <c r="C675">
        <f>VLOOKUP(A675,'Supplemental Flows'!$A$2:$B$781,2,FALSE)</f>
        <v>0</v>
      </c>
      <c r="D675" s="8">
        <f>Description!$C$5</f>
        <v>78500</v>
      </c>
      <c r="E675" s="3">
        <f>VLOOKUP(J674,'Capacity Curve'!$C$2:$E$123,3,TRUE)</f>
        <v>29800</v>
      </c>
      <c r="F675" s="11">
        <f>VLOOKUP(A675,Evaporation!$A$2:$F$1010,3,FALSE)</f>
        <v>0.5078834000000001</v>
      </c>
      <c r="G675" s="3">
        <f t="shared" si="23"/>
        <v>15134.925320000002</v>
      </c>
      <c r="H675" s="3">
        <f>IF(J674+B675+C675-D675-G675-E675-I675&gt;Description!$C$6,J674+B675+C675-D675-G675-Description!$C$6,0)</f>
        <v>210966.32068</v>
      </c>
      <c r="I675" s="6"/>
      <c r="J675" s="3">
        <f t="shared" si="22"/>
        <v>814500.00000000012</v>
      </c>
      <c r="K675" s="3">
        <f>IF(J675&lt;Description!$C$6,'Monthly Stage'!J675,Description!$C$6)</f>
        <v>814500</v>
      </c>
    </row>
    <row r="676" spans="1:11">
      <c r="A676" s="10">
        <f>Evaporation!A675</f>
        <v>1669</v>
      </c>
      <c r="B676" s="3">
        <f>VLOOKUP(A676,Inflow!$A$2:$C$1010,2,FALSE)</f>
        <v>172173.05600000001</v>
      </c>
      <c r="C676">
        <f>VLOOKUP(A676,'Supplemental Flows'!$A$2:$B$781,2,FALSE)</f>
        <v>0</v>
      </c>
      <c r="D676" s="8">
        <f>Description!$C$5</f>
        <v>78500</v>
      </c>
      <c r="E676" s="3">
        <f>VLOOKUP(J675,'Capacity Curve'!$C$2:$E$123,3,TRUE)</f>
        <v>29800</v>
      </c>
      <c r="F676" s="11">
        <f>VLOOKUP(A676,Evaporation!$A$2:$F$1010,3,FALSE)</f>
        <v>1.6505824</v>
      </c>
      <c r="G676" s="3">
        <f t="shared" si="23"/>
        <v>49187.355519999997</v>
      </c>
      <c r="H676" s="3">
        <f>IF(J675+B676+C676-D676-G676-E676-I676&gt;Description!$C$6,J675+B676+C676-D676-G676-Description!$C$6,0)</f>
        <v>44485.700480000116</v>
      </c>
      <c r="I676" s="6"/>
      <c r="J676" s="3">
        <f t="shared" si="22"/>
        <v>814500</v>
      </c>
      <c r="K676" s="3">
        <f>IF(J676&lt;Description!$C$6,'Monthly Stage'!J676,Description!$C$6)</f>
        <v>814500</v>
      </c>
    </row>
    <row r="677" spans="1:11">
      <c r="A677" s="10">
        <f>Evaporation!A676</f>
        <v>1670</v>
      </c>
      <c r="B677" s="3">
        <f>VLOOKUP(A677,Inflow!$A$2:$C$1010,2,FALSE)</f>
        <v>36805.645999999993</v>
      </c>
      <c r="C677">
        <f>VLOOKUP(A677,'Supplemental Flows'!$A$2:$B$781,2,FALSE)</f>
        <v>0</v>
      </c>
      <c r="D677" s="8">
        <f>Description!$C$5</f>
        <v>78500</v>
      </c>
      <c r="E677" s="3">
        <f>VLOOKUP(J676,'Capacity Curve'!$C$2:$E$123,3,TRUE)</f>
        <v>29800</v>
      </c>
      <c r="F677" s="11">
        <f>VLOOKUP(A677,Evaporation!$A$2:$F$1010,3,FALSE)</f>
        <v>2.8186434</v>
      </c>
      <c r="G677" s="3">
        <f t="shared" si="23"/>
        <v>83995.573319999996</v>
      </c>
      <c r="H677" s="3">
        <f>IF(J676+B677+C677-D677-G677-E677-I677&gt;Description!$C$6,J676+B677+C677-D677-G677-Description!$C$6,0)</f>
        <v>0</v>
      </c>
      <c r="I677" s="6"/>
      <c r="J677" s="3">
        <f t="shared" si="22"/>
        <v>688810.07267999998</v>
      </c>
      <c r="K677" s="3">
        <f>IF(J677&lt;Description!$C$6,'Monthly Stage'!J677,Description!$C$6)</f>
        <v>688810.07267999998</v>
      </c>
    </row>
    <row r="678" spans="1:11">
      <c r="A678" s="10">
        <f>Evaporation!A677</f>
        <v>1671</v>
      </c>
      <c r="B678" s="3">
        <f>VLOOKUP(A678,Inflow!$A$2:$C$1010,2,FALSE)</f>
        <v>163616.66</v>
      </c>
      <c r="C678">
        <f>VLOOKUP(A678,'Supplemental Flows'!$A$2:$B$781,2,FALSE)</f>
        <v>0</v>
      </c>
      <c r="D678" s="8">
        <f>Description!$C$5</f>
        <v>78500</v>
      </c>
      <c r="E678" s="3">
        <f>VLOOKUP(J677,'Capacity Curve'!$C$2:$E$123,3,TRUE)</f>
        <v>25800</v>
      </c>
      <c r="F678" s="11">
        <f>VLOOKUP(A678,Evaporation!$A$2:$F$1010,3,FALSE)</f>
        <v>1.7244139999999999</v>
      </c>
      <c r="G678" s="3">
        <f t="shared" si="23"/>
        <v>44489.881199999996</v>
      </c>
      <c r="H678" s="3">
        <f>IF(J677+B678+C678-D678-G678-E678-I678&gt;Description!$C$6,J677+B678+C678-D678-G678-Description!$C$6,0)</f>
        <v>0</v>
      </c>
      <c r="I678" s="6"/>
      <c r="J678" s="3">
        <f t="shared" si="22"/>
        <v>729436.85148000007</v>
      </c>
      <c r="K678" s="3">
        <f>IF(J678&lt;Description!$C$6,'Monthly Stage'!J678,Description!$C$6)</f>
        <v>729436.85148000007</v>
      </c>
    </row>
    <row r="679" spans="1:11">
      <c r="A679" s="10">
        <f>Evaporation!A678</f>
        <v>1672</v>
      </c>
      <c r="B679" s="3">
        <f>VLOOKUP(A679,Inflow!$A$2:$C$1010,2,FALSE)</f>
        <v>192486.33199999999</v>
      </c>
      <c r="C679">
        <f>VLOOKUP(A679,'Supplemental Flows'!$A$2:$B$781,2,FALSE)</f>
        <v>0</v>
      </c>
      <c r="D679" s="8">
        <f>Description!$C$5</f>
        <v>78500</v>
      </c>
      <c r="E679" s="3">
        <f>VLOOKUP(J678,'Capacity Curve'!$C$2:$E$123,3,TRUE)</f>
        <v>27300</v>
      </c>
      <c r="F679" s="11">
        <f>VLOOKUP(A679,Evaporation!$A$2:$F$1010,3,FALSE)</f>
        <v>1.4753028000000001</v>
      </c>
      <c r="G679" s="3">
        <f t="shared" si="23"/>
        <v>40275.766440000007</v>
      </c>
      <c r="H679" s="3">
        <f>IF(J678+B679+C679-D679-G679-E679-I679&gt;Description!$C$6,J678+B679+C679-D679-G679-Description!$C$6,0)</f>
        <v>0</v>
      </c>
      <c r="I679" s="6"/>
      <c r="J679" s="3">
        <f t="shared" si="22"/>
        <v>803147.41704000009</v>
      </c>
      <c r="K679" s="3">
        <f>IF(J679&lt;Description!$C$6,'Monthly Stage'!J679,Description!$C$6)</f>
        <v>803147.41704000009</v>
      </c>
    </row>
    <row r="680" spans="1:11">
      <c r="A680" s="10">
        <f>Evaporation!A679</f>
        <v>1673</v>
      </c>
      <c r="B680" s="3">
        <f>VLOOKUP(A680,Inflow!$A$2:$C$1010,2,FALSE)</f>
        <v>135269.516</v>
      </c>
      <c r="C680">
        <f>VLOOKUP(A680,'Supplemental Flows'!$A$2:$B$781,2,FALSE)</f>
        <v>0</v>
      </c>
      <c r="D680" s="8">
        <f>Description!$C$5</f>
        <v>78500</v>
      </c>
      <c r="E680" s="3">
        <f>VLOOKUP(J679,'Capacity Curve'!$C$2:$E$123,3,TRUE)</f>
        <v>28900</v>
      </c>
      <c r="F680" s="11">
        <f>VLOOKUP(A680,Evaporation!$A$2:$F$1010,3,FALSE)</f>
        <v>1.9690163999999999</v>
      </c>
      <c r="G680" s="3">
        <f t="shared" si="23"/>
        <v>56904.573959999994</v>
      </c>
      <c r="H680" s="3">
        <f>IF(J679+B680+C680-D680-G680-E680-I680&gt;Description!$C$6,J679+B680+C680-D680-G680-Description!$C$6,0)</f>
        <v>0</v>
      </c>
      <c r="I680" s="6"/>
      <c r="J680" s="3">
        <f t="shared" si="22"/>
        <v>803012.35908000008</v>
      </c>
      <c r="K680" s="3">
        <f>IF(J680&lt;Description!$C$6,'Monthly Stage'!J680,Description!$C$6)</f>
        <v>803012.35908000008</v>
      </c>
    </row>
    <row r="681" spans="1:11">
      <c r="A681" s="10">
        <f>Evaporation!A680</f>
        <v>1674</v>
      </c>
      <c r="B681" s="3">
        <f>VLOOKUP(A681,Inflow!$A$2:$C$1010,2,FALSE)</f>
        <v>205255.61</v>
      </c>
      <c r="C681">
        <f>VLOOKUP(A681,'Supplemental Flows'!$A$2:$B$781,2,FALSE)</f>
        <v>0</v>
      </c>
      <c r="D681" s="8">
        <f>Description!$C$5</f>
        <v>78500</v>
      </c>
      <c r="E681" s="3">
        <f>VLOOKUP(J680,'Capacity Curve'!$C$2:$E$123,3,TRUE)</f>
        <v>28900</v>
      </c>
      <c r="F681" s="11">
        <f>VLOOKUP(A681,Evaporation!$A$2:$F$1010,3,FALSE)</f>
        <v>1.365119</v>
      </c>
      <c r="G681" s="3">
        <f t="shared" si="23"/>
        <v>39451.939099999996</v>
      </c>
      <c r="H681" s="3">
        <f>IF(J680+B681+C681-D681-G681-E681-I681&gt;Description!$C$6,J680+B681+C681-D681-G681-Description!$C$6,0)</f>
        <v>75816.029980000108</v>
      </c>
      <c r="I681" s="6"/>
      <c r="J681" s="3">
        <f t="shared" si="22"/>
        <v>814500</v>
      </c>
      <c r="K681" s="3">
        <f>IF(J681&lt;Description!$C$6,'Monthly Stage'!J681,Description!$C$6)</f>
        <v>814500</v>
      </c>
    </row>
    <row r="682" spans="1:11">
      <c r="A682" s="10">
        <f>Evaporation!A681</f>
        <v>1675</v>
      </c>
      <c r="B682" s="3">
        <f>VLOOKUP(A682,Inflow!$A$2:$C$1010,2,FALSE)</f>
        <v>28869.752000000008</v>
      </c>
      <c r="C682">
        <f>VLOOKUP(A682,'Supplemental Flows'!$A$2:$B$781,2,FALSE)</f>
        <v>0</v>
      </c>
      <c r="D682" s="8">
        <f>Description!$C$5</f>
        <v>78500</v>
      </c>
      <c r="E682" s="3">
        <f>VLOOKUP(J681,'Capacity Curve'!$C$2:$E$123,3,TRUE)</f>
        <v>29800</v>
      </c>
      <c r="F682" s="11">
        <f>VLOOKUP(A682,Evaporation!$A$2:$F$1010,3,FALSE)</f>
        <v>2.8871207999999999</v>
      </c>
      <c r="G682" s="3">
        <f t="shared" si="23"/>
        <v>86036.199840000001</v>
      </c>
      <c r="H682" s="3">
        <f>IF(J681+B682+C682-D682-G682-E682-I682&gt;Description!$C$6,J681+B682+C682-D682-G682-Description!$C$6,0)</f>
        <v>0</v>
      </c>
      <c r="I682" s="6"/>
      <c r="J682" s="3">
        <f t="shared" si="22"/>
        <v>678833.55215999996</v>
      </c>
      <c r="K682" s="3">
        <f>IF(J682&lt;Description!$C$6,'Monthly Stage'!J682,Description!$C$6)</f>
        <v>678833.55215999996</v>
      </c>
    </row>
    <row r="683" spans="1:11">
      <c r="A683" s="10">
        <f>Evaporation!A682</f>
        <v>1676</v>
      </c>
      <c r="B683" s="3">
        <f>VLOOKUP(A683,Inflow!$A$2:$C$1010,2,FALSE)</f>
        <v>90136.16</v>
      </c>
      <c r="C683">
        <f>VLOOKUP(A683,'Supplemental Flows'!$A$2:$B$781,2,FALSE)</f>
        <v>0</v>
      </c>
      <c r="D683" s="8">
        <f>Description!$C$5</f>
        <v>78500</v>
      </c>
      <c r="E683" s="3">
        <f>VLOOKUP(J682,'Capacity Curve'!$C$2:$E$123,3,TRUE)</f>
        <v>25800</v>
      </c>
      <c r="F683" s="11">
        <f>VLOOKUP(A683,Evaporation!$A$2:$F$1010,3,FALSE)</f>
        <v>2.3584640000000001</v>
      </c>
      <c r="G683" s="3">
        <f t="shared" si="23"/>
        <v>60848.371200000001</v>
      </c>
      <c r="H683" s="3">
        <f>IF(J682+B683+C683-D683-G683-E683-I683&gt;Description!$C$6,J682+B683+C683-D683-G683-Description!$C$6,0)</f>
        <v>0</v>
      </c>
      <c r="I683" s="6"/>
      <c r="J683" s="3">
        <f t="shared" si="22"/>
        <v>629621.34095999994</v>
      </c>
      <c r="K683" s="3">
        <f>IF(J683&lt;Description!$C$6,'Monthly Stage'!J683,Description!$C$6)</f>
        <v>629621.34095999994</v>
      </c>
    </row>
    <row r="684" spans="1:11">
      <c r="A684" s="10">
        <f>Evaporation!A683</f>
        <v>1677</v>
      </c>
      <c r="B684" s="3">
        <f>VLOOKUP(A684,Inflow!$A$2:$C$1010,2,FALSE)</f>
        <v>302674.424</v>
      </c>
      <c r="C684">
        <f>VLOOKUP(A684,'Supplemental Flows'!$A$2:$B$781,2,FALSE)</f>
        <v>0</v>
      </c>
      <c r="D684" s="8">
        <f>Description!$C$5</f>
        <v>78500</v>
      </c>
      <c r="E684" s="3">
        <f>VLOOKUP(J683,'Capacity Curve'!$C$2:$E$123,3,TRUE)</f>
        <v>24400</v>
      </c>
      <c r="F684" s="11">
        <f>VLOOKUP(A684,Evaporation!$A$2:$F$1010,3,FALSE)</f>
        <v>0.52450960000000002</v>
      </c>
      <c r="G684" s="3">
        <f t="shared" si="23"/>
        <v>12798.034240000001</v>
      </c>
      <c r="H684" s="3">
        <f>IF(J683+B684+C684-D684-G684-E684-I684&gt;Description!$C$6,J683+B684+C684-D684-G684-Description!$C$6,0)</f>
        <v>26497.730719999992</v>
      </c>
      <c r="I684" s="6"/>
      <c r="J684" s="3">
        <f t="shared" si="22"/>
        <v>814500</v>
      </c>
      <c r="K684" s="3">
        <f>IF(J684&lt;Description!$C$6,'Monthly Stage'!J684,Description!$C$6)</f>
        <v>814500</v>
      </c>
    </row>
    <row r="685" spans="1:11">
      <c r="A685" s="10">
        <f>Evaporation!A684</f>
        <v>1678</v>
      </c>
      <c r="B685" s="3">
        <f>VLOOKUP(A685,Inflow!$A$2:$C$1010,2,FALSE)</f>
        <v>210350.258</v>
      </c>
      <c r="C685">
        <f>VLOOKUP(A685,'Supplemental Flows'!$A$2:$B$781,2,FALSE)</f>
        <v>0</v>
      </c>
      <c r="D685" s="8">
        <f>Description!$C$5</f>
        <v>78500</v>
      </c>
      <c r="E685" s="3">
        <f>VLOOKUP(J684,'Capacity Curve'!$C$2:$E$123,3,TRUE)</f>
        <v>29800</v>
      </c>
      <c r="F685" s="11">
        <f>VLOOKUP(A685,Evaporation!$A$2:$F$1010,3,FALSE)</f>
        <v>1.3211581999999999</v>
      </c>
      <c r="G685" s="3">
        <f t="shared" si="23"/>
        <v>39370.514360000001</v>
      </c>
      <c r="H685" s="3">
        <f>IF(J684+B685+C685-D685-G685-E685-I685&gt;Description!$C$6,J684+B685+C685-D685-G685-Description!$C$6,0)</f>
        <v>92479.743640000001</v>
      </c>
      <c r="I685" s="6"/>
      <c r="J685" s="3">
        <f t="shared" si="22"/>
        <v>814500</v>
      </c>
      <c r="K685" s="3">
        <f>IF(J685&lt;Description!$C$6,'Monthly Stage'!J685,Description!$C$6)</f>
        <v>814500</v>
      </c>
    </row>
    <row r="686" spans="1:11">
      <c r="A686" s="10">
        <f>Evaporation!A685</f>
        <v>1679</v>
      </c>
      <c r="B686" s="3">
        <f>VLOOKUP(A686,Inflow!$A$2:$C$1010,2,FALSE)</f>
        <v>169233.83600000001</v>
      </c>
      <c r="C686">
        <f>VLOOKUP(A686,'Supplemental Flows'!$A$2:$B$781,2,FALSE)</f>
        <v>0</v>
      </c>
      <c r="D686" s="8">
        <f>Description!$C$5</f>
        <v>78500</v>
      </c>
      <c r="E686" s="3">
        <f>VLOOKUP(J685,'Capacity Curve'!$C$2:$E$123,3,TRUE)</f>
        <v>29800</v>
      </c>
      <c r="F686" s="11">
        <f>VLOOKUP(A686,Evaporation!$A$2:$F$1010,3,FALSE)</f>
        <v>1.6759443999999999</v>
      </c>
      <c r="G686" s="3">
        <f t="shared" si="23"/>
        <v>49943.143119999993</v>
      </c>
      <c r="H686" s="3">
        <f>IF(J685+B686+C686-D686-G686-E686-I686&gt;Description!$C$6,J685+B686+C686-D686-G686-Description!$C$6,0)</f>
        <v>40790.692879999988</v>
      </c>
      <c r="I686" s="6"/>
      <c r="J686" s="3">
        <f t="shared" si="22"/>
        <v>814500</v>
      </c>
      <c r="K686" s="3">
        <f>IF(J686&lt;Description!$C$6,'Monthly Stage'!J686,Description!$C$6)</f>
        <v>814500</v>
      </c>
    </row>
    <row r="687" spans="1:11">
      <c r="A687" s="10">
        <f>Evaporation!A686</f>
        <v>1680</v>
      </c>
      <c r="B687" s="3">
        <f>VLOOKUP(A687,Inflow!$A$2:$C$1010,2,FALSE)</f>
        <v>228279.5</v>
      </c>
      <c r="C687">
        <f>VLOOKUP(A687,'Supplemental Flows'!$A$2:$B$781,2,FALSE)</f>
        <v>0</v>
      </c>
      <c r="D687" s="8">
        <f>Description!$C$5</f>
        <v>78500</v>
      </c>
      <c r="E687" s="3">
        <f>VLOOKUP(J686,'Capacity Curve'!$C$2:$E$123,3,TRUE)</f>
        <v>29800</v>
      </c>
      <c r="F687" s="11">
        <f>VLOOKUP(A687,Evaporation!$A$2:$F$1010,3,FALSE)</f>
        <v>1.16645</v>
      </c>
      <c r="G687" s="3">
        <f t="shared" si="23"/>
        <v>34760.21</v>
      </c>
      <c r="H687" s="3">
        <f>IF(J686+B687+C687-D687-G687-E687-I687&gt;Description!$C$6,J686+B687+C687-D687-G687-Description!$C$6,0)</f>
        <v>115019.29000000004</v>
      </c>
      <c r="I687" s="6"/>
      <c r="J687" s="3">
        <f t="shared" si="22"/>
        <v>814500</v>
      </c>
      <c r="K687" s="3">
        <f>IF(J687&lt;Description!$C$6,'Monthly Stage'!J687,Description!$C$6)</f>
        <v>814500</v>
      </c>
    </row>
    <row r="688" spans="1:11">
      <c r="A688" s="10">
        <f>Evaporation!A687</f>
        <v>1681</v>
      </c>
      <c r="B688" s="3">
        <f>VLOOKUP(A688,Inflow!$A$2:$C$1010,2,FALSE)</f>
        <v>42586.112000000008</v>
      </c>
      <c r="C688">
        <f>VLOOKUP(A688,'Supplemental Flows'!$A$2:$B$781,2,FALSE)</f>
        <v>0</v>
      </c>
      <c r="D688" s="8">
        <f>Description!$C$5</f>
        <v>78500</v>
      </c>
      <c r="E688" s="3">
        <f>VLOOKUP(J687,'Capacity Curve'!$C$2:$E$123,3,TRUE)</f>
        <v>29800</v>
      </c>
      <c r="F688" s="11">
        <f>VLOOKUP(A688,Evaporation!$A$2:$F$1010,3,FALSE)</f>
        <v>2.7687648</v>
      </c>
      <c r="G688" s="3">
        <f t="shared" si="23"/>
        <v>82509.191040000005</v>
      </c>
      <c r="H688" s="3">
        <f>IF(J687+B688+C688-D688-G688-E688-I688&gt;Description!$C$6,J687+B688+C688-D688-G688-Description!$C$6,0)</f>
        <v>0</v>
      </c>
      <c r="I688" s="6"/>
      <c r="J688" s="3">
        <f t="shared" si="22"/>
        <v>696076.92096000002</v>
      </c>
      <c r="K688" s="3">
        <f>IF(J688&lt;Description!$C$6,'Monthly Stage'!J688,Description!$C$6)</f>
        <v>696076.92096000002</v>
      </c>
    </row>
    <row r="689" spans="1:11">
      <c r="A689" s="10">
        <f>Evaporation!A688</f>
        <v>1682</v>
      </c>
      <c r="B689" s="3">
        <f>VLOOKUP(A689,Inflow!$A$2:$C$1010,2,FALSE)</f>
        <v>78901.808000000005</v>
      </c>
      <c r="C689">
        <f>VLOOKUP(A689,'Supplemental Flows'!$A$2:$B$781,2,FALSE)</f>
        <v>0</v>
      </c>
      <c r="D689" s="8">
        <f>Description!$C$5</f>
        <v>78500</v>
      </c>
      <c r="E689" s="3">
        <f>VLOOKUP(J688,'Capacity Curve'!$C$2:$E$123,3,TRUE)</f>
        <v>25800</v>
      </c>
      <c r="F689" s="11">
        <f>VLOOKUP(A689,Evaporation!$A$2:$F$1010,3,FALSE)</f>
        <v>2.4554032000000001</v>
      </c>
      <c r="G689" s="3">
        <f t="shared" si="23"/>
        <v>63349.402560000002</v>
      </c>
      <c r="H689" s="3">
        <f>IF(J688+B689+C689-D689-G689-E689-I689&gt;Description!$C$6,J688+B689+C689-D689-G689-Description!$C$6,0)</f>
        <v>0</v>
      </c>
      <c r="I689" s="6"/>
      <c r="J689" s="3">
        <f t="shared" si="22"/>
        <v>633129.32640000002</v>
      </c>
      <c r="K689" s="3">
        <f>IF(J689&lt;Description!$C$6,'Monthly Stage'!J689,Description!$C$6)</f>
        <v>633129.32640000002</v>
      </c>
    </row>
    <row r="690" spans="1:11">
      <c r="A690" s="10">
        <f>Evaporation!A689</f>
        <v>1683</v>
      </c>
      <c r="B690" s="3">
        <f>VLOOKUP(A690,Inflow!$A$2:$C$1010,2,FALSE)</f>
        <v>212636.318</v>
      </c>
      <c r="C690">
        <f>VLOOKUP(A690,'Supplemental Flows'!$A$2:$B$781,2,FALSE)</f>
        <v>0</v>
      </c>
      <c r="D690" s="8">
        <f>Description!$C$5</f>
        <v>78500</v>
      </c>
      <c r="E690" s="3">
        <f>VLOOKUP(J689,'Capacity Curve'!$C$2:$E$123,3,TRUE)</f>
        <v>24400</v>
      </c>
      <c r="F690" s="11">
        <f>VLOOKUP(A690,Evaporation!$A$2:$F$1010,3,FALSE)</f>
        <v>1.3014322</v>
      </c>
      <c r="G690" s="3">
        <f t="shared" si="23"/>
        <v>31754.945680000001</v>
      </c>
      <c r="H690" s="3">
        <f>IF(J689+B690+C690-D690-G690-E690-I690&gt;Description!$C$6,J689+B690+C690-D690-G690-Description!$C$6,0)</f>
        <v>0</v>
      </c>
      <c r="I690" s="6"/>
      <c r="J690" s="3">
        <f t="shared" si="22"/>
        <v>735510.69871999999</v>
      </c>
      <c r="K690" s="3">
        <f>IF(J690&lt;Description!$C$6,'Monthly Stage'!J690,Description!$C$6)</f>
        <v>735510.69871999999</v>
      </c>
    </row>
    <row r="691" spans="1:11">
      <c r="A691" s="10">
        <f>Evaporation!A690</f>
        <v>1684</v>
      </c>
      <c r="B691" s="3">
        <f>VLOOKUP(A691,Inflow!$A$2:$C$1010,2,FALSE)</f>
        <v>71357.81</v>
      </c>
      <c r="C691">
        <f>VLOOKUP(A691,'Supplemental Flows'!$A$2:$B$781,2,FALSE)</f>
        <v>0</v>
      </c>
      <c r="D691" s="8">
        <f>Description!$C$5</f>
        <v>78500</v>
      </c>
      <c r="E691" s="3">
        <f>VLOOKUP(J690,'Capacity Curve'!$C$2:$E$123,3,TRUE)</f>
        <v>27300</v>
      </c>
      <c r="F691" s="11">
        <f>VLOOKUP(A691,Evaporation!$A$2:$F$1010,3,FALSE)</f>
        <v>2.520499</v>
      </c>
      <c r="G691" s="3">
        <f t="shared" si="23"/>
        <v>68809.622700000007</v>
      </c>
      <c r="H691" s="3">
        <f>IF(J690+B691+C691-D691-G691-E691-I691&gt;Description!$C$6,J690+B691+C691-D691-G691-Description!$C$6,0)</f>
        <v>0</v>
      </c>
      <c r="I691" s="6"/>
      <c r="J691" s="3">
        <f t="shared" si="22"/>
        <v>659558.88602000009</v>
      </c>
      <c r="K691" s="3">
        <f>IF(J691&lt;Description!$C$6,'Monthly Stage'!J691,Description!$C$6)</f>
        <v>659558.88602000009</v>
      </c>
    </row>
    <row r="692" spans="1:11">
      <c r="A692" s="10">
        <f>Evaporation!A691</f>
        <v>1685</v>
      </c>
      <c r="B692" s="3">
        <f>VLOOKUP(A692,Inflow!$A$2:$C$1010,2,FALSE)</f>
        <v>88731.865999999995</v>
      </c>
      <c r="C692">
        <f>VLOOKUP(A692,'Supplemental Flows'!$A$2:$B$781,2,FALSE)</f>
        <v>0</v>
      </c>
      <c r="D692" s="8">
        <f>Description!$C$5</f>
        <v>78500</v>
      </c>
      <c r="E692" s="3">
        <f>VLOOKUP(J691,'Capacity Curve'!$C$2:$E$123,3,TRUE)</f>
        <v>25200</v>
      </c>
      <c r="F692" s="11">
        <f>VLOOKUP(A692,Evaporation!$A$2:$F$1010,3,FALSE)</f>
        <v>2.3705813999999998</v>
      </c>
      <c r="G692" s="3">
        <f t="shared" si="23"/>
        <v>59738.651279999998</v>
      </c>
      <c r="H692" s="3">
        <f>IF(J691+B692+C692-D692-G692-E692-I692&gt;Description!$C$6,J691+B692+C692-D692-G692-Description!$C$6,0)</f>
        <v>0</v>
      </c>
      <c r="I692" s="6"/>
      <c r="J692" s="3">
        <f t="shared" si="22"/>
        <v>610052.10074000014</v>
      </c>
      <c r="K692" s="3">
        <f>IF(J692&lt;Description!$C$6,'Monthly Stage'!J692,Description!$C$6)</f>
        <v>610052.10074000014</v>
      </c>
    </row>
    <row r="693" spans="1:11">
      <c r="A693" s="10">
        <f>Evaporation!A692</f>
        <v>1686</v>
      </c>
      <c r="B693" s="3">
        <f>VLOOKUP(A693,Inflow!$A$2:$C$1010,2,FALSE)</f>
        <v>187620.28999999998</v>
      </c>
      <c r="C693">
        <f>VLOOKUP(A693,'Supplemental Flows'!$A$2:$B$781,2,FALSE)</f>
        <v>0</v>
      </c>
      <c r="D693" s="8">
        <f>Description!$C$5</f>
        <v>78500</v>
      </c>
      <c r="E693" s="3">
        <f>VLOOKUP(J692,'Capacity Curve'!$C$2:$E$123,3,TRUE)</f>
        <v>23700</v>
      </c>
      <c r="F693" s="11">
        <f>VLOOKUP(A693,Evaporation!$A$2:$F$1010,3,FALSE)</f>
        <v>1.5172909999999999</v>
      </c>
      <c r="G693" s="3">
        <f t="shared" si="23"/>
        <v>35959.796699999999</v>
      </c>
      <c r="H693" s="3">
        <f>IF(J692+B693+C693-D693-G693-E693-I693&gt;Description!$C$6,J692+B693+C693-D693-G693-Description!$C$6,0)</f>
        <v>0</v>
      </c>
      <c r="I693" s="6"/>
      <c r="J693" s="3">
        <f t="shared" si="22"/>
        <v>683212.59404000023</v>
      </c>
      <c r="K693" s="3">
        <f>IF(J693&lt;Description!$C$6,'Monthly Stage'!J693,Description!$C$6)</f>
        <v>683212.59404000023</v>
      </c>
    </row>
    <row r="694" spans="1:11">
      <c r="A694" s="10">
        <f>Evaporation!A693</f>
        <v>1687</v>
      </c>
      <c r="B694" s="3">
        <f>VLOOKUP(A694,Inflow!$A$2:$C$1010,2,FALSE)</f>
        <v>145687.41800000001</v>
      </c>
      <c r="C694">
        <f>VLOOKUP(A694,'Supplemental Flows'!$A$2:$B$781,2,FALSE)</f>
        <v>0</v>
      </c>
      <c r="D694" s="8">
        <f>Description!$C$5</f>
        <v>78500</v>
      </c>
      <c r="E694" s="3">
        <f>VLOOKUP(J693,'Capacity Curve'!$C$2:$E$123,3,TRUE)</f>
        <v>25800</v>
      </c>
      <c r="F694" s="11">
        <f>VLOOKUP(A694,Evaporation!$A$2:$F$1010,3,FALSE)</f>
        <v>1.8791222000000001</v>
      </c>
      <c r="G694" s="3">
        <f t="shared" si="23"/>
        <v>48481.352760000002</v>
      </c>
      <c r="H694" s="3">
        <f>IF(J693+B694+C694-D694-G694-E694-I694&gt;Description!$C$6,J693+B694+C694-D694-G694-Description!$C$6,0)</f>
        <v>0</v>
      </c>
      <c r="I694" s="6"/>
      <c r="J694" s="3">
        <f t="shared" si="22"/>
        <v>701918.65928000014</v>
      </c>
      <c r="K694" s="3">
        <f>IF(J694&lt;Description!$C$6,'Monthly Stage'!J694,Description!$C$6)</f>
        <v>701918.65928000014</v>
      </c>
    </row>
    <row r="695" spans="1:11">
      <c r="A695" s="10">
        <f>Evaporation!A694</f>
        <v>1688</v>
      </c>
      <c r="B695" s="3">
        <f>VLOOKUP(A695,Inflow!$A$2:$C$1010,2,FALSE)</f>
        <v>137980.13</v>
      </c>
      <c r="C695">
        <f>VLOOKUP(A695,'Supplemental Flows'!$A$2:$B$781,2,FALSE)</f>
        <v>0</v>
      </c>
      <c r="D695" s="8">
        <f>Description!$C$5</f>
        <v>78500</v>
      </c>
      <c r="E695" s="3">
        <f>VLOOKUP(J694,'Capacity Curve'!$C$2:$E$123,3,TRUE)</f>
        <v>25800</v>
      </c>
      <c r="F695" s="11">
        <f>VLOOKUP(A695,Evaporation!$A$2:$F$1010,3,FALSE)</f>
        <v>1.945627</v>
      </c>
      <c r="G695" s="3">
        <f t="shared" si="23"/>
        <v>50197.176599999999</v>
      </c>
      <c r="H695" s="3">
        <f>IF(J694+B695+C695-D695-G695-E695-I695&gt;Description!$C$6,J694+B695+C695-D695-G695-Description!$C$6,0)</f>
        <v>0</v>
      </c>
      <c r="I695" s="6"/>
      <c r="J695" s="3">
        <f t="shared" si="22"/>
        <v>711201.61268000014</v>
      </c>
      <c r="K695" s="3">
        <f>IF(J695&lt;Description!$C$6,'Monthly Stage'!J695,Description!$C$6)</f>
        <v>711201.61268000014</v>
      </c>
    </row>
    <row r="696" spans="1:11">
      <c r="A696" s="10">
        <f>Evaporation!A695</f>
        <v>1689</v>
      </c>
      <c r="B696" s="3">
        <f>VLOOKUP(A696,Inflow!$A$2:$C$1010,2,FALSE)</f>
        <v>131644.478</v>
      </c>
      <c r="C696">
        <f>VLOOKUP(A696,'Supplemental Flows'!$A$2:$B$781,2,FALSE)</f>
        <v>0</v>
      </c>
      <c r="D696" s="8">
        <f>Description!$C$5</f>
        <v>78500</v>
      </c>
      <c r="E696" s="3">
        <f>VLOOKUP(J695,'Capacity Curve'!$C$2:$E$123,3,TRUE)</f>
        <v>26600</v>
      </c>
      <c r="F696" s="11">
        <f>VLOOKUP(A696,Evaporation!$A$2:$F$1010,3,FALSE)</f>
        <v>2.0002962000000002</v>
      </c>
      <c r="G696" s="3">
        <f t="shared" si="23"/>
        <v>53207.878920000003</v>
      </c>
      <c r="H696" s="3">
        <f>IF(J695+B696+C696-D696-G696-E696-I696&gt;Description!$C$6,J695+B696+C696-D696-G696-Description!$C$6,0)</f>
        <v>0</v>
      </c>
      <c r="I696" s="6"/>
      <c r="J696" s="3">
        <f t="shared" si="22"/>
        <v>711138.21176000009</v>
      </c>
      <c r="K696" s="3">
        <f>IF(J696&lt;Description!$C$6,'Monthly Stage'!J696,Description!$C$6)</f>
        <v>711138.21176000009</v>
      </c>
    </row>
    <row r="697" spans="1:11">
      <c r="A697" s="10">
        <f>Evaporation!A696</f>
        <v>1690</v>
      </c>
      <c r="B697" s="3">
        <f>VLOOKUP(A697,Inflow!$A$2:$C$1010,2,FALSE)</f>
        <v>100456.088</v>
      </c>
      <c r="C697">
        <f>VLOOKUP(A697,'Supplemental Flows'!$A$2:$B$781,2,FALSE)</f>
        <v>0</v>
      </c>
      <c r="D697" s="8">
        <f>Description!$C$5</f>
        <v>78500</v>
      </c>
      <c r="E697" s="3">
        <f>VLOOKUP(J696,'Capacity Curve'!$C$2:$E$123,3,TRUE)</f>
        <v>26600</v>
      </c>
      <c r="F697" s="11">
        <f>VLOOKUP(A697,Evaporation!$A$2:$F$1010,3,FALSE)</f>
        <v>2.2694152000000001</v>
      </c>
      <c r="G697" s="3">
        <f t="shared" si="23"/>
        <v>60366.444320000002</v>
      </c>
      <c r="H697" s="3">
        <f>IF(J696+B697+C697-D697-G697-E697-I697&gt;Description!$C$6,J696+B697+C697-D697-G697-Description!$C$6,0)</f>
        <v>0</v>
      </c>
      <c r="I697" s="6"/>
      <c r="J697" s="3">
        <f t="shared" si="22"/>
        <v>672727.85544000007</v>
      </c>
      <c r="K697" s="3">
        <f>IF(J697&lt;Description!$C$6,'Monthly Stage'!J697,Description!$C$6)</f>
        <v>672727.85544000007</v>
      </c>
    </row>
    <row r="698" spans="1:11">
      <c r="A698" s="10">
        <f>Evaporation!A697</f>
        <v>1691</v>
      </c>
      <c r="B698" s="3">
        <f>VLOOKUP(A698,Inflow!$A$2:$C$1010,2,FALSE)</f>
        <v>75080.822</v>
      </c>
      <c r="C698">
        <f>VLOOKUP(A698,'Supplemental Flows'!$A$2:$B$781,2,FALSE)</f>
        <v>0</v>
      </c>
      <c r="D698" s="8">
        <f>Description!$C$5</f>
        <v>78500</v>
      </c>
      <c r="E698" s="3">
        <f>VLOOKUP(J697,'Capacity Curve'!$C$2:$E$123,3,TRUE)</f>
        <v>25200</v>
      </c>
      <c r="F698" s="11">
        <f>VLOOKUP(A698,Evaporation!$A$2:$F$1010,3,FALSE)</f>
        <v>2.4883737999999997</v>
      </c>
      <c r="G698" s="3">
        <f t="shared" si="23"/>
        <v>62707.019759999996</v>
      </c>
      <c r="H698" s="3">
        <f>IF(J697+B698+C698-D698-G698-E698-I698&gt;Description!$C$6,J697+B698+C698-D698-G698-Description!$C$6,0)</f>
        <v>0</v>
      </c>
      <c r="I698" s="6"/>
      <c r="J698" s="3">
        <f t="shared" si="22"/>
        <v>606601.65768000018</v>
      </c>
      <c r="K698" s="3">
        <f>IF(J698&lt;Description!$C$6,'Monthly Stage'!J698,Description!$C$6)</f>
        <v>606601.65768000018</v>
      </c>
    </row>
    <row r="699" spans="1:11">
      <c r="A699" s="10">
        <f>Evaporation!A698</f>
        <v>1692</v>
      </c>
      <c r="B699" s="3">
        <f>VLOOKUP(A699,Inflow!$A$2:$C$1010,2,FALSE)</f>
        <v>187032.446</v>
      </c>
      <c r="C699">
        <f>VLOOKUP(A699,'Supplemental Flows'!$A$2:$B$781,2,FALSE)</f>
        <v>0</v>
      </c>
      <c r="D699" s="8">
        <f>Description!$C$5</f>
        <v>78500</v>
      </c>
      <c r="E699" s="3">
        <f>VLOOKUP(J698,'Capacity Curve'!$C$2:$E$123,3,TRUE)</f>
        <v>23700</v>
      </c>
      <c r="F699" s="11">
        <f>VLOOKUP(A699,Evaporation!$A$2:$F$1010,3,FALSE)</f>
        <v>1.5223633999999999</v>
      </c>
      <c r="G699" s="3">
        <f t="shared" si="23"/>
        <v>36080.012579999995</v>
      </c>
      <c r="H699" s="3">
        <f>IF(J698+B699+C699-D699-G699-E699-I699&gt;Description!$C$6,J698+B699+C699-D699-G699-Description!$C$6,0)</f>
        <v>0</v>
      </c>
      <c r="I699" s="6"/>
      <c r="J699" s="3">
        <f t="shared" si="22"/>
        <v>679054.09110000019</v>
      </c>
      <c r="K699" s="3">
        <f>IF(J699&lt;Description!$C$6,'Monthly Stage'!J699,Description!$C$6)</f>
        <v>679054.09110000019</v>
      </c>
    </row>
    <row r="700" spans="1:11">
      <c r="A700" s="10">
        <f>Evaporation!A699</f>
        <v>1693</v>
      </c>
      <c r="B700" s="3">
        <f>VLOOKUP(A700,Inflow!$A$2:$C$1010,2,FALSE)</f>
        <v>150030.932</v>
      </c>
      <c r="C700">
        <f>VLOOKUP(A700,'Supplemental Flows'!$A$2:$B$781,2,FALSE)</f>
        <v>0</v>
      </c>
      <c r="D700" s="8">
        <f>Description!$C$5</f>
        <v>78500</v>
      </c>
      <c r="E700" s="3">
        <f>VLOOKUP(J699,'Capacity Curve'!$C$2:$E$123,3,TRUE)</f>
        <v>25800</v>
      </c>
      <c r="F700" s="11">
        <f>VLOOKUP(A700,Evaporation!$A$2:$F$1010,3,FALSE)</f>
        <v>1.8416428</v>
      </c>
      <c r="G700" s="3">
        <f t="shared" si="23"/>
        <v>47514.384239999999</v>
      </c>
      <c r="H700" s="3">
        <f>IF(J699+B700+C700-D700-G700-E700-I700&gt;Description!$C$6,J699+B700+C700-D700-G700-Description!$C$6,0)</f>
        <v>0</v>
      </c>
      <c r="I700" s="6"/>
      <c r="J700" s="3">
        <f t="shared" si="22"/>
        <v>703070.63886000018</v>
      </c>
      <c r="K700" s="3">
        <f>IF(J700&lt;Description!$C$6,'Monthly Stage'!J700,Description!$C$6)</f>
        <v>703070.63886000018</v>
      </c>
    </row>
    <row r="701" spans="1:11">
      <c r="A701" s="10">
        <f>Evaporation!A700</f>
        <v>1694</v>
      </c>
      <c r="B701" s="3">
        <f>VLOOKUP(A701,Inflow!$A$2:$C$1010,2,FALSE)</f>
        <v>255450.95600000001</v>
      </c>
      <c r="C701">
        <f>VLOOKUP(A701,'Supplemental Flows'!$A$2:$B$781,2,FALSE)</f>
        <v>0</v>
      </c>
      <c r="D701" s="8">
        <f>Description!$C$5</f>
        <v>78500</v>
      </c>
      <c r="E701" s="3">
        <f>VLOOKUP(J700,'Capacity Curve'!$C$2:$E$123,3,TRUE)</f>
        <v>26600</v>
      </c>
      <c r="F701" s="11">
        <f>VLOOKUP(A701,Evaporation!$A$2:$F$1010,3,FALSE)</f>
        <v>0.93199240000000005</v>
      </c>
      <c r="G701" s="3">
        <f t="shared" si="23"/>
        <v>24790.99784</v>
      </c>
      <c r="H701" s="3">
        <f>IF(J700+B701+C701-D701-G701-E701-I701&gt;Description!$C$6,J700+B701+C701-D701-G701-Description!$C$6,0)</f>
        <v>40730.597020000219</v>
      </c>
      <c r="I701" s="6"/>
      <c r="J701" s="3">
        <f t="shared" si="22"/>
        <v>814500</v>
      </c>
      <c r="K701" s="3">
        <f>IF(J701&lt;Description!$C$6,'Monthly Stage'!J701,Description!$C$6)</f>
        <v>814500</v>
      </c>
    </row>
    <row r="702" spans="1:11">
      <c r="A702" s="10">
        <f>Evaporation!A701</f>
        <v>1695</v>
      </c>
      <c r="B702" s="3">
        <f>VLOOKUP(A702,Inflow!$A$2:$C$1010,2,FALSE)</f>
        <v>325861.60400000005</v>
      </c>
      <c r="C702">
        <f>VLOOKUP(A702,'Supplemental Flows'!$A$2:$B$781,2,FALSE)</f>
        <v>0</v>
      </c>
      <c r="D702" s="8">
        <f>Description!$C$5</f>
        <v>78500</v>
      </c>
      <c r="E702" s="3">
        <f>VLOOKUP(J701,'Capacity Curve'!$C$2:$E$123,3,TRUE)</f>
        <v>29800</v>
      </c>
      <c r="F702" s="11">
        <f>VLOOKUP(A702,Evaporation!$A$2:$F$1010,3,FALSE)</f>
        <v>0.32443159999999982</v>
      </c>
      <c r="G702" s="3">
        <f t="shared" si="23"/>
        <v>9668.0616799999952</v>
      </c>
      <c r="H702" s="3">
        <f>IF(J701+B702+C702-D702-G702-E702-I702&gt;Description!$C$6,J701+B702+C702-D702-G702-Description!$C$6,0)</f>
        <v>237693.54232000001</v>
      </c>
      <c r="I702" s="6"/>
      <c r="J702" s="3">
        <f t="shared" si="22"/>
        <v>814500</v>
      </c>
      <c r="K702" s="3">
        <f>IF(J702&lt;Description!$C$6,'Monthly Stage'!J702,Description!$C$6)</f>
        <v>814500</v>
      </c>
    </row>
    <row r="703" spans="1:11">
      <c r="A703" s="10">
        <f>Evaporation!A702</f>
        <v>1696</v>
      </c>
      <c r="B703" s="3">
        <f>VLOOKUP(A703,Inflow!$A$2:$C$1010,2,FALSE)</f>
        <v>126451.856</v>
      </c>
      <c r="C703">
        <f>VLOOKUP(A703,'Supplemental Flows'!$A$2:$B$781,2,FALSE)</f>
        <v>0</v>
      </c>
      <c r="D703" s="8">
        <f>Description!$C$5</f>
        <v>78500</v>
      </c>
      <c r="E703" s="3">
        <f>VLOOKUP(J702,'Capacity Curve'!$C$2:$E$123,3,TRUE)</f>
        <v>29800</v>
      </c>
      <c r="F703" s="11">
        <f>VLOOKUP(A703,Evaporation!$A$2:$F$1010,3,FALSE)</f>
        <v>2.0451024000000002</v>
      </c>
      <c r="G703" s="3">
        <f t="shared" si="23"/>
        <v>60944.051520000008</v>
      </c>
      <c r="H703" s="3">
        <f>IF(J702+B703+C703-D703-G703-E703-I703&gt;Description!$C$6,J702+B703+C703-D703-G703-Description!$C$6,0)</f>
        <v>0</v>
      </c>
      <c r="I703" s="6"/>
      <c r="J703" s="3">
        <f t="shared" si="22"/>
        <v>801507.80448000005</v>
      </c>
      <c r="K703" s="3">
        <f>IF(J703&lt;Description!$C$6,'Monthly Stage'!J703,Description!$C$6)</f>
        <v>801507.80448000005</v>
      </c>
    </row>
    <row r="704" spans="1:11">
      <c r="A704" s="10">
        <f>Evaporation!A703</f>
        <v>1697</v>
      </c>
      <c r="B704" s="3">
        <f>VLOOKUP(A704,Inflow!$A$2:$C$1010,2,FALSE)</f>
        <v>104505.68</v>
      </c>
      <c r="C704">
        <f>VLOOKUP(A704,'Supplemental Flows'!$A$2:$B$781,2,FALSE)</f>
        <v>0</v>
      </c>
      <c r="D704" s="8">
        <f>Description!$C$5</f>
        <v>78500</v>
      </c>
      <c r="E704" s="3">
        <f>VLOOKUP(J703,'Capacity Curve'!$C$2:$E$123,3,TRUE)</f>
        <v>28900</v>
      </c>
      <c r="F704" s="11">
        <f>VLOOKUP(A704,Evaporation!$A$2:$F$1010,3,FALSE)</f>
        <v>2.2344720000000002</v>
      </c>
      <c r="G704" s="3">
        <f t="shared" si="23"/>
        <v>64576.240800000007</v>
      </c>
      <c r="H704" s="3">
        <f>IF(J703+B704+C704-D704-G704-E704-I704&gt;Description!$C$6,J703+B704+C704-D704-G704-Description!$C$6,0)</f>
        <v>0</v>
      </c>
      <c r="I704" s="6"/>
      <c r="J704" s="3">
        <f t="shared" si="22"/>
        <v>762937.24368000007</v>
      </c>
      <c r="K704" s="3">
        <f>IF(J704&lt;Description!$C$6,'Monthly Stage'!J704,Description!$C$6)</f>
        <v>762937.24368000007</v>
      </c>
    </row>
    <row r="705" spans="1:11">
      <c r="A705" s="10">
        <f>Evaporation!A704</f>
        <v>1698</v>
      </c>
      <c r="B705" s="3">
        <f>VLOOKUP(A705,Inflow!$A$2:$C$1010,2,FALSE)</f>
        <v>105714.02600000001</v>
      </c>
      <c r="C705">
        <f>VLOOKUP(A705,'Supplemental Flows'!$A$2:$B$781,2,FALSE)</f>
        <v>0</v>
      </c>
      <c r="D705" s="8">
        <f>Description!$C$5</f>
        <v>78500</v>
      </c>
      <c r="E705" s="3">
        <f>VLOOKUP(J704,'Capacity Curve'!$C$2:$E$123,3,TRUE)</f>
        <v>28100</v>
      </c>
      <c r="F705" s="11">
        <f>VLOOKUP(A705,Evaporation!$A$2:$F$1010,3,FALSE)</f>
        <v>2.2240454000000001</v>
      </c>
      <c r="G705" s="3">
        <f t="shared" si="23"/>
        <v>62495.675739999999</v>
      </c>
      <c r="H705" s="3">
        <f>IF(J704+B705+C705-D705-G705-E705-I705&gt;Description!$C$6,J704+B705+C705-D705-G705-Description!$C$6,0)</f>
        <v>0</v>
      </c>
      <c r="I705" s="6"/>
      <c r="J705" s="3">
        <f t="shared" si="22"/>
        <v>727655.59394000017</v>
      </c>
      <c r="K705" s="3">
        <f>IF(J705&lt;Description!$C$6,'Monthly Stage'!J705,Description!$C$6)</f>
        <v>727655.59394000017</v>
      </c>
    </row>
    <row r="706" spans="1:11">
      <c r="A706" s="10">
        <f>Evaporation!A705</f>
        <v>1699</v>
      </c>
      <c r="B706" s="3">
        <f>VLOOKUP(A706,Inflow!$A$2:$C$1010,2,FALSE)</f>
        <v>53297.936000000002</v>
      </c>
      <c r="C706">
        <f>VLOOKUP(A706,'Supplemental Flows'!$A$2:$B$781,2,FALSE)</f>
        <v>0</v>
      </c>
      <c r="D706" s="8">
        <f>Description!$C$5</f>
        <v>78500</v>
      </c>
      <c r="E706" s="3">
        <f>VLOOKUP(J705,'Capacity Curve'!$C$2:$E$123,3,TRUE)</f>
        <v>26600</v>
      </c>
      <c r="F706" s="11">
        <f>VLOOKUP(A706,Evaporation!$A$2:$F$1010,3,FALSE)</f>
        <v>2.6763344</v>
      </c>
      <c r="G706" s="3">
        <f t="shared" si="23"/>
        <v>71190.495039999994</v>
      </c>
      <c r="H706" s="3">
        <f>IF(J705+B706+C706-D706-G706-E706-I706&gt;Description!$C$6,J705+B706+C706-D706-G706-Description!$C$6,0)</f>
        <v>0</v>
      </c>
      <c r="I706" s="6"/>
      <c r="J706" s="3">
        <f t="shared" si="22"/>
        <v>631263.0349000002</v>
      </c>
      <c r="K706" s="3">
        <f>IF(J706&lt;Description!$C$6,'Monthly Stage'!J706,Description!$C$6)</f>
        <v>631263.0349000002</v>
      </c>
    </row>
    <row r="707" spans="1:11">
      <c r="A707" s="10">
        <f>Evaporation!A706</f>
        <v>1700</v>
      </c>
      <c r="B707" s="3">
        <f>VLOOKUP(A707,Inflow!$A$2:$C$1010,2,FALSE)</f>
        <v>163649.318</v>
      </c>
      <c r="C707">
        <f>VLOOKUP(A707,'Supplemental Flows'!$A$2:$B$781,2,FALSE)</f>
        <v>0</v>
      </c>
      <c r="D707" s="8">
        <f>Description!$C$5</f>
        <v>78500</v>
      </c>
      <c r="E707" s="3">
        <f>VLOOKUP(J706,'Capacity Curve'!$C$2:$E$123,3,TRUE)</f>
        <v>24400</v>
      </c>
      <c r="F707" s="11">
        <f>VLOOKUP(A707,Evaporation!$A$2:$F$1010,3,FALSE)</f>
        <v>1.7241321999999999</v>
      </c>
      <c r="G707" s="3">
        <f t="shared" si="23"/>
        <v>42068.825679999994</v>
      </c>
      <c r="H707" s="3">
        <f>IF(J706+B707+C707-D707-G707-E707-I707&gt;Description!$C$6,J706+B707+C707-D707-G707-Description!$C$6,0)</f>
        <v>0</v>
      </c>
      <c r="I707" s="6"/>
      <c r="J707" s="3">
        <f t="shared" si="22"/>
        <v>674343.52722000016</v>
      </c>
      <c r="K707" s="3">
        <f>IF(J707&lt;Description!$C$6,'Monthly Stage'!J707,Description!$C$6)</f>
        <v>674343.52722000016</v>
      </c>
    </row>
    <row r="708" spans="1:11">
      <c r="A708" s="10">
        <f>Evaporation!A707</f>
        <v>1701</v>
      </c>
      <c r="B708" s="3">
        <f>VLOOKUP(A708,Inflow!$A$2:$C$1010,2,FALSE)</f>
        <v>221845.87400000001</v>
      </c>
      <c r="C708">
        <f>VLOOKUP(A708,'Supplemental Flows'!$A$2:$B$781,2,FALSE)</f>
        <v>0</v>
      </c>
      <c r="D708" s="8">
        <f>Description!$C$5</f>
        <v>78500</v>
      </c>
      <c r="E708" s="3">
        <f>VLOOKUP(J707,'Capacity Curve'!$C$2:$E$123,3,TRUE)</f>
        <v>25200</v>
      </c>
      <c r="F708" s="11">
        <f>VLOOKUP(A708,Evaporation!$A$2:$F$1010,3,FALSE)</f>
        <v>1.2219646000000002</v>
      </c>
      <c r="G708" s="3">
        <f t="shared" si="23"/>
        <v>30793.507920000004</v>
      </c>
      <c r="H708" s="3">
        <f>IF(J707+B708+C708-D708-G708-E708-I708&gt;Description!$C$6,J707+B708+C708-D708-G708-Description!$C$6,0)</f>
        <v>0</v>
      </c>
      <c r="I708" s="6"/>
      <c r="J708" s="3">
        <f t="shared" si="22"/>
        <v>786895.89330000011</v>
      </c>
      <c r="K708" s="3">
        <f>IF(J708&lt;Description!$C$6,'Monthly Stage'!J708,Description!$C$6)</f>
        <v>786895.89330000011</v>
      </c>
    </row>
    <row r="709" spans="1:11">
      <c r="A709" s="10">
        <f>Evaporation!A708</f>
        <v>1702</v>
      </c>
      <c r="B709" s="3">
        <f>VLOOKUP(A709,Inflow!$A$2:$C$1010,2,FALSE)</f>
        <v>231316.69400000002</v>
      </c>
      <c r="C709">
        <f>VLOOKUP(A709,'Supplemental Flows'!$A$2:$B$781,2,FALSE)</f>
        <v>0</v>
      </c>
      <c r="D709" s="8">
        <f>Description!$C$5</f>
        <v>78500</v>
      </c>
      <c r="E709" s="3">
        <f>VLOOKUP(J708,'Capacity Curve'!$C$2:$E$123,3,TRUE)</f>
        <v>28900</v>
      </c>
      <c r="F709" s="11">
        <f>VLOOKUP(A709,Evaporation!$A$2:$F$1010,3,FALSE)</f>
        <v>1.1402426000000001</v>
      </c>
      <c r="G709" s="3">
        <f t="shared" si="23"/>
        <v>32953.011140000002</v>
      </c>
      <c r="H709" s="3">
        <f>IF(J708+B709+C709-D709-G709-E709-I709&gt;Description!$C$6,J708+B709+C709-D709-G709-Description!$C$6,0)</f>
        <v>92259.576160000172</v>
      </c>
      <c r="I709" s="6"/>
      <c r="J709" s="3">
        <f t="shared" ref="J709:J772" si="24">IF(J708+B709+C709-G709-D709-H709&lt;0,0,J708+B709+C709-G709-D709-H709)</f>
        <v>814500</v>
      </c>
      <c r="K709" s="3">
        <f>IF(J709&lt;Description!$C$6,'Monthly Stage'!J709,Description!$C$6)</f>
        <v>814500</v>
      </c>
    </row>
    <row r="710" spans="1:11">
      <c r="A710" s="10">
        <f>Evaporation!A709</f>
        <v>1703</v>
      </c>
      <c r="B710" s="3">
        <f>VLOOKUP(A710,Inflow!$A$2:$C$1010,2,FALSE)</f>
        <v>84518.983999999997</v>
      </c>
      <c r="C710">
        <f>VLOOKUP(A710,'Supplemental Flows'!$A$2:$B$781,2,FALSE)</f>
        <v>0</v>
      </c>
      <c r="D710" s="8">
        <f>Description!$C$5</f>
        <v>78500</v>
      </c>
      <c r="E710" s="3">
        <f>VLOOKUP(J709,'Capacity Curve'!$C$2:$E$123,3,TRUE)</f>
        <v>29800</v>
      </c>
      <c r="F710" s="11">
        <f>VLOOKUP(A710,Evaporation!$A$2:$F$1010,3,FALSE)</f>
        <v>2.4069335999999999</v>
      </c>
      <c r="G710" s="3">
        <f t="shared" si="23"/>
        <v>71726.621279999992</v>
      </c>
      <c r="H710" s="3">
        <f>IF(J709+B710+C710-D710-G710-E710-I710&gt;Description!$C$6,J709+B710+C710-D710-G710-Description!$C$6,0)</f>
        <v>0</v>
      </c>
      <c r="I710" s="6"/>
      <c r="J710" s="3">
        <f t="shared" si="24"/>
        <v>748792.36271999998</v>
      </c>
      <c r="K710" s="3">
        <f>IF(J710&lt;Description!$C$6,'Monthly Stage'!J710,Description!$C$6)</f>
        <v>748792.36271999998</v>
      </c>
    </row>
    <row r="711" spans="1:11">
      <c r="A711" s="10">
        <f>Evaporation!A710</f>
        <v>1704</v>
      </c>
      <c r="B711" s="3">
        <f>VLOOKUP(A711,Inflow!$A$2:$C$1010,2,FALSE)</f>
        <v>20574.619999999995</v>
      </c>
      <c r="C711">
        <f>VLOOKUP(A711,'Supplemental Flows'!$A$2:$B$781,2,FALSE)</f>
        <v>0</v>
      </c>
      <c r="D711" s="8">
        <f>Description!$C$5</f>
        <v>78500</v>
      </c>
      <c r="E711" s="3">
        <f>VLOOKUP(J710,'Capacity Curve'!$C$2:$E$123,3,TRUE)</f>
        <v>27300</v>
      </c>
      <c r="F711" s="11">
        <f>VLOOKUP(A711,Evaporation!$A$2:$F$1010,3,FALSE)</f>
        <v>2.9586980000000001</v>
      </c>
      <c r="G711" s="3">
        <f t="shared" si="23"/>
        <v>80772.455400000006</v>
      </c>
      <c r="H711" s="3">
        <f>IF(J710+B711+C711-D711-G711-E711-I711&gt;Description!$C$6,J710+B711+C711-D711-G711-Description!$C$6,0)</f>
        <v>0</v>
      </c>
      <c r="I711" s="6"/>
      <c r="J711" s="3">
        <f t="shared" si="24"/>
        <v>610094.52731999999</v>
      </c>
      <c r="K711" s="3">
        <f>IF(J711&lt;Description!$C$6,'Monthly Stage'!J711,Description!$C$6)</f>
        <v>610094.52731999999</v>
      </c>
    </row>
    <row r="712" spans="1:11">
      <c r="A712" s="10">
        <f>Evaporation!A711</f>
        <v>1705</v>
      </c>
      <c r="B712" s="3">
        <f>VLOOKUP(A712,Inflow!$A$2:$C$1010,2,FALSE)</f>
        <v>103395.30799999999</v>
      </c>
      <c r="C712">
        <f>VLOOKUP(A712,'Supplemental Flows'!$A$2:$B$781,2,FALSE)</f>
        <v>0</v>
      </c>
      <c r="D712" s="8">
        <f>Description!$C$5</f>
        <v>78500</v>
      </c>
      <c r="E712" s="3">
        <f>VLOOKUP(J711,'Capacity Curve'!$C$2:$E$123,3,TRUE)</f>
        <v>23700</v>
      </c>
      <c r="F712" s="11">
        <f>VLOOKUP(A712,Evaporation!$A$2:$F$1010,3,FALSE)</f>
        <v>2.2440532000000002</v>
      </c>
      <c r="G712" s="3">
        <f t="shared" si="23"/>
        <v>53184.060840000006</v>
      </c>
      <c r="H712" s="3">
        <f>IF(J711+B712+C712-D712-G712-E712-I712&gt;Description!$C$6,J711+B712+C712-D712-G712-Description!$C$6,0)</f>
        <v>0</v>
      </c>
      <c r="I712" s="6"/>
      <c r="J712" s="3">
        <f t="shared" si="24"/>
        <v>581805.77447999991</v>
      </c>
      <c r="K712" s="3">
        <f>IF(J712&lt;Description!$C$6,'Monthly Stage'!J712,Description!$C$6)</f>
        <v>581805.77447999991</v>
      </c>
    </row>
    <row r="713" spans="1:11">
      <c r="A713" s="10">
        <f>Evaporation!A712</f>
        <v>1706</v>
      </c>
      <c r="B713" s="3">
        <f>VLOOKUP(A713,Inflow!$A$2:$C$1010,2,FALSE)</f>
        <v>233047.568</v>
      </c>
      <c r="C713">
        <f>VLOOKUP(A713,'Supplemental Flows'!$A$2:$B$781,2,FALSE)</f>
        <v>0</v>
      </c>
      <c r="D713" s="8">
        <f>Description!$C$5</f>
        <v>78500</v>
      </c>
      <c r="E713" s="3">
        <f>VLOOKUP(J712,'Capacity Curve'!$C$2:$E$123,3,TRUE)</f>
        <v>23100</v>
      </c>
      <c r="F713" s="11">
        <f>VLOOKUP(A713,Evaporation!$A$2:$F$1010,3,FALSE)</f>
        <v>1.1253072</v>
      </c>
      <c r="G713" s="3">
        <f t="shared" si="23"/>
        <v>25994.596320000001</v>
      </c>
      <c r="H713" s="3">
        <f>IF(J712+B713+C713-D713-G713-E713-I713&gt;Description!$C$6,J712+B713+C713-D713-G713-Description!$C$6,0)</f>
        <v>0</v>
      </c>
      <c r="I713" s="6"/>
      <c r="J713" s="3">
        <f t="shared" si="24"/>
        <v>710358.74615999986</v>
      </c>
      <c r="K713" s="3">
        <f>IF(J713&lt;Description!$C$6,'Monthly Stage'!J713,Description!$C$6)</f>
        <v>710358.74615999986</v>
      </c>
    </row>
    <row r="714" spans="1:11">
      <c r="A714" s="10">
        <f>Evaporation!A713</f>
        <v>1707</v>
      </c>
      <c r="B714" s="3">
        <f>VLOOKUP(A714,Inflow!$A$2:$C$1010,2,FALSE)</f>
        <v>186673.20799999998</v>
      </c>
      <c r="C714">
        <f>VLOOKUP(A714,'Supplemental Flows'!$A$2:$B$781,2,FALSE)</f>
        <v>0</v>
      </c>
      <c r="D714" s="8">
        <f>Description!$C$5</f>
        <v>78500</v>
      </c>
      <c r="E714" s="3">
        <f>VLOOKUP(J713,'Capacity Curve'!$C$2:$E$123,3,TRUE)</f>
        <v>26600</v>
      </c>
      <c r="F714" s="11">
        <f>VLOOKUP(A714,Evaporation!$A$2:$F$1010,3,FALSE)</f>
        <v>1.5254631999999999</v>
      </c>
      <c r="G714" s="3">
        <f t="shared" si="23"/>
        <v>40577.321120000001</v>
      </c>
      <c r="H714" s="3">
        <f>IF(J713+B714+C714-D714-G714-E714-I714&gt;Description!$C$6,J713+B714+C714-D714-G714-Description!$C$6,0)</f>
        <v>0</v>
      </c>
      <c r="I714" s="6"/>
      <c r="J714" s="3">
        <f t="shared" si="24"/>
        <v>777954.63303999987</v>
      </c>
      <c r="K714" s="3">
        <f>IF(J714&lt;Description!$C$6,'Monthly Stage'!J714,Description!$C$6)</f>
        <v>777954.63303999987</v>
      </c>
    </row>
    <row r="715" spans="1:11">
      <c r="A715" s="10">
        <f>Evaporation!A714</f>
        <v>1708</v>
      </c>
      <c r="B715" s="3">
        <f>VLOOKUP(A715,Inflow!$A$2:$C$1010,2,FALSE)</f>
        <v>88307.312000000005</v>
      </c>
      <c r="C715">
        <f>VLOOKUP(A715,'Supplemental Flows'!$A$2:$B$781,2,FALSE)</f>
        <v>0</v>
      </c>
      <c r="D715" s="8">
        <f>Description!$C$5</f>
        <v>78500</v>
      </c>
      <c r="E715" s="3">
        <f>VLOOKUP(J714,'Capacity Curve'!$C$2:$E$123,3,TRUE)</f>
        <v>28100</v>
      </c>
      <c r="F715" s="11">
        <f>VLOOKUP(A715,Evaporation!$A$2:$F$1010,3,FALSE)</f>
        <v>2.3742448</v>
      </c>
      <c r="G715" s="3">
        <f t="shared" si="23"/>
        <v>66716.278879999998</v>
      </c>
      <c r="H715" s="3">
        <f>IF(J714+B715+C715-D715-G715-E715-I715&gt;Description!$C$6,J714+B715+C715-D715-G715-Description!$C$6,0)</f>
        <v>0</v>
      </c>
      <c r="I715" s="6"/>
      <c r="J715" s="3">
        <f t="shared" si="24"/>
        <v>721045.66615999991</v>
      </c>
      <c r="K715" s="3">
        <f>IF(J715&lt;Description!$C$6,'Monthly Stage'!J715,Description!$C$6)</f>
        <v>721045.66615999991</v>
      </c>
    </row>
    <row r="716" spans="1:11">
      <c r="A716" s="10">
        <f>Evaporation!A715</f>
        <v>1709</v>
      </c>
      <c r="B716" s="3">
        <f>VLOOKUP(A716,Inflow!$A$2:$C$1010,2,FALSE)</f>
        <v>120802.022</v>
      </c>
      <c r="C716">
        <f>VLOOKUP(A716,'Supplemental Flows'!$A$2:$B$781,2,FALSE)</f>
        <v>0</v>
      </c>
      <c r="D716" s="8">
        <f>Description!$C$5</f>
        <v>78500</v>
      </c>
      <c r="E716" s="3">
        <f>VLOOKUP(J715,'Capacity Curve'!$C$2:$E$123,3,TRUE)</f>
        <v>26600</v>
      </c>
      <c r="F716" s="11">
        <f>VLOOKUP(A716,Evaporation!$A$2:$F$1010,3,FALSE)</f>
        <v>2.0938537999999998</v>
      </c>
      <c r="G716" s="3">
        <f t="shared" ref="G716:G779" si="25">E716*F716</f>
        <v>55696.511079999997</v>
      </c>
      <c r="H716" s="3">
        <f>IF(J715+B716+C716-D716-G716-E716-I716&gt;Description!$C$6,J715+B716+C716-D716-G716-Description!$C$6,0)</f>
        <v>0</v>
      </c>
      <c r="I716" s="6"/>
      <c r="J716" s="3">
        <f t="shared" si="24"/>
        <v>707651.17707999994</v>
      </c>
      <c r="K716" s="3">
        <f>IF(J716&lt;Description!$C$6,'Monthly Stage'!J716,Description!$C$6)</f>
        <v>707651.17707999994</v>
      </c>
    </row>
    <row r="717" spans="1:11">
      <c r="A717" s="10">
        <f>Evaporation!A716</f>
        <v>1710</v>
      </c>
      <c r="B717" s="3">
        <f>VLOOKUP(A717,Inflow!$A$2:$C$1010,2,FALSE)</f>
        <v>137914.81400000001</v>
      </c>
      <c r="C717">
        <f>VLOOKUP(A717,'Supplemental Flows'!$A$2:$B$781,2,FALSE)</f>
        <v>0</v>
      </c>
      <c r="D717" s="8">
        <f>Description!$C$5</f>
        <v>78500</v>
      </c>
      <c r="E717" s="3">
        <f>VLOOKUP(J716,'Capacity Curve'!$C$2:$E$123,3,TRUE)</f>
        <v>26600</v>
      </c>
      <c r="F717" s="11">
        <f>VLOOKUP(A717,Evaporation!$A$2:$F$1010,3,FALSE)</f>
        <v>1.9461906</v>
      </c>
      <c r="G717" s="3">
        <f t="shared" si="25"/>
        <v>51768.669959999999</v>
      </c>
      <c r="H717" s="3">
        <f>IF(J716+B717+C717-D717-G717-E717-I717&gt;Description!$C$6,J716+B717+C717-D717-G717-Description!$C$6,0)</f>
        <v>0</v>
      </c>
      <c r="I717" s="6"/>
      <c r="J717" s="3">
        <f t="shared" si="24"/>
        <v>715297.32111999998</v>
      </c>
      <c r="K717" s="3">
        <f>IF(J717&lt;Description!$C$6,'Monthly Stage'!J717,Description!$C$6)</f>
        <v>715297.32111999998</v>
      </c>
    </row>
    <row r="718" spans="1:11">
      <c r="A718" s="10">
        <f>Evaporation!A717</f>
        <v>1711</v>
      </c>
      <c r="B718" s="3">
        <f>VLOOKUP(A718,Inflow!$A$2:$C$1010,2,FALSE)</f>
        <v>164596.4</v>
      </c>
      <c r="C718">
        <f>VLOOKUP(A718,'Supplemental Flows'!$A$2:$B$781,2,FALSE)</f>
        <v>0</v>
      </c>
      <c r="D718" s="8">
        <f>Description!$C$5</f>
        <v>78500</v>
      </c>
      <c r="E718" s="3">
        <f>VLOOKUP(J717,'Capacity Curve'!$C$2:$E$123,3,TRUE)</f>
        <v>26600</v>
      </c>
      <c r="F718" s="11">
        <f>VLOOKUP(A718,Evaporation!$A$2:$F$1010,3,FALSE)</f>
        <v>1.7159599999999999</v>
      </c>
      <c r="G718" s="3">
        <f t="shared" si="25"/>
        <v>45644.536</v>
      </c>
      <c r="H718" s="3">
        <f>IF(J717+B718+C718-D718-G718-E718-I718&gt;Description!$C$6,J717+B718+C718-D718-G718-Description!$C$6,0)</f>
        <v>0</v>
      </c>
      <c r="I718" s="6"/>
      <c r="J718" s="3">
        <f t="shared" si="24"/>
        <v>755749.18512000004</v>
      </c>
      <c r="K718" s="3">
        <f>IF(J718&lt;Description!$C$6,'Monthly Stage'!J718,Description!$C$6)</f>
        <v>755749.18512000004</v>
      </c>
    </row>
    <row r="719" spans="1:11">
      <c r="A719" s="10">
        <f>Evaporation!A718</f>
        <v>1712</v>
      </c>
      <c r="B719" s="3">
        <f>VLOOKUP(A719,Inflow!$A$2:$C$1010,2,FALSE)</f>
        <v>140854.03399999999</v>
      </c>
      <c r="C719">
        <f>VLOOKUP(A719,'Supplemental Flows'!$A$2:$B$781,2,FALSE)</f>
        <v>0</v>
      </c>
      <c r="D719" s="8">
        <f>Description!$C$5</f>
        <v>78500</v>
      </c>
      <c r="E719" s="3">
        <f>VLOOKUP(J718,'Capacity Curve'!$C$2:$E$123,3,TRUE)</f>
        <v>27300</v>
      </c>
      <c r="F719" s="11">
        <f>VLOOKUP(A719,Evaporation!$A$2:$F$1010,3,FALSE)</f>
        <v>1.9208285999999999</v>
      </c>
      <c r="G719" s="3">
        <f t="shared" si="25"/>
        <v>52438.620779999997</v>
      </c>
      <c r="H719" s="3">
        <f>IF(J718+B719+C719-D719-G719-E719-I719&gt;Description!$C$6,J718+B719+C719-D719-G719-Description!$C$6,0)</f>
        <v>0</v>
      </c>
      <c r="I719" s="6"/>
      <c r="J719" s="3">
        <f t="shared" si="24"/>
        <v>765664.59834000003</v>
      </c>
      <c r="K719" s="3">
        <f>IF(J719&lt;Description!$C$6,'Monthly Stage'!J719,Description!$C$6)</f>
        <v>765664.59834000003</v>
      </c>
    </row>
    <row r="720" spans="1:11">
      <c r="A720" s="10">
        <f>Evaporation!A719</f>
        <v>1713</v>
      </c>
      <c r="B720" s="3">
        <f>VLOOKUP(A720,Inflow!$A$2:$C$1010,2,FALSE)</f>
        <v>173610.008</v>
      </c>
      <c r="C720">
        <f>VLOOKUP(A720,'Supplemental Flows'!$A$2:$B$781,2,FALSE)</f>
        <v>0</v>
      </c>
      <c r="D720" s="8">
        <f>Description!$C$5</f>
        <v>78500</v>
      </c>
      <c r="E720" s="3">
        <f>VLOOKUP(J719,'Capacity Curve'!$C$2:$E$123,3,TRUE)</f>
        <v>28100</v>
      </c>
      <c r="F720" s="11">
        <f>VLOOKUP(A720,Evaporation!$A$2:$F$1010,3,FALSE)</f>
        <v>1.6381832000000001</v>
      </c>
      <c r="G720" s="3">
        <f t="shared" si="25"/>
        <v>46032.947919999999</v>
      </c>
      <c r="H720" s="3">
        <f>IF(J719+B720+C720-D720-G720-E720-I720&gt;Description!$C$6,J719+B720+C720-D720-G720-Description!$C$6,0)</f>
        <v>0</v>
      </c>
      <c r="I720" s="6"/>
      <c r="J720" s="3">
        <f t="shared" si="24"/>
        <v>814741.65842000011</v>
      </c>
      <c r="K720" s="3">
        <f>IF(J720&lt;Description!$C$6,'Monthly Stage'!J720,Description!$C$6)</f>
        <v>814500</v>
      </c>
    </row>
    <row r="721" spans="1:11">
      <c r="A721" s="10">
        <f>Evaporation!A720</f>
        <v>1714</v>
      </c>
      <c r="B721" s="3">
        <f>VLOOKUP(A721,Inflow!$A$2:$C$1010,2,FALSE)</f>
        <v>82820.767999999996</v>
      </c>
      <c r="C721">
        <f>VLOOKUP(A721,'Supplemental Flows'!$A$2:$B$781,2,FALSE)</f>
        <v>0</v>
      </c>
      <c r="D721" s="8">
        <f>Description!$C$5</f>
        <v>78500</v>
      </c>
      <c r="E721" s="3">
        <f>VLOOKUP(J720,'Capacity Curve'!$C$2:$E$123,3,TRUE)</f>
        <v>29800</v>
      </c>
      <c r="F721" s="11">
        <f>VLOOKUP(A721,Evaporation!$A$2:$F$1010,3,FALSE)</f>
        <v>2.4215872000000003</v>
      </c>
      <c r="G721" s="3">
        <f t="shared" si="25"/>
        <v>72163.29856000001</v>
      </c>
      <c r="H721" s="3">
        <f>IF(J720+B721+C721-D721-G721-E721-I721&gt;Description!$C$6,J720+B721+C721-D721-G721-Description!$C$6,0)</f>
        <v>0</v>
      </c>
      <c r="I721" s="6"/>
      <c r="J721" s="3">
        <f t="shared" si="24"/>
        <v>746899.12786000012</v>
      </c>
      <c r="K721" s="3">
        <f>IF(J721&lt;Description!$C$6,'Monthly Stage'!J721,Description!$C$6)</f>
        <v>746899.12786000012</v>
      </c>
    </row>
    <row r="722" spans="1:11">
      <c r="A722" s="10">
        <f>Evaporation!A721</f>
        <v>1715</v>
      </c>
      <c r="B722" s="3">
        <f>VLOOKUP(A722,Inflow!$A$2:$C$1010,2,FALSE)</f>
        <v>65675.317999999999</v>
      </c>
      <c r="C722">
        <f>VLOOKUP(A722,'Supplemental Flows'!$A$2:$B$781,2,FALSE)</f>
        <v>0</v>
      </c>
      <c r="D722" s="8">
        <f>Description!$C$5</f>
        <v>78500</v>
      </c>
      <c r="E722" s="3">
        <f>VLOOKUP(J721,'Capacity Curve'!$C$2:$E$123,3,TRUE)</f>
        <v>27300</v>
      </c>
      <c r="F722" s="11">
        <f>VLOOKUP(A722,Evaporation!$A$2:$F$1010,3,FALSE)</f>
        <v>2.5695322000000003</v>
      </c>
      <c r="G722" s="3">
        <f t="shared" si="25"/>
        <v>70148.229060000012</v>
      </c>
      <c r="H722" s="3">
        <f>IF(J721+B722+C722-D722-G722-E722-I722&gt;Description!$C$6,J721+B722+C722-D722-G722-Description!$C$6,0)</f>
        <v>0</v>
      </c>
      <c r="I722" s="6"/>
      <c r="J722" s="3">
        <f t="shared" si="24"/>
        <v>663926.21680000005</v>
      </c>
      <c r="K722" s="3">
        <f>IF(J722&lt;Description!$C$6,'Monthly Stage'!J722,Description!$C$6)</f>
        <v>663926.21680000005</v>
      </c>
    </row>
    <row r="723" spans="1:11">
      <c r="A723" s="10">
        <f>Evaporation!A722</f>
        <v>1716</v>
      </c>
      <c r="B723" s="3">
        <f>VLOOKUP(A723,Inflow!$A$2:$C$1010,2,FALSE)</f>
        <v>130142.20999999999</v>
      </c>
      <c r="C723">
        <f>VLOOKUP(A723,'Supplemental Flows'!$A$2:$B$781,2,FALSE)</f>
        <v>0</v>
      </c>
      <c r="D723" s="8">
        <f>Description!$C$5</f>
        <v>78500</v>
      </c>
      <c r="E723" s="3">
        <f>VLOOKUP(J722,'Capacity Curve'!$C$2:$E$123,3,TRUE)</f>
        <v>25200</v>
      </c>
      <c r="F723" s="11">
        <f>VLOOKUP(A723,Evaporation!$A$2:$F$1010,3,FALSE)</f>
        <v>2.0132590000000001</v>
      </c>
      <c r="G723" s="3">
        <f t="shared" si="25"/>
        <v>50734.126800000005</v>
      </c>
      <c r="H723" s="3">
        <f>IF(J722+B723+C723-D723-G723-E723-I723&gt;Description!$C$6,J722+B723+C723-D723-G723-Description!$C$6,0)</f>
        <v>0</v>
      </c>
      <c r="I723" s="6"/>
      <c r="J723" s="3">
        <f t="shared" si="24"/>
        <v>664834.30000000005</v>
      </c>
      <c r="K723" s="3">
        <f>IF(J723&lt;Description!$C$6,'Monthly Stage'!J723,Description!$C$6)</f>
        <v>664834.30000000005</v>
      </c>
    </row>
    <row r="724" spans="1:11">
      <c r="A724" s="10">
        <f>Evaporation!A723</f>
        <v>1717</v>
      </c>
      <c r="B724" s="3">
        <f>VLOOKUP(A724,Inflow!$A$2:$C$1010,2,FALSE)</f>
        <v>90593.372000000003</v>
      </c>
      <c r="C724">
        <f>VLOOKUP(A724,'Supplemental Flows'!$A$2:$B$781,2,FALSE)</f>
        <v>0</v>
      </c>
      <c r="D724" s="8">
        <f>Description!$C$5</f>
        <v>78500</v>
      </c>
      <c r="E724" s="3">
        <f>VLOOKUP(J723,'Capacity Curve'!$C$2:$E$123,3,TRUE)</f>
        <v>25200</v>
      </c>
      <c r="F724" s="11">
        <f>VLOOKUP(A724,Evaporation!$A$2:$F$1010,3,FALSE)</f>
        <v>2.3545188000000001</v>
      </c>
      <c r="G724" s="3">
        <f t="shared" si="25"/>
        <v>59333.873760000002</v>
      </c>
      <c r="H724" s="3">
        <f>IF(J723+B724+C724-D724-G724-E724-I724&gt;Description!$C$6,J723+B724+C724-D724-G724-Description!$C$6,0)</f>
        <v>0</v>
      </c>
      <c r="I724" s="6"/>
      <c r="J724" s="3">
        <f t="shared" si="24"/>
        <v>617593.79824000003</v>
      </c>
      <c r="K724" s="3">
        <f>IF(J724&lt;Description!$C$6,'Monthly Stage'!J724,Description!$C$6)</f>
        <v>617593.79824000003</v>
      </c>
    </row>
    <row r="725" spans="1:11">
      <c r="A725" s="10">
        <f>Evaporation!A724</f>
        <v>1718</v>
      </c>
      <c r="B725" s="3">
        <f>VLOOKUP(A725,Inflow!$A$2:$C$1010,2,FALSE)</f>
        <v>262505.08400000003</v>
      </c>
      <c r="C725">
        <f>VLOOKUP(A725,'Supplemental Flows'!$A$2:$B$781,2,FALSE)</f>
        <v>0</v>
      </c>
      <c r="D725" s="8">
        <f>Description!$C$5</f>
        <v>78500</v>
      </c>
      <c r="E725" s="3">
        <f>VLOOKUP(J724,'Capacity Curve'!$C$2:$E$123,3,TRUE)</f>
        <v>23700</v>
      </c>
      <c r="F725" s="11">
        <f>VLOOKUP(A725,Evaporation!$A$2:$F$1010,3,FALSE)</f>
        <v>0.8711236</v>
      </c>
      <c r="G725" s="3">
        <f t="shared" si="25"/>
        <v>20645.62932</v>
      </c>
      <c r="H725" s="3">
        <f>IF(J724+B725+C725-D725-G725-E725-I725&gt;Description!$C$6,J724+B725+C725-D725-G725-Description!$C$6,0)</f>
        <v>0</v>
      </c>
      <c r="I725" s="6"/>
      <c r="J725" s="3">
        <f t="shared" si="24"/>
        <v>780953.25292000012</v>
      </c>
      <c r="K725" s="3">
        <f>IF(J725&lt;Description!$C$6,'Monthly Stage'!J725,Description!$C$6)</f>
        <v>780953.25292000012</v>
      </c>
    </row>
    <row r="726" spans="1:11">
      <c r="A726" s="10">
        <f>Evaporation!A725</f>
        <v>1719</v>
      </c>
      <c r="B726" s="3">
        <f>VLOOKUP(A726,Inflow!$A$2:$C$1010,2,FALSE)</f>
        <v>312831.06200000003</v>
      </c>
      <c r="C726">
        <f>VLOOKUP(A726,'Supplemental Flows'!$A$2:$B$781,2,FALSE)</f>
        <v>0</v>
      </c>
      <c r="D726" s="8">
        <f>Description!$C$5</f>
        <v>78500</v>
      </c>
      <c r="E726" s="3">
        <f>VLOOKUP(J725,'Capacity Curve'!$C$2:$E$123,3,TRUE)</f>
        <v>28100</v>
      </c>
      <c r="F726" s="11">
        <f>VLOOKUP(A726,Evaporation!$A$2:$F$1010,3,FALSE)</f>
        <v>0.43686979999999997</v>
      </c>
      <c r="G726" s="3">
        <f t="shared" si="25"/>
        <v>12276.041379999999</v>
      </c>
      <c r="H726" s="3">
        <f>IF(J725+B726+C726-D726-G726-E726-I726&gt;Description!$C$6,J725+B726+C726-D726-G726-Description!$C$6,0)</f>
        <v>188508.27354000031</v>
      </c>
      <c r="I726" s="6"/>
      <c r="J726" s="3">
        <f t="shared" si="24"/>
        <v>814499.99999999988</v>
      </c>
      <c r="K726" s="3">
        <f>IF(J726&lt;Description!$C$6,'Monthly Stage'!J726,Description!$C$6)</f>
        <v>814500</v>
      </c>
    </row>
    <row r="727" spans="1:11">
      <c r="A727" s="10">
        <f>Evaporation!A726</f>
        <v>1720</v>
      </c>
      <c r="B727" s="3">
        <f>VLOOKUP(A727,Inflow!$A$2:$C$1010,2,FALSE)</f>
        <v>216620.59399999998</v>
      </c>
      <c r="C727">
        <f>VLOOKUP(A727,'Supplemental Flows'!$A$2:$B$781,2,FALSE)</f>
        <v>0</v>
      </c>
      <c r="D727" s="8">
        <f>Description!$C$5</f>
        <v>78500</v>
      </c>
      <c r="E727" s="3">
        <f>VLOOKUP(J726,'Capacity Curve'!$C$2:$E$123,3,TRUE)</f>
        <v>28900</v>
      </c>
      <c r="F727" s="11">
        <f>VLOOKUP(A727,Evaporation!$A$2:$F$1010,3,FALSE)</f>
        <v>1.2670526</v>
      </c>
      <c r="G727" s="3">
        <f t="shared" si="25"/>
        <v>36617.820139999996</v>
      </c>
      <c r="H727" s="3">
        <f>IF(J726+B727+C727-D727-G727-E727-I727&gt;Description!$C$6,J726+B727+C727-D727-G727-Description!$C$6,0)</f>
        <v>101502.77385999984</v>
      </c>
      <c r="I727" s="6"/>
      <c r="J727" s="3">
        <f t="shared" si="24"/>
        <v>814500</v>
      </c>
      <c r="K727" s="3">
        <f>IF(J727&lt;Description!$C$6,'Monthly Stage'!J727,Description!$C$6)</f>
        <v>814500</v>
      </c>
    </row>
    <row r="728" spans="1:11">
      <c r="A728" s="10">
        <f>Evaporation!A727</f>
        <v>1721</v>
      </c>
      <c r="B728" s="3">
        <f>VLOOKUP(A728,Inflow!$A$2:$C$1010,2,FALSE)</f>
        <v>227658.99799999999</v>
      </c>
      <c r="C728">
        <f>VLOOKUP(A728,'Supplemental Flows'!$A$2:$B$781,2,FALSE)</f>
        <v>0</v>
      </c>
      <c r="D728" s="8">
        <f>Description!$C$5</f>
        <v>78500</v>
      </c>
      <c r="E728" s="3">
        <f>VLOOKUP(J727,'Capacity Curve'!$C$2:$E$123,3,TRUE)</f>
        <v>29800</v>
      </c>
      <c r="F728" s="11">
        <f>VLOOKUP(A728,Evaporation!$A$2:$F$1010,3,FALSE)</f>
        <v>1.1718042</v>
      </c>
      <c r="G728" s="3">
        <f t="shared" si="25"/>
        <v>34919.765159999995</v>
      </c>
      <c r="H728" s="3">
        <f>IF(J727+B728+C728-D728-G728-E728-I728&gt;Description!$C$6,J727+B728+C728-D728-G728-Description!$C$6,0)</f>
        <v>114239.23284000007</v>
      </c>
      <c r="I728" s="6"/>
      <c r="J728" s="3">
        <f t="shared" si="24"/>
        <v>814500</v>
      </c>
      <c r="K728" s="3">
        <f>IF(J728&lt;Description!$C$6,'Monthly Stage'!J728,Description!$C$6)</f>
        <v>814500</v>
      </c>
    </row>
    <row r="729" spans="1:11">
      <c r="A729" s="10">
        <f>Evaporation!A728</f>
        <v>1722</v>
      </c>
      <c r="B729" s="3">
        <f>VLOOKUP(A729,Inflow!$A$2:$C$1010,2,FALSE)</f>
        <v>100945.958</v>
      </c>
      <c r="C729">
        <f>VLOOKUP(A729,'Supplemental Flows'!$A$2:$B$781,2,FALSE)</f>
        <v>0</v>
      </c>
      <c r="D729" s="8">
        <f>Description!$C$5</f>
        <v>78500</v>
      </c>
      <c r="E729" s="3">
        <f>VLOOKUP(J728,'Capacity Curve'!$C$2:$E$123,3,TRUE)</f>
        <v>29800</v>
      </c>
      <c r="F729" s="11">
        <f>VLOOKUP(A729,Evaporation!$A$2:$F$1010,3,FALSE)</f>
        <v>2.2651881999999999</v>
      </c>
      <c r="G729" s="3">
        <f t="shared" si="25"/>
        <v>67502.608359999998</v>
      </c>
      <c r="H729" s="3">
        <f>IF(J728+B729+C729-D729-G729-E729-I729&gt;Description!$C$6,J728+B729+C729-D729-G729-Description!$C$6,0)</f>
        <v>0</v>
      </c>
      <c r="I729" s="6"/>
      <c r="J729" s="3">
        <f t="shared" si="24"/>
        <v>769443.34964000003</v>
      </c>
      <c r="K729" s="3">
        <f>IF(J729&lt;Description!$C$6,'Monthly Stage'!J729,Description!$C$6)</f>
        <v>769443.34964000003</v>
      </c>
    </row>
    <row r="730" spans="1:11">
      <c r="A730" s="10">
        <f>Evaporation!A729</f>
        <v>1723</v>
      </c>
      <c r="B730" s="3">
        <f>VLOOKUP(A730,Inflow!$A$2:$C$1010,2,FALSE)</f>
        <v>204961.68799999999</v>
      </c>
      <c r="C730">
        <f>VLOOKUP(A730,'Supplemental Flows'!$A$2:$B$781,2,FALSE)</f>
        <v>0</v>
      </c>
      <c r="D730" s="8">
        <f>Description!$C$5</f>
        <v>78500</v>
      </c>
      <c r="E730" s="3">
        <f>VLOOKUP(J729,'Capacity Curve'!$C$2:$E$123,3,TRUE)</f>
        <v>28100</v>
      </c>
      <c r="F730" s="11">
        <f>VLOOKUP(A730,Evaporation!$A$2:$F$1010,3,FALSE)</f>
        <v>1.3676552</v>
      </c>
      <c r="G730" s="3">
        <f t="shared" si="25"/>
        <v>38431.111120000001</v>
      </c>
      <c r="H730" s="3">
        <f>IF(J729+B730+C730-D730-G730-E730-I730&gt;Description!$C$6,J729+B730+C730-D730-G730-Description!$C$6,0)</f>
        <v>42973.926519999979</v>
      </c>
      <c r="I730" s="6"/>
      <c r="J730" s="3">
        <f t="shared" si="24"/>
        <v>814500</v>
      </c>
      <c r="K730" s="3">
        <f>IF(J730&lt;Description!$C$6,'Monthly Stage'!J730,Description!$C$6)</f>
        <v>814500</v>
      </c>
    </row>
    <row r="731" spans="1:11">
      <c r="A731" s="10">
        <f>Evaporation!A730</f>
        <v>1724</v>
      </c>
      <c r="B731" s="3">
        <f>VLOOKUP(A731,Inflow!$A$2:$C$1010,2,FALSE)</f>
        <v>105093.524</v>
      </c>
      <c r="C731">
        <f>VLOOKUP(A731,'Supplemental Flows'!$A$2:$B$781,2,FALSE)</f>
        <v>0</v>
      </c>
      <c r="D731" s="8">
        <f>Description!$C$5</f>
        <v>78500</v>
      </c>
      <c r="E731" s="3">
        <f>VLOOKUP(J730,'Capacity Curve'!$C$2:$E$123,3,TRUE)</f>
        <v>29800</v>
      </c>
      <c r="F731" s="11">
        <f>VLOOKUP(A731,Evaporation!$A$2:$F$1010,3,FALSE)</f>
        <v>2.2293995999999998</v>
      </c>
      <c r="G731" s="3">
        <f t="shared" si="25"/>
        <v>66436.108079999991</v>
      </c>
      <c r="H731" s="3">
        <f>IF(J730+B731+C731-D731-G731-E731-I731&gt;Description!$C$6,J730+B731+C731-D731-G731-Description!$C$6,0)</f>
        <v>0</v>
      </c>
      <c r="I731" s="6"/>
      <c r="J731" s="3">
        <f t="shared" si="24"/>
        <v>774657.41591999994</v>
      </c>
      <c r="K731" s="3">
        <f>IF(J731&lt;Description!$C$6,'Monthly Stage'!J731,Description!$C$6)</f>
        <v>774657.41591999994</v>
      </c>
    </row>
    <row r="732" spans="1:11">
      <c r="A732" s="10">
        <f>Evaporation!A731</f>
        <v>1725</v>
      </c>
      <c r="B732" s="3">
        <f>VLOOKUP(A732,Inflow!$A$2:$C$1010,2,FALSE)</f>
        <v>95883.967999999993</v>
      </c>
      <c r="C732">
        <f>VLOOKUP(A732,'Supplemental Flows'!$A$2:$B$781,2,FALSE)</f>
        <v>0</v>
      </c>
      <c r="D732" s="8">
        <f>Description!$C$5</f>
        <v>78500</v>
      </c>
      <c r="E732" s="3">
        <f>VLOOKUP(J731,'Capacity Curve'!$C$2:$E$123,3,TRUE)</f>
        <v>28100</v>
      </c>
      <c r="F732" s="11">
        <f>VLOOKUP(A732,Evaporation!$A$2:$F$1010,3,FALSE)</f>
        <v>2.3088671999999999</v>
      </c>
      <c r="G732" s="3">
        <f t="shared" si="25"/>
        <v>64879.168319999997</v>
      </c>
      <c r="H732" s="3">
        <f>IF(J731+B732+C732-D732-G732-E732-I732&gt;Description!$C$6,J731+B732+C732-D732-G732-Description!$C$6,0)</f>
        <v>0</v>
      </c>
      <c r="I732" s="6"/>
      <c r="J732" s="3">
        <f t="shared" si="24"/>
        <v>727162.2156</v>
      </c>
      <c r="K732" s="3">
        <f>IF(J732&lt;Description!$C$6,'Monthly Stage'!J732,Description!$C$6)</f>
        <v>727162.2156</v>
      </c>
    </row>
    <row r="733" spans="1:11">
      <c r="A733" s="10">
        <f>Evaporation!A732</f>
        <v>1726</v>
      </c>
      <c r="B733" s="3">
        <f>VLOOKUP(A733,Inflow!$A$2:$C$1010,2,FALSE)</f>
        <v>156921.76999999999</v>
      </c>
      <c r="C733">
        <f>VLOOKUP(A733,'Supplemental Flows'!$A$2:$B$781,2,FALSE)</f>
        <v>0</v>
      </c>
      <c r="D733" s="8">
        <f>Description!$C$5</f>
        <v>78500</v>
      </c>
      <c r="E733" s="3">
        <f>VLOOKUP(J732,'Capacity Curve'!$C$2:$E$123,3,TRUE)</f>
        <v>26600</v>
      </c>
      <c r="F733" s="11">
        <f>VLOOKUP(A733,Evaporation!$A$2:$F$1010,3,FALSE)</f>
        <v>1.7821830000000001</v>
      </c>
      <c r="G733" s="3">
        <f t="shared" si="25"/>
        <v>47406.067800000004</v>
      </c>
      <c r="H733" s="3">
        <f>IF(J732+B733+C733-D733-G733-E733-I733&gt;Description!$C$6,J732+B733+C733-D733-G733-Description!$C$6,0)</f>
        <v>0</v>
      </c>
      <c r="I733" s="6"/>
      <c r="J733" s="3">
        <f t="shared" si="24"/>
        <v>758177.91780000005</v>
      </c>
      <c r="K733" s="3">
        <f>IF(J733&lt;Description!$C$6,'Monthly Stage'!J733,Description!$C$6)</f>
        <v>758177.91780000005</v>
      </c>
    </row>
    <row r="734" spans="1:11">
      <c r="A734" s="10">
        <f>Evaporation!A733</f>
        <v>1727</v>
      </c>
      <c r="B734" s="3">
        <f>VLOOKUP(A734,Inflow!$A$2:$C$1010,2,FALSE)</f>
        <v>95426.755999999994</v>
      </c>
      <c r="C734">
        <f>VLOOKUP(A734,'Supplemental Flows'!$A$2:$B$781,2,FALSE)</f>
        <v>0</v>
      </c>
      <c r="D734" s="8">
        <f>Description!$C$5</f>
        <v>78500</v>
      </c>
      <c r="E734" s="3">
        <f>VLOOKUP(J733,'Capacity Curve'!$C$2:$E$123,3,TRUE)</f>
        <v>28100</v>
      </c>
      <c r="F734" s="11">
        <f>VLOOKUP(A734,Evaporation!$A$2:$F$1010,3,FALSE)</f>
        <v>2.3128123999999999</v>
      </c>
      <c r="G734" s="3">
        <f t="shared" si="25"/>
        <v>64990.028439999995</v>
      </c>
      <c r="H734" s="3">
        <f>IF(J733+B734+C734-D734-G734-E734-I734&gt;Description!$C$6,J733+B734+C734-D734-G734-Description!$C$6,0)</f>
        <v>0</v>
      </c>
      <c r="I734" s="6"/>
      <c r="J734" s="3">
        <f t="shared" si="24"/>
        <v>710114.64535999997</v>
      </c>
      <c r="K734" s="3">
        <f>IF(J734&lt;Description!$C$6,'Monthly Stage'!J734,Description!$C$6)</f>
        <v>710114.64535999997</v>
      </c>
    </row>
    <row r="735" spans="1:11">
      <c r="A735" s="10">
        <f>Evaporation!A734</f>
        <v>1728</v>
      </c>
      <c r="B735" s="3">
        <f>VLOOKUP(A735,Inflow!$A$2:$C$1010,2,FALSE)</f>
        <v>65675.317999999999</v>
      </c>
      <c r="C735">
        <f>VLOOKUP(A735,'Supplemental Flows'!$A$2:$B$781,2,FALSE)</f>
        <v>0</v>
      </c>
      <c r="D735" s="8">
        <f>Description!$C$5</f>
        <v>78500</v>
      </c>
      <c r="E735" s="3">
        <f>VLOOKUP(J734,'Capacity Curve'!$C$2:$E$123,3,TRUE)</f>
        <v>26600</v>
      </c>
      <c r="F735" s="11">
        <f>VLOOKUP(A735,Evaporation!$A$2:$F$1010,3,FALSE)</f>
        <v>2.5695322000000003</v>
      </c>
      <c r="G735" s="3">
        <f t="shared" si="25"/>
        <v>68349.556520000013</v>
      </c>
      <c r="H735" s="3">
        <f>IF(J734+B735+C735-D735-G735-E735-I735&gt;Description!$C$6,J734+B735+C735-D735-G735-Description!$C$6,0)</f>
        <v>0</v>
      </c>
      <c r="I735" s="6"/>
      <c r="J735" s="3">
        <f t="shared" si="24"/>
        <v>628940.40683999995</v>
      </c>
      <c r="K735" s="3">
        <f>IF(J735&lt;Description!$C$6,'Monthly Stage'!J735,Description!$C$6)</f>
        <v>628940.40683999995</v>
      </c>
    </row>
    <row r="736" spans="1:11">
      <c r="A736" s="10">
        <f>Evaporation!A735</f>
        <v>1729</v>
      </c>
      <c r="B736" s="3">
        <f>VLOOKUP(A736,Inflow!$A$2:$C$1010,2,FALSE)</f>
        <v>130828.02800000001</v>
      </c>
      <c r="C736">
        <f>VLOOKUP(A736,'Supplemental Flows'!$A$2:$B$781,2,FALSE)</f>
        <v>0</v>
      </c>
      <c r="D736" s="8">
        <f>Description!$C$5</f>
        <v>78500</v>
      </c>
      <c r="E736" s="3">
        <f>VLOOKUP(J735,'Capacity Curve'!$C$2:$E$123,3,TRUE)</f>
        <v>24400</v>
      </c>
      <c r="F736" s="11">
        <f>VLOOKUP(A736,Evaporation!$A$2:$F$1010,3,FALSE)</f>
        <v>2.0073411999999999</v>
      </c>
      <c r="G736" s="3">
        <f t="shared" si="25"/>
        <v>48979.12528</v>
      </c>
      <c r="H736" s="3">
        <f>IF(J735+B736+C736-D736-G736-E736-I736&gt;Description!$C$6,J735+B736+C736-D736-G736-Description!$C$6,0)</f>
        <v>0</v>
      </c>
      <c r="I736" s="6"/>
      <c r="J736" s="3">
        <f t="shared" si="24"/>
        <v>632289.30955999997</v>
      </c>
      <c r="K736" s="3">
        <f>IF(J736&lt;Description!$C$6,'Monthly Stage'!J736,Description!$C$6)</f>
        <v>632289.30955999997</v>
      </c>
    </row>
    <row r="737" spans="1:11">
      <c r="A737" s="10">
        <f>Evaporation!A736</f>
        <v>1730</v>
      </c>
      <c r="B737" s="3">
        <f>VLOOKUP(A737,Inflow!$A$2:$C$1010,2,FALSE)</f>
        <v>24199.657999999996</v>
      </c>
      <c r="C737">
        <f>VLOOKUP(A737,'Supplemental Flows'!$A$2:$B$781,2,FALSE)</f>
        <v>0</v>
      </c>
      <c r="D737" s="8">
        <f>Description!$C$5</f>
        <v>78500</v>
      </c>
      <c r="E737" s="3">
        <f>VLOOKUP(J736,'Capacity Curve'!$C$2:$E$123,3,TRUE)</f>
        <v>24400</v>
      </c>
      <c r="F737" s="11">
        <f>VLOOKUP(A737,Evaporation!$A$2:$F$1010,3,FALSE)</f>
        <v>2.9274182</v>
      </c>
      <c r="G737" s="3">
        <f t="shared" si="25"/>
        <v>71429.004079999999</v>
      </c>
      <c r="H737" s="3">
        <f>IF(J736+B737+C737-D737-G737-E737-I737&gt;Description!$C$6,J736+B737+C737-D737-G737-Description!$C$6,0)</f>
        <v>0</v>
      </c>
      <c r="I737" s="6"/>
      <c r="J737" s="3">
        <f t="shared" si="24"/>
        <v>506559.96348000003</v>
      </c>
      <c r="K737" s="3">
        <f>IF(J737&lt;Description!$C$6,'Monthly Stage'!J737,Description!$C$6)</f>
        <v>506559.96348000003</v>
      </c>
    </row>
    <row r="738" spans="1:11">
      <c r="A738" s="10">
        <f>Evaporation!A737</f>
        <v>1731</v>
      </c>
      <c r="B738" s="3">
        <f>VLOOKUP(A738,Inflow!$A$2:$C$1010,2,FALSE)</f>
        <v>91899.69200000001</v>
      </c>
      <c r="C738">
        <f>VLOOKUP(A738,'Supplemental Flows'!$A$2:$B$781,2,FALSE)</f>
        <v>0</v>
      </c>
      <c r="D738" s="8">
        <f>Description!$C$5</f>
        <v>78500</v>
      </c>
      <c r="E738" s="3">
        <f>VLOOKUP(J737,'Capacity Curve'!$C$2:$E$123,3,TRUE)</f>
        <v>20460</v>
      </c>
      <c r="F738" s="11">
        <f>VLOOKUP(A738,Evaporation!$A$2:$F$1010,3,FALSE)</f>
        <v>2.3432468000000002</v>
      </c>
      <c r="G738" s="3">
        <f t="shared" si="25"/>
        <v>47942.829528000002</v>
      </c>
      <c r="H738" s="3">
        <f>IF(J737+B738+C738-D738-G738-E738-I738&gt;Description!$C$6,J737+B738+C738-D738-G738-Description!$C$6,0)</f>
        <v>0</v>
      </c>
      <c r="I738" s="6"/>
      <c r="J738" s="3">
        <f t="shared" si="24"/>
        <v>472016.8259520001</v>
      </c>
      <c r="K738" s="3">
        <f>IF(J738&lt;Description!$C$6,'Monthly Stage'!J738,Description!$C$6)</f>
        <v>472016.8259520001</v>
      </c>
    </row>
    <row r="739" spans="1:11">
      <c r="A739" s="10">
        <f>Evaporation!A738</f>
        <v>1732</v>
      </c>
      <c r="B739" s="3">
        <f>VLOOKUP(A739,Inflow!$A$2:$C$1010,2,FALSE)</f>
        <v>218841.33799999999</v>
      </c>
      <c r="C739">
        <f>VLOOKUP(A739,'Supplemental Flows'!$A$2:$B$781,2,FALSE)</f>
        <v>0</v>
      </c>
      <c r="D739" s="8">
        <f>Description!$C$5</f>
        <v>78500</v>
      </c>
      <c r="E739" s="3">
        <f>VLOOKUP(J738,'Capacity Curve'!$C$2:$E$123,3,TRUE)</f>
        <v>18900</v>
      </c>
      <c r="F739" s="11">
        <f>VLOOKUP(A739,Evaporation!$A$2:$F$1010,3,FALSE)</f>
        <v>1.2478902000000001</v>
      </c>
      <c r="G739" s="3">
        <f t="shared" si="25"/>
        <v>23585.124780000002</v>
      </c>
      <c r="H739" s="3">
        <f>IF(J738+B739+C739-D739-G739-E739-I739&gt;Description!$C$6,J738+B739+C739-D739-G739-Description!$C$6,0)</f>
        <v>0</v>
      </c>
      <c r="I739" s="6"/>
      <c r="J739" s="3">
        <f t="shared" si="24"/>
        <v>588773.03917200014</v>
      </c>
      <c r="K739" s="3">
        <f>IF(J739&lt;Description!$C$6,'Monthly Stage'!J739,Description!$C$6)</f>
        <v>588773.03917200014</v>
      </c>
    </row>
    <row r="740" spans="1:11">
      <c r="A740" s="10">
        <f>Evaporation!A739</f>
        <v>1733</v>
      </c>
      <c r="B740" s="3">
        <f>VLOOKUP(A740,Inflow!$A$2:$C$1010,2,FALSE)</f>
        <v>194543.78599999999</v>
      </c>
      <c r="C740">
        <f>VLOOKUP(A740,'Supplemental Flows'!$A$2:$B$781,2,FALSE)</f>
        <v>0</v>
      </c>
      <c r="D740" s="8">
        <f>Description!$C$5</f>
        <v>78500</v>
      </c>
      <c r="E740" s="3">
        <f>VLOOKUP(J739,'Capacity Curve'!$C$2:$E$123,3,TRUE)</f>
        <v>23100</v>
      </c>
      <c r="F740" s="11">
        <f>VLOOKUP(A740,Evaporation!$A$2:$F$1010,3,FALSE)</f>
        <v>1.4575494</v>
      </c>
      <c r="G740" s="3">
        <f t="shared" si="25"/>
        <v>33669.39114</v>
      </c>
      <c r="H740" s="3">
        <f>IF(J739+B740+C740-D740-G740-E740-I740&gt;Description!$C$6,J739+B740+C740-D740-G740-Description!$C$6,0)</f>
        <v>0</v>
      </c>
      <c r="I740" s="6"/>
      <c r="J740" s="3">
        <f t="shared" si="24"/>
        <v>671147.43403200014</v>
      </c>
      <c r="K740" s="3">
        <f>IF(J740&lt;Description!$C$6,'Monthly Stage'!J740,Description!$C$6)</f>
        <v>671147.43403200014</v>
      </c>
    </row>
    <row r="741" spans="1:11">
      <c r="A741" s="10">
        <f>Evaporation!A740</f>
        <v>1734</v>
      </c>
      <c r="B741" s="3">
        <f>VLOOKUP(A741,Inflow!$A$2:$C$1010,2,FALSE)</f>
        <v>142519.592</v>
      </c>
      <c r="C741">
        <f>VLOOKUP(A741,'Supplemental Flows'!$A$2:$B$781,2,FALSE)</f>
        <v>0</v>
      </c>
      <c r="D741" s="8">
        <f>Description!$C$5</f>
        <v>78500</v>
      </c>
      <c r="E741" s="3">
        <f>VLOOKUP(J740,'Capacity Curve'!$C$2:$E$123,3,TRUE)</f>
        <v>25200</v>
      </c>
      <c r="F741" s="11">
        <f>VLOOKUP(A741,Evaporation!$A$2:$F$1010,3,FALSE)</f>
        <v>1.9064568</v>
      </c>
      <c r="G741" s="3">
        <f t="shared" si="25"/>
        <v>48042.711360000001</v>
      </c>
      <c r="H741" s="3">
        <f>IF(J740+B741+C741-D741-G741-E741-I741&gt;Description!$C$6,J740+B741+C741-D741-G741-Description!$C$6,0)</f>
        <v>0</v>
      </c>
      <c r="I741" s="6"/>
      <c r="J741" s="3">
        <f t="shared" si="24"/>
        <v>687124.31467200012</v>
      </c>
      <c r="K741" s="3">
        <f>IF(J741&lt;Description!$C$6,'Monthly Stage'!J741,Description!$C$6)</f>
        <v>687124.31467200012</v>
      </c>
    </row>
    <row r="742" spans="1:11">
      <c r="A742" s="10">
        <f>Evaporation!A741</f>
        <v>1735</v>
      </c>
      <c r="B742" s="3">
        <f>VLOOKUP(A742,Inflow!$A$2:$C$1010,2,FALSE)</f>
        <v>270147.05599999998</v>
      </c>
      <c r="C742">
        <f>VLOOKUP(A742,'Supplemental Flows'!$A$2:$B$781,2,FALSE)</f>
        <v>0</v>
      </c>
      <c r="D742" s="8">
        <f>Description!$C$5</f>
        <v>78500</v>
      </c>
      <c r="E742" s="3">
        <f>VLOOKUP(J741,'Capacity Curve'!$C$2:$E$123,3,TRUE)</f>
        <v>25800</v>
      </c>
      <c r="F742" s="11">
        <f>VLOOKUP(A742,Evaporation!$A$2:$F$1010,3,FALSE)</f>
        <v>0.80518239999999996</v>
      </c>
      <c r="G742" s="3">
        <f t="shared" si="25"/>
        <v>20773.70592</v>
      </c>
      <c r="H742" s="3">
        <f>IF(J741+B742+C742-D742-G742-E742-I742&gt;Description!$C$6,J741+B742+C742-D742-G742-Description!$C$6,0)</f>
        <v>43497.664752000128</v>
      </c>
      <c r="I742" s="6"/>
      <c r="J742" s="3">
        <f t="shared" si="24"/>
        <v>814500</v>
      </c>
      <c r="K742" s="3">
        <f>IF(J742&lt;Description!$C$6,'Monthly Stage'!J742,Description!$C$6)</f>
        <v>814500</v>
      </c>
    </row>
    <row r="743" spans="1:11">
      <c r="A743" s="10">
        <f>Evaporation!A742</f>
        <v>1736</v>
      </c>
      <c r="B743" s="3">
        <f>VLOOKUP(A743,Inflow!$A$2:$C$1010,2,FALSE)</f>
        <v>45623.305999999997</v>
      </c>
      <c r="C743">
        <f>VLOOKUP(A743,'Supplemental Flows'!$A$2:$B$781,2,FALSE)</f>
        <v>0</v>
      </c>
      <c r="D743" s="8">
        <f>Description!$C$5</f>
        <v>78500</v>
      </c>
      <c r="E743" s="3">
        <f>VLOOKUP(J742,'Capacity Curve'!$C$2:$E$123,3,TRUE)</f>
        <v>29800</v>
      </c>
      <c r="F743" s="11">
        <f>VLOOKUP(A743,Evaporation!$A$2:$F$1010,3,FALSE)</f>
        <v>2.7425573999999999</v>
      </c>
      <c r="G743" s="3">
        <f t="shared" si="25"/>
        <v>81728.210519999993</v>
      </c>
      <c r="H743" s="3">
        <f>IF(J742+B743+C743-D743-G743-E743-I743&gt;Description!$C$6,J742+B743+C743-D743-G743-Description!$C$6,0)</f>
        <v>0</v>
      </c>
      <c r="I743" s="6"/>
      <c r="J743" s="3">
        <f t="shared" si="24"/>
        <v>699895.09548000002</v>
      </c>
      <c r="K743" s="3">
        <f>IF(J743&lt;Description!$C$6,'Monthly Stage'!J743,Description!$C$6)</f>
        <v>699895.09548000002</v>
      </c>
    </row>
    <row r="744" spans="1:11">
      <c r="A744" s="10">
        <f>Evaporation!A743</f>
        <v>1737</v>
      </c>
      <c r="B744" s="3">
        <f>VLOOKUP(A744,Inflow!$A$2:$C$1010,2,FALSE)</f>
        <v>107510.216</v>
      </c>
      <c r="C744">
        <f>VLOOKUP(A744,'Supplemental Flows'!$A$2:$B$781,2,FALSE)</f>
        <v>0</v>
      </c>
      <c r="D744" s="8">
        <f>Description!$C$5</f>
        <v>78500</v>
      </c>
      <c r="E744" s="3">
        <f>VLOOKUP(J743,'Capacity Curve'!$C$2:$E$123,3,TRUE)</f>
        <v>25800</v>
      </c>
      <c r="F744" s="11">
        <f>VLOOKUP(A744,Evaporation!$A$2:$F$1010,3,FALSE)</f>
        <v>2.2085463999999999</v>
      </c>
      <c r="G744" s="3">
        <f t="shared" si="25"/>
        <v>56980.49712</v>
      </c>
      <c r="H744" s="3">
        <f>IF(J743+B744+C744-D744-G744-E744-I744&gt;Description!$C$6,J743+B744+C744-D744-G744-Description!$C$6,0)</f>
        <v>0</v>
      </c>
      <c r="I744" s="6"/>
      <c r="J744" s="3">
        <f t="shared" si="24"/>
        <v>671924.81436000008</v>
      </c>
      <c r="K744" s="3">
        <f>IF(J744&lt;Description!$C$6,'Monthly Stage'!J744,Description!$C$6)</f>
        <v>671924.81436000008</v>
      </c>
    </row>
    <row r="745" spans="1:11">
      <c r="A745" s="10">
        <f>Evaporation!A744</f>
        <v>1738</v>
      </c>
      <c r="B745" s="3">
        <f>VLOOKUP(A745,Inflow!$A$2:$C$1010,2,FALSE)</f>
        <v>96733.076000000001</v>
      </c>
      <c r="C745">
        <f>VLOOKUP(A745,'Supplemental Flows'!$A$2:$B$781,2,FALSE)</f>
        <v>0</v>
      </c>
      <c r="D745" s="8">
        <f>Description!$C$5</f>
        <v>78500</v>
      </c>
      <c r="E745" s="3">
        <f>VLOOKUP(J744,'Capacity Curve'!$C$2:$E$123,3,TRUE)</f>
        <v>25200</v>
      </c>
      <c r="F745" s="11">
        <f>VLOOKUP(A745,Evaporation!$A$2:$F$1010,3,FALSE)</f>
        <v>2.3015403999999999</v>
      </c>
      <c r="G745" s="3">
        <f t="shared" si="25"/>
        <v>57998.818079999997</v>
      </c>
      <c r="H745" s="3">
        <f>IF(J744+B745+C745-D745-G745-E745-I745&gt;Description!$C$6,J744+B745+C745-D745-G745-Description!$C$6,0)</f>
        <v>0</v>
      </c>
      <c r="I745" s="6"/>
      <c r="J745" s="3">
        <f t="shared" si="24"/>
        <v>632159.07228000008</v>
      </c>
      <c r="K745" s="3">
        <f>IF(J745&lt;Description!$C$6,'Monthly Stage'!J745,Description!$C$6)</f>
        <v>632159.07228000008</v>
      </c>
    </row>
    <row r="746" spans="1:11">
      <c r="A746" s="10">
        <f>Evaporation!A745</f>
        <v>1739</v>
      </c>
      <c r="B746" s="3">
        <f>VLOOKUP(A746,Inflow!$A$2:$C$1010,2,FALSE)</f>
        <v>228736.712</v>
      </c>
      <c r="C746">
        <f>VLOOKUP(A746,'Supplemental Flows'!$A$2:$B$781,2,FALSE)</f>
        <v>0</v>
      </c>
      <c r="D746" s="8">
        <f>Description!$C$5</f>
        <v>78500</v>
      </c>
      <c r="E746" s="3">
        <f>VLOOKUP(J745,'Capacity Curve'!$C$2:$E$123,3,TRUE)</f>
        <v>24400</v>
      </c>
      <c r="F746" s="11">
        <f>VLOOKUP(A746,Evaporation!$A$2:$F$1010,3,FALSE)</f>
        <v>1.1625048</v>
      </c>
      <c r="G746" s="3">
        <f t="shared" si="25"/>
        <v>28365.117119999999</v>
      </c>
      <c r="H746" s="3">
        <f>IF(J745+B746+C746-D746-G746-E746-I746&gt;Description!$C$6,J745+B746+C746-D746-G746-Description!$C$6,0)</f>
        <v>0</v>
      </c>
      <c r="I746" s="6"/>
      <c r="J746" s="3">
        <f t="shared" si="24"/>
        <v>754030.66716000007</v>
      </c>
      <c r="K746" s="3">
        <f>IF(J746&lt;Description!$C$6,'Monthly Stage'!J746,Description!$C$6)</f>
        <v>754030.66716000007</v>
      </c>
    </row>
    <row r="747" spans="1:11">
      <c r="A747" s="10">
        <f>Evaporation!A746</f>
        <v>1740</v>
      </c>
      <c r="B747" s="3">
        <f>VLOOKUP(A747,Inflow!$A$2:$C$1010,2,FALSE)</f>
        <v>302380.50199999998</v>
      </c>
      <c r="C747">
        <f>VLOOKUP(A747,'Supplemental Flows'!$A$2:$B$781,2,FALSE)</f>
        <v>0</v>
      </c>
      <c r="D747" s="8">
        <f>Description!$C$5</f>
        <v>78500</v>
      </c>
      <c r="E747" s="3">
        <f>VLOOKUP(J746,'Capacity Curve'!$C$2:$E$123,3,TRUE)</f>
        <v>27300</v>
      </c>
      <c r="F747" s="11">
        <f>VLOOKUP(A747,Evaporation!$A$2:$F$1010,3,FALSE)</f>
        <v>0.52704580000000001</v>
      </c>
      <c r="G747" s="3">
        <f t="shared" si="25"/>
        <v>14388.350340000001</v>
      </c>
      <c r="H747" s="3">
        <f>IF(J746+B747+C747-D747-G747-E747-I747&gt;Description!$C$6,J746+B747+C747-D747-G747-Description!$C$6,0)</f>
        <v>149022.81882000004</v>
      </c>
      <c r="I747" s="6"/>
      <c r="J747" s="3">
        <f t="shared" si="24"/>
        <v>814500</v>
      </c>
      <c r="K747" s="3">
        <f>IF(J747&lt;Description!$C$6,'Monthly Stage'!J747,Description!$C$6)</f>
        <v>814500</v>
      </c>
    </row>
    <row r="748" spans="1:11">
      <c r="A748" s="10">
        <f>Evaporation!A747</f>
        <v>1741</v>
      </c>
      <c r="B748" s="3">
        <f>VLOOKUP(A748,Inflow!$A$2:$C$1010,2,FALSE)</f>
        <v>152643.57199999999</v>
      </c>
      <c r="C748">
        <f>VLOOKUP(A748,'Supplemental Flows'!$A$2:$B$781,2,FALSE)</f>
        <v>0</v>
      </c>
      <c r="D748" s="8">
        <f>Description!$C$5</f>
        <v>78500</v>
      </c>
      <c r="E748" s="3">
        <f>VLOOKUP(J747,'Capacity Curve'!$C$2:$E$123,3,TRUE)</f>
        <v>29800</v>
      </c>
      <c r="F748" s="11">
        <f>VLOOKUP(A748,Evaporation!$A$2:$F$1010,3,FALSE)</f>
        <v>1.8190987999999999</v>
      </c>
      <c r="G748" s="3">
        <f t="shared" si="25"/>
        <v>54209.144239999994</v>
      </c>
      <c r="H748" s="3">
        <f>IF(J747+B748+C748-D748-G748-E748-I748&gt;Description!$C$6,J747+B748+C748-D748-G748-Description!$C$6,0)</f>
        <v>0</v>
      </c>
      <c r="I748" s="6"/>
      <c r="J748" s="3">
        <f t="shared" si="24"/>
        <v>834434.42775999987</v>
      </c>
      <c r="K748" s="3">
        <f>IF(J748&lt;Description!$C$6,'Monthly Stage'!J748,Description!$C$6)</f>
        <v>814500</v>
      </c>
    </row>
    <row r="749" spans="1:11">
      <c r="A749" s="10">
        <f>Evaporation!A748</f>
        <v>1742</v>
      </c>
      <c r="B749" s="3">
        <f>VLOOKUP(A749,Inflow!$A$2:$C$1010,2,FALSE)</f>
        <v>84061.771999999997</v>
      </c>
      <c r="C749">
        <f>VLOOKUP(A749,'Supplemental Flows'!$A$2:$B$781,2,FALSE)</f>
        <v>0</v>
      </c>
      <c r="D749" s="8">
        <f>Description!$C$5</f>
        <v>78500</v>
      </c>
      <c r="E749" s="3">
        <f>VLOOKUP(J748,'Capacity Curve'!$C$2:$E$123,3,TRUE)</f>
        <v>29800</v>
      </c>
      <c r="F749" s="11">
        <f>VLOOKUP(A749,Evaporation!$A$2:$F$1010,3,FALSE)</f>
        <v>2.4108787999999999</v>
      </c>
      <c r="G749" s="3">
        <f t="shared" si="25"/>
        <v>71844.188240000003</v>
      </c>
      <c r="H749" s="3">
        <f>IF(J748+B749+C749-D749-G749-E749-I749&gt;Description!$C$6,J748+B749+C749-D749-G749-Description!$C$6,0)</f>
        <v>0</v>
      </c>
      <c r="I749" s="6"/>
      <c r="J749" s="3">
        <f t="shared" si="24"/>
        <v>768152.01151999983</v>
      </c>
      <c r="K749" s="3">
        <f>IF(J749&lt;Description!$C$6,'Monthly Stage'!J749,Description!$C$6)</f>
        <v>768152.01151999983</v>
      </c>
    </row>
    <row r="750" spans="1:11">
      <c r="A750" s="10">
        <f>Evaporation!A749</f>
        <v>1743</v>
      </c>
      <c r="B750" s="3">
        <f>VLOOKUP(A750,Inflow!$A$2:$C$1010,2,FALSE)</f>
        <v>101337.85399999999</v>
      </c>
      <c r="C750">
        <f>VLOOKUP(A750,'Supplemental Flows'!$A$2:$B$781,2,FALSE)</f>
        <v>0</v>
      </c>
      <c r="D750" s="8">
        <f>Description!$C$5</f>
        <v>78500</v>
      </c>
      <c r="E750" s="3">
        <f>VLOOKUP(J749,'Capacity Curve'!$C$2:$E$123,3,TRUE)</f>
        <v>28100</v>
      </c>
      <c r="F750" s="11">
        <f>VLOOKUP(A750,Evaporation!$A$2:$F$1010,3,FALSE)</f>
        <v>2.2618065999999999</v>
      </c>
      <c r="G750" s="3">
        <f t="shared" si="25"/>
        <v>63556.765459999995</v>
      </c>
      <c r="H750" s="3">
        <f>IF(J749+B750+C750-D750-G750-E750-I750&gt;Description!$C$6,J749+B750+C750-D750-G750-Description!$C$6,0)</f>
        <v>0</v>
      </c>
      <c r="I750" s="6"/>
      <c r="J750" s="3">
        <f t="shared" si="24"/>
        <v>727433.10005999974</v>
      </c>
      <c r="K750" s="3">
        <f>IF(J750&lt;Description!$C$6,'Monthly Stage'!J750,Description!$C$6)</f>
        <v>727433.10005999974</v>
      </c>
    </row>
    <row r="751" spans="1:11">
      <c r="A751" s="10">
        <f>Evaporation!A750</f>
        <v>1744</v>
      </c>
      <c r="B751" s="3">
        <f>VLOOKUP(A751,Inflow!$A$2:$C$1010,2,FALSE)</f>
        <v>173414.06</v>
      </c>
      <c r="C751">
        <f>VLOOKUP(A751,'Supplemental Flows'!$A$2:$B$781,2,FALSE)</f>
        <v>0</v>
      </c>
      <c r="D751" s="8">
        <f>Description!$C$5</f>
        <v>78500</v>
      </c>
      <c r="E751" s="3">
        <f>VLOOKUP(J750,'Capacity Curve'!$C$2:$E$123,3,TRUE)</f>
        <v>26600</v>
      </c>
      <c r="F751" s="11">
        <f>VLOOKUP(A751,Evaporation!$A$2:$F$1010,3,FALSE)</f>
        <v>1.6398740000000001</v>
      </c>
      <c r="G751" s="3">
        <f t="shared" si="25"/>
        <v>43620.648399999998</v>
      </c>
      <c r="H751" s="3">
        <f>IF(J750+B751+C751-D751-G751-E751-I751&gt;Description!$C$6,J750+B751+C751-D751-G751-Description!$C$6,0)</f>
        <v>0</v>
      </c>
      <c r="I751" s="6"/>
      <c r="J751" s="3">
        <f t="shared" si="24"/>
        <v>778726.51165999973</v>
      </c>
      <c r="K751" s="3">
        <f>IF(J751&lt;Description!$C$6,'Monthly Stage'!J751,Description!$C$6)</f>
        <v>778726.51165999973</v>
      </c>
    </row>
    <row r="752" spans="1:11">
      <c r="A752" s="10">
        <f>Evaporation!A751</f>
        <v>1745</v>
      </c>
      <c r="B752" s="3">
        <f>VLOOKUP(A752,Inflow!$A$2:$C$1010,2,FALSE)</f>
        <v>166490.56400000001</v>
      </c>
      <c r="C752">
        <f>VLOOKUP(A752,'Supplemental Flows'!$A$2:$B$781,2,FALSE)</f>
        <v>0</v>
      </c>
      <c r="D752" s="8">
        <f>Description!$C$5</f>
        <v>78500</v>
      </c>
      <c r="E752" s="3">
        <f>VLOOKUP(J751,'Capacity Curve'!$C$2:$E$123,3,TRUE)</f>
        <v>28100</v>
      </c>
      <c r="F752" s="11">
        <f>VLOOKUP(A752,Evaporation!$A$2:$F$1010,3,FALSE)</f>
        <v>1.6996156</v>
      </c>
      <c r="G752" s="3">
        <f t="shared" si="25"/>
        <v>47759.198360000002</v>
      </c>
      <c r="H752" s="3">
        <f>IF(J751+B752+C752-D752-G752-E752-I752&gt;Description!$C$6,J751+B752+C752-D752-G752-Description!$C$6,0)</f>
        <v>0</v>
      </c>
      <c r="I752" s="6"/>
      <c r="J752" s="3">
        <f t="shared" si="24"/>
        <v>818957.8772999997</v>
      </c>
      <c r="K752" s="3">
        <f>IF(J752&lt;Description!$C$6,'Monthly Stage'!J752,Description!$C$6)</f>
        <v>814500</v>
      </c>
    </row>
    <row r="753" spans="1:11">
      <c r="A753" s="10">
        <f>Evaporation!A752</f>
        <v>1746</v>
      </c>
      <c r="B753" s="3">
        <f>VLOOKUP(A753,Inflow!$A$2:$C$1010,2,FALSE)</f>
        <v>296142.82400000002</v>
      </c>
      <c r="C753">
        <f>VLOOKUP(A753,'Supplemental Flows'!$A$2:$B$781,2,FALSE)</f>
        <v>0</v>
      </c>
      <c r="D753" s="8">
        <f>Description!$C$5</f>
        <v>78500</v>
      </c>
      <c r="E753" s="3">
        <f>VLOOKUP(J752,'Capacity Curve'!$C$2:$E$123,3,TRUE)</f>
        <v>29800</v>
      </c>
      <c r="F753" s="11">
        <f>VLOOKUP(A753,Evaporation!$A$2:$F$1010,3,FALSE)</f>
        <v>0.58086959999999999</v>
      </c>
      <c r="G753" s="3">
        <f t="shared" si="25"/>
        <v>17309.914079999999</v>
      </c>
      <c r="H753" s="3">
        <f>IF(J752+B753+C753-D753-G753-E753-I753&gt;Description!$C$6,J752+B753+C753-D753-G753-Description!$C$6,0)</f>
        <v>204790.78721999982</v>
      </c>
      <c r="I753" s="6"/>
      <c r="J753" s="3">
        <f t="shared" si="24"/>
        <v>814500</v>
      </c>
      <c r="K753" s="3">
        <f>IF(J753&lt;Description!$C$6,'Monthly Stage'!J753,Description!$C$6)</f>
        <v>814500</v>
      </c>
    </row>
    <row r="754" spans="1:11">
      <c r="A754" s="10">
        <f>Evaporation!A753</f>
        <v>1747</v>
      </c>
      <c r="B754" s="3">
        <f>VLOOKUP(A754,Inflow!$A$2:$C$1010,2,FALSE)</f>
        <v>240950.804</v>
      </c>
      <c r="C754">
        <f>VLOOKUP(A754,'Supplemental Flows'!$A$2:$B$781,2,FALSE)</f>
        <v>0</v>
      </c>
      <c r="D754" s="8">
        <f>Description!$C$5</f>
        <v>78500</v>
      </c>
      <c r="E754" s="3">
        <f>VLOOKUP(J753,'Capacity Curve'!$C$2:$E$123,3,TRUE)</f>
        <v>29800</v>
      </c>
      <c r="F754" s="11">
        <f>VLOOKUP(A754,Evaporation!$A$2:$F$1010,3,FALSE)</f>
        <v>1.0571116</v>
      </c>
      <c r="G754" s="3">
        <f t="shared" si="25"/>
        <v>31501.92568</v>
      </c>
      <c r="H754" s="3">
        <f>IF(J753+B754+C754-D754-G754-E754-I754&gt;Description!$C$6,J753+B754+C754-D754-G754-Description!$C$6,0)</f>
        <v>130948.87832000002</v>
      </c>
      <c r="I754" s="6"/>
      <c r="J754" s="3">
        <f t="shared" si="24"/>
        <v>814500</v>
      </c>
      <c r="K754" s="3">
        <f>IF(J754&lt;Description!$C$6,'Monthly Stage'!J754,Description!$C$6)</f>
        <v>814500</v>
      </c>
    </row>
    <row r="755" spans="1:11">
      <c r="A755" s="10">
        <f>Evaporation!A754</f>
        <v>1748</v>
      </c>
      <c r="B755" s="3">
        <f>VLOOKUP(A755,Inflow!$A$2:$C$1010,2,FALSE)</f>
        <v>201108.04399999999</v>
      </c>
      <c r="C755">
        <f>VLOOKUP(A755,'Supplemental Flows'!$A$2:$B$781,2,FALSE)</f>
        <v>0</v>
      </c>
      <c r="D755" s="8">
        <f>Description!$C$5</f>
        <v>78500</v>
      </c>
      <c r="E755" s="3">
        <f>VLOOKUP(J754,'Capacity Curve'!$C$2:$E$123,3,TRUE)</f>
        <v>29800</v>
      </c>
      <c r="F755" s="11">
        <f>VLOOKUP(A755,Evaporation!$A$2:$F$1010,3,FALSE)</f>
        <v>1.4009076</v>
      </c>
      <c r="G755" s="3">
        <f t="shared" si="25"/>
        <v>41747.046480000005</v>
      </c>
      <c r="H755" s="3">
        <f>IF(J754+B755+C755-D755-G755-E755-I755&gt;Description!$C$6,J754+B755+C755-D755-G755-Description!$C$6,0)</f>
        <v>80860.997519999975</v>
      </c>
      <c r="I755" s="6"/>
      <c r="J755" s="3">
        <f t="shared" si="24"/>
        <v>814500</v>
      </c>
      <c r="K755" s="3">
        <f>IF(J755&lt;Description!$C$6,'Monthly Stage'!J755,Description!$C$6)</f>
        <v>814500</v>
      </c>
    </row>
    <row r="756" spans="1:11">
      <c r="A756" s="10">
        <f>Evaporation!A755</f>
        <v>1749</v>
      </c>
      <c r="B756" s="3">
        <f>VLOOKUP(A756,Inflow!$A$2:$C$1010,2,FALSE)</f>
        <v>173642.666</v>
      </c>
      <c r="C756">
        <f>VLOOKUP(A756,'Supplemental Flows'!$A$2:$B$781,2,FALSE)</f>
        <v>0</v>
      </c>
      <c r="D756" s="8">
        <f>Description!$C$5</f>
        <v>78500</v>
      </c>
      <c r="E756" s="3">
        <f>VLOOKUP(J755,'Capacity Curve'!$C$2:$E$123,3,TRUE)</f>
        <v>29800</v>
      </c>
      <c r="F756" s="11">
        <f>VLOOKUP(A756,Evaporation!$A$2:$F$1010,3,FALSE)</f>
        <v>1.6379014000000001</v>
      </c>
      <c r="G756" s="3">
        <f t="shared" si="25"/>
        <v>48809.461719999999</v>
      </c>
      <c r="H756" s="3">
        <f>IF(J755+B756+C756-D756-G756-E756-I756&gt;Description!$C$6,J755+B756+C756-D756-G756-Description!$C$6,0)</f>
        <v>46333.204279999947</v>
      </c>
      <c r="I756" s="6"/>
      <c r="J756" s="3">
        <f t="shared" si="24"/>
        <v>814500</v>
      </c>
      <c r="K756" s="3">
        <f>IF(J756&lt;Description!$C$6,'Monthly Stage'!J756,Description!$C$6)</f>
        <v>814500</v>
      </c>
    </row>
    <row r="757" spans="1:11">
      <c r="A757" s="10">
        <f>Evaporation!A756</f>
        <v>1750</v>
      </c>
      <c r="B757" s="3">
        <f>VLOOKUP(A757,Inflow!$A$2:$C$1010,2,FALSE)</f>
        <v>106661.10800000001</v>
      </c>
      <c r="C757">
        <f>VLOOKUP(A757,'Supplemental Flows'!$A$2:$B$781,2,FALSE)</f>
        <v>0</v>
      </c>
      <c r="D757" s="8">
        <f>Description!$C$5</f>
        <v>78500</v>
      </c>
      <c r="E757" s="3">
        <f>VLOOKUP(J756,'Capacity Curve'!$C$2:$E$123,3,TRUE)</f>
        <v>29800</v>
      </c>
      <c r="F757" s="11">
        <f>VLOOKUP(A757,Evaporation!$A$2:$F$1010,3,FALSE)</f>
        <v>2.2158731999999999</v>
      </c>
      <c r="G757" s="3">
        <f t="shared" si="25"/>
        <v>66033.021359999999</v>
      </c>
      <c r="H757" s="3">
        <f>IF(J756+B757+C757-D757-G757-E757-I757&gt;Description!$C$6,J756+B757+C757-D757-G757-Description!$C$6,0)</f>
        <v>0</v>
      </c>
      <c r="I757" s="6"/>
      <c r="J757" s="3">
        <f t="shared" si="24"/>
        <v>776628.08663999999</v>
      </c>
      <c r="K757" s="3">
        <f>IF(J757&lt;Description!$C$6,'Monthly Stage'!J757,Description!$C$6)</f>
        <v>776628.08663999999</v>
      </c>
    </row>
    <row r="758" spans="1:11">
      <c r="A758" s="10">
        <f>Evaporation!A757</f>
        <v>1751</v>
      </c>
      <c r="B758" s="3">
        <f>VLOOKUP(A758,Inflow!$A$2:$C$1010,2,FALSE)</f>
        <v>113421.31400000001</v>
      </c>
      <c r="C758">
        <f>VLOOKUP(A758,'Supplemental Flows'!$A$2:$B$781,2,FALSE)</f>
        <v>0</v>
      </c>
      <c r="D758" s="8">
        <f>Description!$C$5</f>
        <v>78500</v>
      </c>
      <c r="E758" s="3">
        <f>VLOOKUP(J757,'Capacity Curve'!$C$2:$E$123,3,TRUE)</f>
        <v>28100</v>
      </c>
      <c r="F758" s="11">
        <f>VLOOKUP(A758,Evaporation!$A$2:$F$1010,3,FALSE)</f>
        <v>2.1575405999999999</v>
      </c>
      <c r="G758" s="3">
        <f t="shared" si="25"/>
        <v>60626.89086</v>
      </c>
      <c r="H758" s="3">
        <f>IF(J757+B758+C758-D758-G758-E758-I758&gt;Description!$C$6,J757+B758+C758-D758-G758-Description!$C$6,0)</f>
        <v>0</v>
      </c>
      <c r="I758" s="6"/>
      <c r="J758" s="3">
        <f t="shared" si="24"/>
        <v>750922.50977999996</v>
      </c>
      <c r="K758" s="3">
        <f>IF(J758&lt;Description!$C$6,'Monthly Stage'!J758,Description!$C$6)</f>
        <v>750922.50977999996</v>
      </c>
    </row>
    <row r="759" spans="1:11">
      <c r="A759" s="10">
        <f>Evaporation!A758</f>
        <v>1752</v>
      </c>
      <c r="B759" s="3">
        <f>VLOOKUP(A759,Inflow!$A$2:$C$1010,2,FALSE)</f>
        <v>21358.411999999982</v>
      </c>
      <c r="C759">
        <f>VLOOKUP(A759,'Supplemental Flows'!$A$2:$B$781,2,FALSE)</f>
        <v>0</v>
      </c>
      <c r="D759" s="8">
        <f>Description!$C$5</f>
        <v>78500</v>
      </c>
      <c r="E759" s="3">
        <f>VLOOKUP(J758,'Capacity Curve'!$C$2:$E$123,3,TRUE)</f>
        <v>27300</v>
      </c>
      <c r="F759" s="11">
        <f>VLOOKUP(A759,Evaporation!$A$2:$F$1010,3,FALSE)</f>
        <v>2.9519348000000001</v>
      </c>
      <c r="G759" s="3">
        <f t="shared" si="25"/>
        <v>80587.820040000006</v>
      </c>
      <c r="H759" s="3">
        <f>IF(J758+B759+C759-D759-G759-E759-I759&gt;Description!$C$6,J758+B759+C759-D759-G759-Description!$C$6,0)</f>
        <v>0</v>
      </c>
      <c r="I759" s="6"/>
      <c r="J759" s="3">
        <f t="shared" si="24"/>
        <v>613193.10173999995</v>
      </c>
      <c r="K759" s="3">
        <f>IF(J759&lt;Description!$C$6,'Monthly Stage'!J759,Description!$C$6)</f>
        <v>613193.10173999995</v>
      </c>
    </row>
    <row r="760" spans="1:11">
      <c r="A760" s="10">
        <f>Evaporation!A759</f>
        <v>1753</v>
      </c>
      <c r="B760" s="3">
        <f>VLOOKUP(A760,Inflow!$A$2:$C$1010,2,FALSE)</f>
        <v>147581.58199999999</v>
      </c>
      <c r="C760">
        <f>VLOOKUP(A760,'Supplemental Flows'!$A$2:$B$781,2,FALSE)</f>
        <v>0</v>
      </c>
      <c r="D760" s="8">
        <f>Description!$C$5</f>
        <v>78500</v>
      </c>
      <c r="E760" s="3">
        <f>VLOOKUP(J759,'Capacity Curve'!$C$2:$E$123,3,TRUE)</f>
        <v>23700</v>
      </c>
      <c r="F760" s="11">
        <f>VLOOKUP(A760,Evaporation!$A$2:$F$1010,3,FALSE)</f>
        <v>1.8627777999999999</v>
      </c>
      <c r="G760" s="3">
        <f t="shared" si="25"/>
        <v>44147.833859999999</v>
      </c>
      <c r="H760" s="3">
        <f>IF(J759+B760+C760-D760-G760-E760-I760&gt;Description!$C$6,J759+B760+C760-D760-G760-Description!$C$6,0)</f>
        <v>0</v>
      </c>
      <c r="I760" s="6"/>
      <c r="J760" s="3">
        <f t="shared" si="24"/>
        <v>638126.84987999999</v>
      </c>
      <c r="K760" s="3">
        <f>IF(J760&lt;Description!$C$6,'Monthly Stage'!J760,Description!$C$6)</f>
        <v>638126.84987999999</v>
      </c>
    </row>
    <row r="761" spans="1:11">
      <c r="A761" s="10">
        <f>Evaporation!A760</f>
        <v>1754</v>
      </c>
      <c r="B761" s="3">
        <f>VLOOKUP(A761,Inflow!$A$2:$C$1010,2,FALSE)</f>
        <v>91997.665999999997</v>
      </c>
      <c r="C761">
        <f>VLOOKUP(A761,'Supplemental Flows'!$A$2:$B$781,2,FALSE)</f>
        <v>0</v>
      </c>
      <c r="D761" s="8">
        <f>Description!$C$5</f>
        <v>78500</v>
      </c>
      <c r="E761" s="3">
        <f>VLOOKUP(J760,'Capacity Curve'!$C$2:$E$123,3,TRUE)</f>
        <v>24400</v>
      </c>
      <c r="F761" s="11">
        <f>VLOOKUP(A761,Evaporation!$A$2:$F$1010,3,FALSE)</f>
        <v>2.3424014</v>
      </c>
      <c r="G761" s="3">
        <f t="shared" si="25"/>
        <v>57154.594160000001</v>
      </c>
      <c r="H761" s="3">
        <f>IF(J760+B761+C761-D761-G761-E761-I761&gt;Description!$C$6,J760+B761+C761-D761-G761-Description!$C$6,0)</f>
        <v>0</v>
      </c>
      <c r="I761" s="6"/>
      <c r="J761" s="3">
        <f t="shared" si="24"/>
        <v>594469.92171999998</v>
      </c>
      <c r="K761" s="3">
        <f>IF(J761&lt;Description!$C$6,'Monthly Stage'!J761,Description!$C$6)</f>
        <v>594469.92171999998</v>
      </c>
    </row>
    <row r="762" spans="1:11">
      <c r="A762" s="10">
        <f>Evaporation!A761</f>
        <v>1755</v>
      </c>
      <c r="B762" s="3">
        <f>VLOOKUP(A762,Inflow!$A$2:$C$1010,2,FALSE)</f>
        <v>42586.112000000008</v>
      </c>
      <c r="C762">
        <f>VLOOKUP(A762,'Supplemental Flows'!$A$2:$B$781,2,FALSE)</f>
        <v>0</v>
      </c>
      <c r="D762" s="8">
        <f>Description!$C$5</f>
        <v>78500</v>
      </c>
      <c r="E762" s="3">
        <f>VLOOKUP(J761,'Capacity Curve'!$C$2:$E$123,3,TRUE)</f>
        <v>23100</v>
      </c>
      <c r="F762" s="11">
        <f>VLOOKUP(A762,Evaporation!$A$2:$F$1010,3,FALSE)</f>
        <v>2.7687648</v>
      </c>
      <c r="G762" s="3">
        <f t="shared" si="25"/>
        <v>63958.46688</v>
      </c>
      <c r="H762" s="3">
        <f>IF(J761+B762+C762-D762-G762-E762-I762&gt;Description!$C$6,J761+B762+C762-D762-G762-Description!$C$6,0)</f>
        <v>0</v>
      </c>
      <c r="I762" s="6"/>
      <c r="J762" s="3">
        <f t="shared" si="24"/>
        <v>494597.56683999998</v>
      </c>
      <c r="K762" s="3">
        <f>IF(J762&lt;Description!$C$6,'Monthly Stage'!J762,Description!$C$6)</f>
        <v>494597.56683999998</v>
      </c>
    </row>
    <row r="763" spans="1:11">
      <c r="A763" s="10">
        <f>Evaporation!A762</f>
        <v>1756</v>
      </c>
      <c r="B763" s="3">
        <f>VLOOKUP(A763,Inflow!$A$2:$C$1010,2,FALSE)</f>
        <v>114499.02799999999</v>
      </c>
      <c r="C763">
        <f>VLOOKUP(A763,'Supplemental Flows'!$A$2:$B$781,2,FALSE)</f>
        <v>0</v>
      </c>
      <c r="D763" s="8">
        <f>Description!$C$5</f>
        <v>78500</v>
      </c>
      <c r="E763" s="3">
        <f>VLOOKUP(J762,'Capacity Curve'!$C$2:$E$123,3,TRUE)</f>
        <v>20460</v>
      </c>
      <c r="F763" s="11">
        <f>VLOOKUP(A763,Evaporation!$A$2:$F$1010,3,FALSE)</f>
        <v>2.1482412000000002</v>
      </c>
      <c r="G763" s="3">
        <f t="shared" si="25"/>
        <v>43953.014952000005</v>
      </c>
      <c r="H763" s="3">
        <f>IF(J762+B763+C763-D763-G763-E763-I763&gt;Description!$C$6,J762+B763+C763-D763-G763-Description!$C$6,0)</f>
        <v>0</v>
      </c>
      <c r="I763" s="6"/>
      <c r="J763" s="3">
        <f t="shared" si="24"/>
        <v>486643.57988799992</v>
      </c>
      <c r="K763" s="3">
        <f>IF(J763&lt;Description!$C$6,'Monthly Stage'!J763,Description!$C$6)</f>
        <v>486643.57988799992</v>
      </c>
    </row>
    <row r="764" spans="1:11">
      <c r="A764" s="10">
        <f>Evaporation!A763</f>
        <v>1757</v>
      </c>
      <c r="B764" s="3">
        <f>VLOOKUP(A764,Inflow!$A$2:$C$1010,2,FALSE)</f>
        <v>131546.50400000002</v>
      </c>
      <c r="C764">
        <f>VLOOKUP(A764,'Supplemental Flows'!$A$2:$B$781,2,FALSE)</f>
        <v>0</v>
      </c>
      <c r="D764" s="8">
        <f>Description!$C$5</f>
        <v>78500</v>
      </c>
      <c r="E764" s="3">
        <f>VLOOKUP(J763,'Capacity Curve'!$C$2:$E$123,3,TRUE)</f>
        <v>18900</v>
      </c>
      <c r="F764" s="11">
        <f>VLOOKUP(A764,Evaporation!$A$2:$F$1010,3,FALSE)</f>
        <v>2.0011416</v>
      </c>
      <c r="G764" s="3">
        <f t="shared" si="25"/>
        <v>37821.576240000002</v>
      </c>
      <c r="H764" s="3">
        <f>IF(J763+B764+C764-D764-G764-E764-I764&gt;Description!$C$6,J763+B764+C764-D764-G764-Description!$C$6,0)</f>
        <v>0</v>
      </c>
      <c r="I764" s="6"/>
      <c r="J764" s="3">
        <f t="shared" si="24"/>
        <v>501868.50764799991</v>
      </c>
      <c r="K764" s="3">
        <f>IF(J764&lt;Description!$C$6,'Monthly Stage'!J764,Description!$C$6)</f>
        <v>501868.50764799991</v>
      </c>
    </row>
    <row r="765" spans="1:11">
      <c r="A765" s="10">
        <f>Evaporation!A764</f>
        <v>1758</v>
      </c>
      <c r="B765" s="3">
        <f>VLOOKUP(A765,Inflow!$A$2:$C$1010,2,FALSE)</f>
        <v>290035.77799999999</v>
      </c>
      <c r="C765">
        <f>VLOOKUP(A765,'Supplemental Flows'!$A$2:$B$781,2,FALSE)</f>
        <v>0</v>
      </c>
      <c r="D765" s="8">
        <f>Description!$C$5</f>
        <v>78500</v>
      </c>
      <c r="E765" s="3">
        <f>VLOOKUP(J764,'Capacity Curve'!$C$2:$E$123,3,TRUE)</f>
        <v>20460</v>
      </c>
      <c r="F765" s="11">
        <f>VLOOKUP(A765,Evaporation!$A$2:$F$1010,3,FALSE)</f>
        <v>0.63356619999999997</v>
      </c>
      <c r="G765" s="3">
        <f t="shared" si="25"/>
        <v>12962.764451999999</v>
      </c>
      <c r="H765" s="3">
        <f>IF(J764+B765+C765-D765-G765-E765-I765&gt;Description!$C$6,J764+B765+C765-D765-G765-Description!$C$6,0)</f>
        <v>0</v>
      </c>
      <c r="I765" s="6"/>
      <c r="J765" s="3">
        <f t="shared" si="24"/>
        <v>700441.52119599993</v>
      </c>
      <c r="K765" s="3">
        <f>IF(J765&lt;Description!$C$6,'Monthly Stage'!J765,Description!$C$6)</f>
        <v>700441.52119599993</v>
      </c>
    </row>
    <row r="766" spans="1:11">
      <c r="A766" s="10">
        <f>Evaporation!A765</f>
        <v>1759</v>
      </c>
      <c r="B766" s="3">
        <f>VLOOKUP(A766,Inflow!$A$2:$C$1010,2,FALSE)</f>
        <v>222466.37599999999</v>
      </c>
      <c r="C766">
        <f>VLOOKUP(A766,'Supplemental Flows'!$A$2:$B$781,2,FALSE)</f>
        <v>0</v>
      </c>
      <c r="D766" s="8">
        <f>Description!$C$5</f>
        <v>78500</v>
      </c>
      <c r="E766" s="3">
        <f>VLOOKUP(J765,'Capacity Curve'!$C$2:$E$123,3,TRUE)</f>
        <v>25800</v>
      </c>
      <c r="F766" s="11">
        <f>VLOOKUP(A766,Evaporation!$A$2:$F$1010,3,FALSE)</f>
        <v>1.2166104</v>
      </c>
      <c r="G766" s="3">
        <f t="shared" si="25"/>
        <v>31388.548319999998</v>
      </c>
      <c r="H766" s="3">
        <f>IF(J765+B766+C766-D766-G766-E766-I766&gt;Description!$C$6,J765+B766+C766-D766-G766-Description!$C$6,0)</f>
        <v>0</v>
      </c>
      <c r="I766" s="6"/>
      <c r="J766" s="3">
        <f t="shared" si="24"/>
        <v>813019.34887600003</v>
      </c>
      <c r="K766" s="3">
        <f>IF(J766&lt;Description!$C$6,'Monthly Stage'!J766,Description!$C$6)</f>
        <v>813019.34887600003</v>
      </c>
    </row>
    <row r="767" spans="1:11">
      <c r="A767" s="10">
        <f>Evaporation!A766</f>
        <v>1760</v>
      </c>
      <c r="B767" s="3">
        <f>VLOOKUP(A767,Inflow!$A$2:$C$1010,2,FALSE)</f>
        <v>236084.76199999999</v>
      </c>
      <c r="C767">
        <f>VLOOKUP(A767,'Supplemental Flows'!$A$2:$B$781,2,FALSE)</f>
        <v>0</v>
      </c>
      <c r="D767" s="8">
        <f>Description!$C$5</f>
        <v>78500</v>
      </c>
      <c r="E767" s="3">
        <f>VLOOKUP(J766,'Capacity Curve'!$C$2:$E$123,3,TRUE)</f>
        <v>28900</v>
      </c>
      <c r="F767" s="11">
        <f>VLOOKUP(A767,Evaporation!$A$2:$F$1010,3,FALSE)</f>
        <v>1.0990998000000001</v>
      </c>
      <c r="G767" s="3">
        <f t="shared" si="25"/>
        <v>31763.984220000002</v>
      </c>
      <c r="H767" s="3">
        <f>IF(J766+B767+C767-D767-G767-E767-I767&gt;Description!$C$6,J766+B767+C767-D767-G767-Description!$C$6,0)</f>
        <v>124340.12665600004</v>
      </c>
      <c r="I767" s="6"/>
      <c r="J767" s="3">
        <f t="shared" si="24"/>
        <v>814500</v>
      </c>
      <c r="K767" s="3">
        <f>IF(J767&lt;Description!$C$6,'Monthly Stage'!J767,Description!$C$6)</f>
        <v>814500</v>
      </c>
    </row>
    <row r="768" spans="1:11">
      <c r="A768" s="10">
        <f>Evaporation!A767</f>
        <v>1761</v>
      </c>
      <c r="B768" s="3">
        <f>VLOOKUP(A768,Inflow!$A$2:$C$1010,2,FALSE)</f>
        <v>218122.86199999999</v>
      </c>
      <c r="C768">
        <f>VLOOKUP(A768,'Supplemental Flows'!$A$2:$B$781,2,FALSE)</f>
        <v>0</v>
      </c>
      <c r="D768" s="8">
        <f>Description!$C$5</f>
        <v>78500</v>
      </c>
      <c r="E768" s="3">
        <f>VLOOKUP(J767,'Capacity Curve'!$C$2:$E$123,3,TRUE)</f>
        <v>29800</v>
      </c>
      <c r="F768" s="11">
        <f>VLOOKUP(A768,Evaporation!$A$2:$F$1010,3,FALSE)</f>
        <v>1.2540898</v>
      </c>
      <c r="G768" s="3">
        <f t="shared" si="25"/>
        <v>37371.876040000003</v>
      </c>
      <c r="H768" s="3">
        <f>IF(J767+B768+C768-D768-G768-E768-I768&gt;Description!$C$6,J767+B768+C768-D768-G768-Description!$C$6,0)</f>
        <v>102250.98595999996</v>
      </c>
      <c r="I768" s="6"/>
      <c r="J768" s="3">
        <f t="shared" si="24"/>
        <v>814500</v>
      </c>
      <c r="K768" s="3">
        <f>IF(J768&lt;Description!$C$6,'Monthly Stage'!J768,Description!$C$6)</f>
        <v>814500</v>
      </c>
    </row>
    <row r="769" spans="1:11">
      <c r="A769" s="10">
        <f>Evaporation!A768</f>
        <v>1762</v>
      </c>
      <c r="B769" s="3">
        <f>VLOOKUP(A769,Inflow!$A$2:$C$1010,2,FALSE)</f>
        <v>196405.29200000002</v>
      </c>
      <c r="C769">
        <f>VLOOKUP(A769,'Supplemental Flows'!$A$2:$B$781,2,FALSE)</f>
        <v>0</v>
      </c>
      <c r="D769" s="8">
        <f>Description!$C$5</f>
        <v>78500</v>
      </c>
      <c r="E769" s="3">
        <f>VLOOKUP(J768,'Capacity Curve'!$C$2:$E$123,3,TRUE)</f>
        <v>29800</v>
      </c>
      <c r="F769" s="11">
        <f>VLOOKUP(A769,Evaporation!$A$2:$F$1010,3,FALSE)</f>
        <v>1.4414868000000001</v>
      </c>
      <c r="G769" s="3">
        <f t="shared" si="25"/>
        <v>42956.306640000003</v>
      </c>
      <c r="H769" s="3">
        <f>IF(J768+B769+C769-D769-G769-E769-I769&gt;Description!$C$6,J768+B769+C769-D769-G769-Description!$C$6,0)</f>
        <v>74948.98536000005</v>
      </c>
      <c r="I769" s="6"/>
      <c r="J769" s="3">
        <f t="shared" si="24"/>
        <v>814500</v>
      </c>
      <c r="K769" s="3">
        <f>IF(J769&lt;Description!$C$6,'Monthly Stage'!J769,Description!$C$6)</f>
        <v>814500</v>
      </c>
    </row>
    <row r="770" spans="1:11">
      <c r="A770" s="10">
        <f>Evaporation!A769</f>
        <v>1763</v>
      </c>
      <c r="B770" s="3">
        <f>VLOOKUP(A770,Inflow!$A$2:$C$1010,2,FALSE)</f>
        <v>112017.01999999999</v>
      </c>
      <c r="C770">
        <f>VLOOKUP(A770,'Supplemental Flows'!$A$2:$B$781,2,FALSE)</f>
        <v>0</v>
      </c>
      <c r="D770" s="8">
        <f>Description!$C$5</f>
        <v>78500</v>
      </c>
      <c r="E770" s="3">
        <f>VLOOKUP(J769,'Capacity Curve'!$C$2:$E$123,3,TRUE)</f>
        <v>29800</v>
      </c>
      <c r="F770" s="11">
        <f>VLOOKUP(A770,Evaporation!$A$2:$F$1010,3,FALSE)</f>
        <v>2.1696580000000001</v>
      </c>
      <c r="G770" s="3">
        <f t="shared" si="25"/>
        <v>64655.808400000002</v>
      </c>
      <c r="H770" s="3">
        <f>IF(J769+B770+C770-D770-G770-E770-I770&gt;Description!$C$6,J769+B770+C770-D770-G770-Description!$C$6,0)</f>
        <v>0</v>
      </c>
      <c r="I770" s="6"/>
      <c r="J770" s="3">
        <f t="shared" si="24"/>
        <v>783361.21160000004</v>
      </c>
      <c r="K770" s="3">
        <f>IF(J770&lt;Description!$C$6,'Monthly Stage'!J770,Description!$C$6)</f>
        <v>783361.21160000004</v>
      </c>
    </row>
    <row r="771" spans="1:11">
      <c r="A771" s="10">
        <f>Evaporation!A770</f>
        <v>1764</v>
      </c>
      <c r="B771" s="3">
        <f>VLOOKUP(A771,Inflow!$A$2:$C$1010,2,FALSE)</f>
        <v>135726.728</v>
      </c>
      <c r="C771">
        <f>VLOOKUP(A771,'Supplemental Flows'!$A$2:$B$781,2,FALSE)</f>
        <v>0</v>
      </c>
      <c r="D771" s="8">
        <f>Description!$C$5</f>
        <v>78500</v>
      </c>
      <c r="E771" s="3">
        <f>VLOOKUP(J770,'Capacity Curve'!$C$2:$E$123,3,TRUE)</f>
        <v>28100</v>
      </c>
      <c r="F771" s="11">
        <f>VLOOKUP(A771,Evaporation!$A$2:$F$1010,3,FALSE)</f>
        <v>1.9650711999999999</v>
      </c>
      <c r="G771" s="3">
        <f t="shared" si="25"/>
        <v>55218.500719999996</v>
      </c>
      <c r="H771" s="3">
        <f>IF(J770+B771+C771-D771-G771-E771-I771&gt;Description!$C$6,J770+B771+C771-D771-G771-Description!$C$6,0)</f>
        <v>0</v>
      </c>
      <c r="I771" s="6"/>
      <c r="J771" s="3">
        <f t="shared" si="24"/>
        <v>785369.43888000003</v>
      </c>
      <c r="K771" s="3">
        <f>IF(J771&lt;Description!$C$6,'Monthly Stage'!J771,Description!$C$6)</f>
        <v>785369.43888000003</v>
      </c>
    </row>
    <row r="772" spans="1:11">
      <c r="A772" s="10">
        <f>Evaporation!A771</f>
        <v>1765</v>
      </c>
      <c r="B772" s="3">
        <f>VLOOKUP(A772,Inflow!$A$2:$C$1010,2,FALSE)</f>
        <v>136739.12599999999</v>
      </c>
      <c r="C772">
        <f>VLOOKUP(A772,'Supplemental Flows'!$A$2:$B$781,2,FALSE)</f>
        <v>0</v>
      </c>
      <c r="D772" s="8">
        <f>Description!$C$5</f>
        <v>78500</v>
      </c>
      <c r="E772" s="3">
        <f>VLOOKUP(J771,'Capacity Curve'!$C$2:$E$123,3,TRUE)</f>
        <v>28900</v>
      </c>
      <c r="F772" s="11">
        <f>VLOOKUP(A772,Evaporation!$A$2:$F$1010,3,FALSE)</f>
        <v>1.9563353999999999</v>
      </c>
      <c r="G772" s="3">
        <f t="shared" si="25"/>
        <v>56538.093059999999</v>
      </c>
      <c r="H772" s="3">
        <f>IF(J771+B772+C772-D772-G772-E772-I772&gt;Description!$C$6,J771+B772+C772-D772-G772-Description!$C$6,0)</f>
        <v>0</v>
      </c>
      <c r="I772" s="6"/>
      <c r="J772" s="3">
        <f t="shared" si="24"/>
        <v>787070.47181999998</v>
      </c>
      <c r="K772" s="3">
        <f>IF(J772&lt;Description!$C$6,'Monthly Stage'!J772,Description!$C$6)</f>
        <v>787070.47181999998</v>
      </c>
    </row>
    <row r="773" spans="1:11">
      <c r="A773" s="10">
        <f>Evaporation!A772</f>
        <v>1766</v>
      </c>
      <c r="B773" s="3">
        <f>VLOOKUP(A773,Inflow!$A$2:$C$1010,2,FALSE)</f>
        <v>138796.57999999999</v>
      </c>
      <c r="C773">
        <f>VLOOKUP(A773,'Supplemental Flows'!$A$2:$B$781,2,FALSE)</f>
        <v>0</v>
      </c>
      <c r="D773" s="8">
        <f>Description!$C$5</f>
        <v>78500</v>
      </c>
      <c r="E773" s="3">
        <f>VLOOKUP(J772,'Capacity Curve'!$C$2:$E$123,3,TRUE)</f>
        <v>28900</v>
      </c>
      <c r="F773" s="11">
        <f>VLOOKUP(A773,Evaporation!$A$2:$F$1010,3,FALSE)</f>
        <v>1.938582</v>
      </c>
      <c r="G773" s="3">
        <f t="shared" si="25"/>
        <v>56025.019800000002</v>
      </c>
      <c r="H773" s="3">
        <f>IF(J772+B773+C773-D773-G773-E773-I773&gt;Description!$C$6,J772+B773+C773-D773-G773-Description!$C$6,0)</f>
        <v>0</v>
      </c>
      <c r="I773" s="6"/>
      <c r="J773" s="3">
        <f t="shared" ref="J773:J836" si="26">IF(J772+B773+C773-G773-D773-H773&lt;0,0,J772+B773+C773-G773-D773-H773)</f>
        <v>791342.03201999993</v>
      </c>
      <c r="K773" s="3">
        <f>IF(J773&lt;Description!$C$6,'Monthly Stage'!J773,Description!$C$6)</f>
        <v>791342.03201999993</v>
      </c>
    </row>
    <row r="774" spans="1:11">
      <c r="A774" s="10">
        <f>Evaporation!A773</f>
        <v>1767</v>
      </c>
      <c r="B774" s="3">
        <f>VLOOKUP(A774,Inflow!$A$2:$C$1010,2,FALSE)</f>
        <v>87752.126000000004</v>
      </c>
      <c r="C774">
        <f>VLOOKUP(A774,'Supplemental Flows'!$A$2:$B$781,2,FALSE)</f>
        <v>0</v>
      </c>
      <c r="D774" s="8">
        <f>Description!$C$5</f>
        <v>78500</v>
      </c>
      <c r="E774" s="3">
        <f>VLOOKUP(J773,'Capacity Curve'!$C$2:$E$123,3,TRUE)</f>
        <v>28900</v>
      </c>
      <c r="F774" s="11">
        <f>VLOOKUP(A774,Evaporation!$A$2:$F$1010,3,FALSE)</f>
        <v>2.3790353999999998</v>
      </c>
      <c r="G774" s="3">
        <f t="shared" si="25"/>
        <v>68754.123059999998</v>
      </c>
      <c r="H774" s="3">
        <f>IF(J773+B774+C774-D774-G774-E774-I774&gt;Description!$C$6,J773+B774+C774-D774-G774-Description!$C$6,0)</f>
        <v>0</v>
      </c>
      <c r="I774" s="6"/>
      <c r="J774" s="3">
        <f t="shared" si="26"/>
        <v>731840.03495999996</v>
      </c>
      <c r="K774" s="3">
        <f>IF(J774&lt;Description!$C$6,'Monthly Stage'!J774,Description!$C$6)</f>
        <v>731840.03495999996</v>
      </c>
    </row>
    <row r="775" spans="1:11">
      <c r="A775" s="10">
        <f>Evaporation!A774</f>
        <v>1768</v>
      </c>
      <c r="B775" s="3">
        <f>VLOOKUP(A775,Inflow!$A$2:$C$1010,2,FALSE)</f>
        <v>113453.97200000001</v>
      </c>
      <c r="C775">
        <f>VLOOKUP(A775,'Supplemental Flows'!$A$2:$B$781,2,FALSE)</f>
        <v>0</v>
      </c>
      <c r="D775" s="8">
        <f>Description!$C$5</f>
        <v>78500</v>
      </c>
      <c r="E775" s="3">
        <f>VLOOKUP(J774,'Capacity Curve'!$C$2:$E$123,3,TRUE)</f>
        <v>27300</v>
      </c>
      <c r="F775" s="11">
        <f>VLOOKUP(A775,Evaporation!$A$2:$F$1010,3,FALSE)</f>
        <v>2.1572588000000001</v>
      </c>
      <c r="G775" s="3">
        <f t="shared" si="25"/>
        <v>58893.165240000002</v>
      </c>
      <c r="H775" s="3">
        <f>IF(J774+B775+C775-D775-G775-E775-I775&gt;Description!$C$6,J774+B775+C775-D775-G775-Description!$C$6,0)</f>
        <v>0</v>
      </c>
      <c r="I775" s="6"/>
      <c r="J775" s="3">
        <f t="shared" si="26"/>
        <v>707900.84171999991</v>
      </c>
      <c r="K775" s="3">
        <f>IF(J775&lt;Description!$C$6,'Monthly Stage'!J775,Description!$C$6)</f>
        <v>707900.84171999991</v>
      </c>
    </row>
    <row r="776" spans="1:11">
      <c r="A776" s="10">
        <f>Evaporation!A775</f>
        <v>1769</v>
      </c>
      <c r="B776" s="3">
        <f>VLOOKUP(A776,Inflow!$A$2:$C$1010,2,FALSE)</f>
        <v>134746.98800000001</v>
      </c>
      <c r="C776">
        <f>VLOOKUP(A776,'Supplemental Flows'!$A$2:$B$781,2,FALSE)</f>
        <v>0</v>
      </c>
      <c r="D776" s="8">
        <f>Description!$C$5</f>
        <v>78500</v>
      </c>
      <c r="E776" s="3">
        <f>VLOOKUP(J775,'Capacity Curve'!$C$2:$E$123,3,TRUE)</f>
        <v>26600</v>
      </c>
      <c r="F776" s="11">
        <f>VLOOKUP(A776,Evaporation!$A$2:$F$1010,3,FALSE)</f>
        <v>1.9735252000000001</v>
      </c>
      <c r="G776" s="3">
        <f t="shared" si="25"/>
        <v>52495.770320000003</v>
      </c>
      <c r="H776" s="3">
        <f>IF(J775+B776+C776-D776-G776-E776-I776&gt;Description!$C$6,J775+B776+C776-D776-G776-Description!$C$6,0)</f>
        <v>0</v>
      </c>
      <c r="I776" s="6"/>
      <c r="J776" s="3">
        <f t="shared" si="26"/>
        <v>711652.05939999991</v>
      </c>
      <c r="K776" s="3">
        <f>IF(J776&lt;Description!$C$6,'Monthly Stage'!J776,Description!$C$6)</f>
        <v>711652.05939999991</v>
      </c>
    </row>
    <row r="777" spans="1:11">
      <c r="A777" s="10">
        <f>Evaporation!A776</f>
        <v>1770</v>
      </c>
      <c r="B777" s="3">
        <f>VLOOKUP(A777,Inflow!$A$2:$C$1010,2,FALSE)</f>
        <v>156399.242</v>
      </c>
      <c r="C777">
        <f>VLOOKUP(A777,'Supplemental Flows'!$A$2:$B$781,2,FALSE)</f>
        <v>0</v>
      </c>
      <c r="D777" s="8">
        <f>Description!$C$5</f>
        <v>78500</v>
      </c>
      <c r="E777" s="3">
        <f>VLOOKUP(J776,'Capacity Curve'!$C$2:$E$123,3,TRUE)</f>
        <v>26600</v>
      </c>
      <c r="F777" s="11">
        <f>VLOOKUP(A777,Evaporation!$A$2:$F$1010,3,FALSE)</f>
        <v>1.7866918000000001</v>
      </c>
      <c r="G777" s="3">
        <f t="shared" si="25"/>
        <v>47526.001880000003</v>
      </c>
      <c r="H777" s="3">
        <f>IF(J776+B777+C777-D777-G777-E777-I777&gt;Description!$C$6,J776+B777+C777-D777-G777-Description!$C$6,0)</f>
        <v>0</v>
      </c>
      <c r="I777" s="6"/>
      <c r="J777" s="3">
        <f t="shared" si="26"/>
        <v>742025.29951999988</v>
      </c>
      <c r="K777" s="3">
        <f>IF(J777&lt;Description!$C$6,'Monthly Stage'!J777,Description!$C$6)</f>
        <v>742025.29951999988</v>
      </c>
    </row>
    <row r="778" spans="1:11">
      <c r="A778" s="10">
        <f>Evaporation!A777</f>
        <v>1771</v>
      </c>
      <c r="B778" s="3">
        <f>VLOOKUP(A778,Inflow!$A$2:$C$1010,2,FALSE)</f>
        <v>159403.77799999999</v>
      </c>
      <c r="C778">
        <f>VLOOKUP(A778,'Supplemental Flows'!$A$2:$B$781,2,FALSE)</f>
        <v>0</v>
      </c>
      <c r="D778" s="8">
        <f>Description!$C$5</f>
        <v>78500</v>
      </c>
      <c r="E778" s="3">
        <f>VLOOKUP(J777,'Capacity Curve'!$C$2:$E$123,3,TRUE)</f>
        <v>27300</v>
      </c>
      <c r="F778" s="11">
        <f>VLOOKUP(A778,Evaporation!$A$2:$F$1010,3,FALSE)</f>
        <v>1.7607661999999999</v>
      </c>
      <c r="G778" s="3">
        <f t="shared" si="25"/>
        <v>48068.917260000002</v>
      </c>
      <c r="H778" s="3">
        <f>IF(J777+B778+C778-D778-G778-E778-I778&gt;Description!$C$6,J777+B778+C778-D778-G778-Description!$C$6,0)</f>
        <v>0</v>
      </c>
      <c r="I778" s="6"/>
      <c r="J778" s="3">
        <f t="shared" si="26"/>
        <v>774860.1602599998</v>
      </c>
      <c r="K778" s="3">
        <f>IF(J778&lt;Description!$C$6,'Monthly Stage'!J778,Description!$C$6)</f>
        <v>774860.1602599998</v>
      </c>
    </row>
    <row r="779" spans="1:11">
      <c r="A779" s="10">
        <f>Evaporation!A778</f>
        <v>1772</v>
      </c>
      <c r="B779" s="3">
        <f>VLOOKUP(A779,Inflow!$A$2:$C$1010,2,FALSE)</f>
        <v>-52611.958000000013</v>
      </c>
      <c r="C779">
        <f>VLOOKUP(A779,'Supplemental Flows'!$A$2:$B$781,2,FALSE)</f>
        <v>0</v>
      </c>
      <c r="D779" s="8">
        <f>Description!$C$5</f>
        <v>78500</v>
      </c>
      <c r="E779" s="3">
        <f>VLOOKUP(J778,'Capacity Curve'!$C$2:$E$123,3,TRUE)</f>
        <v>28100</v>
      </c>
      <c r="F779" s="11">
        <f>VLOOKUP(A779,Evaporation!$A$2:$F$1010,3,FALSE)</f>
        <v>3.5902117999999996</v>
      </c>
      <c r="G779" s="3">
        <f t="shared" si="25"/>
        <v>100884.95157999999</v>
      </c>
      <c r="H779" s="3">
        <f>IF(J778+B779+C779-D779-G779-E779-I779&gt;Description!$C$6,J778+B779+C779-D779-G779-Description!$C$6,0)</f>
        <v>0</v>
      </c>
      <c r="I779" s="6"/>
      <c r="J779" s="3">
        <f t="shared" si="26"/>
        <v>542863.25067999982</v>
      </c>
      <c r="K779" s="3">
        <f>IF(J779&lt;Description!$C$6,'Monthly Stage'!J779,Description!$C$6)</f>
        <v>542863.25067999982</v>
      </c>
    </row>
    <row r="780" spans="1:11">
      <c r="A780" s="10">
        <f>Evaporation!A779</f>
        <v>1773</v>
      </c>
      <c r="B780" s="3">
        <f>VLOOKUP(A780,Inflow!$A$2:$C$1010,2,FALSE)</f>
        <v>79097.755999999994</v>
      </c>
      <c r="C780">
        <f>VLOOKUP(A780,'Supplemental Flows'!$A$2:$B$781,2,FALSE)</f>
        <v>0</v>
      </c>
      <c r="D780" s="8">
        <f>Description!$C$5</f>
        <v>78500</v>
      </c>
      <c r="E780" s="3">
        <f>VLOOKUP(J779,'Capacity Curve'!$C$2:$E$123,3,TRUE)</f>
        <v>21700</v>
      </c>
      <c r="F780" s="11">
        <f>VLOOKUP(A780,Evaporation!$A$2:$F$1010,3,FALSE)</f>
        <v>2.4537124000000001</v>
      </c>
      <c r="G780" s="3">
        <f t="shared" ref="G780:G843" si="27">E780*F780</f>
        <v>53245.559080000006</v>
      </c>
      <c r="H780" s="3">
        <f>IF(J779+B780+C780-D780-G780-E780-I780&gt;Description!$C$6,J779+B780+C780-D780-G780-Description!$C$6,0)</f>
        <v>0</v>
      </c>
      <c r="I780" s="6"/>
      <c r="J780" s="3">
        <f t="shared" si="26"/>
        <v>490215.44759999984</v>
      </c>
      <c r="K780" s="3">
        <f>IF(J780&lt;Description!$C$6,'Monthly Stage'!J780,Description!$C$6)</f>
        <v>490215.44759999984</v>
      </c>
    </row>
    <row r="781" spans="1:11">
      <c r="A781" s="10">
        <f>Evaporation!A780</f>
        <v>1774</v>
      </c>
      <c r="B781" s="3">
        <f>VLOOKUP(A781,Inflow!$A$2:$C$1010,2,FALSE)</f>
        <v>148887.902</v>
      </c>
      <c r="C781">
        <f>VLOOKUP(A781,'Supplemental Flows'!$A$2:$B$781,2,FALSE)</f>
        <v>0</v>
      </c>
      <c r="D781" s="8">
        <f>Description!$C$5</f>
        <v>78500</v>
      </c>
      <c r="E781" s="3">
        <f>VLOOKUP(J780,'Capacity Curve'!$C$2:$E$123,3,TRUE)</f>
        <v>18900</v>
      </c>
      <c r="F781" s="11">
        <f>VLOOKUP(A781,Evaporation!$A$2:$F$1010,3,FALSE)</f>
        <v>1.8515058</v>
      </c>
      <c r="G781" s="3">
        <f t="shared" si="27"/>
        <v>34993.459620000001</v>
      </c>
      <c r="H781" s="3">
        <f>IF(J780+B781+C781-D781-G781-E781-I781&gt;Description!$C$6,J780+B781+C781-D781-G781-Description!$C$6,0)</f>
        <v>0</v>
      </c>
      <c r="I781" s="6"/>
      <c r="J781" s="3">
        <f t="shared" si="26"/>
        <v>525609.88997999986</v>
      </c>
      <c r="K781" s="3">
        <f>IF(J781&lt;Description!$C$6,'Monthly Stage'!J781,Description!$C$6)</f>
        <v>525609.88997999986</v>
      </c>
    </row>
    <row r="782" spans="1:11">
      <c r="A782" s="10">
        <f>Evaporation!A781</f>
        <v>1775</v>
      </c>
      <c r="B782" s="3">
        <f>VLOOKUP(A782,Inflow!$A$2:$C$1010,2,FALSE)</f>
        <v>114499.02799999999</v>
      </c>
      <c r="C782">
        <f>VLOOKUP(A782,'Supplemental Flows'!$A$2:$B$781,2,FALSE)</f>
        <v>0</v>
      </c>
      <c r="D782" s="8">
        <f>Description!$C$5</f>
        <v>78500</v>
      </c>
      <c r="E782" s="3">
        <f>VLOOKUP(J781,'Capacity Curve'!$C$2:$E$123,3,TRUE)</f>
        <v>21000</v>
      </c>
      <c r="F782" s="11">
        <f>VLOOKUP(A782,Evaporation!$A$2:$F$1010,3,FALSE)</f>
        <v>2.1482412000000002</v>
      </c>
      <c r="G782" s="3">
        <f t="shared" si="27"/>
        <v>45113.065200000005</v>
      </c>
      <c r="H782" s="3">
        <f>IF(J781+B782+C782-D782-G782-E782-I782&gt;Description!$C$6,J781+B782+C782-D782-G782-Description!$C$6,0)</f>
        <v>0</v>
      </c>
      <c r="I782" s="6"/>
      <c r="J782" s="3">
        <f t="shared" si="26"/>
        <v>516495.85277999996</v>
      </c>
      <c r="K782" s="3">
        <f>IF(J782&lt;Description!$C$6,'Monthly Stage'!J782,Description!$C$6)</f>
        <v>516495.85277999996</v>
      </c>
    </row>
    <row r="783" spans="1:11">
      <c r="A783" s="10">
        <f>Evaporation!A782</f>
        <v>1776</v>
      </c>
      <c r="B783" s="3">
        <f>VLOOKUP(A783,Inflow!$A$2:$C$1010,2,FALSE)</f>
        <v>126223.25</v>
      </c>
      <c r="C783">
        <v>0</v>
      </c>
      <c r="D783" s="8">
        <f>Description!$C$5</f>
        <v>78500</v>
      </c>
      <c r="E783" s="3">
        <f>VLOOKUP(J782,'Capacity Curve'!$C$2:$E$123,3,TRUE)</f>
        <v>21000</v>
      </c>
      <c r="F783" s="11">
        <f>VLOOKUP(A783,Evaporation!$A$2:$F$1010,3,FALSE)</f>
        <v>2.047075</v>
      </c>
      <c r="G783" s="3">
        <f t="shared" si="27"/>
        <v>42988.574999999997</v>
      </c>
      <c r="H783" s="3">
        <f>IF(J782+B783+C783-D783-G783-E783-I783&gt;Description!$C$6,J782+B783+C783-D783-G783-Description!$C$6,0)</f>
        <v>0</v>
      </c>
      <c r="I783" s="6"/>
      <c r="J783" s="3">
        <f t="shared" si="26"/>
        <v>521230.52778</v>
      </c>
      <c r="K783" s="3">
        <f>IF(J783&lt;Description!$C$6,'Monthly Stage'!J783,Description!$C$6)</f>
        <v>521230.52778</v>
      </c>
    </row>
    <row r="784" spans="1:11">
      <c r="A784" s="10">
        <f>Evaporation!A783</f>
        <v>1777</v>
      </c>
      <c r="B784" s="3">
        <f>VLOOKUP(A784,Inflow!$A$2:$C$1010,2,FALSE)</f>
        <v>103558.598</v>
      </c>
      <c r="C784">
        <v>0</v>
      </c>
      <c r="D784" s="8">
        <f>Description!$C$5</f>
        <v>78500</v>
      </c>
      <c r="E784" s="3">
        <f>VLOOKUP(J783,'Capacity Curve'!$C$2:$E$123,3,TRUE)</f>
        <v>21000</v>
      </c>
      <c r="F784" s="11">
        <f>VLOOKUP(A784,Evaporation!$A$2:$F$1010,3,FALSE)</f>
        <v>2.2426442</v>
      </c>
      <c r="G784" s="3">
        <f t="shared" si="27"/>
        <v>47095.528200000001</v>
      </c>
      <c r="H784" s="3">
        <f>IF(J783+B784+C784-D784-G784-E784-I784&gt;Description!$C$6,J783+B784+C784-D784-G784-Description!$C$6,0)</f>
        <v>0</v>
      </c>
      <c r="I784" s="6"/>
      <c r="J784" s="3">
        <f t="shared" si="26"/>
        <v>499193.59758000006</v>
      </c>
      <c r="K784" s="3">
        <f>IF(J784&lt;Description!$C$6,'Monthly Stage'!J784,Description!$C$6)</f>
        <v>499193.59758000006</v>
      </c>
    </row>
    <row r="785" spans="1:11">
      <c r="A785" s="10">
        <f>Evaporation!A784</f>
        <v>1778</v>
      </c>
      <c r="B785" s="3">
        <f>VLOOKUP(A785,Inflow!$A$2:$C$1010,2,FALSE)</f>
        <v>89385.025999999998</v>
      </c>
      <c r="C785">
        <v>0</v>
      </c>
      <c r="D785" s="8">
        <f>Description!$C$5</f>
        <v>78500</v>
      </c>
      <c r="E785" s="3">
        <f>VLOOKUP(J784,'Capacity Curve'!$C$2:$E$123,3,TRUE)</f>
        <v>20460</v>
      </c>
      <c r="F785" s="11">
        <f>VLOOKUP(A785,Evaporation!$A$2:$F$1010,3,FALSE)</f>
        <v>2.3649453999999999</v>
      </c>
      <c r="G785" s="3">
        <f t="shared" si="27"/>
        <v>48386.782884</v>
      </c>
      <c r="H785" s="3">
        <f>IF(J784+B785+C785-D785-G785-E785-I785&gt;Description!$C$6,J784+B785+C785-D785-G785-Description!$C$6,0)</f>
        <v>0</v>
      </c>
      <c r="I785" s="6"/>
      <c r="J785" s="3">
        <f t="shared" si="26"/>
        <v>461691.84069600003</v>
      </c>
      <c r="K785" s="3">
        <f>IF(J785&lt;Description!$C$6,'Monthly Stage'!J785,Description!$C$6)</f>
        <v>461691.84069600003</v>
      </c>
    </row>
    <row r="786" spans="1:11">
      <c r="A786" s="10">
        <f>Evaporation!A785</f>
        <v>1779</v>
      </c>
      <c r="B786" s="3">
        <f>VLOOKUP(A786,Inflow!$A$2:$C$1010,2,FALSE)</f>
        <v>162604.26199999999</v>
      </c>
      <c r="C786">
        <v>0</v>
      </c>
      <c r="D786" s="8">
        <f>Description!$C$5</f>
        <v>78500</v>
      </c>
      <c r="E786" s="3">
        <f>VLOOKUP(J785,'Capacity Curve'!$C$2:$E$123,3,TRUE)</f>
        <v>13680</v>
      </c>
      <c r="F786" s="11">
        <f>VLOOKUP(A786,Evaporation!$A$2:$F$1010,3,FALSE)</f>
        <v>1.7331498000000001</v>
      </c>
      <c r="G786" s="3">
        <f t="shared" si="27"/>
        <v>23709.489264</v>
      </c>
      <c r="H786" s="3">
        <f>IF(J785+B786+C786-D786-G786-E786-I786&gt;Description!$C$6,J785+B786+C786-D786-G786-Description!$C$6,0)</f>
        <v>0</v>
      </c>
      <c r="I786" s="6"/>
      <c r="J786" s="3">
        <f t="shared" si="26"/>
        <v>522086.61343200004</v>
      </c>
      <c r="K786" s="3">
        <f>IF(J786&lt;Description!$C$6,'Monthly Stage'!J786,Description!$C$6)</f>
        <v>522086.61343200004</v>
      </c>
    </row>
    <row r="787" spans="1:11">
      <c r="A787" s="10">
        <f>Evaporation!A786</f>
        <v>1780</v>
      </c>
      <c r="B787" s="3">
        <f>VLOOKUP(A787,Inflow!$A$2:$C$1010,2,FALSE)</f>
        <v>100684.69399999999</v>
      </c>
      <c r="C787">
        <v>0</v>
      </c>
      <c r="D787" s="8">
        <f>Description!$C$5</f>
        <v>78500</v>
      </c>
      <c r="E787" s="3">
        <f>VLOOKUP(J786,'Capacity Curve'!$C$2:$E$123,3,TRUE)</f>
        <v>21000</v>
      </c>
      <c r="F787" s="11">
        <f>VLOOKUP(A787,Evaporation!$A$2:$F$1010,3,FALSE)</f>
        <v>2.2674425999999999</v>
      </c>
      <c r="G787" s="3">
        <f t="shared" si="27"/>
        <v>47616.294599999994</v>
      </c>
      <c r="H787" s="3">
        <f>IF(J786+B787+C787-D787-G787-E787-I787&gt;Description!$C$6,J786+B787+C787-D787-G787-Description!$C$6,0)</f>
        <v>0</v>
      </c>
      <c r="I787" s="6"/>
      <c r="J787" s="3">
        <f t="shared" si="26"/>
        <v>496655.01283200004</v>
      </c>
      <c r="K787" s="3">
        <f>IF(J787&lt;Description!$C$6,'Monthly Stage'!J787,Description!$C$6)</f>
        <v>496655.01283200004</v>
      </c>
    </row>
    <row r="788" spans="1:11">
      <c r="A788" s="10">
        <f>Evaporation!A787</f>
        <v>1781</v>
      </c>
      <c r="B788" s="3">
        <f>VLOOKUP(A788,Inflow!$A$2:$C$1010,2,FALSE)</f>
        <v>155582.79199999999</v>
      </c>
      <c r="C788">
        <v>0</v>
      </c>
      <c r="D788" s="8">
        <f>Description!$C$5</f>
        <v>78500</v>
      </c>
      <c r="E788" s="3">
        <f>VLOOKUP(J787,'Capacity Curve'!$C$2:$E$123,3,TRUE)</f>
        <v>20460</v>
      </c>
      <c r="F788" s="11">
        <f>VLOOKUP(A788,Evaporation!$A$2:$F$1010,3,FALSE)</f>
        <v>1.7937368</v>
      </c>
      <c r="G788" s="3">
        <f t="shared" si="27"/>
        <v>36699.854928000001</v>
      </c>
      <c r="H788" s="3">
        <f>IF(J787+B788+C788-D788-G788-E788-I788&gt;Description!$C$6,J787+B788+C788-D788-G788-Description!$C$6,0)</f>
        <v>0</v>
      </c>
      <c r="I788" s="6"/>
      <c r="J788" s="3">
        <f t="shared" si="26"/>
        <v>537037.94990400004</v>
      </c>
      <c r="K788" s="3">
        <f>IF(J788&lt;Description!$C$6,'Monthly Stage'!J788,Description!$C$6)</f>
        <v>537037.94990400004</v>
      </c>
    </row>
    <row r="789" spans="1:11">
      <c r="A789" s="10">
        <f>Evaporation!A788</f>
        <v>1782</v>
      </c>
      <c r="B789" s="3">
        <f>VLOOKUP(A789,Inflow!$A$2:$C$1010,2,FALSE)</f>
        <v>281577.35600000003</v>
      </c>
      <c r="C789">
        <v>0</v>
      </c>
      <c r="D789" s="8">
        <f>Description!$C$5</f>
        <v>78500</v>
      </c>
      <c r="E789" s="3">
        <f>VLOOKUP(J788,'Capacity Curve'!$C$2:$E$123,3,TRUE)</f>
        <v>21700</v>
      </c>
      <c r="F789" s="11">
        <f>VLOOKUP(A789,Evaporation!$A$2:$F$1010,3,FALSE)</f>
        <v>0.70655240000000008</v>
      </c>
      <c r="G789" s="3">
        <f t="shared" si="27"/>
        <v>15332.187080000002</v>
      </c>
      <c r="H789" s="3">
        <f>IF(J788+B789+C789-D789-G789-E789-I789&gt;Description!$C$6,J788+B789+C789-D789-G789-Description!$C$6,0)</f>
        <v>0</v>
      </c>
      <c r="I789" s="6"/>
      <c r="J789" s="3">
        <f t="shared" si="26"/>
        <v>724783.11882400012</v>
      </c>
      <c r="K789" s="3">
        <f>IF(J789&lt;Description!$C$6,'Monthly Stage'!J789,Description!$C$6)</f>
        <v>724783.11882400012</v>
      </c>
    </row>
    <row r="790" spans="1:11">
      <c r="A790" s="10">
        <f>Evaporation!A789</f>
        <v>1783</v>
      </c>
      <c r="B790" s="3">
        <f>VLOOKUP(A790,Inflow!$A$2:$C$1010,2,FALSE)</f>
        <v>241636.62199999997</v>
      </c>
      <c r="C790">
        <v>0</v>
      </c>
      <c r="D790" s="8">
        <f>Description!$C$5</f>
        <v>78500</v>
      </c>
      <c r="E790" s="3">
        <f>VLOOKUP(J789,'Capacity Curve'!$C$2:$E$123,3,TRUE)</f>
        <v>26600</v>
      </c>
      <c r="F790" s="11">
        <f>VLOOKUP(A790,Evaporation!$A$2:$F$1010,3,FALSE)</f>
        <v>1.0511938000000001</v>
      </c>
      <c r="G790" s="3">
        <f t="shared" si="27"/>
        <v>27961.755080000003</v>
      </c>
      <c r="H790" s="3">
        <f>IF(J789+B790+C790-D790-G790-E790-I790&gt;Description!$C$6,J789+B790+C790-D790-G790-Description!$C$6,0)</f>
        <v>45457.985744000063</v>
      </c>
      <c r="I790" s="6"/>
      <c r="J790" s="3">
        <f t="shared" si="26"/>
        <v>814500</v>
      </c>
      <c r="K790" s="3">
        <f>IF(J790&lt;Description!$C$6,'Monthly Stage'!J790,Description!$C$6)</f>
        <v>814500</v>
      </c>
    </row>
    <row r="791" spans="1:11">
      <c r="A791" s="10">
        <f>Evaporation!A790</f>
        <v>1784</v>
      </c>
      <c r="B791" s="3">
        <f>VLOOKUP(A791,Inflow!$A$2:$C$1010,2,FALSE)</f>
        <v>174557.09</v>
      </c>
      <c r="C791">
        <v>0</v>
      </c>
      <c r="D791" s="8">
        <f>Description!$C$5</f>
        <v>78500</v>
      </c>
      <c r="E791" s="3">
        <f>VLOOKUP(J790,'Capacity Curve'!$C$2:$E$123,3,TRUE)</f>
        <v>29800</v>
      </c>
      <c r="F791" s="11">
        <f>VLOOKUP(A791,Evaporation!$A$2:$F$1010,3,FALSE)</f>
        <v>1.6300110000000001</v>
      </c>
      <c r="G791" s="3">
        <f t="shared" si="27"/>
        <v>48574.327800000006</v>
      </c>
      <c r="H791" s="3">
        <f>IF(J790+B791+C791-D791-G791-E791-I791&gt;Description!$C$6,J790+B791+C791-D791-G791-Description!$C$6,0)</f>
        <v>47482.762199999997</v>
      </c>
      <c r="I791" s="6"/>
      <c r="J791" s="3">
        <f t="shared" si="26"/>
        <v>814500</v>
      </c>
      <c r="K791" s="3">
        <f>IF(J791&lt;Description!$C$6,'Monthly Stage'!J791,Description!$C$6)</f>
        <v>814500</v>
      </c>
    </row>
    <row r="792" spans="1:11">
      <c r="A792" s="10">
        <f>Evaporation!A791</f>
        <v>1785</v>
      </c>
      <c r="B792" s="3">
        <f>VLOOKUP(A792,Inflow!$A$2:$C$1010,2,FALSE)</f>
        <v>63911.786000000007</v>
      </c>
      <c r="C792">
        <v>0</v>
      </c>
      <c r="D792" s="8">
        <f>Description!$C$5</f>
        <v>78500</v>
      </c>
      <c r="E792" s="3">
        <f>VLOOKUP(J791,'Capacity Curve'!$C$2:$E$123,3,TRUE)</f>
        <v>29800</v>
      </c>
      <c r="F792" s="11">
        <f>VLOOKUP(A792,Evaporation!$A$2:$F$1010,3,FALSE)</f>
        <v>2.5847493999999998</v>
      </c>
      <c r="G792" s="3">
        <f t="shared" si="27"/>
        <v>77025.532119999989</v>
      </c>
      <c r="H792" s="3">
        <f>IF(J791+B792+C792-D792-G792-E792-I792&gt;Description!$C$6,J791+B792+C792-D792-G792-Description!$C$6,0)</f>
        <v>0</v>
      </c>
      <c r="I792" s="6"/>
      <c r="J792" s="3">
        <f t="shared" si="26"/>
        <v>722886.25387999997</v>
      </c>
      <c r="K792" s="3">
        <f>IF(J792&lt;Description!$C$6,'Monthly Stage'!J792,Description!$C$6)</f>
        <v>722886.25387999997</v>
      </c>
    </row>
    <row r="793" spans="1:11">
      <c r="A793" s="10">
        <f>Evaporation!A792</f>
        <v>1786</v>
      </c>
      <c r="B793" s="3">
        <f>VLOOKUP(A793,Inflow!$A$2:$C$1010,2,FALSE)</f>
        <v>17080.214000000007</v>
      </c>
      <c r="C793">
        <v>0</v>
      </c>
      <c r="D793" s="8">
        <f>Description!$C$5</f>
        <v>78500</v>
      </c>
      <c r="E793" s="3">
        <f>VLOOKUP(J792,'Capacity Curve'!$C$2:$E$123,3,TRUE)</f>
        <v>26600</v>
      </c>
      <c r="F793" s="11">
        <f>VLOOKUP(A793,Evaporation!$A$2:$F$1010,3,FALSE)</f>
        <v>2.9888506000000001</v>
      </c>
      <c r="G793" s="3">
        <f t="shared" si="27"/>
        <v>79503.425960000008</v>
      </c>
      <c r="H793" s="3">
        <f>IF(J792+B793+C793-D793-G793-E793-I793&gt;Description!$C$6,J792+B793+C793-D793-G793-Description!$C$6,0)</f>
        <v>0</v>
      </c>
      <c r="I793" s="6"/>
      <c r="J793" s="3">
        <f t="shared" si="26"/>
        <v>581963.04191999999</v>
      </c>
      <c r="K793" s="3">
        <f>IF(J793&lt;Description!$C$6,'Monthly Stage'!J793,Description!$C$6)</f>
        <v>581963.04191999999</v>
      </c>
    </row>
    <row r="794" spans="1:11">
      <c r="A794" s="10">
        <f>Evaporation!A793</f>
        <v>1787</v>
      </c>
      <c r="B794" s="3">
        <f>VLOOKUP(A794,Inflow!$A$2:$C$1010,2,FALSE)</f>
        <v>155942.03</v>
      </c>
      <c r="C794">
        <v>0</v>
      </c>
      <c r="D794" s="8">
        <f>Description!$C$5</f>
        <v>78500</v>
      </c>
      <c r="E794" s="3">
        <f>VLOOKUP(J793,'Capacity Curve'!$C$2:$E$123,3,TRUE)</f>
        <v>23100</v>
      </c>
      <c r="F794" s="11">
        <f>VLOOKUP(A794,Evaporation!$A$2:$F$1010,3,FALSE)</f>
        <v>1.790637</v>
      </c>
      <c r="G794" s="3">
        <f t="shared" si="27"/>
        <v>41363.714700000004</v>
      </c>
      <c r="H794" s="3">
        <f>IF(J793+B794+C794-D794-G794-E794-I794&gt;Description!$C$6,J793+B794+C794-D794-G794-Description!$C$6,0)</f>
        <v>0</v>
      </c>
      <c r="I794" s="6"/>
      <c r="J794" s="3">
        <f t="shared" si="26"/>
        <v>618041.35722000001</v>
      </c>
      <c r="K794" s="3">
        <f>IF(J794&lt;Description!$C$6,'Monthly Stage'!J794,Description!$C$6)</f>
        <v>618041.35722000001</v>
      </c>
    </row>
    <row r="795" spans="1:11">
      <c r="A795" s="10">
        <f>Evaporation!A794</f>
        <v>1788</v>
      </c>
      <c r="B795" s="3">
        <f>VLOOKUP(A795,Inflow!$A$2:$C$1010,2,FALSE)</f>
        <v>224556.48800000001</v>
      </c>
      <c r="C795">
        <v>0</v>
      </c>
      <c r="D795" s="8">
        <f>Description!$C$5</f>
        <v>78500</v>
      </c>
      <c r="E795" s="3">
        <f>VLOOKUP(J794,'Capacity Curve'!$C$2:$E$123,3,TRUE)</f>
        <v>23700</v>
      </c>
      <c r="F795" s="11">
        <f>VLOOKUP(A795,Evaporation!$A$2:$F$1010,3,FALSE)</f>
        <v>1.1985752000000001</v>
      </c>
      <c r="G795" s="3">
        <f t="shared" si="27"/>
        <v>28406.232240000001</v>
      </c>
      <c r="H795" s="3">
        <f>IF(J794+B795+C795-D795-G795-E795-I795&gt;Description!$C$6,J794+B795+C795-D795-G795-Description!$C$6,0)</f>
        <v>0</v>
      </c>
      <c r="I795" s="6"/>
      <c r="J795" s="3">
        <f t="shared" si="26"/>
        <v>735691.61297999998</v>
      </c>
      <c r="K795" s="3">
        <f>IF(J795&lt;Description!$C$6,'Monthly Stage'!J795,Description!$C$6)</f>
        <v>735691.61297999998</v>
      </c>
    </row>
    <row r="796" spans="1:11">
      <c r="A796" s="10">
        <f>Evaporation!A795</f>
        <v>1789</v>
      </c>
      <c r="B796" s="3">
        <f>VLOOKUP(A796,Inflow!$A$2:$C$1010,2,FALSE)</f>
        <v>21815.624000000011</v>
      </c>
      <c r="C796">
        <v>0</v>
      </c>
      <c r="D796" s="8">
        <f>Description!$C$5</f>
        <v>78500</v>
      </c>
      <c r="E796" s="3">
        <f>VLOOKUP(J795,'Capacity Curve'!$C$2:$E$123,3,TRUE)</f>
        <v>27300</v>
      </c>
      <c r="F796" s="11">
        <f>VLOOKUP(A796,Evaporation!$A$2:$F$1010,3,FALSE)</f>
        <v>2.9479895999999997</v>
      </c>
      <c r="G796" s="3">
        <f t="shared" si="27"/>
        <v>80480.116079999993</v>
      </c>
      <c r="H796" s="3">
        <f>IF(J795+B796+C796-D796-G796-E796-I796&gt;Description!$C$6,J795+B796+C796-D796-G796-Description!$C$6,0)</f>
        <v>0</v>
      </c>
      <c r="I796" s="6"/>
      <c r="J796" s="3">
        <f t="shared" si="26"/>
        <v>598527.1209000001</v>
      </c>
      <c r="K796" s="3">
        <f>IF(J796&lt;Description!$C$6,'Monthly Stage'!J796,Description!$C$6)</f>
        <v>598527.1209000001</v>
      </c>
    </row>
    <row r="797" spans="1:11">
      <c r="A797" s="10">
        <f>Evaporation!A796</f>
        <v>1790</v>
      </c>
      <c r="B797" s="3">
        <f>VLOOKUP(A797,Inflow!$A$2:$C$1010,2,FALSE)</f>
        <v>28020.644</v>
      </c>
      <c r="C797">
        <v>0</v>
      </c>
      <c r="D797" s="8">
        <f>Description!$C$5</f>
        <v>78500</v>
      </c>
      <c r="E797" s="3">
        <f>VLOOKUP(J796,'Capacity Curve'!$C$2:$E$123,3,TRUE)</f>
        <v>23100</v>
      </c>
      <c r="F797" s="11">
        <f>VLOOKUP(A797,Evaporation!$A$2:$F$1010,3,FALSE)</f>
        <v>2.8944475999999999</v>
      </c>
      <c r="G797" s="3">
        <f t="shared" si="27"/>
        <v>66861.739560000002</v>
      </c>
      <c r="H797" s="3">
        <f>IF(J796+B797+C797-D797-G797-E797-I797&gt;Description!$C$6,J796+B797+C797-D797-G797-Description!$C$6,0)</f>
        <v>0</v>
      </c>
      <c r="I797" s="6"/>
      <c r="J797" s="3">
        <f t="shared" si="26"/>
        <v>481186.02534000005</v>
      </c>
      <c r="K797" s="3">
        <f>IF(J797&lt;Description!$C$6,'Monthly Stage'!J797,Description!$C$6)</f>
        <v>481186.02534000005</v>
      </c>
    </row>
    <row r="798" spans="1:11">
      <c r="A798" s="10">
        <f>Evaporation!A797</f>
        <v>1791</v>
      </c>
      <c r="B798" s="3">
        <f>VLOOKUP(A798,Inflow!$A$2:$C$1010,2,FALSE)</f>
        <v>131775.10999999999</v>
      </c>
      <c r="C798">
        <v>0</v>
      </c>
      <c r="D798" s="8">
        <f>Description!$C$5</f>
        <v>78500</v>
      </c>
      <c r="E798" s="3">
        <f>VLOOKUP(J797,'Capacity Curve'!$C$2:$E$123,3,TRUE)</f>
        <v>18900</v>
      </c>
      <c r="F798" s="11">
        <f>VLOOKUP(A798,Evaporation!$A$2:$F$1010,3,FALSE)</f>
        <v>1.999169</v>
      </c>
      <c r="G798" s="3">
        <f t="shared" si="27"/>
        <v>37784.294099999999</v>
      </c>
      <c r="H798" s="3">
        <f>IF(J797+B798+C798-D798-G798-E798-I798&gt;Description!$C$6,J797+B798+C798-D798-G798-Description!$C$6,0)</f>
        <v>0</v>
      </c>
      <c r="I798" s="6"/>
      <c r="J798" s="3">
        <f t="shared" si="26"/>
        <v>496676.84123999998</v>
      </c>
      <c r="K798" s="3">
        <f>IF(J798&lt;Description!$C$6,'Monthly Stage'!J798,Description!$C$6)</f>
        <v>496676.84123999998</v>
      </c>
    </row>
    <row r="799" spans="1:11">
      <c r="A799" s="10">
        <f>Evaporation!A798</f>
        <v>1792</v>
      </c>
      <c r="B799" s="3">
        <f>VLOOKUP(A799,Inflow!$A$2:$C$1010,2,FALSE)</f>
        <v>213126.18799999999</v>
      </c>
      <c r="C799">
        <v>0</v>
      </c>
      <c r="D799" s="8">
        <f>Description!$C$5</f>
        <v>78500</v>
      </c>
      <c r="E799" s="3">
        <f>VLOOKUP(J798,'Capacity Curve'!$C$2:$E$123,3,TRUE)</f>
        <v>20460</v>
      </c>
      <c r="F799" s="11">
        <f>VLOOKUP(A799,Evaporation!$A$2:$F$1010,3,FALSE)</f>
        <v>1.2972052000000001</v>
      </c>
      <c r="G799" s="3">
        <f t="shared" si="27"/>
        <v>26540.818392000001</v>
      </c>
      <c r="H799" s="3">
        <f>IF(J798+B799+C799-D799-G799-E799-I799&gt;Description!$C$6,J798+B799+C799-D799-G799-Description!$C$6,0)</f>
        <v>0</v>
      </c>
      <c r="I799" s="6"/>
      <c r="J799" s="3">
        <f t="shared" si="26"/>
        <v>604762.2108479999</v>
      </c>
      <c r="K799" s="3">
        <f>IF(J799&lt;Description!$C$6,'Monthly Stage'!J799,Description!$C$6)</f>
        <v>604762.2108479999</v>
      </c>
    </row>
    <row r="800" spans="1:11">
      <c r="A800" s="10">
        <f>Evaporation!A799</f>
        <v>1793</v>
      </c>
      <c r="B800" s="3">
        <f>VLOOKUP(A800,Inflow!$A$2:$C$1010,2,FALSE)</f>
        <v>287684.402</v>
      </c>
      <c r="C800">
        <v>0</v>
      </c>
      <c r="D800" s="8">
        <f>Description!$C$5</f>
        <v>78500</v>
      </c>
      <c r="E800" s="3">
        <f>VLOOKUP(J799,'Capacity Curve'!$C$2:$E$123,3,TRUE)</f>
        <v>23700</v>
      </c>
      <c r="F800" s="11">
        <f>VLOOKUP(A800,Evaporation!$A$2:$F$1010,3,FALSE)</f>
        <v>0.6538558000000001</v>
      </c>
      <c r="G800" s="3">
        <f t="shared" si="27"/>
        <v>15496.382460000003</v>
      </c>
      <c r="H800" s="3">
        <f>IF(J799+B800+C800-D800-G800-E800-I800&gt;Description!$C$6,J799+B800+C800-D800-G800-Description!$C$6,0)</f>
        <v>0</v>
      </c>
      <c r="I800" s="6"/>
      <c r="J800" s="3">
        <f t="shared" si="26"/>
        <v>798450.23038799991</v>
      </c>
      <c r="K800" s="3">
        <f>IF(J800&lt;Description!$C$6,'Monthly Stage'!J800,Description!$C$6)</f>
        <v>798450.23038799991</v>
      </c>
    </row>
    <row r="801" spans="1:11">
      <c r="A801" s="10">
        <f>Evaporation!A800</f>
        <v>1794</v>
      </c>
      <c r="B801" s="3">
        <f>VLOOKUP(A801,Inflow!$A$2:$C$1010,2,FALSE)</f>
        <v>227985.57800000001</v>
      </c>
      <c r="C801">
        <v>0</v>
      </c>
      <c r="D801" s="8">
        <f>Description!$C$5</f>
        <v>78500</v>
      </c>
      <c r="E801" s="3">
        <f>VLOOKUP(J800,'Capacity Curve'!$C$2:$E$123,3,TRUE)</f>
        <v>28900</v>
      </c>
      <c r="F801" s="11">
        <f>VLOOKUP(A801,Evaporation!$A$2:$F$1010,3,FALSE)</f>
        <v>1.1689862</v>
      </c>
      <c r="G801" s="3">
        <f t="shared" si="27"/>
        <v>33783.701179999996</v>
      </c>
      <c r="H801" s="3">
        <f>IF(J800+B801+C801-D801-G801-E801-I801&gt;Description!$C$6,J800+B801+C801-D801-G801-Description!$C$6,0)</f>
        <v>99652.107207999914</v>
      </c>
      <c r="I801" s="6"/>
      <c r="J801" s="3">
        <f t="shared" si="26"/>
        <v>814500</v>
      </c>
      <c r="K801" s="3">
        <f>IF(J801&lt;Description!$C$6,'Monthly Stage'!J801,Description!$C$6)</f>
        <v>814500</v>
      </c>
    </row>
    <row r="802" spans="1:11">
      <c r="A802" s="10">
        <f>Evaporation!A801</f>
        <v>1795</v>
      </c>
      <c r="B802" s="3">
        <f>VLOOKUP(A802,Inflow!$A$2:$C$1010,2,FALSE)</f>
        <v>239579.16800000001</v>
      </c>
      <c r="C802">
        <v>0</v>
      </c>
      <c r="D802" s="8">
        <f>Description!$C$5</f>
        <v>78500</v>
      </c>
      <c r="E802" s="3">
        <f>VLOOKUP(J801,'Capacity Curve'!$C$2:$E$123,3,TRUE)</f>
        <v>29800</v>
      </c>
      <c r="F802" s="11">
        <f>VLOOKUP(A802,Evaporation!$A$2:$F$1010,3,FALSE)</f>
        <v>1.0689472</v>
      </c>
      <c r="G802" s="3">
        <f t="shared" si="27"/>
        <v>31854.626560000001</v>
      </c>
      <c r="H802" s="3">
        <f>IF(J801+B802+C802-D802-G802-E802-I802&gt;Description!$C$6,J801+B802+C802-D802-G802-Description!$C$6,0)</f>
        <v>129224.54144000006</v>
      </c>
      <c r="I802" s="6"/>
      <c r="J802" s="3">
        <f t="shared" si="26"/>
        <v>814500</v>
      </c>
      <c r="K802" s="3">
        <f>IF(J802&lt;Description!$C$6,'Monthly Stage'!J802,Description!$C$6)</f>
        <v>814500</v>
      </c>
    </row>
    <row r="803" spans="1:11">
      <c r="A803" s="10">
        <f>Evaporation!A802</f>
        <v>1796</v>
      </c>
      <c r="B803" s="3">
        <f>VLOOKUP(A803,Inflow!$A$2:$C$1010,2,FALSE)</f>
        <v>240526.25</v>
      </c>
      <c r="C803">
        <v>0</v>
      </c>
      <c r="D803" s="8">
        <f>Description!$C$5</f>
        <v>78500</v>
      </c>
      <c r="E803" s="3">
        <f>VLOOKUP(J802,'Capacity Curve'!$C$2:$E$123,3,TRUE)</f>
        <v>29800</v>
      </c>
      <c r="F803" s="11">
        <f>VLOOKUP(A803,Evaporation!$A$2:$F$1010,3,FALSE)</f>
        <v>1.060775</v>
      </c>
      <c r="G803" s="3">
        <f t="shared" si="27"/>
        <v>31611.095000000001</v>
      </c>
      <c r="H803" s="3">
        <f>IF(J802+B803+C803-D803-G803-E803-I803&gt;Description!$C$6,J802+B803+C803-D803-G803-Description!$C$6,0)</f>
        <v>130415.15500000003</v>
      </c>
      <c r="I803" s="6"/>
      <c r="J803" s="3">
        <f t="shared" si="26"/>
        <v>814500</v>
      </c>
      <c r="K803" s="3">
        <f>IF(J803&lt;Description!$C$6,'Monthly Stage'!J803,Description!$C$6)</f>
        <v>814500</v>
      </c>
    </row>
    <row r="804" spans="1:11">
      <c r="A804" s="10">
        <f>Evaporation!A803</f>
        <v>1797</v>
      </c>
      <c r="B804" s="3">
        <f>VLOOKUP(A804,Inflow!$A$2:$C$1010,2,FALSE)</f>
        <v>218416.78399999999</v>
      </c>
      <c r="C804">
        <v>0</v>
      </c>
      <c r="D804" s="8">
        <f>Description!$C$5</f>
        <v>78500</v>
      </c>
      <c r="E804" s="3">
        <f>VLOOKUP(J803,'Capacity Curve'!$C$2:$E$123,3,TRUE)</f>
        <v>29800</v>
      </c>
      <c r="F804" s="11">
        <f>VLOOKUP(A804,Evaporation!$A$2:$F$1010,3,FALSE)</f>
        <v>1.2515536</v>
      </c>
      <c r="G804" s="3">
        <f t="shared" si="27"/>
        <v>37296.297279999999</v>
      </c>
      <c r="H804" s="3">
        <f>IF(J803+B804+C804-D804-G804-E804-I804&gt;Description!$C$6,J803+B804+C804-D804-G804-Description!$C$6,0)</f>
        <v>102620.48671999993</v>
      </c>
      <c r="I804" s="6"/>
      <c r="J804" s="3">
        <f t="shared" si="26"/>
        <v>814500</v>
      </c>
      <c r="K804" s="3">
        <f>IF(J804&lt;Description!$C$6,'Monthly Stage'!J804,Description!$C$6)</f>
        <v>814500</v>
      </c>
    </row>
    <row r="805" spans="1:11">
      <c r="A805" s="10">
        <f>Evaporation!A804</f>
        <v>1798</v>
      </c>
      <c r="B805" s="3">
        <f>VLOOKUP(A805,Inflow!$A$2:$C$1010,2,FALSE)</f>
        <v>128541.96799999999</v>
      </c>
      <c r="C805">
        <v>0</v>
      </c>
      <c r="D805" s="8">
        <f>Description!$C$5</f>
        <v>78500</v>
      </c>
      <c r="E805" s="3">
        <f>VLOOKUP(J804,'Capacity Curve'!$C$2:$E$123,3,TRUE)</f>
        <v>29800</v>
      </c>
      <c r="F805" s="11">
        <f>VLOOKUP(A805,Evaporation!$A$2:$F$1010,3,FALSE)</f>
        <v>2.0270671999999998</v>
      </c>
      <c r="G805" s="3">
        <f t="shared" si="27"/>
        <v>60406.602559999992</v>
      </c>
      <c r="H805" s="3">
        <f>IF(J804+B805+C805-D805-G805-E805-I805&gt;Description!$C$6,J804+B805+C805-D805-G805-Description!$C$6,0)</f>
        <v>0</v>
      </c>
      <c r="I805" s="6"/>
      <c r="J805" s="3">
        <f t="shared" si="26"/>
        <v>804135.36543999997</v>
      </c>
      <c r="K805" s="3">
        <f>IF(J805&lt;Description!$C$6,'Monthly Stage'!J805,Description!$C$6)</f>
        <v>804135.36543999997</v>
      </c>
    </row>
    <row r="806" spans="1:11">
      <c r="A806" s="10">
        <f>Evaporation!A805</f>
        <v>1799</v>
      </c>
      <c r="B806" s="3">
        <f>VLOOKUP(A806,Inflow!$A$2:$C$1010,2,FALSE)</f>
        <v>243955.34</v>
      </c>
      <c r="C806">
        <v>0</v>
      </c>
      <c r="D806" s="8">
        <f>Description!$C$5</f>
        <v>78500</v>
      </c>
      <c r="E806" s="3">
        <f>VLOOKUP(J805,'Capacity Curve'!$C$2:$E$123,3,TRUE)</f>
        <v>28900</v>
      </c>
      <c r="F806" s="11">
        <f>VLOOKUP(A806,Evaporation!$A$2:$F$1010,3,FALSE)</f>
        <v>1.0311859999999999</v>
      </c>
      <c r="G806" s="3">
        <f t="shared" si="27"/>
        <v>29801.275399999999</v>
      </c>
      <c r="H806" s="3">
        <f>IF(J805+B806+C806-D806-G806-E806-I806&gt;Description!$C$6,J805+B806+C806-D806-G806-Description!$C$6,0)</f>
        <v>125289.43003999989</v>
      </c>
      <c r="I806" s="6"/>
      <c r="J806" s="3">
        <f t="shared" si="26"/>
        <v>814500</v>
      </c>
      <c r="K806" s="3">
        <f>IF(J806&lt;Description!$C$6,'Monthly Stage'!J806,Description!$C$6)</f>
        <v>814500</v>
      </c>
    </row>
    <row r="807" spans="1:11">
      <c r="A807" s="10">
        <f>Evaporation!A806</f>
        <v>1800</v>
      </c>
      <c r="B807" s="3">
        <f>VLOOKUP(A807,Inflow!$A$2:$C$1010,2,FALSE)</f>
        <v>140886.69200000001</v>
      </c>
      <c r="C807">
        <v>0</v>
      </c>
      <c r="D807" s="8">
        <f>Description!$C$5</f>
        <v>78500</v>
      </c>
      <c r="E807" s="3">
        <f>VLOOKUP(J806,'Capacity Curve'!$C$2:$E$123,3,TRUE)</f>
        <v>29800</v>
      </c>
      <c r="F807" s="11">
        <f>VLOOKUP(A807,Evaporation!$A$2:$F$1010,3,FALSE)</f>
        <v>1.9205467999999999</v>
      </c>
      <c r="G807" s="3">
        <f t="shared" si="27"/>
        <v>57232.29464</v>
      </c>
      <c r="H807" s="3">
        <f>IF(J806+B807+C807-D807-G807-E807-I807&gt;Description!$C$6,J806+B807+C807-D807-G807-Description!$C$6,0)</f>
        <v>0</v>
      </c>
      <c r="I807" s="6"/>
      <c r="J807" s="3">
        <f t="shared" si="26"/>
        <v>819654.39736000006</v>
      </c>
      <c r="K807" s="3">
        <f>IF(J807&lt;Description!$C$6,'Monthly Stage'!J807,Description!$C$6)</f>
        <v>814500</v>
      </c>
    </row>
    <row r="808" spans="1:11">
      <c r="A808" s="10">
        <f>Evaporation!A807</f>
        <v>1801</v>
      </c>
      <c r="B808" s="3">
        <f>VLOOKUP(A808,Inflow!$A$2:$C$1010,2,FALSE)</f>
        <v>22534.100000000006</v>
      </c>
      <c r="C808">
        <v>0</v>
      </c>
      <c r="D808" s="8">
        <f>Description!$C$5</f>
        <v>78500</v>
      </c>
      <c r="E808" s="3">
        <f>VLOOKUP(J807,'Capacity Curve'!$C$2:$E$123,3,TRUE)</f>
        <v>29800</v>
      </c>
      <c r="F808" s="11">
        <f>VLOOKUP(A808,Evaporation!$A$2:$F$1010,3,FALSE)</f>
        <v>2.9417900000000001</v>
      </c>
      <c r="G808" s="3">
        <f t="shared" si="27"/>
        <v>87665.342000000004</v>
      </c>
      <c r="H808" s="3">
        <f>IF(J807+B808+C808-D808-G808-E808-I808&gt;Description!$C$6,J807+B808+C808-D808-G808-Description!$C$6,0)</f>
        <v>0</v>
      </c>
      <c r="I808" s="6"/>
      <c r="J808" s="3">
        <f t="shared" si="26"/>
        <v>676023.15535999998</v>
      </c>
      <c r="K808" s="3">
        <f>IF(J808&lt;Description!$C$6,'Monthly Stage'!J808,Description!$C$6)</f>
        <v>676023.15535999998</v>
      </c>
    </row>
    <row r="809" spans="1:11">
      <c r="A809" s="10">
        <f>Evaporation!A808</f>
        <v>1802</v>
      </c>
      <c r="B809" s="3">
        <f>VLOOKUP(A809,Inflow!$A$2:$C$1010,2,FALSE)</f>
        <v>156072.66200000001</v>
      </c>
      <c r="C809">
        <v>0</v>
      </c>
      <c r="D809" s="8">
        <f>Description!$C$5</f>
        <v>78500</v>
      </c>
      <c r="E809" s="3">
        <f>VLOOKUP(J808,'Capacity Curve'!$C$2:$E$123,3,TRUE)</f>
        <v>25800</v>
      </c>
      <c r="F809" s="11">
        <f>VLOOKUP(A809,Evaporation!$A$2:$F$1010,3,FALSE)</f>
        <v>1.7895098</v>
      </c>
      <c r="G809" s="3">
        <f t="shared" si="27"/>
        <v>46169.35284</v>
      </c>
      <c r="H809" s="3">
        <f>IF(J808+B809+C809-D809-G809-E809-I809&gt;Description!$C$6,J808+B809+C809-D809-G809-Description!$C$6,0)</f>
        <v>0</v>
      </c>
      <c r="I809" s="6"/>
      <c r="J809" s="3">
        <f t="shared" si="26"/>
        <v>707426.46452000004</v>
      </c>
      <c r="K809" s="3">
        <f>IF(J809&lt;Description!$C$6,'Monthly Stage'!J809,Description!$C$6)</f>
        <v>707426.46452000004</v>
      </c>
    </row>
    <row r="810" spans="1:11">
      <c r="A810" s="10">
        <f>Evaporation!A809</f>
        <v>1803</v>
      </c>
      <c r="B810" s="3">
        <f>VLOOKUP(A810,Inflow!$A$2:$C$1010,2,FALSE)</f>
        <v>189677.74400000001</v>
      </c>
      <c r="C810">
        <v>0</v>
      </c>
      <c r="D810" s="8">
        <f>Description!$C$5</f>
        <v>78500</v>
      </c>
      <c r="E810" s="3">
        <f>VLOOKUP(J809,'Capacity Curve'!$C$2:$E$123,3,TRUE)</f>
        <v>26600</v>
      </c>
      <c r="F810" s="11">
        <f>VLOOKUP(A810,Evaporation!$A$2:$F$1010,3,FALSE)</f>
        <v>1.4995376</v>
      </c>
      <c r="G810" s="3">
        <f t="shared" si="27"/>
        <v>39887.70016</v>
      </c>
      <c r="H810" s="3">
        <f>IF(J809+B810+C810-D810-G810-E810-I810&gt;Description!$C$6,J809+B810+C810-D810-G810-Description!$C$6,0)</f>
        <v>0</v>
      </c>
      <c r="I810" s="6"/>
      <c r="J810" s="3">
        <f t="shared" si="26"/>
        <v>778716.50836000009</v>
      </c>
      <c r="K810" s="3">
        <f>IF(J810&lt;Description!$C$6,'Monthly Stage'!J810,Description!$C$6)</f>
        <v>778716.50836000009</v>
      </c>
    </row>
    <row r="811" spans="1:11">
      <c r="A811" s="10">
        <f>Evaporation!A810</f>
        <v>1804</v>
      </c>
      <c r="B811" s="3">
        <f>VLOOKUP(A811,Inflow!$A$2:$C$1010,2,FALSE)</f>
        <v>186118.022</v>
      </c>
      <c r="C811">
        <v>0</v>
      </c>
      <c r="D811" s="8">
        <f>Description!$C$5</f>
        <v>78500</v>
      </c>
      <c r="E811" s="3">
        <f>VLOOKUP(J810,'Capacity Curve'!$C$2:$E$123,3,TRUE)</f>
        <v>28100</v>
      </c>
      <c r="F811" s="11">
        <f>VLOOKUP(A811,Evaporation!$A$2:$F$1010,3,FALSE)</f>
        <v>1.5302538000000001</v>
      </c>
      <c r="G811" s="3">
        <f t="shared" si="27"/>
        <v>43000.131780000003</v>
      </c>
      <c r="H811" s="3">
        <f>IF(J810+B811+C811-D811-G811-E811-I811&gt;Description!$C$6,J810+B811+C811-D811-G811-Description!$C$6,0)</f>
        <v>28834.398580000037</v>
      </c>
      <c r="I811" s="6"/>
      <c r="J811" s="3">
        <f t="shared" si="26"/>
        <v>814500</v>
      </c>
      <c r="K811" s="3">
        <f>IF(J811&lt;Description!$C$6,'Monthly Stage'!J811,Description!$C$6)</f>
        <v>814500</v>
      </c>
    </row>
    <row r="812" spans="1:11">
      <c r="A812" s="10">
        <f>Evaporation!A811</f>
        <v>1805</v>
      </c>
      <c r="B812" s="3">
        <f>VLOOKUP(A812,Inflow!$A$2:$C$1010,2,FALSE)</f>
        <v>30502.652000000002</v>
      </c>
      <c r="C812">
        <v>0</v>
      </c>
      <c r="D812" s="8">
        <f>Description!$C$5</f>
        <v>78500</v>
      </c>
      <c r="E812" s="3">
        <f>VLOOKUP(J811,'Capacity Curve'!$C$2:$E$123,3,TRUE)</f>
        <v>29800</v>
      </c>
      <c r="F812" s="11">
        <f>VLOOKUP(A812,Evaporation!$A$2:$F$1010,3,FALSE)</f>
        <v>2.8730308</v>
      </c>
      <c r="G812" s="3">
        <f t="shared" si="27"/>
        <v>85616.317840000003</v>
      </c>
      <c r="H812" s="3">
        <f>IF(J811+B812+C812-D812-G812-E812-I812&gt;Description!$C$6,J811+B812+C812-D812-G812-Description!$C$6,0)</f>
        <v>0</v>
      </c>
      <c r="I812" s="6"/>
      <c r="J812" s="3">
        <f t="shared" si="26"/>
        <v>680886.33415999997</v>
      </c>
      <c r="K812" s="3">
        <f>IF(J812&lt;Description!$C$6,'Monthly Stage'!J812,Description!$C$6)</f>
        <v>680886.33415999997</v>
      </c>
    </row>
    <row r="813" spans="1:11">
      <c r="A813" s="10">
        <f>Evaporation!A812</f>
        <v>1806</v>
      </c>
      <c r="B813" s="3">
        <f>VLOOKUP(A813,Inflow!$A$2:$C$1010,2,FALSE)</f>
        <v>62932.045999999988</v>
      </c>
      <c r="C813">
        <v>0</v>
      </c>
      <c r="D813" s="8">
        <f>Description!$C$5</f>
        <v>78500</v>
      </c>
      <c r="E813" s="3">
        <f>VLOOKUP(J812,'Capacity Curve'!$C$2:$E$123,3,TRUE)</f>
        <v>25800</v>
      </c>
      <c r="F813" s="11">
        <f>VLOOKUP(A813,Evaporation!$A$2:$F$1010,3,FALSE)</f>
        <v>2.5932034000000002</v>
      </c>
      <c r="G813" s="3">
        <f t="shared" si="27"/>
        <v>66904.647720000008</v>
      </c>
      <c r="H813" s="3">
        <f>IF(J812+B813+C813-D813-G813-E813-I813&gt;Description!$C$6,J812+B813+C813-D813-G813-Description!$C$6,0)</f>
        <v>0</v>
      </c>
      <c r="I813" s="6"/>
      <c r="J813" s="3">
        <f t="shared" si="26"/>
        <v>598413.73243999993</v>
      </c>
      <c r="K813" s="3">
        <f>IF(J813&lt;Description!$C$6,'Monthly Stage'!J813,Description!$C$6)</f>
        <v>598413.73243999993</v>
      </c>
    </row>
    <row r="814" spans="1:11">
      <c r="A814" s="10">
        <f>Evaporation!A813</f>
        <v>1807</v>
      </c>
      <c r="B814" s="3">
        <f>VLOOKUP(A814,Inflow!$A$2:$C$1010,2,FALSE)</f>
        <v>168743.96600000001</v>
      </c>
      <c r="C814">
        <v>0</v>
      </c>
      <c r="D814" s="8">
        <f>Description!$C$5</f>
        <v>78500</v>
      </c>
      <c r="E814" s="3">
        <f>VLOOKUP(J813,'Capacity Curve'!$C$2:$E$123,3,TRUE)</f>
        <v>23100</v>
      </c>
      <c r="F814" s="11">
        <f>VLOOKUP(A814,Evaporation!$A$2:$F$1010,3,FALSE)</f>
        <v>1.6801714000000001</v>
      </c>
      <c r="G814" s="3">
        <f t="shared" si="27"/>
        <v>38811.959340000001</v>
      </c>
      <c r="H814" s="3">
        <f>IF(J813+B814+C814-D814-G814-E814-I814&gt;Description!$C$6,J813+B814+C814-D814-G814-Description!$C$6,0)</f>
        <v>0</v>
      </c>
      <c r="I814" s="6"/>
      <c r="J814" s="3">
        <f t="shared" si="26"/>
        <v>649845.73909999989</v>
      </c>
      <c r="K814" s="3">
        <f>IF(J814&lt;Description!$C$6,'Monthly Stage'!J814,Description!$C$6)</f>
        <v>649845.73909999989</v>
      </c>
    </row>
    <row r="815" spans="1:11">
      <c r="A815" s="10">
        <f>Evaporation!A814</f>
        <v>1808</v>
      </c>
      <c r="B815" s="3">
        <f>VLOOKUP(A815,Inflow!$A$2:$C$1010,2,FALSE)</f>
        <v>92389.562000000005</v>
      </c>
      <c r="C815">
        <v>0</v>
      </c>
      <c r="D815" s="8">
        <f>Description!$C$5</f>
        <v>78500</v>
      </c>
      <c r="E815" s="3">
        <f>VLOOKUP(J814,'Capacity Curve'!$C$2:$E$123,3,TRUE)</f>
        <v>24400</v>
      </c>
      <c r="F815" s="11">
        <f>VLOOKUP(A815,Evaporation!$A$2:$F$1010,3,FALSE)</f>
        <v>2.3390198</v>
      </c>
      <c r="G815" s="3">
        <f t="shared" si="27"/>
        <v>57072.083120000003</v>
      </c>
      <c r="H815" s="3">
        <f>IF(J814+B815+C815-D815-G815-E815-I815&gt;Description!$C$6,J814+B815+C815-D815-G815-Description!$C$6,0)</f>
        <v>0</v>
      </c>
      <c r="I815" s="6"/>
      <c r="J815" s="3">
        <f t="shared" si="26"/>
        <v>606663.21797999996</v>
      </c>
      <c r="K815" s="3">
        <f>IF(J815&lt;Description!$C$6,'Monthly Stage'!J815,Description!$C$6)</f>
        <v>606663.21797999996</v>
      </c>
    </row>
    <row r="816" spans="1:11">
      <c r="A816" s="10">
        <f>Evaporation!A815</f>
        <v>1809</v>
      </c>
      <c r="B816" s="3">
        <f>VLOOKUP(A816,Inflow!$A$2:$C$1010,2,FALSE)</f>
        <v>189220.53200000001</v>
      </c>
      <c r="C816">
        <v>0</v>
      </c>
      <c r="D816" s="8">
        <f>Description!$C$5</f>
        <v>78500</v>
      </c>
      <c r="E816" s="3">
        <f>VLOOKUP(J815,'Capacity Curve'!$C$2:$E$123,3,TRUE)</f>
        <v>23700</v>
      </c>
      <c r="F816" s="11">
        <f>VLOOKUP(A816,Evaporation!$A$2:$F$1010,3,FALSE)</f>
        <v>1.5034828</v>
      </c>
      <c r="G816" s="3">
        <f t="shared" si="27"/>
        <v>35632.542359999999</v>
      </c>
      <c r="H816" s="3">
        <f>IF(J815+B816+C816-D816-G816-E816-I816&gt;Description!$C$6,J815+B816+C816-D816-G816-Description!$C$6,0)</f>
        <v>0</v>
      </c>
      <c r="I816" s="6"/>
      <c r="J816" s="3">
        <f t="shared" si="26"/>
        <v>681751.20762</v>
      </c>
      <c r="K816" s="3">
        <f>IF(J816&lt;Description!$C$6,'Monthly Stage'!J816,Description!$C$6)</f>
        <v>681751.20762</v>
      </c>
    </row>
    <row r="817" spans="1:11">
      <c r="A817" s="10">
        <f>Evaporation!A816</f>
        <v>1810</v>
      </c>
      <c r="B817" s="3">
        <f>VLOOKUP(A817,Inflow!$A$2:$C$1010,2,FALSE)</f>
        <v>220474.23800000001</v>
      </c>
      <c r="C817">
        <v>0</v>
      </c>
      <c r="D817" s="8">
        <f>Description!$C$5</f>
        <v>78500</v>
      </c>
      <c r="E817" s="3">
        <f>VLOOKUP(J816,'Capacity Curve'!$C$2:$E$123,3,TRUE)</f>
        <v>25800</v>
      </c>
      <c r="F817" s="11">
        <f>VLOOKUP(A817,Evaporation!$A$2:$F$1010,3,FALSE)</f>
        <v>1.2338002000000001</v>
      </c>
      <c r="G817" s="3">
        <f t="shared" si="27"/>
        <v>31832.045160000001</v>
      </c>
      <c r="H817" s="3">
        <f>IF(J816+B817+C817-D817-G817-E817-I817&gt;Description!$C$6,J816+B817+C817-D817-G817-Description!$C$6,0)</f>
        <v>0</v>
      </c>
      <c r="I817" s="6"/>
      <c r="J817" s="3">
        <f t="shared" si="26"/>
        <v>791893.40046000003</v>
      </c>
      <c r="K817" s="3">
        <f>IF(J817&lt;Description!$C$6,'Monthly Stage'!J817,Description!$C$6)</f>
        <v>791893.40046000003</v>
      </c>
    </row>
    <row r="818" spans="1:11">
      <c r="A818" s="10">
        <f>Evaporation!A817</f>
        <v>1811</v>
      </c>
      <c r="B818" s="3">
        <f>VLOOKUP(A818,Inflow!$A$2:$C$1010,2,FALSE)</f>
        <v>233112.88400000002</v>
      </c>
      <c r="C818">
        <v>0</v>
      </c>
      <c r="D818" s="8">
        <f>Description!$C$5</f>
        <v>78500</v>
      </c>
      <c r="E818" s="3">
        <f>VLOOKUP(J817,'Capacity Curve'!$C$2:$E$123,3,TRUE)</f>
        <v>28900</v>
      </c>
      <c r="F818" s="11">
        <f>VLOOKUP(A818,Evaporation!$A$2:$F$1010,3,FALSE)</f>
        <v>1.1247436</v>
      </c>
      <c r="G818" s="3">
        <f t="shared" si="27"/>
        <v>32505.090039999999</v>
      </c>
      <c r="H818" s="3">
        <f>IF(J817+B818+C818-D818-G818-E818-I818&gt;Description!$C$6,J817+B818+C818-D818-G818-Description!$C$6,0)</f>
        <v>99501.194419999956</v>
      </c>
      <c r="I818" s="6"/>
      <c r="J818" s="3">
        <f t="shared" si="26"/>
        <v>814500</v>
      </c>
      <c r="K818" s="3">
        <f>IF(J818&lt;Description!$C$6,'Monthly Stage'!J818,Description!$C$6)</f>
        <v>814500</v>
      </c>
    </row>
    <row r="819" spans="1:11">
      <c r="A819" s="10">
        <f>Evaporation!A818</f>
        <v>1812</v>
      </c>
      <c r="B819" s="3">
        <f>VLOOKUP(A819,Inflow!$A$2:$C$1010,2,FALSE)</f>
        <v>125406.8</v>
      </c>
      <c r="C819">
        <v>0</v>
      </c>
      <c r="D819" s="8">
        <f>Description!$C$5</f>
        <v>78500</v>
      </c>
      <c r="E819" s="3">
        <f>VLOOKUP(J818,'Capacity Curve'!$C$2:$E$123,3,TRUE)</f>
        <v>29800</v>
      </c>
      <c r="F819" s="11">
        <f>VLOOKUP(A819,Evaporation!$A$2:$F$1010,3,FALSE)</f>
        <v>2.0541200000000002</v>
      </c>
      <c r="G819" s="3">
        <f t="shared" si="27"/>
        <v>61212.776000000005</v>
      </c>
      <c r="H819" s="3">
        <f>IF(J818+B819+C819-D819-G819-E819-I819&gt;Description!$C$6,J818+B819+C819-D819-G819-Description!$C$6,0)</f>
        <v>0</v>
      </c>
      <c r="I819" s="6"/>
      <c r="J819" s="3">
        <f t="shared" si="26"/>
        <v>800194.02400000009</v>
      </c>
      <c r="K819" s="3">
        <f>IF(J819&lt;Description!$C$6,'Monthly Stage'!J819,Description!$C$6)</f>
        <v>800194.02400000009</v>
      </c>
    </row>
    <row r="820" spans="1:11">
      <c r="A820" s="10">
        <f>Evaporation!A819</f>
        <v>1813</v>
      </c>
      <c r="B820" s="3">
        <f>VLOOKUP(A820,Inflow!$A$2:$C$1010,2,FALSE)</f>
        <v>158717.96</v>
      </c>
      <c r="C820">
        <v>0</v>
      </c>
      <c r="D820" s="8">
        <f>Description!$C$5</f>
        <v>78500</v>
      </c>
      <c r="E820" s="3">
        <f>VLOOKUP(J819,'Capacity Curve'!$C$2:$E$123,3,TRUE)</f>
        <v>28900</v>
      </c>
      <c r="F820" s="11">
        <f>VLOOKUP(A820,Evaporation!$A$2:$F$1010,3,FALSE)</f>
        <v>1.7666839999999999</v>
      </c>
      <c r="G820" s="3">
        <f t="shared" si="27"/>
        <v>51057.167600000001</v>
      </c>
      <c r="H820" s="3">
        <f>IF(J819+B820+C820-D820-G820-E820-I820&gt;Description!$C$6,J819+B820+C820-D820-G820-Description!$C$6,0)</f>
        <v>0</v>
      </c>
      <c r="I820" s="6"/>
      <c r="J820" s="3">
        <f t="shared" si="26"/>
        <v>829354.81640000001</v>
      </c>
      <c r="K820" s="3">
        <f>IF(J820&lt;Description!$C$6,'Monthly Stage'!J820,Description!$C$6)</f>
        <v>814500</v>
      </c>
    </row>
    <row r="821" spans="1:11">
      <c r="A821" s="10">
        <f>Evaporation!A820</f>
        <v>1814</v>
      </c>
      <c r="B821" s="3">
        <f>VLOOKUP(A821,Inflow!$A$2:$C$1010,2,FALSE)</f>
        <v>195098.97200000001</v>
      </c>
      <c r="C821">
        <v>0</v>
      </c>
      <c r="D821" s="8">
        <f>Description!$C$5</f>
        <v>78500</v>
      </c>
      <c r="E821" s="3">
        <f>VLOOKUP(J820,'Capacity Curve'!$C$2:$E$123,3,TRUE)</f>
        <v>29800</v>
      </c>
      <c r="F821" s="11">
        <f>VLOOKUP(A821,Evaporation!$A$2:$F$1010,3,FALSE)</f>
        <v>1.4527588</v>
      </c>
      <c r="G821" s="3">
        <f t="shared" si="27"/>
        <v>43292.212240000001</v>
      </c>
      <c r="H821" s="3">
        <f>IF(J820+B821+C821-D821-G821-E821-I821&gt;Description!$C$6,J820+B821+C821-D821-G821-Description!$C$6,0)</f>
        <v>88161.576159999939</v>
      </c>
      <c r="I821" s="6"/>
      <c r="J821" s="3">
        <f t="shared" si="26"/>
        <v>814500</v>
      </c>
      <c r="K821" s="3">
        <f>IF(J821&lt;Description!$C$6,'Monthly Stage'!J821,Description!$C$6)</f>
        <v>814500</v>
      </c>
    </row>
    <row r="822" spans="1:11">
      <c r="A822" s="10">
        <f>Evaporation!A821</f>
        <v>1815</v>
      </c>
      <c r="B822" s="3">
        <f>VLOOKUP(A822,Inflow!$A$2:$C$1010,2,FALSE)</f>
        <v>173610.008</v>
      </c>
      <c r="C822">
        <v>0</v>
      </c>
      <c r="D822" s="8">
        <f>Description!$C$5</f>
        <v>78500</v>
      </c>
      <c r="E822" s="3">
        <f>VLOOKUP(J821,'Capacity Curve'!$C$2:$E$123,3,TRUE)</f>
        <v>29800</v>
      </c>
      <c r="F822" s="11">
        <f>VLOOKUP(A822,Evaporation!$A$2:$F$1010,3,FALSE)</f>
        <v>1.6381832000000001</v>
      </c>
      <c r="G822" s="3">
        <f t="shared" si="27"/>
        <v>48817.859360000002</v>
      </c>
      <c r="H822" s="3">
        <f>IF(J821+B822+C822-D822-G822-E822-I822&gt;Description!$C$6,J821+B822+C822-D822-G822-Description!$C$6,0)</f>
        <v>46292.148640000029</v>
      </c>
      <c r="I822" s="6"/>
      <c r="J822" s="3">
        <f t="shared" si="26"/>
        <v>814500</v>
      </c>
      <c r="K822" s="3">
        <f>IF(J822&lt;Description!$C$6,'Monthly Stage'!J822,Description!$C$6)</f>
        <v>814500</v>
      </c>
    </row>
    <row r="823" spans="1:11">
      <c r="A823" s="10">
        <f>Evaporation!A822</f>
        <v>1816</v>
      </c>
      <c r="B823" s="3">
        <f>VLOOKUP(A823,Inflow!$A$2:$C$1010,2,FALSE)</f>
        <v>142617.56599999999</v>
      </c>
      <c r="C823">
        <v>0</v>
      </c>
      <c r="D823" s="8">
        <f>Description!$C$5</f>
        <v>78500</v>
      </c>
      <c r="E823" s="3">
        <f>VLOOKUP(J822,'Capacity Curve'!$C$2:$E$123,3,TRUE)</f>
        <v>29800</v>
      </c>
      <c r="F823" s="11">
        <f>VLOOKUP(A823,Evaporation!$A$2:$F$1010,3,FALSE)</f>
        <v>1.9056114</v>
      </c>
      <c r="G823" s="3">
        <f t="shared" si="27"/>
        <v>56787.219720000001</v>
      </c>
      <c r="H823" s="3">
        <f>IF(J822+B823+C823-D823-G823-E823-I823&gt;Description!$C$6,J822+B823+C823-D823-G823-Description!$C$6,0)</f>
        <v>0</v>
      </c>
      <c r="I823" s="6"/>
      <c r="J823" s="3">
        <f t="shared" si="26"/>
        <v>821830.34627999994</v>
      </c>
      <c r="K823" s="3">
        <f>IF(J823&lt;Description!$C$6,'Monthly Stage'!J823,Description!$C$6)</f>
        <v>814500</v>
      </c>
    </row>
    <row r="824" spans="1:11">
      <c r="A824" s="10">
        <f>Evaporation!A823</f>
        <v>1817</v>
      </c>
      <c r="B824" s="3">
        <f>VLOOKUP(A824,Inflow!$A$2:$C$1010,2,FALSE)</f>
        <v>237685.00400000002</v>
      </c>
      <c r="C824">
        <v>0</v>
      </c>
      <c r="D824" s="8">
        <f>Description!$C$5</f>
        <v>78500</v>
      </c>
      <c r="E824" s="3">
        <f>VLOOKUP(J823,'Capacity Curve'!$C$2:$E$123,3,TRUE)</f>
        <v>29800</v>
      </c>
      <c r="F824" s="11">
        <f>VLOOKUP(A824,Evaporation!$A$2:$F$1010,3,FALSE)</f>
        <v>1.0852916000000001</v>
      </c>
      <c r="G824" s="3">
        <f t="shared" si="27"/>
        <v>32341.689680000003</v>
      </c>
      <c r="H824" s="3">
        <f>IF(J823+B824+C824-D824-G824-E824-I824&gt;Description!$C$6,J823+B824+C824-D824-G824-Description!$C$6,0)</f>
        <v>134173.66059999994</v>
      </c>
      <c r="I824" s="6"/>
      <c r="J824" s="3">
        <f t="shared" si="26"/>
        <v>814500</v>
      </c>
      <c r="K824" s="3">
        <f>IF(J824&lt;Description!$C$6,'Monthly Stage'!J824,Description!$C$6)</f>
        <v>814500</v>
      </c>
    </row>
    <row r="825" spans="1:11">
      <c r="A825" s="10">
        <f>Evaporation!A824</f>
        <v>1818</v>
      </c>
      <c r="B825" s="3">
        <f>VLOOKUP(A825,Inflow!$A$2:$C$1010,2,FALSE)</f>
        <v>160252.886</v>
      </c>
      <c r="C825">
        <v>0</v>
      </c>
      <c r="D825" s="8">
        <f>Description!$C$5</f>
        <v>78500</v>
      </c>
      <c r="E825" s="3">
        <f>VLOOKUP(J824,'Capacity Curve'!$C$2:$E$123,3,TRUE)</f>
        <v>29800</v>
      </c>
      <c r="F825" s="11">
        <f>VLOOKUP(A825,Evaporation!$A$2:$F$1010,3,FALSE)</f>
        <v>1.7534394</v>
      </c>
      <c r="G825" s="3">
        <f t="shared" si="27"/>
        <v>52252.494120000003</v>
      </c>
      <c r="H825" s="3">
        <f>IF(J824+B825+C825-D825-G825-E825-I825&gt;Description!$C$6,J824+B825+C825-D825-G825-Description!$C$6,0)</f>
        <v>0</v>
      </c>
      <c r="I825" s="6"/>
      <c r="J825" s="3">
        <f t="shared" si="26"/>
        <v>844000.39187999989</v>
      </c>
      <c r="K825" s="3">
        <f>IF(J825&lt;Description!$C$6,'Monthly Stage'!J825,Description!$C$6)</f>
        <v>814500</v>
      </c>
    </row>
    <row r="826" spans="1:11">
      <c r="A826" s="10">
        <f>Evaporation!A825</f>
        <v>1819</v>
      </c>
      <c r="B826" s="3">
        <f>VLOOKUP(A826,Inflow!$A$2:$C$1010,2,FALSE)</f>
        <v>147124.37</v>
      </c>
      <c r="C826">
        <v>0</v>
      </c>
      <c r="D826" s="8">
        <f>Description!$C$5</f>
        <v>78500</v>
      </c>
      <c r="E826" s="3">
        <f>VLOOKUP(J825,'Capacity Curve'!$C$2:$E$123,3,TRUE)</f>
        <v>29800</v>
      </c>
      <c r="F826" s="11">
        <f>VLOOKUP(A826,Evaporation!$A$2:$F$1010,3,FALSE)</f>
        <v>1.8667229999999999</v>
      </c>
      <c r="G826" s="3">
        <f t="shared" si="27"/>
        <v>55628.345399999998</v>
      </c>
      <c r="H826" s="3">
        <f>IF(J825+B826+C826-D826-G826-E826-I826&gt;Description!$C$6,J825+B826+C826-D826-G826-Description!$C$6,0)</f>
        <v>42496.416479999898</v>
      </c>
      <c r="I826" s="6"/>
      <c r="J826" s="3">
        <f t="shared" si="26"/>
        <v>814500</v>
      </c>
      <c r="K826" s="3">
        <f>IF(J826&lt;Description!$C$6,'Monthly Stage'!J826,Description!$C$6)</f>
        <v>814500</v>
      </c>
    </row>
    <row r="827" spans="1:11">
      <c r="A827" s="10">
        <f>Evaporation!A826</f>
        <v>1820</v>
      </c>
      <c r="B827" s="3">
        <f>VLOOKUP(A827,Inflow!$A$2:$C$1010,2,FALSE)</f>
        <v>52514.144</v>
      </c>
      <c r="C827">
        <v>0</v>
      </c>
      <c r="D827" s="8">
        <f>Description!$C$5</f>
        <v>78500</v>
      </c>
      <c r="E827" s="3">
        <f>VLOOKUP(J826,'Capacity Curve'!$C$2:$E$123,3,TRUE)</f>
        <v>29800</v>
      </c>
      <c r="F827" s="11">
        <f>VLOOKUP(A827,Evaporation!$A$2:$F$1010,3,FALSE)</f>
        <v>2.6830976</v>
      </c>
      <c r="G827" s="3">
        <f t="shared" si="27"/>
        <v>79956.308479999992</v>
      </c>
      <c r="H827" s="3">
        <f>IF(J826+B827+C827-D827-G827-E827-I827&gt;Description!$C$6,J826+B827+C827-D827-G827-Description!$C$6,0)</f>
        <v>0</v>
      </c>
      <c r="I827" s="6"/>
      <c r="J827" s="3">
        <f t="shared" si="26"/>
        <v>708557.83551999996</v>
      </c>
      <c r="K827" s="3">
        <f>IF(J827&lt;Description!$C$6,'Monthly Stage'!J827,Description!$C$6)</f>
        <v>708557.83551999996</v>
      </c>
    </row>
    <row r="828" spans="1:11">
      <c r="A828" s="10">
        <f>Evaporation!A827</f>
        <v>1821</v>
      </c>
      <c r="B828" s="3">
        <f>VLOOKUP(A828,Inflow!$A$2:$C$1010,2,FALSE)</f>
        <v>166163.984</v>
      </c>
      <c r="C828">
        <v>0</v>
      </c>
      <c r="D828" s="8">
        <f>Description!$C$5</f>
        <v>78500</v>
      </c>
      <c r="E828" s="3">
        <f>VLOOKUP(J827,'Capacity Curve'!$C$2:$E$123,3,TRUE)</f>
        <v>26600</v>
      </c>
      <c r="F828" s="11">
        <f>VLOOKUP(A828,Evaporation!$A$2:$F$1010,3,FALSE)</f>
        <v>1.7024336</v>
      </c>
      <c r="G828" s="3">
        <f t="shared" si="27"/>
        <v>45284.733760000003</v>
      </c>
      <c r="H828" s="3">
        <f>IF(J827+B828+C828-D828-G828-E828-I828&gt;Description!$C$6,J827+B828+C828-D828-G828-Description!$C$6,0)</f>
        <v>0</v>
      </c>
      <c r="I828" s="6"/>
      <c r="J828" s="3">
        <f t="shared" si="26"/>
        <v>750937.08575999993</v>
      </c>
      <c r="K828" s="3">
        <f>IF(J828&lt;Description!$C$6,'Monthly Stage'!J828,Description!$C$6)</f>
        <v>750937.08575999993</v>
      </c>
    </row>
    <row r="829" spans="1:11">
      <c r="A829" s="10">
        <f>Evaporation!A828</f>
        <v>1822</v>
      </c>
      <c r="B829" s="3">
        <f>VLOOKUP(A829,Inflow!$A$2:$C$1010,2,FALSE)</f>
        <v>48399.236000000004</v>
      </c>
      <c r="C829">
        <v>0</v>
      </c>
      <c r="D829" s="8">
        <f>Description!$C$5</f>
        <v>78500</v>
      </c>
      <c r="E829" s="3">
        <f>VLOOKUP(J828,'Capacity Curve'!$C$2:$E$123,3,TRUE)</f>
        <v>27300</v>
      </c>
      <c r="F829" s="11">
        <f>VLOOKUP(A829,Evaporation!$A$2:$F$1010,3,FALSE)</f>
        <v>2.7186043999999998</v>
      </c>
      <c r="G829" s="3">
        <f t="shared" si="27"/>
        <v>74217.900119999991</v>
      </c>
      <c r="H829" s="3">
        <f>IF(J828+B829+C829-D829-G829-E829-I829&gt;Description!$C$6,J828+B829+C829-D829-G829-Description!$C$6,0)</f>
        <v>0</v>
      </c>
      <c r="I829" s="6"/>
      <c r="J829" s="3">
        <f t="shared" si="26"/>
        <v>646618.42163999996</v>
      </c>
      <c r="K829" s="3">
        <f>IF(J829&lt;Description!$C$6,'Monthly Stage'!J829,Description!$C$6)</f>
        <v>646618.42163999996</v>
      </c>
    </row>
    <row r="830" spans="1:11">
      <c r="A830" s="10">
        <f>Evaporation!A829</f>
        <v>1823</v>
      </c>
      <c r="B830" s="3">
        <f>VLOOKUP(A830,Inflow!$A$2:$C$1010,2,FALSE)</f>
        <v>155288.87</v>
      </c>
      <c r="C830">
        <v>0</v>
      </c>
      <c r="D830" s="8">
        <f>Description!$C$5</f>
        <v>78500</v>
      </c>
      <c r="E830" s="3">
        <f>VLOOKUP(J829,'Capacity Curve'!$C$2:$E$123,3,TRUE)</f>
        <v>24400</v>
      </c>
      <c r="F830" s="11">
        <f>VLOOKUP(A830,Evaporation!$A$2:$F$1010,3,FALSE)</f>
        <v>1.796273</v>
      </c>
      <c r="G830" s="3">
        <f t="shared" si="27"/>
        <v>43829.061200000004</v>
      </c>
      <c r="H830" s="3">
        <f>IF(J829+B830+C830-D830-G830-E830-I830&gt;Description!$C$6,J829+B830+C830-D830-G830-Description!$C$6,0)</f>
        <v>0</v>
      </c>
      <c r="I830" s="6"/>
      <c r="J830" s="3">
        <f t="shared" si="26"/>
        <v>679578.23043999996</v>
      </c>
      <c r="K830" s="3">
        <f>IF(J830&lt;Description!$C$6,'Monthly Stage'!J830,Description!$C$6)</f>
        <v>679578.23043999996</v>
      </c>
    </row>
    <row r="831" spans="1:11">
      <c r="A831" s="10">
        <f>Evaporation!A830</f>
        <v>1824</v>
      </c>
      <c r="B831" s="3">
        <f>VLOOKUP(A831,Inflow!$A$2:$C$1010,2,FALSE)</f>
        <v>25799.899999999994</v>
      </c>
      <c r="C831">
        <v>0</v>
      </c>
      <c r="D831" s="8">
        <f>Description!$C$5</f>
        <v>78500</v>
      </c>
      <c r="E831" s="3">
        <f>VLOOKUP(J830,'Capacity Curve'!$C$2:$E$123,3,TRUE)</f>
        <v>25800</v>
      </c>
      <c r="F831" s="11">
        <f>VLOOKUP(A831,Evaporation!$A$2:$F$1010,3,FALSE)</f>
        <v>2.9136100000000003</v>
      </c>
      <c r="G831" s="3">
        <f t="shared" si="27"/>
        <v>75171.138000000006</v>
      </c>
      <c r="H831" s="3">
        <f>IF(J830+B831+C831-D831-G831-E831-I831&gt;Description!$C$6,J830+B831+C831-D831-G831-Description!$C$6,0)</f>
        <v>0</v>
      </c>
      <c r="I831" s="6"/>
      <c r="J831" s="3">
        <f t="shared" si="26"/>
        <v>551706.99243999994</v>
      </c>
      <c r="K831" s="3">
        <f>IF(J831&lt;Description!$C$6,'Monthly Stage'!J831,Description!$C$6)</f>
        <v>551706.99243999994</v>
      </c>
    </row>
    <row r="832" spans="1:11">
      <c r="A832" s="10">
        <f>Evaporation!A831</f>
        <v>1825</v>
      </c>
      <c r="B832" s="3">
        <f>VLOOKUP(A832,Inflow!$A$2:$C$1010,2,FALSE)</f>
        <v>199344.51199999999</v>
      </c>
      <c r="C832">
        <v>0</v>
      </c>
      <c r="D832" s="8">
        <f>Description!$C$5</f>
        <v>78500</v>
      </c>
      <c r="E832" s="3">
        <f>VLOOKUP(J831,'Capacity Curve'!$C$2:$E$123,3,TRUE)</f>
        <v>21700</v>
      </c>
      <c r="F832" s="11">
        <f>VLOOKUP(A832,Evaporation!$A$2:$F$1010,3,FALSE)</f>
        <v>1.4161248</v>
      </c>
      <c r="G832" s="3">
        <f t="shared" si="27"/>
        <v>30729.908159999999</v>
      </c>
      <c r="H832" s="3">
        <f>IF(J831+B832+C832-D832-G832-E832-I832&gt;Description!$C$6,J831+B832+C832-D832-G832-Description!$C$6,0)</f>
        <v>0</v>
      </c>
      <c r="I832" s="6"/>
      <c r="J832" s="3">
        <f t="shared" si="26"/>
        <v>641821.59627999994</v>
      </c>
      <c r="K832" s="3">
        <f>IF(J832&lt;Description!$C$6,'Monthly Stage'!J832,Description!$C$6)</f>
        <v>641821.59627999994</v>
      </c>
    </row>
    <row r="833" spans="1:11">
      <c r="A833" s="10">
        <f>Evaporation!A832</f>
        <v>1826</v>
      </c>
      <c r="B833" s="3">
        <f>VLOOKUP(A833,Inflow!$A$2:$C$1010,2,FALSE)</f>
        <v>196895.16200000001</v>
      </c>
      <c r="C833">
        <v>0</v>
      </c>
      <c r="D833" s="8">
        <f>Description!$C$5</f>
        <v>78500</v>
      </c>
      <c r="E833" s="3">
        <f>VLOOKUP(J832,'Capacity Curve'!$C$2:$E$123,3,TRUE)</f>
        <v>24400</v>
      </c>
      <c r="F833" s="11">
        <f>VLOOKUP(A833,Evaporation!$A$2:$F$1010,3,FALSE)</f>
        <v>1.4372598000000001</v>
      </c>
      <c r="G833" s="3">
        <f t="shared" si="27"/>
        <v>35069.13912</v>
      </c>
      <c r="H833" s="3">
        <f>IF(J832+B833+C833-D833-G833-E833-I833&gt;Description!$C$6,J832+B833+C833-D833-G833-Description!$C$6,0)</f>
        <v>0</v>
      </c>
      <c r="I833" s="6"/>
      <c r="J833" s="3">
        <f t="shared" si="26"/>
        <v>725147.61916</v>
      </c>
      <c r="K833" s="3">
        <f>IF(J833&lt;Description!$C$6,'Monthly Stage'!J833,Description!$C$6)</f>
        <v>725147.61916</v>
      </c>
    </row>
    <row r="834" spans="1:11">
      <c r="A834" s="10">
        <f>Evaporation!A833</f>
        <v>1827</v>
      </c>
      <c r="B834" s="3">
        <f>VLOOKUP(A834,Inflow!$A$2:$C$1010,2,FALSE)</f>
        <v>189187.87400000001</v>
      </c>
      <c r="C834">
        <v>0</v>
      </c>
      <c r="D834" s="8">
        <f>Description!$C$5</f>
        <v>78500</v>
      </c>
      <c r="E834" s="3">
        <f>VLOOKUP(J833,'Capacity Curve'!$C$2:$E$123,3,TRUE)</f>
        <v>26600</v>
      </c>
      <c r="F834" s="11">
        <f>VLOOKUP(A834,Evaporation!$A$2:$F$1010,3,FALSE)</f>
        <v>1.5037646</v>
      </c>
      <c r="G834" s="3">
        <f t="shared" si="27"/>
        <v>40000.138359999997</v>
      </c>
      <c r="H834" s="3">
        <f>IF(J833+B834+C834-D834-G834-E834-I834&gt;Description!$C$6,J833+B834+C834-D834-G834-Description!$C$6,0)</f>
        <v>0</v>
      </c>
      <c r="I834" s="6"/>
      <c r="J834" s="3">
        <f t="shared" si="26"/>
        <v>795835.35480000009</v>
      </c>
      <c r="K834" s="3">
        <f>IF(J834&lt;Description!$C$6,'Monthly Stage'!J834,Description!$C$6)</f>
        <v>795835.35480000009</v>
      </c>
    </row>
    <row r="835" spans="1:11">
      <c r="A835" s="10">
        <f>Evaporation!A834</f>
        <v>1828</v>
      </c>
      <c r="B835" s="3">
        <f>VLOOKUP(A835,Inflow!$A$2:$C$1010,2,FALSE)</f>
        <v>177430.99400000001</v>
      </c>
      <c r="C835">
        <v>0</v>
      </c>
      <c r="D835" s="8">
        <f>Description!$C$5</f>
        <v>78500</v>
      </c>
      <c r="E835" s="3">
        <f>VLOOKUP(J834,'Capacity Curve'!$C$2:$E$123,3,TRUE)</f>
        <v>28900</v>
      </c>
      <c r="F835" s="11">
        <f>VLOOKUP(A835,Evaporation!$A$2:$F$1010,3,FALSE)</f>
        <v>1.6052126</v>
      </c>
      <c r="G835" s="3">
        <f t="shared" si="27"/>
        <v>46390.644139999997</v>
      </c>
      <c r="H835" s="3">
        <f>IF(J834+B835+C835-D835-G835-E835-I835&gt;Description!$C$6,J834+B835+C835-D835-G835-Description!$C$6,0)</f>
        <v>33875.704660000047</v>
      </c>
      <c r="I835" s="6"/>
      <c r="J835" s="3">
        <f t="shared" si="26"/>
        <v>814500</v>
      </c>
      <c r="K835" s="3">
        <f>IF(J835&lt;Description!$C$6,'Monthly Stage'!J835,Description!$C$6)</f>
        <v>814500</v>
      </c>
    </row>
    <row r="836" spans="1:11">
      <c r="A836" s="10">
        <f>Evaporation!A835</f>
        <v>1829</v>
      </c>
      <c r="B836" s="3">
        <f>VLOOKUP(A836,Inflow!$A$2:$C$1010,2,FALSE)</f>
        <v>150226.88</v>
      </c>
      <c r="C836">
        <v>0</v>
      </c>
      <c r="D836" s="8">
        <f>Description!$C$5</f>
        <v>78500</v>
      </c>
      <c r="E836" s="3">
        <f>VLOOKUP(J835,'Capacity Curve'!$C$2:$E$123,3,TRUE)</f>
        <v>29800</v>
      </c>
      <c r="F836" s="11">
        <f>VLOOKUP(A836,Evaporation!$A$2:$F$1010,3,FALSE)</f>
        <v>1.839952</v>
      </c>
      <c r="G836" s="3">
        <f t="shared" si="27"/>
        <v>54830.569600000003</v>
      </c>
      <c r="H836" s="3">
        <f>IF(J835+B836+C836-D836-G836-E836-I836&gt;Description!$C$6,J835+B836+C836-D836-G836-Description!$C$6,0)</f>
        <v>0</v>
      </c>
      <c r="I836" s="6"/>
      <c r="J836" s="3">
        <f t="shared" si="26"/>
        <v>831396.31039999996</v>
      </c>
      <c r="K836" s="3">
        <f>IF(J836&lt;Description!$C$6,'Monthly Stage'!J836,Description!$C$6)</f>
        <v>814500</v>
      </c>
    </row>
    <row r="837" spans="1:11">
      <c r="A837" s="10">
        <f>Evaporation!A836</f>
        <v>1830</v>
      </c>
      <c r="B837" s="3">
        <f>VLOOKUP(A837,Inflow!$A$2:$C$1010,2,FALSE)</f>
        <v>124394.402</v>
      </c>
      <c r="C837">
        <v>0</v>
      </c>
      <c r="D837" s="8">
        <f>Description!$C$5</f>
        <v>78500</v>
      </c>
      <c r="E837" s="3">
        <f>VLOOKUP(J836,'Capacity Curve'!$C$2:$E$123,3,TRUE)</f>
        <v>29800</v>
      </c>
      <c r="F837" s="11">
        <f>VLOOKUP(A837,Evaporation!$A$2:$F$1010,3,FALSE)</f>
        <v>2.0628557999999999</v>
      </c>
      <c r="G837" s="3">
        <f t="shared" si="27"/>
        <v>61473.10284</v>
      </c>
      <c r="H837" s="3">
        <f>IF(J836+B837+C837-D837-G837-E837-I837&gt;Description!$C$6,J836+B837+C837-D837-G837-Description!$C$6,0)</f>
        <v>0</v>
      </c>
      <c r="I837" s="6"/>
      <c r="J837" s="3">
        <f t="shared" ref="J837:J900" si="28">IF(J836+B837+C837-G837-D837-H837&lt;0,0,J836+B837+C837-G837-D837-H837)</f>
        <v>815817.60956000001</v>
      </c>
      <c r="K837" s="3">
        <f>IF(J837&lt;Description!$C$6,'Monthly Stage'!J837,Description!$C$6)</f>
        <v>814500</v>
      </c>
    </row>
    <row r="838" spans="1:11">
      <c r="A838" s="10">
        <f>Evaporation!A837</f>
        <v>1831</v>
      </c>
      <c r="B838" s="3">
        <f>VLOOKUP(A838,Inflow!$A$2:$C$1010,2,FALSE)</f>
        <v>58980.428</v>
      </c>
      <c r="C838">
        <v>0</v>
      </c>
      <c r="D838" s="8">
        <f>Description!$C$5</f>
        <v>78500</v>
      </c>
      <c r="E838" s="3">
        <f>VLOOKUP(J837,'Capacity Curve'!$C$2:$E$123,3,TRUE)</f>
        <v>29800</v>
      </c>
      <c r="F838" s="11">
        <f>VLOOKUP(A838,Evaporation!$A$2:$F$1010,3,FALSE)</f>
        <v>2.6273011999999998</v>
      </c>
      <c r="G838" s="3">
        <f t="shared" si="27"/>
        <v>78293.575759999992</v>
      </c>
      <c r="H838" s="3">
        <f>IF(J837+B838+C838-D838-G838-E838-I838&gt;Description!$C$6,J837+B838+C838-D838-G838-Description!$C$6,0)</f>
        <v>0</v>
      </c>
      <c r="I838" s="6"/>
      <c r="J838" s="3">
        <f t="shared" si="28"/>
        <v>718004.46179999993</v>
      </c>
      <c r="K838" s="3">
        <f>IF(J838&lt;Description!$C$6,'Monthly Stage'!J838,Description!$C$6)</f>
        <v>718004.46179999993</v>
      </c>
    </row>
    <row r="839" spans="1:11">
      <c r="A839" s="10">
        <f>Evaporation!A838</f>
        <v>1832</v>
      </c>
      <c r="B839" s="3">
        <f>VLOOKUP(A839,Inflow!$A$2:$C$1010,2,FALSE)</f>
        <v>116556.48199999999</v>
      </c>
      <c r="C839">
        <v>0</v>
      </c>
      <c r="D839" s="8">
        <f>Description!$C$5</f>
        <v>78500</v>
      </c>
      <c r="E839" s="3">
        <f>VLOOKUP(J838,'Capacity Curve'!$C$2:$E$123,3,TRUE)</f>
        <v>26600</v>
      </c>
      <c r="F839" s="11">
        <f>VLOOKUP(A839,Evaporation!$A$2:$F$1010,3,FALSE)</f>
        <v>2.1304878</v>
      </c>
      <c r="G839" s="3">
        <f t="shared" si="27"/>
        <v>56670.975480000001</v>
      </c>
      <c r="H839" s="3">
        <f>IF(J838+B839+C839-D839-G839-E839-I839&gt;Description!$C$6,J838+B839+C839-D839-G839-Description!$C$6,0)</f>
        <v>0</v>
      </c>
      <c r="I839" s="6"/>
      <c r="J839" s="3">
        <f t="shared" si="28"/>
        <v>699389.96831999987</v>
      </c>
      <c r="K839" s="3">
        <f>IF(J839&lt;Description!$C$6,'Monthly Stage'!J839,Description!$C$6)</f>
        <v>699389.96831999987</v>
      </c>
    </row>
    <row r="840" spans="1:11">
      <c r="A840" s="10">
        <f>Evaporation!A839</f>
        <v>1833</v>
      </c>
      <c r="B840" s="3">
        <f>VLOOKUP(A840,Inflow!$A$2:$C$1010,2,FALSE)</f>
        <v>344019.45199999999</v>
      </c>
      <c r="C840">
        <v>0</v>
      </c>
      <c r="D840" s="8">
        <f>Description!$C$5</f>
        <v>78500</v>
      </c>
      <c r="E840" s="3">
        <f>VLOOKUP(J839,'Capacity Curve'!$C$2:$E$123,3,TRUE)</f>
        <v>25800</v>
      </c>
      <c r="F840" s="11">
        <f>VLOOKUP(A840,Evaporation!$A$2:$F$1010,3,FALSE)</f>
        <v>0.16775080000000009</v>
      </c>
      <c r="G840" s="3">
        <f t="shared" si="27"/>
        <v>4327.9706400000023</v>
      </c>
      <c r="H840" s="3">
        <f>IF(J839+B840+C840-D840-G840-E840-I840&gt;Description!$C$6,J839+B840+C840-D840-G840-Description!$C$6,0)</f>
        <v>146081.44967999985</v>
      </c>
      <c r="I840" s="6"/>
      <c r="J840" s="3">
        <f t="shared" si="28"/>
        <v>814500</v>
      </c>
      <c r="K840" s="3">
        <f>IF(J840&lt;Description!$C$6,'Monthly Stage'!J840,Description!$C$6)</f>
        <v>814500</v>
      </c>
    </row>
    <row r="841" spans="1:11">
      <c r="A841" s="10">
        <f>Evaporation!A840</f>
        <v>1834</v>
      </c>
      <c r="B841" s="3">
        <f>VLOOKUP(A841,Inflow!$A$2:$C$1010,2,FALSE)</f>
        <v>240918.14600000001</v>
      </c>
      <c r="C841">
        <v>0</v>
      </c>
      <c r="D841" s="8">
        <f>Description!$C$5</f>
        <v>78500</v>
      </c>
      <c r="E841" s="3">
        <f>VLOOKUP(J840,'Capacity Curve'!$C$2:$E$123,3,TRUE)</f>
        <v>29800</v>
      </c>
      <c r="F841" s="11">
        <f>VLOOKUP(A841,Evaporation!$A$2:$F$1010,3,FALSE)</f>
        <v>1.0573934</v>
      </c>
      <c r="G841" s="3">
        <f t="shared" si="27"/>
        <v>31510.32332</v>
      </c>
      <c r="H841" s="3">
        <f>IF(J840+B841+C841-D841-G841-E841-I841&gt;Description!$C$6,J840+B841+C841-D841-G841-Description!$C$6,0)</f>
        <v>130907.82267999998</v>
      </c>
      <c r="I841" s="6"/>
      <c r="J841" s="3">
        <f t="shared" si="28"/>
        <v>814500</v>
      </c>
      <c r="K841" s="3">
        <f>IF(J841&lt;Description!$C$6,'Monthly Stage'!J841,Description!$C$6)</f>
        <v>814500</v>
      </c>
    </row>
    <row r="842" spans="1:11">
      <c r="A842" s="10">
        <f>Evaporation!A841</f>
        <v>1835</v>
      </c>
      <c r="B842" s="3">
        <f>VLOOKUP(A842,Inflow!$A$2:$C$1010,2,FALSE)</f>
        <v>104668.97</v>
      </c>
      <c r="C842">
        <v>0</v>
      </c>
      <c r="D842" s="8">
        <f>Description!$C$5</f>
        <v>78500</v>
      </c>
      <c r="E842" s="3">
        <f>VLOOKUP(J841,'Capacity Curve'!$C$2:$E$123,3,TRUE)</f>
        <v>29800</v>
      </c>
      <c r="F842" s="11">
        <f>VLOOKUP(A842,Evaporation!$A$2:$F$1010,3,FALSE)</f>
        <v>2.233063</v>
      </c>
      <c r="G842" s="3">
        <f t="shared" si="27"/>
        <v>66545.277400000006</v>
      </c>
      <c r="H842" s="3">
        <f>IF(J841+B842+C842-D842-G842-E842-I842&gt;Description!$C$6,J841+B842+C842-D842-G842-Description!$C$6,0)</f>
        <v>0</v>
      </c>
      <c r="I842" s="6"/>
      <c r="J842" s="3">
        <f t="shared" si="28"/>
        <v>774123.69259999995</v>
      </c>
      <c r="K842" s="3">
        <f>IF(J842&lt;Description!$C$6,'Monthly Stage'!J842,Description!$C$6)</f>
        <v>774123.69259999995</v>
      </c>
    </row>
    <row r="843" spans="1:11">
      <c r="A843" s="10">
        <f>Evaporation!A842</f>
        <v>1836</v>
      </c>
      <c r="B843" s="3">
        <f>VLOOKUP(A843,Inflow!$A$2:$C$1010,2,FALSE)</f>
        <v>306136.17200000002</v>
      </c>
      <c r="C843">
        <v>0</v>
      </c>
      <c r="D843" s="8">
        <f>Description!$C$5</f>
        <v>78500</v>
      </c>
      <c r="E843" s="3">
        <f>VLOOKUP(J842,'Capacity Curve'!$C$2:$E$123,3,TRUE)</f>
        <v>28100</v>
      </c>
      <c r="F843" s="11">
        <f>VLOOKUP(A843,Evaporation!$A$2:$F$1010,3,FALSE)</f>
        <v>0.49463879999999993</v>
      </c>
      <c r="G843" s="3">
        <f t="shared" si="27"/>
        <v>13899.350279999999</v>
      </c>
      <c r="H843" s="3">
        <f>IF(J842+B843+C843-D843-G843-E843-I843&gt;Description!$C$6,J842+B843+C843-D843-G843-Description!$C$6,0)</f>
        <v>173360.51431999996</v>
      </c>
      <c r="I843" s="6"/>
      <c r="J843" s="3">
        <f t="shared" si="28"/>
        <v>814500.00000000012</v>
      </c>
      <c r="K843" s="3">
        <f>IF(J843&lt;Description!$C$6,'Monthly Stage'!J843,Description!$C$6)</f>
        <v>814500</v>
      </c>
    </row>
    <row r="844" spans="1:11">
      <c r="A844" s="10">
        <f>Evaporation!A843</f>
        <v>1837</v>
      </c>
      <c r="B844" s="3">
        <f>VLOOKUP(A844,Inflow!$A$2:$C$1010,2,FALSE)</f>
        <v>146079.31400000001</v>
      </c>
      <c r="C844">
        <v>0</v>
      </c>
      <c r="D844" s="8">
        <f>Description!$C$5</f>
        <v>78500</v>
      </c>
      <c r="E844" s="3">
        <f>VLOOKUP(J843,'Capacity Curve'!$C$2:$E$123,3,TRUE)</f>
        <v>29800</v>
      </c>
      <c r="F844" s="11">
        <f>VLOOKUP(A844,Evaporation!$A$2:$F$1010,3,FALSE)</f>
        <v>1.8757406000000001</v>
      </c>
      <c r="G844" s="3">
        <f t="shared" ref="G844:G907" si="29">E844*F844</f>
        <v>55897.069880000003</v>
      </c>
      <c r="H844" s="3">
        <f>IF(J843+B844+C844-D844-G844-E844-I844&gt;Description!$C$6,J843+B844+C844-D844-G844-Description!$C$6,0)</f>
        <v>0</v>
      </c>
      <c r="I844" s="6"/>
      <c r="J844" s="3">
        <f t="shared" si="28"/>
        <v>826182.24412000016</v>
      </c>
      <c r="K844" s="3">
        <f>IF(J844&lt;Description!$C$6,'Monthly Stage'!J844,Description!$C$6)</f>
        <v>814500</v>
      </c>
    </row>
    <row r="845" spans="1:11">
      <c r="A845" s="10">
        <f>Evaporation!A844</f>
        <v>1838</v>
      </c>
      <c r="B845" s="3">
        <f>VLOOKUP(A845,Inflow!$A$2:$C$1010,2,FALSE)</f>
        <v>130566.764</v>
      </c>
      <c r="C845">
        <v>0</v>
      </c>
      <c r="D845" s="8">
        <f>Description!$C$5</f>
        <v>78500</v>
      </c>
      <c r="E845" s="3">
        <f>VLOOKUP(J844,'Capacity Curve'!$C$2:$E$123,3,TRUE)</f>
        <v>29800</v>
      </c>
      <c r="F845" s="11">
        <f>VLOOKUP(A845,Evaporation!$A$2:$F$1010,3,FALSE)</f>
        <v>2.0095955999999999</v>
      </c>
      <c r="G845" s="3">
        <f t="shared" si="29"/>
        <v>59885.948879999996</v>
      </c>
      <c r="H845" s="3">
        <f>IF(J844+B845+C845-D845-G845-E845-I845&gt;Description!$C$6,J844+B845+C845-D845-G845-Description!$C$6,0)</f>
        <v>0</v>
      </c>
      <c r="I845" s="6"/>
      <c r="J845" s="3">
        <f t="shared" si="28"/>
        <v>818363.05924000009</v>
      </c>
      <c r="K845" s="3">
        <f>IF(J845&lt;Description!$C$6,'Monthly Stage'!J845,Description!$C$6)</f>
        <v>814500</v>
      </c>
    </row>
    <row r="846" spans="1:11">
      <c r="A846" s="10">
        <f>Evaporation!A845</f>
        <v>1839</v>
      </c>
      <c r="B846" s="3">
        <f>VLOOKUP(A846,Inflow!$A$2:$C$1010,2,FALSE)</f>
        <v>95720.678</v>
      </c>
      <c r="C846">
        <v>0</v>
      </c>
      <c r="D846" s="8">
        <f>Description!$C$5</f>
        <v>78500</v>
      </c>
      <c r="E846" s="3">
        <f>VLOOKUP(J845,'Capacity Curve'!$C$2:$E$123,3,TRUE)</f>
        <v>29800</v>
      </c>
      <c r="F846" s="11">
        <f>VLOOKUP(A846,Evaporation!$A$2:$F$1010,3,FALSE)</f>
        <v>2.3102762000000001</v>
      </c>
      <c r="G846" s="3">
        <f t="shared" si="29"/>
        <v>68846.230760000006</v>
      </c>
      <c r="H846" s="3">
        <f>IF(J845+B846+C846-D846-G846-E846-I846&gt;Description!$C$6,J845+B846+C846-D846-G846-Description!$C$6,0)</f>
        <v>0</v>
      </c>
      <c r="I846" s="6"/>
      <c r="J846" s="3">
        <f t="shared" si="28"/>
        <v>766737.50647999998</v>
      </c>
      <c r="K846" s="3">
        <f>IF(J846&lt;Description!$C$6,'Monthly Stage'!J846,Description!$C$6)</f>
        <v>766737.50647999998</v>
      </c>
    </row>
    <row r="847" spans="1:11">
      <c r="A847" s="10">
        <f>Evaporation!A846</f>
        <v>1840</v>
      </c>
      <c r="B847" s="3">
        <f>VLOOKUP(A847,Inflow!$A$2:$C$1010,2,FALSE)</f>
        <v>164629.05799999999</v>
      </c>
      <c r="C847">
        <v>0</v>
      </c>
      <c r="D847" s="8">
        <f>Description!$C$5</f>
        <v>78500</v>
      </c>
      <c r="E847" s="3">
        <f>VLOOKUP(J846,'Capacity Curve'!$C$2:$E$123,3,TRUE)</f>
        <v>28100</v>
      </c>
      <c r="F847" s="11">
        <f>VLOOKUP(A847,Evaporation!$A$2:$F$1010,3,FALSE)</f>
        <v>1.7156781999999999</v>
      </c>
      <c r="G847" s="3">
        <f t="shared" si="29"/>
        <v>48210.557419999997</v>
      </c>
      <c r="H847" s="3">
        <f>IF(J846+B847+C847-D847-G847-E847-I847&gt;Description!$C$6,J846+B847+C847-D847-G847-Description!$C$6,0)</f>
        <v>0</v>
      </c>
      <c r="I847" s="6"/>
      <c r="J847" s="3">
        <f t="shared" si="28"/>
        <v>804656.00705999997</v>
      </c>
      <c r="K847" s="3">
        <f>IF(J847&lt;Description!$C$6,'Monthly Stage'!J847,Description!$C$6)</f>
        <v>804656.00705999997</v>
      </c>
    </row>
    <row r="848" spans="1:11">
      <c r="A848" s="10">
        <f>Evaporation!A847</f>
        <v>1841</v>
      </c>
      <c r="B848" s="3">
        <f>VLOOKUP(A848,Inflow!$A$2:$C$1010,2,FALSE)</f>
        <v>63552.547999999995</v>
      </c>
      <c r="C848">
        <v>0</v>
      </c>
      <c r="D848" s="8">
        <f>Description!$C$5</f>
        <v>78500</v>
      </c>
      <c r="E848" s="3">
        <f>VLOOKUP(J847,'Capacity Curve'!$C$2:$E$123,3,TRUE)</f>
        <v>28900</v>
      </c>
      <c r="F848" s="11">
        <f>VLOOKUP(A848,Evaporation!$A$2:$F$1010,3,FALSE)</f>
        <v>2.5878492</v>
      </c>
      <c r="G848" s="3">
        <f t="shared" si="29"/>
        <v>74788.841879999993</v>
      </c>
      <c r="H848" s="3">
        <f>IF(J847+B848+C848-D848-G848-E848-I848&gt;Description!$C$6,J847+B848+C848-D848-G848-Description!$C$6,0)</f>
        <v>0</v>
      </c>
      <c r="I848" s="6"/>
      <c r="J848" s="3">
        <f t="shared" si="28"/>
        <v>714919.71317999996</v>
      </c>
      <c r="K848" s="3">
        <f>IF(J848&lt;Description!$C$6,'Monthly Stage'!J848,Description!$C$6)</f>
        <v>714919.71317999996</v>
      </c>
    </row>
    <row r="849" spans="1:11">
      <c r="A849" s="10">
        <f>Evaporation!A848</f>
        <v>1842</v>
      </c>
      <c r="B849" s="3">
        <f>VLOOKUP(A849,Inflow!$A$2:$C$1010,2,FALSE)</f>
        <v>28477.856</v>
      </c>
      <c r="C849">
        <v>0</v>
      </c>
      <c r="D849" s="8">
        <f>Description!$C$5</f>
        <v>78500</v>
      </c>
      <c r="E849" s="3">
        <f>VLOOKUP(J848,'Capacity Curve'!$C$2:$E$123,3,TRUE)</f>
        <v>26600</v>
      </c>
      <c r="F849" s="11">
        <f>VLOOKUP(A849,Evaporation!$A$2:$F$1010,3,FALSE)</f>
        <v>2.8905023999999999</v>
      </c>
      <c r="G849" s="3">
        <f t="shared" si="29"/>
        <v>76887.363839999991</v>
      </c>
      <c r="H849" s="3">
        <f>IF(J848+B849+C849-D849-G849-E849-I849&gt;Description!$C$6,J848+B849+C849-D849-G849-Description!$C$6,0)</f>
        <v>0</v>
      </c>
      <c r="I849" s="6"/>
      <c r="J849" s="3">
        <f t="shared" si="28"/>
        <v>588010.20533999999</v>
      </c>
      <c r="K849" s="3">
        <f>IF(J849&lt;Description!$C$6,'Monthly Stage'!J849,Description!$C$6)</f>
        <v>588010.20533999999</v>
      </c>
    </row>
    <row r="850" spans="1:11">
      <c r="A850" s="10">
        <f>Evaporation!A849</f>
        <v>1843</v>
      </c>
      <c r="B850" s="3">
        <f>VLOOKUP(A850,Inflow!$A$2:$C$1010,2,FALSE)</f>
        <v>242420.41399999999</v>
      </c>
      <c r="C850">
        <v>0</v>
      </c>
      <c r="D850" s="8">
        <f>Description!$C$5</f>
        <v>78500</v>
      </c>
      <c r="E850" s="3">
        <f>VLOOKUP(J849,'Capacity Curve'!$C$2:$E$123,3,TRUE)</f>
        <v>23100</v>
      </c>
      <c r="F850" s="11">
        <f>VLOOKUP(A850,Evaporation!$A$2:$F$1010,3,FALSE)</f>
        <v>1.0444306000000001</v>
      </c>
      <c r="G850" s="3">
        <f t="shared" si="29"/>
        <v>24126.346860000001</v>
      </c>
      <c r="H850" s="3">
        <f>IF(J849+B850+C850-D850-G850-E850-I850&gt;Description!$C$6,J849+B850+C850-D850-G850-Description!$C$6,0)</f>
        <v>0</v>
      </c>
      <c r="I850" s="6"/>
      <c r="J850" s="3">
        <f t="shared" si="28"/>
        <v>727804.27247999993</v>
      </c>
      <c r="K850" s="3">
        <f>IF(J850&lt;Description!$C$6,'Monthly Stage'!J850,Description!$C$6)</f>
        <v>727804.27247999993</v>
      </c>
    </row>
    <row r="851" spans="1:11">
      <c r="A851" s="10">
        <f>Evaporation!A850</f>
        <v>1844</v>
      </c>
      <c r="B851" s="3">
        <f>VLOOKUP(A851,Inflow!$A$2:$C$1010,2,FALSE)</f>
        <v>200291.59399999998</v>
      </c>
      <c r="C851">
        <v>0</v>
      </c>
      <c r="D851" s="8">
        <f>Description!$C$5</f>
        <v>78500</v>
      </c>
      <c r="E851" s="3">
        <f>VLOOKUP(J850,'Capacity Curve'!$C$2:$E$123,3,TRUE)</f>
        <v>26600</v>
      </c>
      <c r="F851" s="11">
        <f>VLOOKUP(A851,Evaporation!$A$2:$F$1010,3,FALSE)</f>
        <v>1.4079526</v>
      </c>
      <c r="G851" s="3">
        <f t="shared" si="29"/>
        <v>37451.53916</v>
      </c>
      <c r="H851" s="3">
        <f>IF(J850+B851+C851-D851-G851-E851-I851&gt;Description!$C$6,J850+B851+C851-D851-G851-Description!$C$6,0)</f>
        <v>0</v>
      </c>
      <c r="I851" s="6"/>
      <c r="J851" s="3">
        <f t="shared" si="28"/>
        <v>812144.32731999981</v>
      </c>
      <c r="K851" s="3">
        <f>IF(J851&lt;Description!$C$6,'Monthly Stage'!J851,Description!$C$6)</f>
        <v>812144.32731999981</v>
      </c>
    </row>
    <row r="852" spans="1:11">
      <c r="A852" s="10">
        <f>Evaporation!A851</f>
        <v>1845</v>
      </c>
      <c r="B852" s="3">
        <f>VLOOKUP(A852,Inflow!$A$2:$C$1010,2,FALSE)</f>
        <v>125439.458</v>
      </c>
      <c r="C852">
        <v>0</v>
      </c>
      <c r="D852" s="8">
        <f>Description!$C$5</f>
        <v>78500</v>
      </c>
      <c r="E852" s="3">
        <f>VLOOKUP(J851,'Capacity Curve'!$C$2:$E$123,3,TRUE)</f>
        <v>28900</v>
      </c>
      <c r="F852" s="11">
        <f>VLOOKUP(A852,Evaporation!$A$2:$F$1010,3,FALSE)</f>
        <v>2.0538381999999999</v>
      </c>
      <c r="G852" s="3">
        <f t="shared" si="29"/>
        <v>59355.92398</v>
      </c>
      <c r="H852" s="3">
        <f>IF(J851+B852+C852-D852-G852-E852-I852&gt;Description!$C$6,J851+B852+C852-D852-G852-Description!$C$6,0)</f>
        <v>0</v>
      </c>
      <c r="I852" s="6"/>
      <c r="J852" s="3">
        <f t="shared" si="28"/>
        <v>799727.86133999983</v>
      </c>
      <c r="K852" s="3">
        <f>IF(J852&lt;Description!$C$6,'Monthly Stage'!J852,Description!$C$6)</f>
        <v>799727.86133999983</v>
      </c>
    </row>
    <row r="853" spans="1:11">
      <c r="A853" s="10">
        <f>Evaporation!A852</f>
        <v>1846</v>
      </c>
      <c r="B853" s="3">
        <f>VLOOKUP(A853,Inflow!$A$2:$C$1010,2,FALSE)</f>
        <v>154668.36799999999</v>
      </c>
      <c r="C853">
        <v>0</v>
      </c>
      <c r="D853" s="8">
        <f>Description!$C$5</f>
        <v>78500</v>
      </c>
      <c r="E853" s="3">
        <f>VLOOKUP(J852,'Capacity Curve'!$C$2:$E$123,3,TRUE)</f>
        <v>28900</v>
      </c>
      <c r="F853" s="11">
        <f>VLOOKUP(A853,Evaporation!$A$2:$F$1010,3,FALSE)</f>
        <v>1.8016272</v>
      </c>
      <c r="G853" s="3">
        <f t="shared" si="29"/>
        <v>52067.026079999996</v>
      </c>
      <c r="H853" s="3">
        <f>IF(J852+B853+C853-D853-G853-E853-I853&gt;Description!$C$6,J852+B853+C853-D853-G853-Description!$C$6,0)</f>
        <v>0</v>
      </c>
      <c r="I853" s="6"/>
      <c r="J853" s="3">
        <f t="shared" si="28"/>
        <v>823829.20325999986</v>
      </c>
      <c r="K853" s="3">
        <f>IF(J853&lt;Description!$C$6,'Monthly Stage'!J853,Description!$C$6)</f>
        <v>814500</v>
      </c>
    </row>
    <row r="854" spans="1:11">
      <c r="A854" s="10">
        <f>Evaporation!A853</f>
        <v>1847</v>
      </c>
      <c r="B854" s="3">
        <f>VLOOKUP(A854,Inflow!$A$2:$C$1010,2,FALSE)</f>
        <v>107444.9</v>
      </c>
      <c r="C854">
        <v>0</v>
      </c>
      <c r="D854" s="8">
        <f>Description!$C$5</f>
        <v>78500</v>
      </c>
      <c r="E854" s="3">
        <f>VLOOKUP(J853,'Capacity Curve'!$C$2:$E$123,3,TRUE)</f>
        <v>29800</v>
      </c>
      <c r="F854" s="11">
        <f>VLOOKUP(A854,Evaporation!$A$2:$F$1010,3,FALSE)</f>
        <v>2.2091099999999999</v>
      </c>
      <c r="G854" s="3">
        <f t="shared" si="29"/>
        <v>65831.478000000003</v>
      </c>
      <c r="H854" s="3">
        <f>IF(J853+B854+C854-D854-G854-E854-I854&gt;Description!$C$6,J853+B854+C854-D854-G854-Description!$C$6,0)</f>
        <v>0</v>
      </c>
      <c r="I854" s="6"/>
      <c r="J854" s="3">
        <f t="shared" si="28"/>
        <v>786942.62525999988</v>
      </c>
      <c r="K854" s="3">
        <f>IF(J854&lt;Description!$C$6,'Monthly Stage'!J854,Description!$C$6)</f>
        <v>786942.62525999988</v>
      </c>
    </row>
    <row r="855" spans="1:11">
      <c r="A855" s="10">
        <f>Evaporation!A854</f>
        <v>1848</v>
      </c>
      <c r="B855" s="3">
        <f>VLOOKUP(A855,Inflow!$A$2:$C$1010,2,FALSE)</f>
        <v>93010.064000000013</v>
      </c>
      <c r="C855">
        <v>0</v>
      </c>
      <c r="D855" s="8">
        <f>Description!$C$5</f>
        <v>78500</v>
      </c>
      <c r="E855" s="3">
        <f>VLOOKUP(J854,'Capacity Curve'!$C$2:$E$123,3,TRUE)</f>
        <v>28900</v>
      </c>
      <c r="F855" s="11">
        <f>VLOOKUP(A855,Evaporation!$A$2:$F$1010,3,FALSE)</f>
        <v>2.3336655999999998</v>
      </c>
      <c r="G855" s="3">
        <f t="shared" si="29"/>
        <v>67442.935839999991</v>
      </c>
      <c r="H855" s="3">
        <f>IF(J854+B855+C855-D855-G855-E855-I855&gt;Description!$C$6,J854+B855+C855-D855-G855-Description!$C$6,0)</f>
        <v>0</v>
      </c>
      <c r="I855" s="6"/>
      <c r="J855" s="3">
        <f t="shared" si="28"/>
        <v>734009.75341999996</v>
      </c>
      <c r="K855" s="3">
        <f>IF(J855&lt;Description!$C$6,'Monthly Stage'!J855,Description!$C$6)</f>
        <v>734009.75341999996</v>
      </c>
    </row>
    <row r="856" spans="1:11">
      <c r="A856" s="10">
        <f>Evaporation!A855</f>
        <v>1849</v>
      </c>
      <c r="B856" s="3">
        <f>VLOOKUP(A856,Inflow!$A$2:$C$1010,2,FALSE)</f>
        <v>230794.166</v>
      </c>
      <c r="C856">
        <v>0</v>
      </c>
      <c r="D856" s="8">
        <f>Description!$C$5</f>
        <v>78500</v>
      </c>
      <c r="E856" s="3">
        <f>VLOOKUP(J855,'Capacity Curve'!$C$2:$E$123,3,TRUE)</f>
        <v>27300</v>
      </c>
      <c r="F856" s="11">
        <f>VLOOKUP(A856,Evaporation!$A$2:$F$1010,3,FALSE)</f>
        <v>1.1447514000000001</v>
      </c>
      <c r="G856" s="3">
        <f t="shared" si="29"/>
        <v>31251.713220000001</v>
      </c>
      <c r="H856" s="3">
        <f>IF(J855+B856+C856-D856-G856-E856-I856&gt;Description!$C$6,J855+B856+C856-D856-G856-Description!$C$6,0)</f>
        <v>40552.206199999899</v>
      </c>
      <c r="I856" s="6"/>
      <c r="J856" s="3">
        <f t="shared" si="28"/>
        <v>814500</v>
      </c>
      <c r="K856" s="3">
        <f>IF(J856&lt;Description!$C$6,'Monthly Stage'!J856,Description!$C$6)</f>
        <v>814500</v>
      </c>
    </row>
    <row r="857" spans="1:11">
      <c r="A857" s="10">
        <f>Evaporation!A856</f>
        <v>1850</v>
      </c>
      <c r="B857" s="3">
        <f>VLOOKUP(A857,Inflow!$A$2:$C$1010,2,FALSE)</f>
        <v>217175.78</v>
      </c>
      <c r="C857">
        <v>0</v>
      </c>
      <c r="D857" s="8">
        <f>Description!$C$5</f>
        <v>78500</v>
      </c>
      <c r="E857" s="3">
        <f>VLOOKUP(J856,'Capacity Curve'!$C$2:$E$123,3,TRUE)</f>
        <v>29800</v>
      </c>
      <c r="F857" s="11">
        <f>VLOOKUP(A857,Evaporation!$A$2:$F$1010,3,FALSE)</f>
        <v>1.262262</v>
      </c>
      <c r="G857" s="3">
        <f t="shared" si="29"/>
        <v>37615.407599999999</v>
      </c>
      <c r="H857" s="3">
        <f>IF(J856+B857+C857-D857-G857-E857-I857&gt;Description!$C$6,J856+B857+C857-D857-G857-Description!$C$6,0)</f>
        <v>101060.37239999999</v>
      </c>
      <c r="I857" s="6"/>
      <c r="J857" s="3">
        <f t="shared" si="28"/>
        <v>814500</v>
      </c>
      <c r="K857" s="3">
        <f>IF(J857&lt;Description!$C$6,'Monthly Stage'!J857,Description!$C$6)</f>
        <v>814500</v>
      </c>
    </row>
    <row r="858" spans="1:11">
      <c r="A858" s="10">
        <f>Evaporation!A857</f>
        <v>1851</v>
      </c>
      <c r="B858" s="3">
        <f>VLOOKUP(A858,Inflow!$A$2:$C$1010,2,FALSE)</f>
        <v>160579.46599999999</v>
      </c>
      <c r="C858">
        <v>0</v>
      </c>
      <c r="D858" s="8">
        <f>Description!$C$5</f>
        <v>78500</v>
      </c>
      <c r="E858" s="3">
        <f>VLOOKUP(J857,'Capacity Curve'!$C$2:$E$123,3,TRUE)</f>
        <v>29800</v>
      </c>
      <c r="F858" s="11">
        <f>VLOOKUP(A858,Evaporation!$A$2:$F$1010,3,FALSE)</f>
        <v>1.7506214</v>
      </c>
      <c r="G858" s="3">
        <f t="shared" si="29"/>
        <v>52168.517720000003</v>
      </c>
      <c r="H858" s="3">
        <f>IF(J857+B858+C858-D858-G858-E858-I858&gt;Description!$C$6,J857+B858+C858-D858-G858-Description!$C$6,0)</f>
        <v>29910.948280000011</v>
      </c>
      <c r="I858" s="6"/>
      <c r="J858" s="3">
        <f t="shared" si="28"/>
        <v>814500</v>
      </c>
      <c r="K858" s="3">
        <f>IF(J858&lt;Description!$C$6,'Monthly Stage'!J858,Description!$C$6)</f>
        <v>814500</v>
      </c>
    </row>
    <row r="859" spans="1:11">
      <c r="A859" s="10">
        <f>Evaporation!A858</f>
        <v>1852</v>
      </c>
      <c r="B859" s="3">
        <f>VLOOKUP(A859,Inflow!$A$2:$C$1010,2,FALSE)</f>
        <v>140396.82199999999</v>
      </c>
      <c r="C859">
        <v>0</v>
      </c>
      <c r="D859" s="8">
        <f>Description!$C$5</f>
        <v>78500</v>
      </c>
      <c r="E859" s="3">
        <f>VLOOKUP(J858,'Capacity Curve'!$C$2:$E$123,3,TRUE)</f>
        <v>29800</v>
      </c>
      <c r="F859" s="11">
        <f>VLOOKUP(A859,Evaporation!$A$2:$F$1010,3,FALSE)</f>
        <v>1.9247738000000001</v>
      </c>
      <c r="G859" s="3">
        <f t="shared" si="29"/>
        <v>57358.259239999999</v>
      </c>
      <c r="H859" s="3">
        <f>IF(J858+B859+C859-D859-G859-E859-I859&gt;Description!$C$6,J858+B859+C859-D859-G859-Description!$C$6,0)</f>
        <v>0</v>
      </c>
      <c r="I859" s="6"/>
      <c r="J859" s="3">
        <f t="shared" si="28"/>
        <v>819038.56275999988</v>
      </c>
      <c r="K859" s="3">
        <f>IF(J859&lt;Description!$C$6,'Monthly Stage'!J859,Description!$C$6)</f>
        <v>814500</v>
      </c>
    </row>
    <row r="860" spans="1:11">
      <c r="A860" s="10">
        <f>Evaporation!A859</f>
        <v>1853</v>
      </c>
      <c r="B860" s="3">
        <f>VLOOKUP(A860,Inflow!$A$2:$C$1010,2,FALSE)</f>
        <v>162342.99799999999</v>
      </c>
      <c r="C860">
        <v>0</v>
      </c>
      <c r="D860" s="8">
        <f>Description!$C$5</f>
        <v>78500</v>
      </c>
      <c r="E860" s="3">
        <f>VLOOKUP(J859,'Capacity Curve'!$C$2:$E$123,3,TRUE)</f>
        <v>29800</v>
      </c>
      <c r="F860" s="11">
        <f>VLOOKUP(A860,Evaporation!$A$2:$F$1010,3,FALSE)</f>
        <v>1.7354042000000001</v>
      </c>
      <c r="G860" s="3">
        <f t="shared" si="29"/>
        <v>51715.045160000001</v>
      </c>
      <c r="H860" s="3">
        <f>IF(J859+B860+C860-D860-G860-E860-I860&gt;Description!$C$6,J859+B860+C860-D860-G860-Description!$C$6,0)</f>
        <v>36666.515599999926</v>
      </c>
      <c r="I860" s="6"/>
      <c r="J860" s="3">
        <f t="shared" si="28"/>
        <v>814500</v>
      </c>
      <c r="K860" s="3">
        <f>IF(J860&lt;Description!$C$6,'Monthly Stage'!J860,Description!$C$6)</f>
        <v>814500</v>
      </c>
    </row>
    <row r="861" spans="1:11">
      <c r="A861" s="10">
        <f>Evaporation!A860</f>
        <v>1854</v>
      </c>
      <c r="B861" s="3">
        <f>VLOOKUP(A861,Inflow!$A$2:$C$1010,2,FALSE)</f>
        <v>152806.86199999999</v>
      </c>
      <c r="C861">
        <v>0</v>
      </c>
      <c r="D861" s="8">
        <f>Description!$C$5</f>
        <v>78500</v>
      </c>
      <c r="E861" s="3">
        <f>VLOOKUP(J860,'Capacity Curve'!$C$2:$E$123,3,TRUE)</f>
        <v>29800</v>
      </c>
      <c r="F861" s="11">
        <f>VLOOKUP(A861,Evaporation!$A$2:$F$1010,3,FALSE)</f>
        <v>1.8176897999999999</v>
      </c>
      <c r="G861" s="3">
        <f t="shared" si="29"/>
        <v>54167.156039999994</v>
      </c>
      <c r="H861" s="3">
        <f>IF(J860+B861+C861-D861-G861-E861-I861&gt;Description!$C$6,J860+B861+C861-D861-G861-Description!$C$6,0)</f>
        <v>0</v>
      </c>
      <c r="I861" s="6"/>
      <c r="J861" s="3">
        <f t="shared" si="28"/>
        <v>834639.70595999993</v>
      </c>
      <c r="K861" s="3">
        <f>IF(J861&lt;Description!$C$6,'Monthly Stage'!J861,Description!$C$6)</f>
        <v>814500</v>
      </c>
    </row>
    <row r="862" spans="1:11">
      <c r="A862" s="10">
        <f>Evaporation!A861</f>
        <v>1855</v>
      </c>
      <c r="B862" s="3">
        <f>VLOOKUP(A862,Inflow!$A$2:$C$1010,2,FALSE)</f>
        <v>-29718.700000000012</v>
      </c>
      <c r="C862">
        <v>0</v>
      </c>
      <c r="D862" s="8">
        <f>Description!$C$5</f>
        <v>78500</v>
      </c>
      <c r="E862" s="3">
        <f>VLOOKUP(J861,'Capacity Curve'!$C$2:$E$123,3,TRUE)</f>
        <v>29800</v>
      </c>
      <c r="F862" s="11">
        <f>VLOOKUP(A862,Evaporation!$A$2:$F$1010,3,FALSE)</f>
        <v>3.3926699999999999</v>
      </c>
      <c r="G862" s="3">
        <f t="shared" si="29"/>
        <v>101101.56599999999</v>
      </c>
      <c r="H862" s="3">
        <f>IF(J861+B862+C862-D862-G862-E862-I862&gt;Description!$C$6,J861+B862+C862-D862-G862-Description!$C$6,0)</f>
        <v>0</v>
      </c>
      <c r="I862" s="6"/>
      <c r="J862" s="3">
        <f t="shared" si="28"/>
        <v>625319.43995999999</v>
      </c>
      <c r="K862" s="3">
        <f>IF(J862&lt;Description!$C$6,'Monthly Stage'!J862,Description!$C$6)</f>
        <v>625319.43995999999</v>
      </c>
    </row>
    <row r="863" spans="1:11">
      <c r="A863" s="10">
        <f>Evaporation!A862</f>
        <v>1856</v>
      </c>
      <c r="B863" s="3">
        <f>VLOOKUP(A863,Inflow!$A$2:$C$1010,2,FALSE)</f>
        <v>105681.368</v>
      </c>
      <c r="C863">
        <v>0</v>
      </c>
      <c r="D863" s="8">
        <f>Description!$C$5</f>
        <v>78500</v>
      </c>
      <c r="E863" s="3">
        <f>VLOOKUP(J862,'Capacity Curve'!$C$2:$E$123,3,TRUE)</f>
        <v>23700</v>
      </c>
      <c r="F863" s="11">
        <f>VLOOKUP(A863,Evaporation!$A$2:$F$1010,3,FALSE)</f>
        <v>2.2243271999999998</v>
      </c>
      <c r="G863" s="3">
        <f t="shared" si="29"/>
        <v>52716.554639999995</v>
      </c>
      <c r="H863" s="3">
        <f>IF(J862+B863+C863-D863-G863-E863-I863&gt;Description!$C$6,J862+B863+C863-D863-G863-Description!$C$6,0)</f>
        <v>0</v>
      </c>
      <c r="I863" s="6"/>
      <c r="J863" s="3">
        <f t="shared" si="28"/>
        <v>599784.25332000002</v>
      </c>
      <c r="K863" s="3">
        <f>IF(J863&lt;Description!$C$6,'Monthly Stage'!J863,Description!$C$6)</f>
        <v>599784.25332000002</v>
      </c>
    </row>
    <row r="864" spans="1:11">
      <c r="A864" s="10">
        <f>Evaporation!A863</f>
        <v>1857</v>
      </c>
      <c r="B864" s="3">
        <f>VLOOKUP(A864,Inflow!$A$2:$C$1010,2,FALSE)</f>
        <v>35205.40400000001</v>
      </c>
      <c r="C864">
        <v>0</v>
      </c>
      <c r="D864" s="8">
        <f>Description!$C$5</f>
        <v>78500</v>
      </c>
      <c r="E864" s="3">
        <f>VLOOKUP(J863,'Capacity Curve'!$C$2:$E$123,3,TRUE)</f>
        <v>23100</v>
      </c>
      <c r="F864" s="11">
        <f>VLOOKUP(A864,Evaporation!$A$2:$F$1010,3,FALSE)</f>
        <v>2.8324515999999997</v>
      </c>
      <c r="G864" s="3">
        <f t="shared" si="29"/>
        <v>65429.631959999992</v>
      </c>
      <c r="H864" s="3">
        <f>IF(J863+B864+C864-D864-G864-E864-I864&gt;Description!$C$6,J863+B864+C864-D864-G864-Description!$C$6,0)</f>
        <v>0</v>
      </c>
      <c r="I864" s="6"/>
      <c r="J864" s="3">
        <f t="shared" si="28"/>
        <v>491060.02535999997</v>
      </c>
      <c r="K864" s="3">
        <f>IF(J864&lt;Description!$C$6,'Monthly Stage'!J864,Description!$C$6)</f>
        <v>491060.02535999997</v>
      </c>
    </row>
    <row r="865" spans="1:11">
      <c r="A865" s="10">
        <f>Evaporation!A864</f>
        <v>1858</v>
      </c>
      <c r="B865" s="3">
        <f>VLOOKUP(A865,Inflow!$A$2:$C$1010,2,FALSE)</f>
        <v>177659.6</v>
      </c>
      <c r="C865">
        <v>0</v>
      </c>
      <c r="D865" s="8">
        <f>Description!$C$5</f>
        <v>78500</v>
      </c>
      <c r="E865" s="3">
        <f>VLOOKUP(J864,'Capacity Curve'!$C$2:$E$123,3,TRUE)</f>
        <v>18900</v>
      </c>
      <c r="F865" s="11">
        <f>VLOOKUP(A865,Evaporation!$A$2:$F$1010,3,FALSE)</f>
        <v>1.60324</v>
      </c>
      <c r="G865" s="3">
        <f t="shared" si="29"/>
        <v>30301.236000000001</v>
      </c>
      <c r="H865" s="3">
        <f>IF(J864+B865+C865-D865-G865-E865-I865&gt;Description!$C$6,J864+B865+C865-D865-G865-Description!$C$6,0)</f>
        <v>0</v>
      </c>
      <c r="I865" s="6"/>
      <c r="J865" s="3">
        <f t="shared" si="28"/>
        <v>559918.38935999991</v>
      </c>
      <c r="K865" s="3">
        <f>IF(J865&lt;Description!$C$6,'Monthly Stage'!J865,Description!$C$6)</f>
        <v>559918.38935999991</v>
      </c>
    </row>
    <row r="866" spans="1:11">
      <c r="A866" s="10">
        <f>Evaporation!A865</f>
        <v>1859</v>
      </c>
      <c r="B866" s="3">
        <f>VLOOKUP(A866,Inflow!$A$2:$C$1010,2,FALSE)</f>
        <v>46798.994000000006</v>
      </c>
      <c r="C866">
        <v>0</v>
      </c>
      <c r="D866" s="8">
        <f>Description!$C$5</f>
        <v>78500</v>
      </c>
      <c r="E866" s="3">
        <f>VLOOKUP(J865,'Capacity Curve'!$C$2:$E$123,3,TRUE)</f>
        <v>22400</v>
      </c>
      <c r="F866" s="11">
        <f>VLOOKUP(A866,Evaporation!$A$2:$F$1010,3,FALSE)</f>
        <v>2.7324126</v>
      </c>
      <c r="G866" s="3">
        <f t="shared" si="29"/>
        <v>61206.042240000002</v>
      </c>
      <c r="H866" s="3">
        <f>IF(J865+B866+C866-D866-G866-E866-I866&gt;Description!$C$6,J865+B866+C866-D866-G866-Description!$C$6,0)</f>
        <v>0</v>
      </c>
      <c r="I866" s="6"/>
      <c r="J866" s="3">
        <f t="shared" si="28"/>
        <v>467011.34111999988</v>
      </c>
      <c r="K866" s="3">
        <f>IF(J866&lt;Description!$C$6,'Monthly Stage'!J866,Description!$C$6)</f>
        <v>467011.34111999988</v>
      </c>
    </row>
    <row r="867" spans="1:11">
      <c r="A867" s="10">
        <f>Evaporation!A866</f>
        <v>1860</v>
      </c>
      <c r="B867" s="3">
        <f>VLOOKUP(A867,Inflow!$A$2:$C$1010,2,FALSE)</f>
        <v>44806.856</v>
      </c>
      <c r="C867">
        <v>0</v>
      </c>
      <c r="D867" s="8">
        <f>Description!$C$5</f>
        <v>78500</v>
      </c>
      <c r="E867" s="3">
        <f>VLOOKUP(J866,'Capacity Curve'!$C$2:$E$123,3,TRUE)</f>
        <v>13680</v>
      </c>
      <c r="F867" s="11">
        <f>VLOOKUP(A867,Evaporation!$A$2:$F$1010,3,FALSE)</f>
        <v>2.7496023999999997</v>
      </c>
      <c r="G867" s="3">
        <f t="shared" si="29"/>
        <v>37614.560831999996</v>
      </c>
      <c r="H867" s="3">
        <f>IF(J866+B867+C867-D867-G867-E867-I867&gt;Description!$C$6,J866+B867+C867-D867-G867-Description!$C$6,0)</f>
        <v>0</v>
      </c>
      <c r="I867" s="6"/>
      <c r="J867" s="3">
        <f t="shared" si="28"/>
        <v>395703.63628799992</v>
      </c>
      <c r="K867" s="3">
        <f>IF(J867&lt;Description!$C$6,'Monthly Stage'!J867,Description!$C$6)</f>
        <v>395703.63628799992</v>
      </c>
    </row>
    <row r="868" spans="1:11">
      <c r="A868" s="10">
        <f>Evaporation!A867</f>
        <v>1861</v>
      </c>
      <c r="B868" s="3">
        <f>VLOOKUP(A868,Inflow!$A$2:$C$1010,2,FALSE)</f>
        <v>113780.552</v>
      </c>
      <c r="C868">
        <v>0</v>
      </c>
      <c r="D868" s="8">
        <f>Description!$C$5</f>
        <v>78500</v>
      </c>
      <c r="E868" s="3">
        <f>VLOOKUP(J867,'Capacity Curve'!$C$2:$E$123,3,TRUE)</f>
        <v>12000</v>
      </c>
      <c r="F868" s="11">
        <f>VLOOKUP(A868,Evaporation!$A$2:$F$1010,3,FALSE)</f>
        <v>2.1544408000000002</v>
      </c>
      <c r="G868" s="3">
        <f t="shared" si="29"/>
        <v>25853.2896</v>
      </c>
      <c r="H868" s="3">
        <f>IF(J867+B868+C868-D868-G868-E868-I868&gt;Description!$C$6,J867+B868+C868-D868-G868-Description!$C$6,0)</f>
        <v>0</v>
      </c>
      <c r="I868" s="6"/>
      <c r="J868" s="3">
        <f t="shared" si="28"/>
        <v>405130.89868799993</v>
      </c>
      <c r="K868" s="3">
        <f>IF(J868&lt;Description!$C$6,'Monthly Stage'!J868,Description!$C$6)</f>
        <v>405130.89868799993</v>
      </c>
    </row>
    <row r="869" spans="1:11">
      <c r="A869" s="10">
        <f>Evaporation!A868</f>
        <v>1862</v>
      </c>
      <c r="B869" s="3">
        <f>VLOOKUP(A869,Inflow!$A$2:$C$1010,2,FALSE)</f>
        <v>18941.72</v>
      </c>
      <c r="C869">
        <v>0</v>
      </c>
      <c r="D869" s="8">
        <f>Description!$C$5</f>
        <v>78500</v>
      </c>
      <c r="E869" s="3">
        <f>VLOOKUP(J868,'Capacity Curve'!$C$2:$E$123,3,TRUE)</f>
        <v>12520</v>
      </c>
      <c r="F869" s="11">
        <f>VLOOKUP(A869,Evaporation!$A$2:$F$1010,3,FALSE)</f>
        <v>2.972788</v>
      </c>
      <c r="G869" s="3">
        <f t="shared" si="29"/>
        <v>37219.305760000003</v>
      </c>
      <c r="H869" s="3">
        <f>IF(J868+B869+C869-D869-G869-E869-I869&gt;Description!$C$6,J868+B869+C869-D869-G869-Description!$C$6,0)</f>
        <v>0</v>
      </c>
      <c r="I869" s="6"/>
      <c r="J869" s="3">
        <f t="shared" si="28"/>
        <v>308353.31292799988</v>
      </c>
      <c r="K869" s="3">
        <f>IF(J869&lt;Description!$C$6,'Monthly Stage'!J869,Description!$C$6)</f>
        <v>308353.31292799988</v>
      </c>
    </row>
    <row r="870" spans="1:11">
      <c r="A870" s="10">
        <f>Evaporation!A869</f>
        <v>1863</v>
      </c>
      <c r="B870" s="3">
        <f>VLOOKUP(A870,Inflow!$A$2:$C$1010,2,FALSE)</f>
        <v>69920.857999999993</v>
      </c>
      <c r="C870">
        <v>0</v>
      </c>
      <c r="D870" s="8">
        <f>Description!$C$5</f>
        <v>78500</v>
      </c>
      <c r="E870" s="3">
        <f>VLOOKUP(J869,'Capacity Curve'!$C$2:$E$123,3,TRUE)</f>
        <v>10080</v>
      </c>
      <c r="F870" s="11">
        <f>VLOOKUP(A870,Evaporation!$A$2:$F$1010,3,FALSE)</f>
        <v>2.5328982</v>
      </c>
      <c r="G870" s="3">
        <f t="shared" si="29"/>
        <v>25531.613856</v>
      </c>
      <c r="H870" s="3">
        <f>IF(J869+B870+C870-D870-G870-E870-I870&gt;Description!$C$6,J869+B870+C870-D870-G870-Description!$C$6,0)</f>
        <v>0</v>
      </c>
      <c r="I870" s="6"/>
      <c r="J870" s="3">
        <f t="shared" si="28"/>
        <v>274242.55707199988</v>
      </c>
      <c r="K870" s="3">
        <f>IF(J870&lt;Description!$C$6,'Monthly Stage'!J870,Description!$C$6)</f>
        <v>274242.55707199988</v>
      </c>
    </row>
    <row r="871" spans="1:11">
      <c r="A871" s="10">
        <f>Evaporation!A870</f>
        <v>1864</v>
      </c>
      <c r="B871" s="3">
        <f>VLOOKUP(A871,Inflow!$A$2:$C$1010,2,FALSE)</f>
        <v>71553.758000000002</v>
      </c>
      <c r="C871">
        <v>0</v>
      </c>
      <c r="D871" s="8">
        <f>Description!$C$5</f>
        <v>78500</v>
      </c>
      <c r="E871" s="3">
        <f>VLOOKUP(J870,'Capacity Curve'!$C$2:$E$123,3,TRUE)</f>
        <v>9040</v>
      </c>
      <c r="F871" s="11">
        <f>VLOOKUP(A871,Evaporation!$A$2:$F$1010,3,FALSE)</f>
        <v>2.5188082000000001</v>
      </c>
      <c r="G871" s="3">
        <f t="shared" si="29"/>
        <v>22770.026128000001</v>
      </c>
      <c r="H871" s="3">
        <f>IF(J870+B871+C871-D871-G871-E871-I871&gt;Description!$C$6,J870+B871+C871-D871-G871-Description!$C$6,0)</f>
        <v>0</v>
      </c>
      <c r="I871" s="6"/>
      <c r="J871" s="3">
        <f t="shared" si="28"/>
        <v>244526.28894399991</v>
      </c>
      <c r="K871" s="3">
        <f>IF(J871&lt;Description!$C$6,'Monthly Stage'!J871,Description!$C$6)</f>
        <v>244526.28894399991</v>
      </c>
    </row>
    <row r="872" spans="1:11">
      <c r="A872" s="10">
        <f>Evaporation!A871</f>
        <v>1865</v>
      </c>
      <c r="B872" s="3">
        <f>VLOOKUP(A872,Inflow!$A$2:$C$1010,2,FALSE)</f>
        <v>162800.21</v>
      </c>
      <c r="C872">
        <v>0</v>
      </c>
      <c r="D872" s="8">
        <f>Description!$C$5</f>
        <v>78500</v>
      </c>
      <c r="E872" s="3">
        <f>VLOOKUP(J871,'Capacity Curve'!$C$2:$E$123,3,TRUE)</f>
        <v>8400</v>
      </c>
      <c r="F872" s="11">
        <f>VLOOKUP(A872,Evaporation!$A$2:$F$1010,3,FALSE)</f>
        <v>1.7314590000000001</v>
      </c>
      <c r="G872" s="3">
        <f t="shared" si="29"/>
        <v>14544.2556</v>
      </c>
      <c r="H872" s="3">
        <f>IF(J871+B872+C872-D872-G872-E872-I872&gt;Description!$C$6,J871+B872+C872-D872-G872-Description!$C$6,0)</f>
        <v>0</v>
      </c>
      <c r="I872" s="6"/>
      <c r="J872" s="3">
        <f t="shared" si="28"/>
        <v>314282.2433439999</v>
      </c>
      <c r="K872" s="3">
        <f>IF(J872&lt;Description!$C$6,'Monthly Stage'!J872,Description!$C$6)</f>
        <v>314282.2433439999</v>
      </c>
    </row>
    <row r="873" spans="1:11">
      <c r="A873" s="10">
        <f>Evaporation!A872</f>
        <v>1866</v>
      </c>
      <c r="B873" s="3">
        <f>VLOOKUP(A873,Inflow!$A$2:$C$1010,2,FALSE)</f>
        <v>170115.60200000001</v>
      </c>
      <c r="C873">
        <v>0</v>
      </c>
      <c r="D873" s="8">
        <f>Description!$C$5</f>
        <v>78500</v>
      </c>
      <c r="E873" s="3">
        <f>VLOOKUP(J872,'Capacity Curve'!$C$2:$E$123,3,TRUE)</f>
        <v>10080</v>
      </c>
      <c r="F873" s="11">
        <f>VLOOKUP(A873,Evaporation!$A$2:$F$1010,3,FALSE)</f>
        <v>1.6683357999999999</v>
      </c>
      <c r="G873" s="3">
        <f t="shared" si="29"/>
        <v>16816.824863999998</v>
      </c>
      <c r="H873" s="3">
        <f>IF(J872+B873+C873-D873-G873-E873-I873&gt;Description!$C$6,J872+B873+C873-D873-G873-Description!$C$6,0)</f>
        <v>0</v>
      </c>
      <c r="I873" s="6"/>
      <c r="J873" s="3">
        <f t="shared" si="28"/>
        <v>389081.02047999989</v>
      </c>
      <c r="K873" s="3">
        <f>IF(J873&lt;Description!$C$6,'Monthly Stage'!J873,Description!$C$6)</f>
        <v>389081.02047999989</v>
      </c>
    </row>
    <row r="874" spans="1:11">
      <c r="A874" s="10">
        <f>Evaporation!A873</f>
        <v>1867</v>
      </c>
      <c r="B874" s="3">
        <f>VLOOKUP(A874,Inflow!$A$2:$C$1010,2,FALSE)</f>
        <v>293791.44799999997</v>
      </c>
      <c r="C874">
        <v>0</v>
      </c>
      <c r="D874" s="8">
        <f>Description!$C$5</f>
        <v>78500</v>
      </c>
      <c r="E874" s="3">
        <f>VLOOKUP(J873,'Capacity Curve'!$C$2:$E$123,3,TRUE)</f>
        <v>12000</v>
      </c>
      <c r="F874" s="11">
        <f>VLOOKUP(A874,Evaporation!$A$2:$F$1010,3,FALSE)</f>
        <v>0.60115919999999989</v>
      </c>
      <c r="G874" s="3">
        <f t="shared" si="29"/>
        <v>7213.9103999999988</v>
      </c>
      <c r="H874" s="3">
        <f>IF(J873+B874+C874-D874-G874-E874-I874&gt;Description!$C$6,J873+B874+C874-D874-G874-Description!$C$6,0)</f>
        <v>0</v>
      </c>
      <c r="I874" s="6"/>
      <c r="J874" s="3">
        <f t="shared" si="28"/>
        <v>597158.55807999976</v>
      </c>
      <c r="K874" s="3">
        <f>IF(J874&lt;Description!$C$6,'Monthly Stage'!J874,Description!$C$6)</f>
        <v>597158.55807999976</v>
      </c>
    </row>
    <row r="875" spans="1:11">
      <c r="A875" s="10">
        <f>Evaporation!A874</f>
        <v>1868</v>
      </c>
      <c r="B875" s="3">
        <f>VLOOKUP(A875,Inflow!$A$2:$C$1010,2,FALSE)</f>
        <v>187293.71</v>
      </c>
      <c r="C875">
        <v>0</v>
      </c>
      <c r="D875" s="8">
        <f>Description!$C$5</f>
        <v>78500</v>
      </c>
      <c r="E875" s="3">
        <f>VLOOKUP(J874,'Capacity Curve'!$C$2:$E$123,3,TRUE)</f>
        <v>23100</v>
      </c>
      <c r="F875" s="11">
        <f>VLOOKUP(A875,Evaporation!$A$2:$F$1010,3,FALSE)</f>
        <v>1.5201089999999999</v>
      </c>
      <c r="G875" s="3">
        <f t="shared" si="29"/>
        <v>35114.517899999999</v>
      </c>
      <c r="H875" s="3">
        <f>IF(J874+B875+C875-D875-G875-E875-I875&gt;Description!$C$6,J874+B875+C875-D875-G875-Description!$C$6,0)</f>
        <v>0</v>
      </c>
      <c r="I875" s="6"/>
      <c r="J875" s="3">
        <f t="shared" si="28"/>
        <v>670837.75017999974</v>
      </c>
      <c r="K875" s="3">
        <f>IF(J875&lt;Description!$C$6,'Monthly Stage'!J875,Description!$C$6)</f>
        <v>670837.75017999974</v>
      </c>
    </row>
    <row r="876" spans="1:11">
      <c r="A876" s="10">
        <f>Evaporation!A875</f>
        <v>1869</v>
      </c>
      <c r="B876" s="3">
        <f>VLOOKUP(A876,Inflow!$A$2:$C$1010,2,FALSE)</f>
        <v>312798.40399999998</v>
      </c>
      <c r="C876">
        <v>0</v>
      </c>
      <c r="D876" s="8">
        <f>Description!$C$5</f>
        <v>78500</v>
      </c>
      <c r="E876" s="3">
        <f>VLOOKUP(J875,'Capacity Curve'!$C$2:$E$123,3,TRUE)</f>
        <v>25200</v>
      </c>
      <c r="F876" s="11">
        <f>VLOOKUP(A876,Evaporation!$A$2:$F$1010,3,FALSE)</f>
        <v>0.43715159999999997</v>
      </c>
      <c r="G876" s="3">
        <f t="shared" si="29"/>
        <v>11016.220319999999</v>
      </c>
      <c r="H876" s="3">
        <f>IF(J875+B876+C876-D876-G876-E876-I876&gt;Description!$C$6,J875+B876+C876-D876-G876-Description!$C$6,0)</f>
        <v>79619.933859999757</v>
      </c>
      <c r="I876" s="6"/>
      <c r="J876" s="3">
        <f t="shared" si="28"/>
        <v>814500</v>
      </c>
      <c r="K876" s="3">
        <f>IF(J876&lt;Description!$C$6,'Monthly Stage'!J876,Description!$C$6)</f>
        <v>814500</v>
      </c>
    </row>
    <row r="877" spans="1:11">
      <c r="A877" s="10">
        <f>Evaporation!A876</f>
        <v>1870</v>
      </c>
      <c r="B877" s="3">
        <f>VLOOKUP(A877,Inflow!$A$2:$C$1010,2,FALSE)</f>
        <v>197646.296</v>
      </c>
      <c r="C877">
        <v>0</v>
      </c>
      <c r="D877" s="8">
        <f>Description!$C$5</f>
        <v>78500</v>
      </c>
      <c r="E877" s="3">
        <f>VLOOKUP(J876,'Capacity Curve'!$C$2:$E$123,3,TRUE)</f>
        <v>29800</v>
      </c>
      <c r="F877" s="11">
        <f>VLOOKUP(A877,Evaporation!$A$2:$F$1010,3,FALSE)</f>
        <v>1.4307783999999999</v>
      </c>
      <c r="G877" s="3">
        <f t="shared" si="29"/>
        <v>42637.196319999995</v>
      </c>
      <c r="H877" s="3">
        <f>IF(J876+B877+C877-D877-G877-E877-I877&gt;Description!$C$6,J876+B877+C877-D877-G877-Description!$C$6,0)</f>
        <v>76509.099679999985</v>
      </c>
      <c r="I877" s="6"/>
      <c r="J877" s="3">
        <f t="shared" si="28"/>
        <v>814500</v>
      </c>
      <c r="K877" s="3">
        <f>IF(J877&lt;Description!$C$6,'Monthly Stage'!J877,Description!$C$6)</f>
        <v>814500</v>
      </c>
    </row>
    <row r="878" spans="1:11">
      <c r="A878" s="10">
        <f>Evaporation!A877</f>
        <v>1871</v>
      </c>
      <c r="B878" s="3">
        <f>VLOOKUP(A878,Inflow!$A$2:$C$1010,2,FALSE)</f>
        <v>201336.65</v>
      </c>
      <c r="C878">
        <v>0</v>
      </c>
      <c r="D878" s="8">
        <f>Description!$C$5</f>
        <v>78500</v>
      </c>
      <c r="E878" s="3">
        <f>VLOOKUP(J877,'Capacity Curve'!$C$2:$E$123,3,TRUE)</f>
        <v>29800</v>
      </c>
      <c r="F878" s="11">
        <f>VLOOKUP(A878,Evaporation!$A$2:$F$1010,3,FALSE)</f>
        <v>1.398935</v>
      </c>
      <c r="G878" s="3">
        <f t="shared" si="29"/>
        <v>41688.262999999999</v>
      </c>
      <c r="H878" s="3">
        <f>IF(J877+B878+C878-D878-G878-E878-I878&gt;Description!$C$6,J877+B878+C878-D878-G878-Description!$C$6,0)</f>
        <v>81148.386999999988</v>
      </c>
      <c r="I878" s="6"/>
      <c r="J878" s="3">
        <f t="shared" si="28"/>
        <v>814500</v>
      </c>
      <c r="K878" s="3">
        <f>IF(J878&lt;Description!$C$6,'Monthly Stage'!J878,Description!$C$6)</f>
        <v>814500</v>
      </c>
    </row>
    <row r="879" spans="1:11">
      <c r="A879" s="10">
        <f>Evaporation!A878</f>
        <v>1872</v>
      </c>
      <c r="B879" s="3">
        <f>VLOOKUP(A879,Inflow!$A$2:$C$1010,2,FALSE)</f>
        <v>160122.25399999999</v>
      </c>
      <c r="C879">
        <v>0</v>
      </c>
      <c r="D879" s="8">
        <f>Description!$C$5</f>
        <v>78500</v>
      </c>
      <c r="E879" s="3">
        <f>VLOOKUP(J878,'Capacity Curve'!$C$2:$E$123,3,TRUE)</f>
        <v>29800</v>
      </c>
      <c r="F879" s="11">
        <f>VLOOKUP(A879,Evaporation!$A$2:$F$1010,3,FALSE)</f>
        <v>1.7545666</v>
      </c>
      <c r="G879" s="3">
        <f t="shared" si="29"/>
        <v>52286.08468</v>
      </c>
      <c r="H879" s="3">
        <f>IF(J878+B879+C879-D879-G879-E879-I879&gt;Description!$C$6,J878+B879+C879-D879-G879-Description!$C$6,0)</f>
        <v>0</v>
      </c>
      <c r="I879" s="6"/>
      <c r="J879" s="3">
        <f t="shared" si="28"/>
        <v>843836.16931999999</v>
      </c>
      <c r="K879" s="3">
        <f>IF(J879&lt;Description!$C$6,'Monthly Stage'!J879,Description!$C$6)</f>
        <v>814500</v>
      </c>
    </row>
    <row r="880" spans="1:11">
      <c r="A880" s="10">
        <f>Evaporation!A879</f>
        <v>1873</v>
      </c>
      <c r="B880" s="3">
        <f>VLOOKUP(A880,Inflow!$A$2:$C$1010,2,FALSE)</f>
        <v>203786</v>
      </c>
      <c r="C880">
        <v>0</v>
      </c>
      <c r="D880" s="8">
        <f>Description!$C$5</f>
        <v>78500</v>
      </c>
      <c r="E880" s="3">
        <f>VLOOKUP(J879,'Capacity Curve'!$C$2:$E$123,3,TRUE)</f>
        <v>29800</v>
      </c>
      <c r="F880" s="11">
        <f>VLOOKUP(A880,Evaporation!$A$2:$F$1010,3,FALSE)</f>
        <v>1.3778000000000001</v>
      </c>
      <c r="G880" s="3">
        <f t="shared" si="29"/>
        <v>41058.44</v>
      </c>
      <c r="H880" s="3">
        <f>IF(J879+B880+C880-D880-G880-E880-I880&gt;Description!$C$6,J879+B880+C880-D880-G880-Description!$C$6,0)</f>
        <v>113563.72931999993</v>
      </c>
      <c r="I880" s="6"/>
      <c r="J880" s="3">
        <f t="shared" si="28"/>
        <v>814500</v>
      </c>
      <c r="K880" s="3">
        <f>IF(J880&lt;Description!$C$6,'Monthly Stage'!J880,Description!$C$6)</f>
        <v>814500</v>
      </c>
    </row>
    <row r="881" spans="1:11">
      <c r="A881" s="10">
        <f>Evaporation!A880</f>
        <v>1874</v>
      </c>
      <c r="B881" s="3">
        <f>VLOOKUP(A881,Inflow!$A$2:$C$1010,2,FALSE)</f>
        <v>80828.62999999999</v>
      </c>
      <c r="C881">
        <v>0</v>
      </c>
      <c r="D881" s="8">
        <f>Description!$C$5</f>
        <v>78500</v>
      </c>
      <c r="E881" s="3">
        <f>VLOOKUP(J880,'Capacity Curve'!$C$2:$E$123,3,TRUE)</f>
        <v>29800</v>
      </c>
      <c r="F881" s="11">
        <f>VLOOKUP(A881,Evaporation!$A$2:$F$1010,3,FALSE)</f>
        <v>2.438777</v>
      </c>
      <c r="G881" s="3">
        <f t="shared" si="29"/>
        <v>72675.554600000003</v>
      </c>
      <c r="H881" s="3">
        <f>IF(J880+B881+C881-D881-G881-E881-I881&gt;Description!$C$6,J880+B881+C881-D881-G881-Description!$C$6,0)</f>
        <v>0</v>
      </c>
      <c r="I881" s="6"/>
      <c r="J881" s="3">
        <f t="shared" si="28"/>
        <v>744153.07539999997</v>
      </c>
      <c r="K881" s="3">
        <f>IF(J881&lt;Description!$C$6,'Monthly Stage'!J881,Description!$C$6)</f>
        <v>744153.07539999997</v>
      </c>
    </row>
    <row r="882" spans="1:11">
      <c r="A882" s="10">
        <f>Evaporation!A881</f>
        <v>1875</v>
      </c>
      <c r="B882" s="3">
        <f>VLOOKUP(A882,Inflow!$A$2:$C$1010,2,FALSE)</f>
        <v>162245.024</v>
      </c>
      <c r="C882">
        <v>0</v>
      </c>
      <c r="D882" s="8">
        <f>Description!$C$5</f>
        <v>78500</v>
      </c>
      <c r="E882" s="3">
        <f>VLOOKUP(J881,'Capacity Curve'!$C$2:$E$123,3,TRUE)</f>
        <v>27300</v>
      </c>
      <c r="F882" s="11">
        <f>VLOOKUP(A882,Evaporation!$A$2:$F$1010,3,FALSE)</f>
        <v>1.7362496000000001</v>
      </c>
      <c r="G882" s="3">
        <f t="shared" si="29"/>
        <v>47399.614079999999</v>
      </c>
      <c r="H882" s="3">
        <f>IF(J881+B882+C882-D882-G882-E882-I882&gt;Description!$C$6,J881+B882+C882-D882-G882-Description!$C$6,0)</f>
        <v>0</v>
      </c>
      <c r="I882" s="6"/>
      <c r="J882" s="3">
        <f t="shared" si="28"/>
        <v>780498.48531999998</v>
      </c>
      <c r="K882" s="3">
        <f>IF(J882&lt;Description!$C$6,'Monthly Stage'!J882,Description!$C$6)</f>
        <v>780498.48531999998</v>
      </c>
    </row>
    <row r="883" spans="1:11">
      <c r="A883" s="10">
        <f>Evaporation!A882</f>
        <v>1876</v>
      </c>
      <c r="B883" s="3">
        <f>VLOOKUP(A883,Inflow!$A$2:$C$1010,2,FALSE)</f>
        <v>172956.848</v>
      </c>
      <c r="C883">
        <v>0</v>
      </c>
      <c r="D883" s="8">
        <f>Description!$C$5</f>
        <v>78500</v>
      </c>
      <c r="E883" s="3">
        <f>VLOOKUP(J882,'Capacity Curve'!$C$2:$E$123,3,TRUE)</f>
        <v>28100</v>
      </c>
      <c r="F883" s="11">
        <f>VLOOKUP(A883,Evaporation!$A$2:$F$1010,3,FALSE)</f>
        <v>1.6438192</v>
      </c>
      <c r="G883" s="3">
        <f t="shared" si="29"/>
        <v>46191.319520000005</v>
      </c>
      <c r="H883" s="3">
        <f>IF(J882+B883+C883-D883-G883-E883-I883&gt;Description!$C$6,J882+B883+C883-D883-G883-Description!$C$6,0)</f>
        <v>0</v>
      </c>
      <c r="I883" s="6"/>
      <c r="J883" s="3">
        <f t="shared" si="28"/>
        <v>828764.01379999996</v>
      </c>
      <c r="K883" s="3">
        <f>IF(J883&lt;Description!$C$6,'Monthly Stage'!J883,Description!$C$6)</f>
        <v>814500</v>
      </c>
    </row>
    <row r="884" spans="1:11">
      <c r="A884" s="10">
        <f>Evaporation!A883</f>
        <v>1877</v>
      </c>
      <c r="B884" s="3">
        <f>VLOOKUP(A884,Inflow!$A$2:$C$1010,2,FALSE)</f>
        <v>204994.34599999999</v>
      </c>
      <c r="C884">
        <v>0</v>
      </c>
      <c r="D884" s="8">
        <f>Description!$C$5</f>
        <v>78500</v>
      </c>
      <c r="E884" s="3">
        <f>VLOOKUP(J883,'Capacity Curve'!$C$2:$E$123,3,TRUE)</f>
        <v>29800</v>
      </c>
      <c r="F884" s="11">
        <f>VLOOKUP(A884,Evaporation!$A$2:$F$1010,3,FALSE)</f>
        <v>1.3673734</v>
      </c>
      <c r="G884" s="3">
        <f t="shared" si="29"/>
        <v>40747.727319999998</v>
      </c>
      <c r="H884" s="3">
        <f>IF(J883+B884+C884-D884-G884-E884-I884&gt;Description!$C$6,J883+B884+C884-D884-G884-Description!$C$6,0)</f>
        <v>100010.63248000003</v>
      </c>
      <c r="I884" s="6"/>
      <c r="J884" s="3">
        <f t="shared" si="28"/>
        <v>814500</v>
      </c>
      <c r="K884" s="3">
        <f>IF(J884&lt;Description!$C$6,'Monthly Stage'!J884,Description!$C$6)</f>
        <v>814500</v>
      </c>
    </row>
    <row r="885" spans="1:11">
      <c r="A885" s="10">
        <f>Evaporation!A884</f>
        <v>1878</v>
      </c>
      <c r="B885" s="3">
        <f>VLOOKUP(A885,Inflow!$A$2:$C$1010,2,FALSE)</f>
        <v>184485.122</v>
      </c>
      <c r="C885">
        <v>0</v>
      </c>
      <c r="D885" s="8">
        <f>Description!$C$5</f>
        <v>78500</v>
      </c>
      <c r="E885" s="3">
        <f>VLOOKUP(J884,'Capacity Curve'!$C$2:$E$123,3,TRUE)</f>
        <v>29800</v>
      </c>
      <c r="F885" s="11">
        <f>VLOOKUP(A885,Evaporation!$A$2:$F$1010,3,FALSE)</f>
        <v>1.5443438</v>
      </c>
      <c r="G885" s="3">
        <f t="shared" si="29"/>
        <v>46021.445240000001</v>
      </c>
      <c r="H885" s="3">
        <f>IF(J884+B885+C885-D885-G885-E885-I885&gt;Description!$C$6,J884+B885+C885-D885-G885-Description!$C$6,0)</f>
        <v>59963.676759999944</v>
      </c>
      <c r="I885" s="6"/>
      <c r="J885" s="3">
        <f t="shared" si="28"/>
        <v>814500</v>
      </c>
      <c r="K885" s="3">
        <f>IF(J885&lt;Description!$C$6,'Monthly Stage'!J885,Description!$C$6)</f>
        <v>814500</v>
      </c>
    </row>
    <row r="886" spans="1:11">
      <c r="A886" s="10">
        <f>Evaporation!A885</f>
        <v>1879</v>
      </c>
      <c r="B886" s="3">
        <f>VLOOKUP(A886,Inflow!$A$2:$C$1010,2,FALSE)</f>
        <v>68320.615999999995</v>
      </c>
      <c r="C886">
        <v>0</v>
      </c>
      <c r="D886" s="8">
        <f>Description!$C$5</f>
        <v>78500</v>
      </c>
      <c r="E886" s="3">
        <f>VLOOKUP(J885,'Capacity Curve'!$C$2:$E$123,3,TRUE)</f>
        <v>29800</v>
      </c>
      <c r="F886" s="11">
        <f>VLOOKUP(A886,Evaporation!$A$2:$F$1010,3,FALSE)</f>
        <v>2.5467064000000001</v>
      </c>
      <c r="G886" s="3">
        <f t="shared" si="29"/>
        <v>75891.850720000002</v>
      </c>
      <c r="H886" s="3">
        <f>IF(J885+B886+C886-D886-G886-E886-I886&gt;Description!$C$6,J885+B886+C886-D886-G886-Description!$C$6,0)</f>
        <v>0</v>
      </c>
      <c r="I886" s="6"/>
      <c r="J886" s="3">
        <f t="shared" si="28"/>
        <v>728428.76528000005</v>
      </c>
      <c r="K886" s="3">
        <f>IF(J886&lt;Description!$C$6,'Monthly Stage'!J886,Description!$C$6)</f>
        <v>728428.76528000005</v>
      </c>
    </row>
    <row r="887" spans="1:11">
      <c r="A887" s="10">
        <f>Evaporation!A886</f>
        <v>1880</v>
      </c>
      <c r="B887" s="3">
        <f>VLOOKUP(A887,Inflow!$A$2:$C$1010,2,FALSE)</f>
        <v>148104.10999999999</v>
      </c>
      <c r="C887">
        <v>0</v>
      </c>
      <c r="D887" s="8">
        <f>Description!$C$5</f>
        <v>78500</v>
      </c>
      <c r="E887" s="3">
        <f>VLOOKUP(J886,'Capacity Curve'!$C$2:$E$123,3,TRUE)</f>
        <v>26600</v>
      </c>
      <c r="F887" s="11">
        <f>VLOOKUP(A887,Evaporation!$A$2:$F$1010,3,FALSE)</f>
        <v>1.8582689999999999</v>
      </c>
      <c r="G887" s="3">
        <f t="shared" si="29"/>
        <v>49429.955399999999</v>
      </c>
      <c r="H887" s="3">
        <f>IF(J886+B887+C887-D887-G887-E887-I887&gt;Description!$C$6,J886+B887+C887-D887-G887-Description!$C$6,0)</f>
        <v>0</v>
      </c>
      <c r="I887" s="6"/>
      <c r="J887" s="3">
        <f t="shared" si="28"/>
        <v>748602.91988000006</v>
      </c>
      <c r="K887" s="3">
        <f>IF(J887&lt;Description!$C$6,'Monthly Stage'!J887,Description!$C$6)</f>
        <v>748602.91988000006</v>
      </c>
    </row>
    <row r="888" spans="1:11">
      <c r="A888" s="10">
        <f>Evaporation!A887</f>
        <v>1881</v>
      </c>
      <c r="B888" s="3">
        <f>VLOOKUP(A888,Inflow!$A$2:$C$1010,2,FALSE)</f>
        <v>164857.66399999999</v>
      </c>
      <c r="C888">
        <v>0</v>
      </c>
      <c r="D888" s="8">
        <f>Description!$C$5</f>
        <v>78500</v>
      </c>
      <c r="E888" s="3">
        <f>VLOOKUP(J887,'Capacity Curve'!$C$2:$E$123,3,TRUE)</f>
        <v>27300</v>
      </c>
      <c r="F888" s="11">
        <f>VLOOKUP(A888,Evaporation!$A$2:$F$1010,3,FALSE)</f>
        <v>1.7137055999999999</v>
      </c>
      <c r="G888" s="3">
        <f t="shared" si="29"/>
        <v>46784.162879999996</v>
      </c>
      <c r="H888" s="3">
        <f>IF(J887+B888+C888-D888-G888-E888-I888&gt;Description!$C$6,J887+B888+C888-D888-G888-Description!$C$6,0)</f>
        <v>0</v>
      </c>
      <c r="I888" s="6"/>
      <c r="J888" s="3">
        <f t="shared" si="28"/>
        <v>788176.42100000009</v>
      </c>
      <c r="K888" s="3">
        <f>IF(J888&lt;Description!$C$6,'Monthly Stage'!J888,Description!$C$6)</f>
        <v>788176.42100000009</v>
      </c>
    </row>
    <row r="889" spans="1:11">
      <c r="A889" s="10">
        <f>Evaporation!A888</f>
        <v>1882</v>
      </c>
      <c r="B889" s="3">
        <f>VLOOKUP(A889,Inflow!$A$2:$C$1010,2,FALSE)</f>
        <v>166686.51199999999</v>
      </c>
      <c r="C889">
        <v>0</v>
      </c>
      <c r="D889" s="8">
        <f>Description!$C$5</f>
        <v>78500</v>
      </c>
      <c r="E889" s="3">
        <f>VLOOKUP(J888,'Capacity Curve'!$C$2:$E$123,3,TRUE)</f>
        <v>28900</v>
      </c>
      <c r="F889" s="11">
        <f>VLOOKUP(A889,Evaporation!$A$2:$F$1010,3,FALSE)</f>
        <v>1.6979248</v>
      </c>
      <c r="G889" s="3">
        <f t="shared" si="29"/>
        <v>49070.026720000002</v>
      </c>
      <c r="H889" s="3">
        <f>IF(J888+B889+C889-D889-G889-E889-I889&gt;Description!$C$6,J888+B889+C889-D889-G889-Description!$C$6,0)</f>
        <v>0</v>
      </c>
      <c r="I889" s="6"/>
      <c r="J889" s="3">
        <f t="shared" si="28"/>
        <v>827292.90628000011</v>
      </c>
      <c r="K889" s="3">
        <f>IF(J889&lt;Description!$C$6,'Monthly Stage'!J889,Description!$C$6)</f>
        <v>814500</v>
      </c>
    </row>
    <row r="890" spans="1:11">
      <c r="A890" s="10">
        <f>Evaporation!A889</f>
        <v>1883</v>
      </c>
      <c r="B890" s="3">
        <f>VLOOKUP(A890,Inflow!$A$2:$C$1010,2,FALSE)</f>
        <v>169919.65400000001</v>
      </c>
      <c r="C890">
        <v>0</v>
      </c>
      <c r="D890" s="8">
        <f>Description!$C$5</f>
        <v>78500</v>
      </c>
      <c r="E890" s="3">
        <f>VLOOKUP(J889,'Capacity Curve'!$C$2:$E$123,3,TRUE)</f>
        <v>29800</v>
      </c>
      <c r="F890" s="11">
        <f>VLOOKUP(A890,Evaporation!$A$2:$F$1010,3,FALSE)</f>
        <v>1.6700265999999999</v>
      </c>
      <c r="G890" s="3">
        <f t="shared" si="29"/>
        <v>49766.792679999999</v>
      </c>
      <c r="H890" s="3">
        <f>IF(J889+B890+C890-D890-G890-E890-I890&gt;Description!$C$6,J889+B890+C890-D890-G890-Description!$C$6,0)</f>
        <v>54445.767600000137</v>
      </c>
      <c r="I890" s="6"/>
      <c r="J890" s="3">
        <f t="shared" si="28"/>
        <v>814500</v>
      </c>
      <c r="K890" s="3">
        <f>IF(J890&lt;Description!$C$6,'Monthly Stage'!J890,Description!$C$6)</f>
        <v>814500</v>
      </c>
    </row>
    <row r="891" spans="1:11">
      <c r="A891" s="10">
        <f>Evaporation!A890</f>
        <v>1884</v>
      </c>
      <c r="B891" s="3">
        <f>VLOOKUP(A891,Inflow!$A$2:$C$1010,2,FALSE)</f>
        <v>216065.408</v>
      </c>
      <c r="C891">
        <v>0</v>
      </c>
      <c r="D891" s="8">
        <f>Description!$C$5</f>
        <v>78500</v>
      </c>
      <c r="E891" s="3">
        <f>VLOOKUP(J890,'Capacity Curve'!$C$2:$E$123,3,TRUE)</f>
        <v>29800</v>
      </c>
      <c r="F891" s="11">
        <f>VLOOKUP(A891,Evaporation!$A$2:$F$1010,3,FALSE)</f>
        <v>1.2718432000000002</v>
      </c>
      <c r="G891" s="3">
        <f t="shared" si="29"/>
        <v>37900.927360000009</v>
      </c>
      <c r="H891" s="3">
        <f>IF(J890+B891+C891-D891-G891-E891-I891&gt;Description!$C$6,J890+B891+C891-D891-G891-Description!$C$6,0)</f>
        <v>99664.480640000082</v>
      </c>
      <c r="I891" s="6"/>
      <c r="J891" s="3">
        <f t="shared" si="28"/>
        <v>814500</v>
      </c>
      <c r="K891" s="3">
        <f>IF(J891&lt;Description!$C$6,'Monthly Stage'!J891,Description!$C$6)</f>
        <v>814500</v>
      </c>
    </row>
    <row r="892" spans="1:11">
      <c r="A892" s="10">
        <f>Evaporation!A891</f>
        <v>1885</v>
      </c>
      <c r="B892" s="3">
        <f>VLOOKUP(A892,Inflow!$A$2:$C$1010,2,FALSE)</f>
        <v>208129.514</v>
      </c>
      <c r="C892">
        <v>0</v>
      </c>
      <c r="D892" s="8">
        <f>Description!$C$5</f>
        <v>78500</v>
      </c>
      <c r="E892" s="3">
        <f>VLOOKUP(J891,'Capacity Curve'!$C$2:$E$123,3,TRUE)</f>
        <v>29800</v>
      </c>
      <c r="F892" s="11">
        <f>VLOOKUP(A892,Evaporation!$A$2:$F$1010,3,FALSE)</f>
        <v>1.3403206000000001</v>
      </c>
      <c r="G892" s="3">
        <f t="shared" si="29"/>
        <v>39941.553879999999</v>
      </c>
      <c r="H892" s="3">
        <f>IF(J891+B892+C892-D892-G892-E892-I892&gt;Description!$C$6,J891+B892+C892-D892-G892-Description!$C$6,0)</f>
        <v>89687.960119999945</v>
      </c>
      <c r="I892" s="6"/>
      <c r="J892" s="3">
        <f t="shared" si="28"/>
        <v>814500</v>
      </c>
      <c r="K892" s="3">
        <f>IF(J892&lt;Description!$C$6,'Monthly Stage'!J892,Description!$C$6)</f>
        <v>814500</v>
      </c>
    </row>
    <row r="893" spans="1:11">
      <c r="A893" s="10">
        <f>Evaporation!A892</f>
        <v>1886</v>
      </c>
      <c r="B893" s="3">
        <f>VLOOKUP(A893,Inflow!$A$2:$C$1010,2,FALSE)</f>
        <v>41867.635999999999</v>
      </c>
      <c r="C893">
        <v>0</v>
      </c>
      <c r="D893" s="8">
        <f>Description!$C$5</f>
        <v>78500</v>
      </c>
      <c r="E893" s="3">
        <f>VLOOKUP(J892,'Capacity Curve'!$C$2:$E$123,3,TRUE)</f>
        <v>29800</v>
      </c>
      <c r="F893" s="11">
        <f>VLOOKUP(A893,Evaporation!$A$2:$F$1010,3,FALSE)</f>
        <v>2.7749644</v>
      </c>
      <c r="G893" s="3">
        <f t="shared" si="29"/>
        <v>82693.939119999995</v>
      </c>
      <c r="H893" s="3">
        <f>IF(J892+B893+C893-D893-G893-E893-I893&gt;Description!$C$6,J892+B893+C893-D893-G893-Description!$C$6,0)</f>
        <v>0</v>
      </c>
      <c r="I893" s="6"/>
      <c r="J893" s="3">
        <f t="shared" si="28"/>
        <v>695173.69687999994</v>
      </c>
      <c r="K893" s="3">
        <f>IF(J893&lt;Description!$C$6,'Monthly Stage'!J893,Description!$C$6)</f>
        <v>695173.69687999994</v>
      </c>
    </row>
    <row r="894" spans="1:11">
      <c r="A894" s="10">
        <f>Evaporation!A893</f>
        <v>1887</v>
      </c>
      <c r="B894" s="3">
        <f>VLOOKUP(A894,Inflow!$A$2:$C$1010,2,FALSE)</f>
        <v>20248.040000000008</v>
      </c>
      <c r="C894">
        <v>0</v>
      </c>
      <c r="D894" s="8">
        <f>Description!$C$5</f>
        <v>78500</v>
      </c>
      <c r="E894" s="3">
        <f>VLOOKUP(J893,'Capacity Curve'!$C$2:$E$123,3,TRUE)</f>
        <v>25800</v>
      </c>
      <c r="F894" s="11">
        <f>VLOOKUP(A894,Evaporation!$A$2:$F$1010,3,FALSE)</f>
        <v>2.961516</v>
      </c>
      <c r="G894" s="3">
        <f t="shared" si="29"/>
        <v>76407.112800000003</v>
      </c>
      <c r="H894" s="3">
        <f>IF(J893+B894+C894-D894-G894-E894-I894&gt;Description!$C$6,J893+B894+C894-D894-G894-Description!$C$6,0)</f>
        <v>0</v>
      </c>
      <c r="I894" s="6"/>
      <c r="J894" s="3">
        <f t="shared" si="28"/>
        <v>560514.62407999998</v>
      </c>
      <c r="K894" s="3">
        <f>IF(J894&lt;Description!$C$6,'Monthly Stage'!J894,Description!$C$6)</f>
        <v>560514.62407999998</v>
      </c>
    </row>
    <row r="895" spans="1:11">
      <c r="A895" s="10">
        <f>Evaporation!A894</f>
        <v>1888</v>
      </c>
      <c r="B895" s="3">
        <f>VLOOKUP(A895,Inflow!$A$2:$C$1010,2,FALSE)</f>
        <v>205647.50599999999</v>
      </c>
      <c r="C895">
        <v>0</v>
      </c>
      <c r="D895" s="8">
        <f>Description!$C$5</f>
        <v>78500</v>
      </c>
      <c r="E895" s="3">
        <f>VLOOKUP(J894,'Capacity Curve'!$C$2:$E$123,3,TRUE)</f>
        <v>22400</v>
      </c>
      <c r="F895" s="11">
        <f>VLOOKUP(A895,Evaporation!$A$2:$F$1010,3,FALSE)</f>
        <v>1.3617374</v>
      </c>
      <c r="G895" s="3">
        <f t="shared" si="29"/>
        <v>30502.91776</v>
      </c>
      <c r="H895" s="3">
        <f>IF(J894+B895+C895-D895-G895-E895-I895&gt;Description!$C$6,J894+B895+C895-D895-G895-Description!$C$6,0)</f>
        <v>0</v>
      </c>
      <c r="I895" s="6"/>
      <c r="J895" s="3">
        <f t="shared" si="28"/>
        <v>657159.21232000005</v>
      </c>
      <c r="K895" s="3">
        <f>IF(J895&lt;Description!$C$6,'Monthly Stage'!J895,Description!$C$6)</f>
        <v>657159.21232000005</v>
      </c>
    </row>
    <row r="896" spans="1:11">
      <c r="A896" s="10">
        <f>Evaporation!A895</f>
        <v>1889</v>
      </c>
      <c r="B896" s="3">
        <f>VLOOKUP(A896,Inflow!$A$2:$C$1010,2,FALSE)</f>
        <v>125406.8</v>
      </c>
      <c r="C896">
        <v>0</v>
      </c>
      <c r="D896" s="8">
        <f>Description!$C$5</f>
        <v>78500</v>
      </c>
      <c r="E896" s="3">
        <f>VLOOKUP(J895,'Capacity Curve'!$C$2:$E$123,3,TRUE)</f>
        <v>25200</v>
      </c>
      <c r="F896" s="11">
        <f>VLOOKUP(A896,Evaporation!$A$2:$F$1010,3,FALSE)</f>
        <v>2.0541200000000002</v>
      </c>
      <c r="G896" s="3">
        <f t="shared" si="29"/>
        <v>51763.824000000008</v>
      </c>
      <c r="H896" s="3">
        <f>IF(J895+B896+C896-D896-G896-E896-I896&gt;Description!$C$6,J895+B896+C896-D896-G896-Description!$C$6,0)</f>
        <v>0</v>
      </c>
      <c r="I896" s="6"/>
      <c r="J896" s="3">
        <f t="shared" si="28"/>
        <v>652302.18832000007</v>
      </c>
      <c r="K896" s="3">
        <f>IF(J896&lt;Description!$C$6,'Monthly Stage'!J896,Description!$C$6)</f>
        <v>652302.18832000007</v>
      </c>
    </row>
    <row r="897" spans="1:11">
      <c r="A897" s="10">
        <f>Evaporation!A896</f>
        <v>1890</v>
      </c>
      <c r="B897" s="3">
        <f>VLOOKUP(A897,Inflow!$A$2:$C$1010,2,FALSE)</f>
        <v>258422.834</v>
      </c>
      <c r="C897">
        <v>0</v>
      </c>
      <c r="D897" s="8">
        <f>Description!$C$5</f>
        <v>78500</v>
      </c>
      <c r="E897" s="3">
        <f>VLOOKUP(J896,'Capacity Curve'!$C$2:$E$123,3,TRUE)</f>
        <v>25200</v>
      </c>
      <c r="F897" s="11">
        <f>VLOOKUP(A897,Evaporation!$A$2:$F$1010,3,FALSE)</f>
        <v>0.90634859999999995</v>
      </c>
      <c r="G897" s="3">
        <f t="shared" si="29"/>
        <v>22839.98472</v>
      </c>
      <c r="H897" s="3">
        <f>IF(J896+B897+C897-D897-G897-E897-I897&gt;Description!$C$6,J896+B897+C897-D897-G897-Description!$C$6,0)</f>
        <v>0</v>
      </c>
      <c r="I897" s="6"/>
      <c r="J897" s="3">
        <f t="shared" si="28"/>
        <v>809385.03760000016</v>
      </c>
      <c r="K897" s="3">
        <f>IF(J897&lt;Description!$C$6,'Monthly Stage'!J897,Description!$C$6)</f>
        <v>809385.03760000016</v>
      </c>
    </row>
    <row r="898" spans="1:11">
      <c r="A898" s="10">
        <f>Evaporation!A897</f>
        <v>1891</v>
      </c>
      <c r="B898" s="3">
        <f>VLOOKUP(A898,Inflow!$A$2:$C$1010,2,FALSE)</f>
        <v>214955.03599999999</v>
      </c>
      <c r="C898">
        <v>0</v>
      </c>
      <c r="D898" s="8">
        <f>Description!$C$5</f>
        <v>78500</v>
      </c>
      <c r="E898" s="3">
        <f>VLOOKUP(J897,'Capacity Curve'!$C$2:$E$123,3,TRUE)</f>
        <v>28900</v>
      </c>
      <c r="F898" s="11">
        <f>VLOOKUP(A898,Evaporation!$A$2:$F$1010,3,FALSE)</f>
        <v>1.2814244000000001</v>
      </c>
      <c r="G898" s="3">
        <f t="shared" si="29"/>
        <v>37033.165160000004</v>
      </c>
      <c r="H898" s="3">
        <f>IF(J897+B898+C898-D898-G898-E898-I898&gt;Description!$C$6,J897+B898+C898-D898-G898-Description!$C$6,0)</f>
        <v>94306.908440000145</v>
      </c>
      <c r="I898" s="6"/>
      <c r="J898" s="3">
        <f t="shared" si="28"/>
        <v>814500</v>
      </c>
      <c r="K898" s="3">
        <f>IF(J898&lt;Description!$C$6,'Monthly Stage'!J898,Description!$C$6)</f>
        <v>814500</v>
      </c>
    </row>
    <row r="899" spans="1:11">
      <c r="A899" s="10">
        <f>Evaporation!A898</f>
        <v>1892</v>
      </c>
      <c r="B899" s="3">
        <f>VLOOKUP(A899,Inflow!$A$2:$C$1010,2,FALSE)</f>
        <v>163714.63399999999</v>
      </c>
      <c r="C899">
        <v>0</v>
      </c>
      <c r="D899" s="8">
        <f>Description!$C$5</f>
        <v>78500</v>
      </c>
      <c r="E899" s="3">
        <f>VLOOKUP(J898,'Capacity Curve'!$C$2:$E$123,3,TRUE)</f>
        <v>29800</v>
      </c>
      <c r="F899" s="11">
        <f>VLOOKUP(A899,Evaporation!$A$2:$F$1010,3,FALSE)</f>
        <v>1.7235685999999999</v>
      </c>
      <c r="G899" s="3">
        <f t="shared" si="29"/>
        <v>51362.344279999998</v>
      </c>
      <c r="H899" s="3">
        <f>IF(J898+B899+C899-D899-G899-E899-I899&gt;Description!$C$6,J898+B899+C899-D899-G899-Description!$C$6,0)</f>
        <v>33852.289720000001</v>
      </c>
      <c r="I899" s="6"/>
      <c r="J899" s="3">
        <f t="shared" si="28"/>
        <v>814500</v>
      </c>
      <c r="K899" s="3">
        <f>IF(J899&lt;Description!$C$6,'Monthly Stage'!J899,Description!$C$6)</f>
        <v>814500</v>
      </c>
    </row>
    <row r="900" spans="1:11">
      <c r="A900" s="10">
        <f>Evaporation!A899</f>
        <v>1893</v>
      </c>
      <c r="B900" s="3">
        <f>VLOOKUP(A900,Inflow!$A$2:$C$1010,2,FALSE)</f>
        <v>137424.94399999999</v>
      </c>
      <c r="C900">
        <v>0</v>
      </c>
      <c r="D900" s="8">
        <f>Description!$C$5</f>
        <v>78500</v>
      </c>
      <c r="E900" s="3">
        <f>VLOOKUP(J899,'Capacity Curve'!$C$2:$E$123,3,TRUE)</f>
        <v>29800</v>
      </c>
      <c r="F900" s="11">
        <f>VLOOKUP(A900,Evaporation!$A$2:$F$1010,3,FALSE)</f>
        <v>1.9504176</v>
      </c>
      <c r="G900" s="3">
        <f t="shared" si="29"/>
        <v>58122.444479999998</v>
      </c>
      <c r="H900" s="3">
        <f>IF(J899+B900+C900-D900-G900-E900-I900&gt;Description!$C$6,J899+B900+C900-D900-G900-Description!$C$6,0)</f>
        <v>0</v>
      </c>
      <c r="I900" s="6"/>
      <c r="J900" s="3">
        <f t="shared" si="28"/>
        <v>815302.49952000007</v>
      </c>
      <c r="K900" s="3">
        <f>IF(J900&lt;Description!$C$6,'Monthly Stage'!J900,Description!$C$6)</f>
        <v>814500</v>
      </c>
    </row>
    <row r="901" spans="1:11">
      <c r="A901" s="10">
        <f>Evaporation!A900</f>
        <v>1894</v>
      </c>
      <c r="B901" s="3">
        <f>VLOOKUP(A901,Inflow!$A$2:$C$1010,2,FALSE)</f>
        <v>58719.16399999999</v>
      </c>
      <c r="C901">
        <v>0</v>
      </c>
      <c r="D901" s="8">
        <f>Description!$C$5</f>
        <v>78500</v>
      </c>
      <c r="E901" s="3">
        <f>VLOOKUP(J900,'Capacity Curve'!$C$2:$E$123,3,TRUE)</f>
        <v>29800</v>
      </c>
      <c r="F901" s="11">
        <f>VLOOKUP(A901,Evaporation!$A$2:$F$1010,3,FALSE)</f>
        <v>2.6295555999999998</v>
      </c>
      <c r="G901" s="3">
        <f t="shared" si="29"/>
        <v>78360.756879999986</v>
      </c>
      <c r="H901" s="3">
        <f>IF(J900+B901+C901-D901-G901-E901-I901&gt;Description!$C$6,J900+B901+C901-D901-G901-Description!$C$6,0)</f>
        <v>0</v>
      </c>
      <c r="I901" s="6"/>
      <c r="J901" s="3">
        <f t="shared" ref="J901:J964" si="30">IF(J900+B901+C901-G901-D901-H901&lt;0,0,J900+B901+C901-G901-D901-H901)</f>
        <v>717160.90664000006</v>
      </c>
      <c r="K901" s="3">
        <f>IF(J901&lt;Description!$C$6,'Monthly Stage'!J901,Description!$C$6)</f>
        <v>717160.90664000006</v>
      </c>
    </row>
    <row r="902" spans="1:11">
      <c r="A902" s="10">
        <f>Evaporation!A901</f>
        <v>1895</v>
      </c>
      <c r="B902" s="3">
        <f>VLOOKUP(A902,Inflow!$A$2:$C$1010,2,FALSE)</f>
        <v>103525.94</v>
      </c>
      <c r="C902">
        <v>0</v>
      </c>
      <c r="D902" s="8">
        <f>Description!$C$5</f>
        <v>78500</v>
      </c>
      <c r="E902" s="3">
        <f>VLOOKUP(J901,'Capacity Curve'!$C$2:$E$123,3,TRUE)</f>
        <v>26600</v>
      </c>
      <c r="F902" s="11">
        <f>VLOOKUP(A902,Evaporation!$A$2:$F$1010,3,FALSE)</f>
        <v>2.2429259999999998</v>
      </c>
      <c r="G902" s="3">
        <f t="shared" si="29"/>
        <v>59661.83159999999</v>
      </c>
      <c r="H902" s="3">
        <f>IF(J901+B902+C902-D902-G902-E902-I902&gt;Description!$C$6,J901+B902+C902-D902-G902-Description!$C$6,0)</f>
        <v>0</v>
      </c>
      <c r="I902" s="6"/>
      <c r="J902" s="3">
        <f t="shared" si="30"/>
        <v>682525.01504000009</v>
      </c>
      <c r="K902" s="3">
        <f>IF(J902&lt;Description!$C$6,'Monthly Stage'!J902,Description!$C$6)</f>
        <v>682525.01504000009</v>
      </c>
    </row>
    <row r="903" spans="1:11">
      <c r="A903" s="10">
        <f>Evaporation!A902</f>
        <v>1896</v>
      </c>
      <c r="B903" s="3">
        <f>VLOOKUP(A903,Inflow!$A$2:$C$1010,2,FALSE)</f>
        <v>68092.010000000009</v>
      </c>
      <c r="C903">
        <v>0</v>
      </c>
      <c r="D903" s="8">
        <f>Description!$C$5</f>
        <v>78500</v>
      </c>
      <c r="E903" s="3">
        <f>VLOOKUP(J902,'Capacity Curve'!$C$2:$E$123,3,TRUE)</f>
        <v>25800</v>
      </c>
      <c r="F903" s="11">
        <f>VLOOKUP(A903,Evaporation!$A$2:$F$1010,3,FALSE)</f>
        <v>2.5486789999999999</v>
      </c>
      <c r="G903" s="3">
        <f t="shared" si="29"/>
        <v>65755.9182</v>
      </c>
      <c r="H903" s="3">
        <f>IF(J902+B903+C903-D903-G903-E903-I903&gt;Description!$C$6,J902+B903+C903-D903-G903-Description!$C$6,0)</f>
        <v>0</v>
      </c>
      <c r="I903" s="6"/>
      <c r="J903" s="3">
        <f t="shared" si="30"/>
        <v>606361.10684000014</v>
      </c>
      <c r="K903" s="3">
        <f>IF(J903&lt;Description!$C$6,'Monthly Stage'!J903,Description!$C$6)</f>
        <v>606361.10684000014</v>
      </c>
    </row>
    <row r="904" spans="1:11">
      <c r="A904" s="10">
        <f>Evaporation!A903</f>
        <v>1897</v>
      </c>
      <c r="B904" s="3">
        <f>VLOOKUP(A904,Inflow!$A$2:$C$1010,2,FALSE)</f>
        <v>150292.196</v>
      </c>
      <c r="C904">
        <v>0</v>
      </c>
      <c r="D904" s="8">
        <f>Description!$C$5</f>
        <v>78500</v>
      </c>
      <c r="E904" s="3">
        <f>VLOOKUP(J903,'Capacity Curve'!$C$2:$E$123,3,TRUE)</f>
        <v>23700</v>
      </c>
      <c r="F904" s="11">
        <f>VLOOKUP(A904,Evaporation!$A$2:$F$1010,3,FALSE)</f>
        <v>1.8393884</v>
      </c>
      <c r="G904" s="3">
        <f t="shared" si="29"/>
        <v>43593.505080000003</v>
      </c>
      <c r="H904" s="3">
        <f>IF(J903+B904+C904-D904-G904-E904-I904&gt;Description!$C$6,J903+B904+C904-D904-G904-Description!$C$6,0)</f>
        <v>0</v>
      </c>
      <c r="I904" s="6"/>
      <c r="J904" s="3">
        <f t="shared" si="30"/>
        <v>634559.7977600001</v>
      </c>
      <c r="K904" s="3">
        <f>IF(J904&lt;Description!$C$6,'Monthly Stage'!J904,Description!$C$6)</f>
        <v>634559.7977600001</v>
      </c>
    </row>
    <row r="905" spans="1:11">
      <c r="A905" s="10">
        <f>Evaporation!A904</f>
        <v>1898</v>
      </c>
      <c r="B905" s="3">
        <f>VLOOKUP(A905,Inflow!$A$2:$C$1010,2,FALSE)</f>
        <v>180566.16200000001</v>
      </c>
      <c r="C905">
        <v>0</v>
      </c>
      <c r="D905" s="8">
        <f>Description!$C$5</f>
        <v>78500</v>
      </c>
      <c r="E905" s="3">
        <f>VLOOKUP(J904,'Capacity Curve'!$C$2:$E$123,3,TRUE)</f>
        <v>24400</v>
      </c>
      <c r="F905" s="11">
        <f>VLOOKUP(A905,Evaporation!$A$2:$F$1010,3,FALSE)</f>
        <v>1.5781597999999999</v>
      </c>
      <c r="G905" s="3">
        <f t="shared" si="29"/>
        <v>38507.099119999999</v>
      </c>
      <c r="H905" s="3">
        <f>IF(J904+B905+C905-D905-G905-E905-I905&gt;Description!$C$6,J904+B905+C905-D905-G905-Description!$C$6,0)</f>
        <v>0</v>
      </c>
      <c r="I905" s="6"/>
      <c r="J905" s="3">
        <f t="shared" si="30"/>
        <v>698118.86064000009</v>
      </c>
      <c r="K905" s="3">
        <f>IF(J905&lt;Description!$C$6,'Monthly Stage'!J905,Description!$C$6)</f>
        <v>698118.86064000009</v>
      </c>
    </row>
    <row r="906" spans="1:11">
      <c r="A906" s="10">
        <f>Evaporation!A905</f>
        <v>1899</v>
      </c>
      <c r="B906" s="3">
        <f>VLOOKUP(A906,Inflow!$A$2:$C$1010,2,FALSE)</f>
        <v>145491.47</v>
      </c>
      <c r="C906">
        <v>0</v>
      </c>
      <c r="D906" s="8">
        <f>Description!$C$5</f>
        <v>78500</v>
      </c>
      <c r="E906" s="3">
        <f>VLOOKUP(J905,'Capacity Curve'!$C$2:$E$123,3,TRUE)</f>
        <v>25800</v>
      </c>
      <c r="F906" s="11">
        <f>VLOOKUP(A906,Evaporation!$A$2:$F$1010,3,FALSE)</f>
        <v>1.8808130000000001</v>
      </c>
      <c r="G906" s="3">
        <f t="shared" si="29"/>
        <v>48524.975400000003</v>
      </c>
      <c r="H906" s="3">
        <f>IF(J905+B906+C906-D906-G906-E906-I906&gt;Description!$C$6,J905+B906+C906-D906-G906-Description!$C$6,0)</f>
        <v>0</v>
      </c>
      <c r="I906" s="6"/>
      <c r="J906" s="3">
        <f t="shared" si="30"/>
        <v>716585.35524000006</v>
      </c>
      <c r="K906" s="3">
        <f>IF(J906&lt;Description!$C$6,'Monthly Stage'!J906,Description!$C$6)</f>
        <v>716585.35524000006</v>
      </c>
    </row>
    <row r="907" spans="1:11">
      <c r="A907" s="10">
        <f>Evaporation!A906</f>
        <v>1900</v>
      </c>
      <c r="B907" s="3">
        <f>VLOOKUP(A907,Inflow!$A$2:$C$1010,2,FALSE)</f>
        <v>231773.90600000002</v>
      </c>
      <c r="C907">
        <v>0</v>
      </c>
      <c r="D907" s="8">
        <f>Description!$C$5</f>
        <v>78500</v>
      </c>
      <c r="E907" s="3">
        <f>VLOOKUP(J906,'Capacity Curve'!$C$2:$E$123,3,TRUE)</f>
        <v>26600</v>
      </c>
      <c r="F907" s="11">
        <f>VLOOKUP(A907,Evaporation!$A$2:$F$1010,3,FALSE)</f>
        <v>1.1362973999999999</v>
      </c>
      <c r="G907" s="3">
        <f t="shared" si="29"/>
        <v>30225.510839999999</v>
      </c>
      <c r="H907" s="3">
        <f>IF(J906+B907+C907-D907-G907-E907-I907&gt;Description!$C$6,J906+B907+C907-D907-G907-Description!$C$6,0)</f>
        <v>0</v>
      </c>
      <c r="I907" s="6"/>
      <c r="J907" s="3">
        <f t="shared" si="30"/>
        <v>839633.75040000014</v>
      </c>
      <c r="K907" s="3">
        <f>IF(J907&lt;Description!$C$6,'Monthly Stage'!J907,Description!$C$6)</f>
        <v>814500</v>
      </c>
    </row>
    <row r="908" spans="1:11">
      <c r="A908" s="10">
        <f>Evaporation!A907</f>
        <v>1901</v>
      </c>
      <c r="B908" s="3">
        <f>VLOOKUP(A908,Inflow!$A$2:$C$1010,2,FALSE)</f>
        <v>80306.101999999999</v>
      </c>
      <c r="C908">
        <v>0</v>
      </c>
      <c r="D908" s="8">
        <f>Description!$C$5</f>
        <v>78500</v>
      </c>
      <c r="E908" s="3">
        <f>VLOOKUP(J907,'Capacity Curve'!$C$2:$E$123,3,TRUE)</f>
        <v>29800</v>
      </c>
      <c r="F908" s="11">
        <f>VLOOKUP(A908,Evaporation!$A$2:$F$1010,3,FALSE)</f>
        <v>2.4432858</v>
      </c>
      <c r="G908" s="3">
        <f t="shared" ref="G908:G971" si="31">E908*F908</f>
        <v>72809.916840000005</v>
      </c>
      <c r="H908" s="3">
        <f>IF(J907+B908+C908-D908-G908-E908-I908&gt;Description!$C$6,J907+B908+C908-D908-G908-Description!$C$6,0)</f>
        <v>0</v>
      </c>
      <c r="I908" s="6"/>
      <c r="J908" s="3">
        <f t="shared" si="30"/>
        <v>768629.93556000013</v>
      </c>
      <c r="K908" s="3">
        <f>IF(J908&lt;Description!$C$6,'Monthly Stage'!J908,Description!$C$6)</f>
        <v>768629.93556000013</v>
      </c>
    </row>
    <row r="909" spans="1:11">
      <c r="A909" s="10">
        <f>Evaporation!A908</f>
        <v>1902</v>
      </c>
      <c r="B909" s="3">
        <f>VLOOKUP(A909,Inflow!$A$2:$C$1010,2,FALSE)</f>
        <v>64630.262000000002</v>
      </c>
      <c r="C909">
        <v>0</v>
      </c>
      <c r="D909" s="8">
        <f>Description!$C$5</f>
        <v>78500</v>
      </c>
      <c r="E909" s="3">
        <f>VLOOKUP(J908,'Capacity Curve'!$C$2:$E$123,3,TRUE)</f>
        <v>28100</v>
      </c>
      <c r="F909" s="11">
        <f>VLOOKUP(A909,Evaporation!$A$2:$F$1010,3,FALSE)</f>
        <v>2.5785498000000002</v>
      </c>
      <c r="G909" s="3">
        <f t="shared" si="31"/>
        <v>72457.249380000008</v>
      </c>
      <c r="H909" s="3">
        <f>IF(J908+B909+C909-D909-G909-E909-I909&gt;Description!$C$6,J908+B909+C909-D909-G909-Description!$C$6,0)</f>
        <v>0</v>
      </c>
      <c r="I909" s="6"/>
      <c r="J909" s="3">
        <f t="shared" si="30"/>
        <v>682302.94818000006</v>
      </c>
      <c r="K909" s="3">
        <f>IF(J909&lt;Description!$C$6,'Monthly Stage'!J909,Description!$C$6)</f>
        <v>682302.94818000006</v>
      </c>
    </row>
    <row r="910" spans="1:11">
      <c r="A910" s="10">
        <f>Evaporation!A909</f>
        <v>1903</v>
      </c>
      <c r="B910" s="3">
        <f>VLOOKUP(A910,Inflow!$A$2:$C$1010,2,FALSE)</f>
        <v>238926.008</v>
      </c>
      <c r="C910">
        <v>0</v>
      </c>
      <c r="D910" s="8">
        <f>Description!$C$5</f>
        <v>78500</v>
      </c>
      <c r="E910" s="3">
        <f>VLOOKUP(J909,'Capacity Curve'!$C$2:$E$123,3,TRUE)</f>
        <v>25800</v>
      </c>
      <c r="F910" s="11">
        <f>VLOOKUP(A910,Evaporation!$A$2:$F$1010,3,FALSE)</f>
        <v>1.0745832</v>
      </c>
      <c r="G910" s="3">
        <f t="shared" si="31"/>
        <v>27724.24656</v>
      </c>
      <c r="H910" s="3">
        <f>IF(J909+B910+C910-D910-G910-E910-I910&gt;Description!$C$6,J909+B910+C910-D910-G910-Description!$C$6,0)</f>
        <v>0</v>
      </c>
      <c r="I910" s="6"/>
      <c r="J910" s="3">
        <f t="shared" si="30"/>
        <v>815004.7096200001</v>
      </c>
      <c r="K910" s="3">
        <f>IF(J910&lt;Description!$C$6,'Monthly Stage'!J910,Description!$C$6)</f>
        <v>814500</v>
      </c>
    </row>
    <row r="911" spans="1:11">
      <c r="A911" s="10">
        <f>Evaporation!A910</f>
        <v>1904</v>
      </c>
      <c r="B911" s="3">
        <f>VLOOKUP(A911,Inflow!$A$2:$C$1010,2,FALSE)</f>
        <v>101043.932</v>
      </c>
      <c r="C911">
        <v>0</v>
      </c>
      <c r="D911" s="8">
        <f>Description!$C$5</f>
        <v>78500</v>
      </c>
      <c r="E911" s="3">
        <f>VLOOKUP(J910,'Capacity Curve'!$C$2:$E$123,3,TRUE)</f>
        <v>29800</v>
      </c>
      <c r="F911" s="11">
        <f>VLOOKUP(A911,Evaporation!$A$2:$F$1010,3,FALSE)</f>
        <v>2.2643428000000001</v>
      </c>
      <c r="G911" s="3">
        <f t="shared" si="31"/>
        <v>67477.415439999997</v>
      </c>
      <c r="H911" s="3">
        <f>IF(J910+B911+C911-D911-G911-E911-I911&gt;Description!$C$6,J910+B911+C911-D911-G911-Description!$C$6,0)</f>
        <v>0</v>
      </c>
      <c r="I911" s="6"/>
      <c r="J911" s="3">
        <f t="shared" si="30"/>
        <v>770071.22618000011</v>
      </c>
      <c r="K911" s="3">
        <f>IF(J911&lt;Description!$C$6,'Monthly Stage'!J911,Description!$C$6)</f>
        <v>770071.22618000011</v>
      </c>
    </row>
    <row r="912" spans="1:11">
      <c r="A912" s="10">
        <f>Evaporation!A911</f>
        <v>1905</v>
      </c>
      <c r="B912" s="3">
        <f>VLOOKUP(A912,Inflow!$A$2:$C$1010,2,FALSE)</f>
        <v>229651.136</v>
      </c>
      <c r="C912">
        <v>0</v>
      </c>
      <c r="D912" s="8">
        <f>Description!$C$5</f>
        <v>78500</v>
      </c>
      <c r="E912" s="3">
        <f>VLOOKUP(J911,'Capacity Curve'!$C$2:$E$123,3,TRUE)</f>
        <v>28100</v>
      </c>
      <c r="F912" s="11">
        <f>VLOOKUP(A912,Evaporation!$A$2:$F$1010,3,FALSE)</f>
        <v>1.1546144</v>
      </c>
      <c r="G912" s="3">
        <f t="shared" si="31"/>
        <v>32444.664640000003</v>
      </c>
      <c r="H912" s="3">
        <f>IF(J911+B912+C912-D912-G912-E912-I912&gt;Description!$C$6,J911+B912+C912-D912-G912-Description!$C$6,0)</f>
        <v>74277.697540000197</v>
      </c>
      <c r="I912" s="6"/>
      <c r="J912" s="3">
        <f t="shared" si="30"/>
        <v>814500</v>
      </c>
      <c r="K912" s="3">
        <f>IF(J912&lt;Description!$C$6,'Monthly Stage'!J912,Description!$C$6)</f>
        <v>814500</v>
      </c>
    </row>
    <row r="913" spans="1:11">
      <c r="A913" s="10">
        <f>Evaporation!A912</f>
        <v>1906</v>
      </c>
      <c r="B913" s="3">
        <f>VLOOKUP(A913,Inflow!$A$2:$C$1010,2,FALSE)</f>
        <v>137882.15599999999</v>
      </c>
      <c r="C913">
        <v>0</v>
      </c>
      <c r="D913" s="8">
        <f>Description!$C$5</f>
        <v>78500</v>
      </c>
      <c r="E913" s="3">
        <f>VLOOKUP(J912,'Capacity Curve'!$C$2:$E$123,3,TRUE)</f>
        <v>29800</v>
      </c>
      <c r="F913" s="11">
        <f>VLOOKUP(A913,Evaporation!$A$2:$F$1010,3,FALSE)</f>
        <v>1.9464724</v>
      </c>
      <c r="G913" s="3">
        <f t="shared" si="31"/>
        <v>58004.877520000002</v>
      </c>
      <c r="H913" s="3">
        <f>IF(J912+B913+C913-D913-G913-E913-I913&gt;Description!$C$6,J912+B913+C913-D913-G913-Description!$C$6,0)</f>
        <v>0</v>
      </c>
      <c r="I913" s="6"/>
      <c r="J913" s="3">
        <f t="shared" si="30"/>
        <v>815877.27847999998</v>
      </c>
      <c r="K913" s="3">
        <f>IF(J913&lt;Description!$C$6,'Monthly Stage'!J913,Description!$C$6)</f>
        <v>814500</v>
      </c>
    </row>
    <row r="914" spans="1:11">
      <c r="A914" s="10">
        <f>Evaporation!A913</f>
        <v>1907</v>
      </c>
      <c r="B914" s="3">
        <f>VLOOKUP(A914,Inflow!$A$2:$C$1010,2,FALSE)</f>
        <v>184093.226</v>
      </c>
      <c r="C914">
        <v>0</v>
      </c>
      <c r="D914" s="8">
        <f>Description!$C$5</f>
        <v>78500</v>
      </c>
      <c r="E914" s="3">
        <f>VLOOKUP(J913,'Capacity Curve'!$C$2:$E$123,3,TRUE)</f>
        <v>29800</v>
      </c>
      <c r="F914" s="11">
        <f>VLOOKUP(A914,Evaporation!$A$2:$F$1010,3,FALSE)</f>
        <v>1.5477254</v>
      </c>
      <c r="G914" s="3">
        <f t="shared" si="31"/>
        <v>46122.216919999999</v>
      </c>
      <c r="H914" s="3">
        <f>IF(J913+B914+C914-D914-G914-E914-I914&gt;Description!$C$6,J913+B914+C914-D914-G914-Description!$C$6,0)</f>
        <v>60848.287559999968</v>
      </c>
      <c r="I914" s="6"/>
      <c r="J914" s="3">
        <f t="shared" si="30"/>
        <v>814500</v>
      </c>
      <c r="K914" s="3">
        <f>IF(J914&lt;Description!$C$6,'Monthly Stage'!J914,Description!$C$6)</f>
        <v>814500</v>
      </c>
    </row>
    <row r="915" spans="1:11">
      <c r="A915" s="10">
        <f>Evaporation!A914</f>
        <v>1908</v>
      </c>
      <c r="B915" s="3">
        <f>VLOOKUP(A915,Inflow!$A$2:$C$1010,2,FALSE)</f>
        <v>255483.614</v>
      </c>
      <c r="C915">
        <v>0</v>
      </c>
      <c r="D915" s="8">
        <f>Description!$C$5</f>
        <v>78500</v>
      </c>
      <c r="E915" s="3">
        <f>VLOOKUP(J914,'Capacity Curve'!$C$2:$E$123,3,TRUE)</f>
        <v>29800</v>
      </c>
      <c r="F915" s="11">
        <f>VLOOKUP(A915,Evaporation!$A$2:$F$1010,3,FALSE)</f>
        <v>0.93171059999999994</v>
      </c>
      <c r="G915" s="3">
        <f t="shared" si="31"/>
        <v>27764.975879999998</v>
      </c>
      <c r="H915" s="3">
        <f>IF(J914+B915+C915-D915-G915-E915-I915&gt;Description!$C$6,J914+B915+C915-D915-G915-Description!$C$6,0)</f>
        <v>149218.63812000002</v>
      </c>
      <c r="I915" s="6"/>
      <c r="J915" s="3">
        <f t="shared" si="30"/>
        <v>814500</v>
      </c>
      <c r="K915" s="3">
        <f>IF(J915&lt;Description!$C$6,'Monthly Stage'!J915,Description!$C$6)</f>
        <v>814500</v>
      </c>
    </row>
    <row r="916" spans="1:11">
      <c r="A916" s="10">
        <f>Evaporation!A915</f>
        <v>1909</v>
      </c>
      <c r="B916" s="3">
        <f>VLOOKUP(A916,Inflow!$A$2:$C$1010,2,FALSE)</f>
        <v>121847.07800000001</v>
      </c>
      <c r="C916">
        <v>0</v>
      </c>
      <c r="D916" s="8">
        <f>Description!$C$5</f>
        <v>78500</v>
      </c>
      <c r="E916" s="3">
        <f>VLOOKUP(J915,'Capacity Curve'!$C$2:$E$123,3,TRUE)</f>
        <v>29800</v>
      </c>
      <c r="F916" s="11">
        <f>VLOOKUP(A916,Evaporation!$A$2:$F$1010,3,FALSE)</f>
        <v>2.0848361999999998</v>
      </c>
      <c r="G916" s="3">
        <f t="shared" si="31"/>
        <v>62128.118759999998</v>
      </c>
      <c r="H916" s="3">
        <f>IF(J915+B916+C916-D916-G916-E916-I916&gt;Description!$C$6,J915+B916+C916-D916-G916-Description!$C$6,0)</f>
        <v>0</v>
      </c>
      <c r="I916" s="6"/>
      <c r="J916" s="3">
        <f t="shared" si="30"/>
        <v>795718.95924</v>
      </c>
      <c r="K916" s="3">
        <f>IF(J916&lt;Description!$C$6,'Monthly Stage'!J916,Description!$C$6)</f>
        <v>795718.95924</v>
      </c>
    </row>
    <row r="917" spans="1:11">
      <c r="A917" s="10">
        <f>Evaporation!A916</f>
        <v>1910</v>
      </c>
      <c r="B917" s="3">
        <f>VLOOKUP(A917,Inflow!$A$2:$C$1010,2,FALSE)</f>
        <v>121814.42</v>
      </c>
      <c r="C917">
        <v>0</v>
      </c>
      <c r="D917" s="8">
        <f>Description!$C$5</f>
        <v>78500</v>
      </c>
      <c r="E917" s="3">
        <f>VLOOKUP(J916,'Capacity Curve'!$C$2:$E$123,3,TRUE)</f>
        <v>28900</v>
      </c>
      <c r="F917" s="11">
        <f>VLOOKUP(A917,Evaporation!$A$2:$F$1010,3,FALSE)</f>
        <v>2.085118</v>
      </c>
      <c r="G917" s="3">
        <f t="shared" si="31"/>
        <v>60259.910199999998</v>
      </c>
      <c r="H917" s="3">
        <f>IF(J916+B917+C917-D917-G917-E917-I917&gt;Description!$C$6,J916+B917+C917-D917-G917-Description!$C$6,0)</f>
        <v>0</v>
      </c>
      <c r="I917" s="6"/>
      <c r="J917" s="3">
        <f t="shared" si="30"/>
        <v>778773.46904</v>
      </c>
      <c r="K917" s="3">
        <f>IF(J917&lt;Description!$C$6,'Monthly Stage'!J917,Description!$C$6)</f>
        <v>778773.46904</v>
      </c>
    </row>
    <row r="918" spans="1:11">
      <c r="A918" s="10">
        <f>Evaporation!A917</f>
        <v>1911</v>
      </c>
      <c r="B918" s="3">
        <f>VLOOKUP(A918,Inflow!$A$2:$C$1010,2,FALSE)</f>
        <v>76517.774000000005</v>
      </c>
      <c r="C918">
        <v>0</v>
      </c>
      <c r="D918" s="8">
        <f>Description!$C$5</f>
        <v>78500</v>
      </c>
      <c r="E918" s="3">
        <f>VLOOKUP(J917,'Capacity Curve'!$C$2:$E$123,3,TRUE)</f>
        <v>28100</v>
      </c>
      <c r="F918" s="11">
        <f>VLOOKUP(A918,Evaporation!$A$2:$F$1010,3,FALSE)</f>
        <v>2.4759745999999998</v>
      </c>
      <c r="G918" s="3">
        <f t="shared" si="31"/>
        <v>69574.886259999999</v>
      </c>
      <c r="H918" s="3">
        <f>IF(J917+B918+C918-D918-G918-E918-I918&gt;Description!$C$6,J917+B918+C918-D918-G918-Description!$C$6,0)</f>
        <v>0</v>
      </c>
      <c r="I918" s="6"/>
      <c r="J918" s="3">
        <f t="shared" si="30"/>
        <v>707216.35678000003</v>
      </c>
      <c r="K918" s="3">
        <f>IF(J918&lt;Description!$C$6,'Monthly Stage'!J918,Description!$C$6)</f>
        <v>707216.35678000003</v>
      </c>
    </row>
    <row r="919" spans="1:11">
      <c r="A919" s="10">
        <f>Evaporation!A918</f>
        <v>1912</v>
      </c>
      <c r="B919" s="3">
        <f>VLOOKUP(A919,Inflow!$A$2:$C$1010,2,FALSE)</f>
        <v>168156.122</v>
      </c>
      <c r="C919">
        <v>0</v>
      </c>
      <c r="D919" s="8">
        <f>Description!$C$5</f>
        <v>78500</v>
      </c>
      <c r="E919" s="3">
        <f>VLOOKUP(J918,'Capacity Curve'!$C$2:$E$123,3,TRUE)</f>
        <v>26600</v>
      </c>
      <c r="F919" s="11">
        <f>VLOOKUP(A919,Evaporation!$A$2:$F$1010,3,FALSE)</f>
        <v>1.6852438000000001</v>
      </c>
      <c r="G919" s="3">
        <f t="shared" si="31"/>
        <v>44827.485079999999</v>
      </c>
      <c r="H919" s="3">
        <f>IF(J918+B919+C919-D919-G919-E919-I919&gt;Description!$C$6,J918+B919+C919-D919-G919-Description!$C$6,0)</f>
        <v>0</v>
      </c>
      <c r="I919" s="6"/>
      <c r="J919" s="3">
        <f t="shared" si="30"/>
        <v>752044.99369999999</v>
      </c>
      <c r="K919" s="3">
        <f>IF(J919&lt;Description!$C$6,'Monthly Stage'!J919,Description!$C$6)</f>
        <v>752044.99369999999</v>
      </c>
    </row>
    <row r="920" spans="1:11">
      <c r="A920" s="10">
        <f>Evaporation!A919</f>
        <v>1913</v>
      </c>
      <c r="B920" s="3">
        <f>VLOOKUP(A920,Inflow!$A$2:$C$1010,2,FALSE)</f>
        <v>103558.598</v>
      </c>
      <c r="C920">
        <v>0</v>
      </c>
      <c r="D920" s="8">
        <f>Description!$C$5</f>
        <v>78500</v>
      </c>
      <c r="E920" s="3">
        <f>VLOOKUP(J919,'Capacity Curve'!$C$2:$E$123,3,TRUE)</f>
        <v>27300</v>
      </c>
      <c r="F920" s="11">
        <f>VLOOKUP(A920,Evaporation!$A$2:$F$1010,3,FALSE)</f>
        <v>2.2426442</v>
      </c>
      <c r="G920" s="3">
        <f t="shared" si="31"/>
        <v>61224.186659999999</v>
      </c>
      <c r="H920" s="3">
        <f>IF(J919+B920+C920-D920-G920-E920-I920&gt;Description!$C$6,J919+B920+C920-D920-G920-Description!$C$6,0)</f>
        <v>0</v>
      </c>
      <c r="I920" s="6"/>
      <c r="J920" s="3">
        <f t="shared" si="30"/>
        <v>715879.40503999998</v>
      </c>
      <c r="K920" s="3">
        <f>IF(J920&lt;Description!$C$6,'Monthly Stage'!J920,Description!$C$6)</f>
        <v>715879.40503999998</v>
      </c>
    </row>
    <row r="921" spans="1:11">
      <c r="A921" s="10">
        <f>Evaporation!A920</f>
        <v>1914</v>
      </c>
      <c r="B921" s="3">
        <f>VLOOKUP(A921,Inflow!$A$2:$C$1010,2,FALSE)</f>
        <v>190886.09</v>
      </c>
      <c r="C921">
        <v>0</v>
      </c>
      <c r="D921" s="8">
        <f>Description!$C$5</f>
        <v>78500</v>
      </c>
      <c r="E921" s="3">
        <f>VLOOKUP(J920,'Capacity Curve'!$C$2:$E$123,3,TRUE)</f>
        <v>26600</v>
      </c>
      <c r="F921" s="11">
        <f>VLOOKUP(A921,Evaporation!$A$2:$F$1010,3,FALSE)</f>
        <v>1.4891110000000001</v>
      </c>
      <c r="G921" s="3">
        <f t="shared" si="31"/>
        <v>39610.352599999998</v>
      </c>
      <c r="H921" s="3">
        <f>IF(J920+B921+C921-D921-G921-E921-I921&gt;Description!$C$6,J920+B921+C921-D921-G921-Description!$C$6,0)</f>
        <v>0</v>
      </c>
      <c r="I921" s="6"/>
      <c r="J921" s="3">
        <f t="shared" si="30"/>
        <v>788655.14243999997</v>
      </c>
      <c r="K921" s="3">
        <f>IF(J921&lt;Description!$C$6,'Monthly Stage'!J921,Description!$C$6)</f>
        <v>788655.14243999997</v>
      </c>
    </row>
    <row r="922" spans="1:11">
      <c r="A922" s="10">
        <f>Evaporation!A921</f>
        <v>1915</v>
      </c>
      <c r="B922" s="3">
        <f>VLOOKUP(A922,Inflow!$A$2:$C$1010,2,FALSE)</f>
        <v>224131.93400000001</v>
      </c>
      <c r="C922">
        <v>0</v>
      </c>
      <c r="D922" s="8">
        <f>Description!$C$5</f>
        <v>78500</v>
      </c>
      <c r="E922" s="3">
        <f>VLOOKUP(J921,'Capacity Curve'!$C$2:$E$123,3,TRUE)</f>
        <v>28900</v>
      </c>
      <c r="F922" s="11">
        <f>VLOOKUP(A922,Evaporation!$A$2:$F$1010,3,FALSE)</f>
        <v>1.2022385999999998</v>
      </c>
      <c r="G922" s="3">
        <f t="shared" si="31"/>
        <v>34744.695539999993</v>
      </c>
      <c r="H922" s="3">
        <f>IF(J921+B922+C922-D922-G922-E922-I922&gt;Description!$C$6,J921+B922+C922-D922-G922-Description!$C$6,0)</f>
        <v>85042.380899999989</v>
      </c>
      <c r="I922" s="6"/>
      <c r="J922" s="3">
        <f t="shared" si="30"/>
        <v>814500</v>
      </c>
      <c r="K922" s="3">
        <f>IF(J922&lt;Description!$C$6,'Monthly Stage'!J922,Description!$C$6)</f>
        <v>814500</v>
      </c>
    </row>
    <row r="923" spans="1:11">
      <c r="A923" s="10">
        <f>Evaporation!A922</f>
        <v>1916</v>
      </c>
      <c r="B923" s="3">
        <f>VLOOKUP(A923,Inflow!$A$2:$C$1010,2,FALSE)</f>
        <v>110971.96400000001</v>
      </c>
      <c r="C923">
        <v>0</v>
      </c>
      <c r="D923" s="8">
        <f>Description!$C$5</f>
        <v>78500</v>
      </c>
      <c r="E923" s="3">
        <f>VLOOKUP(J922,'Capacity Curve'!$C$2:$E$123,3,TRUE)</f>
        <v>29800</v>
      </c>
      <c r="F923" s="11">
        <f>VLOOKUP(A923,Evaporation!$A$2:$F$1010,3,FALSE)</f>
        <v>2.1786756</v>
      </c>
      <c r="G923" s="3">
        <f t="shared" si="31"/>
        <v>64924.532879999999</v>
      </c>
      <c r="H923" s="3">
        <f>IF(J922+B923+C923-D923-G923-E923-I923&gt;Description!$C$6,J922+B923+C923-D923-G923-Description!$C$6,0)</f>
        <v>0</v>
      </c>
      <c r="I923" s="6"/>
      <c r="J923" s="3">
        <f t="shared" si="30"/>
        <v>782047.43112000008</v>
      </c>
      <c r="K923" s="3">
        <f>IF(J923&lt;Description!$C$6,'Monthly Stage'!J923,Description!$C$6)</f>
        <v>782047.43112000008</v>
      </c>
    </row>
    <row r="924" spans="1:11">
      <c r="A924" s="10">
        <f>Evaporation!A923</f>
        <v>1917</v>
      </c>
      <c r="B924" s="3">
        <f>VLOOKUP(A924,Inflow!$A$2:$C$1010,2,FALSE)</f>
        <v>24820.160000000003</v>
      </c>
      <c r="C924">
        <v>0</v>
      </c>
      <c r="D924" s="8">
        <f>Description!$C$5</f>
        <v>78500</v>
      </c>
      <c r="E924" s="3">
        <f>VLOOKUP(J923,'Capacity Curve'!$C$2:$E$123,3,TRUE)</f>
        <v>28100</v>
      </c>
      <c r="F924" s="11">
        <f>VLOOKUP(A924,Evaporation!$A$2:$F$1010,3,FALSE)</f>
        <v>2.9220639999999998</v>
      </c>
      <c r="G924" s="3">
        <f t="shared" si="31"/>
        <v>82109.998399999997</v>
      </c>
      <c r="H924" s="3">
        <f>IF(J923+B924+C924-D924-G924-E924-I924&gt;Description!$C$6,J923+B924+C924-D924-G924-Description!$C$6,0)</f>
        <v>0</v>
      </c>
      <c r="I924" s="6"/>
      <c r="J924" s="3">
        <f t="shared" si="30"/>
        <v>646257.59272000007</v>
      </c>
      <c r="K924" s="3">
        <f>IF(J924&lt;Description!$C$6,'Monthly Stage'!J924,Description!$C$6)</f>
        <v>646257.59272000007</v>
      </c>
    </row>
    <row r="925" spans="1:11">
      <c r="A925" s="10">
        <f>Evaporation!A924</f>
        <v>1918</v>
      </c>
      <c r="B925" s="3">
        <f>VLOOKUP(A925,Inflow!$A$2:$C$1010,2,FALSE)</f>
        <v>69986.173999999999</v>
      </c>
      <c r="C925">
        <v>0</v>
      </c>
      <c r="D925" s="8">
        <f>Description!$C$5</f>
        <v>78500</v>
      </c>
      <c r="E925" s="3">
        <f>VLOOKUP(J924,'Capacity Curve'!$C$2:$E$123,3,TRUE)</f>
        <v>24400</v>
      </c>
      <c r="F925" s="11">
        <f>VLOOKUP(A925,Evaporation!$A$2:$F$1010,3,FALSE)</f>
        <v>2.5323346</v>
      </c>
      <c r="G925" s="3">
        <f t="shared" si="31"/>
        <v>61788.964240000001</v>
      </c>
      <c r="H925" s="3">
        <f>IF(J924+B925+C925-D925-G925-E925-I925&gt;Description!$C$6,J924+B925+C925-D925-G925-Description!$C$6,0)</f>
        <v>0</v>
      </c>
      <c r="I925" s="6"/>
      <c r="J925" s="3">
        <f t="shared" si="30"/>
        <v>575954.80248000007</v>
      </c>
      <c r="K925" s="3">
        <f>IF(J925&lt;Description!$C$6,'Monthly Stage'!J925,Description!$C$6)</f>
        <v>575954.80248000007</v>
      </c>
    </row>
    <row r="926" spans="1:11">
      <c r="A926" s="10">
        <f>Evaporation!A925</f>
        <v>1919</v>
      </c>
      <c r="B926" s="3">
        <f>VLOOKUP(A926,Inflow!$A$2:$C$1010,2,FALSE)</f>
        <v>289121.35400000005</v>
      </c>
      <c r="C926">
        <v>0</v>
      </c>
      <c r="D926" s="8">
        <f>Description!$C$5</f>
        <v>78500</v>
      </c>
      <c r="E926" s="3">
        <f>VLOOKUP(J925,'Capacity Curve'!$C$2:$E$123,3,TRUE)</f>
        <v>22400</v>
      </c>
      <c r="F926" s="11">
        <f>VLOOKUP(A926,Evaporation!$A$2:$F$1010,3,FALSE)</f>
        <v>0.64145659999999993</v>
      </c>
      <c r="G926" s="3">
        <f t="shared" si="31"/>
        <v>14368.627839999999</v>
      </c>
      <c r="H926" s="3">
        <f>IF(J925+B926+C926-D926-G926-E926-I926&gt;Description!$C$6,J925+B926+C926-D926-G926-Description!$C$6,0)</f>
        <v>0</v>
      </c>
      <c r="I926" s="6"/>
      <c r="J926" s="3">
        <f t="shared" si="30"/>
        <v>772207.52864000015</v>
      </c>
      <c r="K926" s="3">
        <f>IF(J926&lt;Description!$C$6,'Monthly Stage'!J926,Description!$C$6)</f>
        <v>772207.52864000015</v>
      </c>
    </row>
    <row r="927" spans="1:11">
      <c r="A927" s="10">
        <f>Evaporation!A926</f>
        <v>1920</v>
      </c>
      <c r="B927" s="3">
        <f>VLOOKUP(A927,Inflow!$A$2:$C$1010,2,FALSE)</f>
        <v>227952.92</v>
      </c>
      <c r="C927">
        <v>0</v>
      </c>
      <c r="D927" s="8">
        <f>Description!$C$5</f>
        <v>78500</v>
      </c>
      <c r="E927" s="3">
        <f>VLOOKUP(J926,'Capacity Curve'!$C$2:$E$123,3,TRUE)</f>
        <v>28100</v>
      </c>
      <c r="F927" s="11">
        <f>VLOOKUP(A927,Evaporation!$A$2:$F$1010,3,FALSE)</f>
        <v>1.169268</v>
      </c>
      <c r="G927" s="3">
        <f t="shared" si="31"/>
        <v>32856.430800000002</v>
      </c>
      <c r="H927" s="3">
        <f>IF(J926+B927+C927-D927-G927-E927-I927&gt;Description!$C$6,J926+B927+C927-D927-G927-Description!$C$6,0)</f>
        <v>74304.017840000219</v>
      </c>
      <c r="I927" s="6"/>
      <c r="J927" s="3">
        <f t="shared" si="30"/>
        <v>814500</v>
      </c>
      <c r="K927" s="3">
        <f>IF(J927&lt;Description!$C$6,'Monthly Stage'!J927,Description!$C$6)</f>
        <v>814500</v>
      </c>
    </row>
    <row r="928" spans="1:11">
      <c r="A928" s="10">
        <f>Evaporation!A927</f>
        <v>1921</v>
      </c>
      <c r="B928" s="3">
        <f>VLOOKUP(A928,Inflow!$A$2:$C$1010,2,FALSE)</f>
        <v>220310.94799999997</v>
      </c>
      <c r="C928">
        <v>0</v>
      </c>
      <c r="D928" s="8">
        <f>Description!$C$5</f>
        <v>78500</v>
      </c>
      <c r="E928" s="3">
        <f>VLOOKUP(J927,'Capacity Curve'!$C$2:$E$123,3,TRUE)</f>
        <v>29800</v>
      </c>
      <c r="F928" s="11">
        <f>VLOOKUP(A928,Evaporation!$A$2:$F$1010,3,FALSE)</f>
        <v>1.2352091999999999</v>
      </c>
      <c r="G928" s="3">
        <f t="shared" si="31"/>
        <v>36809.23416</v>
      </c>
      <c r="H928" s="3">
        <f>IF(J927+B928+C928-D928-G928-E928-I928&gt;Description!$C$6,J927+B928+C928-D928-G928-Description!$C$6,0)</f>
        <v>105001.71383999998</v>
      </c>
      <c r="I928" s="6"/>
      <c r="J928" s="3">
        <f t="shared" si="30"/>
        <v>814500</v>
      </c>
      <c r="K928" s="3">
        <f>IF(J928&lt;Description!$C$6,'Monthly Stage'!J928,Description!$C$6)</f>
        <v>814500</v>
      </c>
    </row>
    <row r="929" spans="1:11">
      <c r="A929" s="10">
        <f>Evaporation!A928</f>
        <v>1922</v>
      </c>
      <c r="B929" s="3">
        <f>VLOOKUP(A929,Inflow!$A$2:$C$1010,2,FALSE)</f>
        <v>194413.15400000001</v>
      </c>
      <c r="C929">
        <v>0</v>
      </c>
      <c r="D929" s="8">
        <f>Description!$C$5</f>
        <v>78500</v>
      </c>
      <c r="E929" s="3">
        <f>VLOOKUP(J928,'Capacity Curve'!$C$2:$E$123,3,TRUE)</f>
        <v>29800</v>
      </c>
      <c r="F929" s="11">
        <f>VLOOKUP(A929,Evaporation!$A$2:$F$1010,3,FALSE)</f>
        <v>1.4586766</v>
      </c>
      <c r="G929" s="3">
        <f t="shared" si="31"/>
        <v>43468.562680000003</v>
      </c>
      <c r="H929" s="3">
        <f>IF(J928+B929+C929-D929-G929-E929-I929&gt;Description!$C$6,J928+B929+C929-D929-G929-Description!$C$6,0)</f>
        <v>72444.591320000007</v>
      </c>
      <c r="I929" s="6"/>
      <c r="J929" s="3">
        <f t="shared" si="30"/>
        <v>814500</v>
      </c>
      <c r="K929" s="3">
        <f>IF(J929&lt;Description!$C$6,'Monthly Stage'!J929,Description!$C$6)</f>
        <v>814500</v>
      </c>
    </row>
    <row r="930" spans="1:11">
      <c r="A930" s="10">
        <f>Evaporation!A929</f>
        <v>1923</v>
      </c>
      <c r="B930" s="3">
        <f>VLOOKUP(A930,Inflow!$A$2:$C$1010,2,FALSE)</f>
        <v>205222.95199999999</v>
      </c>
      <c r="C930">
        <v>0</v>
      </c>
      <c r="D930" s="8">
        <f>Description!$C$5</f>
        <v>78500</v>
      </c>
      <c r="E930" s="3">
        <f>VLOOKUP(J929,'Capacity Curve'!$C$2:$E$123,3,TRUE)</f>
        <v>29800</v>
      </c>
      <c r="F930" s="11">
        <f>VLOOKUP(A930,Evaporation!$A$2:$F$1010,3,FALSE)</f>
        <v>1.3654008</v>
      </c>
      <c r="G930" s="3">
        <f t="shared" si="31"/>
        <v>40688.94384</v>
      </c>
      <c r="H930" s="3">
        <f>IF(J929+B930+C930-D930-G930-E930-I930&gt;Description!$C$6,J929+B930+C930-D930-G930-Description!$C$6,0)</f>
        <v>86034.008160000085</v>
      </c>
      <c r="I930" s="6"/>
      <c r="J930" s="3">
        <f t="shared" si="30"/>
        <v>814500</v>
      </c>
      <c r="K930" s="3">
        <f>IF(J930&lt;Description!$C$6,'Monthly Stage'!J930,Description!$C$6)</f>
        <v>814500</v>
      </c>
    </row>
    <row r="931" spans="1:11">
      <c r="A931" s="10">
        <f>Evaporation!A930</f>
        <v>1924</v>
      </c>
      <c r="B931" s="3">
        <f>VLOOKUP(A931,Inflow!$A$2:$C$1010,2,FALSE)</f>
        <v>263027.61200000002</v>
      </c>
      <c r="C931">
        <v>0</v>
      </c>
      <c r="D931" s="8">
        <f>Description!$C$5</f>
        <v>78500</v>
      </c>
      <c r="E931" s="3">
        <f>VLOOKUP(J930,'Capacity Curve'!$C$2:$E$123,3,TRUE)</f>
        <v>29800</v>
      </c>
      <c r="F931" s="11">
        <f>VLOOKUP(A931,Evaporation!$A$2:$F$1010,3,FALSE)</f>
        <v>0.86661480000000002</v>
      </c>
      <c r="G931" s="3">
        <f t="shared" si="31"/>
        <v>25825.121040000002</v>
      </c>
      <c r="H931" s="3">
        <f>IF(J930+B931+C931-D931-G931-E931-I931&gt;Description!$C$6,J930+B931+C931-D931-G931-Description!$C$6,0)</f>
        <v>158702.49095999997</v>
      </c>
      <c r="I931" s="6"/>
      <c r="J931" s="3">
        <f t="shared" si="30"/>
        <v>814499.99999999988</v>
      </c>
      <c r="K931" s="3">
        <f>IF(J931&lt;Description!$C$6,'Monthly Stage'!J931,Description!$C$6)</f>
        <v>814500</v>
      </c>
    </row>
    <row r="932" spans="1:11">
      <c r="A932" s="10">
        <f>Evaporation!A931</f>
        <v>1925</v>
      </c>
      <c r="B932" s="3">
        <f>VLOOKUP(A932,Inflow!$A$2:$C$1010,2,FALSE)</f>
        <v>-55649.152000000002</v>
      </c>
      <c r="C932">
        <v>0</v>
      </c>
      <c r="D932" s="8">
        <f>Description!$C$5</f>
        <v>78500</v>
      </c>
      <c r="E932" s="3">
        <f>VLOOKUP(J931,'Capacity Curve'!$C$2:$E$123,3,TRUE)</f>
        <v>28900</v>
      </c>
      <c r="F932" s="11">
        <f>VLOOKUP(A932,Evaporation!$A$2:$F$1010,3,FALSE)</f>
        <v>3.6164192000000002</v>
      </c>
      <c r="G932" s="3">
        <f t="shared" si="31"/>
        <v>104514.51488</v>
      </c>
      <c r="H932" s="3">
        <f>IF(J931+B932+C932-D932-G932-E932-I932&gt;Description!$C$6,J931+B932+C932-D932-G932-Description!$C$6,0)</f>
        <v>0</v>
      </c>
      <c r="I932" s="6"/>
      <c r="J932" s="3">
        <f t="shared" si="30"/>
        <v>575836.33311999985</v>
      </c>
      <c r="K932" s="3">
        <f>IF(J932&lt;Description!$C$6,'Monthly Stage'!J932,Description!$C$6)</f>
        <v>575836.33311999985</v>
      </c>
    </row>
    <row r="933" spans="1:11">
      <c r="A933" s="10">
        <f>Evaporation!A932</f>
        <v>1926</v>
      </c>
      <c r="B933" s="3">
        <f>VLOOKUP(A933,Inflow!$A$2:$C$1010,2,FALSE)</f>
        <v>175504.17199999999</v>
      </c>
      <c r="C933">
        <v>0</v>
      </c>
      <c r="D933" s="8">
        <f>Description!$C$5</f>
        <v>78500</v>
      </c>
      <c r="E933" s="3">
        <f>VLOOKUP(J932,'Capacity Curve'!$C$2:$E$123,3,TRUE)</f>
        <v>22400</v>
      </c>
      <c r="F933" s="11">
        <f>VLOOKUP(A933,Evaporation!$A$2:$F$1010,3,FALSE)</f>
        <v>1.6218387999999999</v>
      </c>
      <c r="G933" s="3">
        <f t="shared" si="31"/>
        <v>36329.189119999995</v>
      </c>
      <c r="H933" s="3">
        <f>IF(J932+B933+C933-D933-G933-E933-I933&gt;Description!$C$6,J932+B933+C933-D933-G933-Description!$C$6,0)</f>
        <v>0</v>
      </c>
      <c r="I933" s="6"/>
      <c r="J933" s="3">
        <f t="shared" si="30"/>
        <v>636511.31599999988</v>
      </c>
      <c r="K933" s="3">
        <f>IF(J933&lt;Description!$C$6,'Monthly Stage'!J933,Description!$C$6)</f>
        <v>636511.31599999988</v>
      </c>
    </row>
    <row r="934" spans="1:11">
      <c r="A934" s="10">
        <f>Evaporation!A933</f>
        <v>1927</v>
      </c>
      <c r="B934" s="3">
        <f>VLOOKUP(A934,Inflow!$A$2:$C$1010,2,FALSE)</f>
        <v>179945.66</v>
      </c>
      <c r="C934">
        <v>0</v>
      </c>
      <c r="D934" s="8">
        <f>Description!$C$5</f>
        <v>78500</v>
      </c>
      <c r="E934" s="3">
        <f>VLOOKUP(J933,'Capacity Curve'!$C$2:$E$123,3,TRUE)</f>
        <v>24400</v>
      </c>
      <c r="F934" s="11">
        <f>VLOOKUP(A934,Evaporation!$A$2:$F$1010,3,FALSE)</f>
        <v>1.5835140000000001</v>
      </c>
      <c r="G934" s="3">
        <f t="shared" si="31"/>
        <v>38637.741600000001</v>
      </c>
      <c r="H934" s="3">
        <f>IF(J933+B934+C934-D934-G934-E934-I934&gt;Description!$C$6,J933+B934+C934-D934-G934-Description!$C$6,0)</f>
        <v>0</v>
      </c>
      <c r="I934" s="6"/>
      <c r="J934" s="3">
        <f t="shared" si="30"/>
        <v>699319.23439999996</v>
      </c>
      <c r="K934" s="3">
        <f>IF(J934&lt;Description!$C$6,'Monthly Stage'!J934,Description!$C$6)</f>
        <v>699319.23439999996</v>
      </c>
    </row>
    <row r="935" spans="1:11">
      <c r="A935" s="10">
        <f>Evaporation!A934</f>
        <v>1928</v>
      </c>
      <c r="B935" s="3">
        <f>VLOOKUP(A935,Inflow!$A$2:$C$1010,2,FALSE)</f>
        <v>177267.704</v>
      </c>
      <c r="C935">
        <v>0</v>
      </c>
      <c r="D935" s="8">
        <f>Description!$C$5</f>
        <v>78500</v>
      </c>
      <c r="E935" s="3">
        <f>VLOOKUP(J934,'Capacity Curve'!$C$2:$E$123,3,TRUE)</f>
        <v>25800</v>
      </c>
      <c r="F935" s="11">
        <f>VLOOKUP(A935,Evaporation!$A$2:$F$1010,3,FALSE)</f>
        <v>1.6066216</v>
      </c>
      <c r="G935" s="3">
        <f t="shared" si="31"/>
        <v>41450.83728</v>
      </c>
      <c r="H935" s="3">
        <f>IF(J934+B935+C935-D935-G935-E935-I935&gt;Description!$C$6,J934+B935+C935-D935-G935-Description!$C$6,0)</f>
        <v>0</v>
      </c>
      <c r="I935" s="6"/>
      <c r="J935" s="3">
        <f t="shared" si="30"/>
        <v>756636.10112000001</v>
      </c>
      <c r="K935" s="3">
        <f>IF(J935&lt;Description!$C$6,'Monthly Stage'!J935,Description!$C$6)</f>
        <v>756636.10112000001</v>
      </c>
    </row>
    <row r="936" spans="1:11">
      <c r="A936" s="10">
        <f>Evaporation!A935</f>
        <v>1929</v>
      </c>
      <c r="B936" s="3">
        <f>VLOOKUP(A936,Inflow!$A$2:$C$1010,2,FALSE)</f>
        <v>209109.25400000002</v>
      </c>
      <c r="C936">
        <v>0</v>
      </c>
      <c r="D936" s="8">
        <f>Description!$C$5</f>
        <v>78500</v>
      </c>
      <c r="E936" s="3">
        <f>VLOOKUP(J935,'Capacity Curve'!$C$2:$E$123,3,TRUE)</f>
        <v>27300</v>
      </c>
      <c r="F936" s="11">
        <f>VLOOKUP(A936,Evaporation!$A$2:$F$1010,3,FALSE)</f>
        <v>1.3318666000000001</v>
      </c>
      <c r="G936" s="3">
        <f t="shared" si="31"/>
        <v>36359.958180000001</v>
      </c>
      <c r="H936" s="3">
        <f>IF(J935+B936+C936-D936-G936-E936-I936&gt;Description!$C$6,J935+B936+C936-D936-G936-Description!$C$6,0)</f>
        <v>36385.396940000006</v>
      </c>
      <c r="I936" s="6"/>
      <c r="J936" s="3">
        <f t="shared" si="30"/>
        <v>814500</v>
      </c>
      <c r="K936" s="3">
        <f>IF(J936&lt;Description!$C$6,'Monthly Stage'!J936,Description!$C$6)</f>
        <v>814500</v>
      </c>
    </row>
    <row r="937" spans="1:11">
      <c r="A937" s="10">
        <f>Evaporation!A936</f>
        <v>1930</v>
      </c>
      <c r="B937" s="3">
        <f>VLOOKUP(A937,Inflow!$A$2:$C$1010,2,FALSE)</f>
        <v>158913.908</v>
      </c>
      <c r="C937">
        <v>0</v>
      </c>
      <c r="D937" s="8">
        <f>Description!$C$5</f>
        <v>78500</v>
      </c>
      <c r="E937" s="3">
        <f>VLOOKUP(J936,'Capacity Curve'!$C$2:$E$123,3,TRUE)</f>
        <v>29800</v>
      </c>
      <c r="F937" s="11">
        <f>VLOOKUP(A937,Evaporation!$A$2:$F$1010,3,FALSE)</f>
        <v>1.7649931999999999</v>
      </c>
      <c r="G937" s="3">
        <f t="shared" si="31"/>
        <v>52596.797359999997</v>
      </c>
      <c r="H937" s="3">
        <f>IF(J936+B937+C937-D937-G937-E937-I937&gt;Description!$C$6,J936+B937+C937-D937-G937-Description!$C$6,0)</f>
        <v>0</v>
      </c>
      <c r="I937" s="6"/>
      <c r="J937" s="3">
        <f t="shared" si="30"/>
        <v>842317.11064000009</v>
      </c>
      <c r="K937" s="3">
        <f>IF(J937&lt;Description!$C$6,'Monthly Stage'!J937,Description!$C$6)</f>
        <v>814500</v>
      </c>
    </row>
    <row r="938" spans="1:11">
      <c r="A938" s="10">
        <f>Evaporation!A937</f>
        <v>1931</v>
      </c>
      <c r="B938" s="3">
        <f>VLOOKUP(A938,Inflow!$A$2:$C$1010,2,FALSE)</f>
        <v>147973.478</v>
      </c>
      <c r="C938">
        <v>0</v>
      </c>
      <c r="D938" s="8">
        <f>Description!$C$5</f>
        <v>78500</v>
      </c>
      <c r="E938" s="3">
        <f>VLOOKUP(J937,'Capacity Curve'!$C$2:$E$123,3,TRUE)</f>
        <v>29800</v>
      </c>
      <c r="F938" s="11">
        <f>VLOOKUP(A938,Evaporation!$A$2:$F$1010,3,FALSE)</f>
        <v>1.8593961999999999</v>
      </c>
      <c r="G938" s="3">
        <f t="shared" si="31"/>
        <v>55410.006759999997</v>
      </c>
      <c r="H938" s="3">
        <f>IF(J937+B938+C938-D938-G938-E938-I938&gt;Description!$C$6,J937+B938+C938-D938-G938-Description!$C$6,0)</f>
        <v>41880.581880000071</v>
      </c>
      <c r="I938" s="6"/>
      <c r="J938" s="3">
        <f t="shared" si="30"/>
        <v>814500</v>
      </c>
      <c r="K938" s="3">
        <f>IF(J938&lt;Description!$C$6,'Monthly Stage'!J938,Description!$C$6)</f>
        <v>814500</v>
      </c>
    </row>
    <row r="939" spans="1:11">
      <c r="A939" s="10">
        <f>Evaporation!A938</f>
        <v>1932</v>
      </c>
      <c r="B939" s="3">
        <f>VLOOKUP(A939,Inflow!$A$2:$C$1010,2,FALSE)</f>
        <v>211525.946</v>
      </c>
      <c r="C939">
        <v>0</v>
      </c>
      <c r="D939" s="8">
        <f>Description!$C$5</f>
        <v>78500</v>
      </c>
      <c r="E939" s="3">
        <f>VLOOKUP(J938,'Capacity Curve'!$C$2:$E$123,3,TRUE)</f>
        <v>29800</v>
      </c>
      <c r="F939" s="11">
        <f>VLOOKUP(A939,Evaporation!$A$2:$F$1010,3,FALSE)</f>
        <v>1.3110134</v>
      </c>
      <c r="G939" s="3">
        <f>E939*F939*12</f>
        <v>468818.39184</v>
      </c>
      <c r="H939" s="3">
        <f>IF(J938+B939+C939-D939-G939-E939-I939&gt;Description!$C$6,J938+B939+C939-D939-G939-Description!$C$6,0)</f>
        <v>0</v>
      </c>
      <c r="I939" s="6"/>
      <c r="J939" s="3">
        <f t="shared" si="30"/>
        <v>478707.55416000006</v>
      </c>
      <c r="K939" s="3">
        <f>IF(J939&lt;Description!$C$6,'Monthly Stage'!J939,Description!$C$6)</f>
        <v>478707.55416000006</v>
      </c>
    </row>
    <row r="940" spans="1:11">
      <c r="A940" s="10">
        <f>Evaporation!A939</f>
        <v>1933</v>
      </c>
      <c r="B940" s="3">
        <f>VLOOKUP(A940,Inflow!$A$2:$C$1010,2,FALSE)</f>
        <v>178965.91999999998</v>
      </c>
      <c r="C940">
        <v>0</v>
      </c>
      <c r="D940" s="8">
        <f>Description!$C$5</f>
        <v>78500</v>
      </c>
      <c r="E940" s="3">
        <f>VLOOKUP(J939,'Capacity Curve'!$C$2:$E$123,3,TRUE)</f>
        <v>18900</v>
      </c>
      <c r="F940" s="11">
        <f>VLOOKUP(A940,Evaporation!$A$2:$F$1010,3,FALSE)</f>
        <v>1.591968</v>
      </c>
      <c r="G940" s="3">
        <f t="shared" si="31"/>
        <v>30088.195200000002</v>
      </c>
      <c r="H940" s="3">
        <f>IF(J939+B940+C940-D940-G940-E940-I940&gt;Description!$C$6,J939+B940+C940-D940-G940-Description!$C$6,0)</f>
        <v>0</v>
      </c>
      <c r="I940" s="6"/>
      <c r="J940" s="3">
        <f t="shared" si="30"/>
        <v>549085.27896000003</v>
      </c>
      <c r="K940" s="3">
        <f>IF(J940&lt;Description!$C$6,'Monthly Stage'!J940,Description!$C$6)</f>
        <v>549085.27896000003</v>
      </c>
    </row>
    <row r="941" spans="1:11">
      <c r="A941" s="10">
        <f>Evaporation!A940</f>
        <v>1934</v>
      </c>
      <c r="B941" s="3">
        <f>VLOOKUP(A941,Inflow!$A$2:$C$1010,2,FALSE)</f>
        <v>67504.165999999997</v>
      </c>
      <c r="C941">
        <v>0</v>
      </c>
      <c r="D941" s="8">
        <f>Description!$C$5</f>
        <v>78500</v>
      </c>
      <c r="E941" s="3">
        <f>VLOOKUP(J940,'Capacity Curve'!$C$2:$E$123,3,TRUE)</f>
        <v>21700</v>
      </c>
      <c r="F941" s="11">
        <f>VLOOKUP(A941,Evaporation!$A$2:$F$1010,3,FALSE)</f>
        <v>2.5537513999999999</v>
      </c>
      <c r="G941" s="3">
        <f t="shared" si="31"/>
        <v>55416.405379999997</v>
      </c>
      <c r="H941" s="3">
        <f>IF(J940+B941+C941-D941-G941-E941-I941&gt;Description!$C$6,J940+B941+C941-D941-G941-Description!$C$6,0)</f>
        <v>0</v>
      </c>
      <c r="I941" s="6"/>
      <c r="J941" s="3">
        <f t="shared" si="30"/>
        <v>482673.03957999998</v>
      </c>
      <c r="K941" s="3">
        <f>IF(J941&lt;Description!$C$6,'Monthly Stage'!J941,Description!$C$6)</f>
        <v>482673.03957999998</v>
      </c>
    </row>
    <row r="942" spans="1:11">
      <c r="A942" s="10">
        <f>Evaporation!A941</f>
        <v>1935</v>
      </c>
      <c r="B942" s="3">
        <f>VLOOKUP(A942,Inflow!$A$2:$C$1010,2,FALSE)</f>
        <v>258880.04599999997</v>
      </c>
      <c r="C942">
        <v>0</v>
      </c>
      <c r="D942" s="8">
        <f>Description!$C$5</f>
        <v>78500</v>
      </c>
      <c r="E942" s="3">
        <f>VLOOKUP(J941,'Capacity Curve'!$C$2:$E$123,3,TRUE)</f>
        <v>18900</v>
      </c>
      <c r="F942" s="11">
        <f>VLOOKUP(A942,Evaporation!$A$2:$F$1010,3,FALSE)</f>
        <v>0.90240340000000008</v>
      </c>
      <c r="G942" s="3">
        <f t="shared" si="31"/>
        <v>17055.42426</v>
      </c>
      <c r="H942" s="3">
        <f>IF(J941+B942+C942-D942-G942-E942-I942&gt;Description!$C$6,J941+B942+C942-D942-G942-Description!$C$6,0)</f>
        <v>0</v>
      </c>
      <c r="I942" s="6"/>
      <c r="J942" s="3">
        <f t="shared" si="30"/>
        <v>645997.66131999996</v>
      </c>
      <c r="K942" s="3">
        <f>IF(J942&lt;Description!$C$6,'Monthly Stage'!J942,Description!$C$6)</f>
        <v>645997.66131999996</v>
      </c>
    </row>
    <row r="943" spans="1:11">
      <c r="A943" s="10">
        <f>Evaporation!A942</f>
        <v>1936</v>
      </c>
      <c r="B943" s="3">
        <f>VLOOKUP(A943,Inflow!$A$2:$C$1010,2,FALSE)</f>
        <v>117176.984</v>
      </c>
      <c r="C943">
        <v>0</v>
      </c>
      <c r="D943" s="8">
        <f>Description!$C$5</f>
        <v>78500</v>
      </c>
      <c r="E943" s="3">
        <f>VLOOKUP(J942,'Capacity Curve'!$C$2:$E$123,3,TRUE)</f>
        <v>24400</v>
      </c>
      <c r="F943" s="11">
        <f>VLOOKUP(A943,Evaporation!$A$2:$F$1010,3,FALSE)</f>
        <v>2.1251335999999998</v>
      </c>
      <c r="G943" s="3">
        <f t="shared" si="31"/>
        <v>51853.259839999999</v>
      </c>
      <c r="H943" s="3">
        <f>IF(J942+B943+C943-D943-G943-E943-I943&gt;Description!$C$6,J942+B943+C943-D943-G943-Description!$C$6,0)</f>
        <v>0</v>
      </c>
      <c r="I943" s="6"/>
      <c r="J943" s="3">
        <f t="shared" si="30"/>
        <v>632821.38547999994</v>
      </c>
      <c r="K943" s="3">
        <f>IF(J943&lt;Description!$C$6,'Monthly Stage'!J943,Description!$C$6)</f>
        <v>632821.38547999994</v>
      </c>
    </row>
    <row r="944" spans="1:11">
      <c r="A944" s="10">
        <f>Evaporation!A943</f>
        <v>1937</v>
      </c>
      <c r="B944" s="3">
        <f>VLOOKUP(A944,Inflow!$A$2:$C$1010,2,FALSE)</f>
        <v>131840.42600000001</v>
      </c>
      <c r="C944">
        <v>0</v>
      </c>
      <c r="D944" s="8">
        <f>Description!$C$5</f>
        <v>78500</v>
      </c>
      <c r="E944" s="3">
        <f>VLOOKUP(J943,'Capacity Curve'!$C$2:$E$123,3,TRUE)</f>
        <v>24400</v>
      </c>
      <c r="F944" s="11">
        <f>VLOOKUP(A944,Evaporation!$A$2:$F$1010,3,FALSE)</f>
        <v>1.9986054</v>
      </c>
      <c r="G944" s="3">
        <f t="shared" si="31"/>
        <v>48765.97176</v>
      </c>
      <c r="H944" s="3">
        <f>IF(J943+B944+C944-D944-G944-E944-I944&gt;Description!$C$6,J943+B944+C944-D944-G944-Description!$C$6,0)</f>
        <v>0</v>
      </c>
      <c r="I944" s="6"/>
      <c r="J944" s="3">
        <f t="shared" si="30"/>
        <v>637395.83971999993</v>
      </c>
      <c r="K944" s="3">
        <f>IF(J944&lt;Description!$C$6,'Monthly Stage'!J944,Description!$C$6)</f>
        <v>637395.83971999993</v>
      </c>
    </row>
    <row r="945" spans="1:11">
      <c r="A945" s="10">
        <f>Evaporation!A944</f>
        <v>1938</v>
      </c>
      <c r="B945" s="3">
        <f>VLOOKUP(A945,Inflow!$A$2:$C$1010,2,FALSE)</f>
        <v>141539.85200000001</v>
      </c>
      <c r="C945">
        <v>0</v>
      </c>
      <c r="D945" s="8">
        <f>Description!$C$5</f>
        <v>78500</v>
      </c>
      <c r="E945" s="3">
        <f>VLOOKUP(J944,'Capacity Curve'!$C$2:$E$123,3,TRUE)</f>
        <v>24400</v>
      </c>
      <c r="F945" s="11">
        <f>VLOOKUP(A945,Evaporation!$A$2:$F$1010,3,FALSE)</f>
        <v>1.9149107999999999</v>
      </c>
      <c r="G945" s="3">
        <f t="shared" si="31"/>
        <v>46723.823519999998</v>
      </c>
      <c r="H945" s="3">
        <f>IF(J944+B945+C945-D945-G945-E945-I945&gt;Description!$C$6,J944+B945+C945-D945-G945-Description!$C$6,0)</f>
        <v>0</v>
      </c>
      <c r="I945" s="6"/>
      <c r="J945" s="3">
        <f t="shared" si="30"/>
        <v>653711.86820000003</v>
      </c>
      <c r="K945" s="3">
        <f>IF(J945&lt;Description!$C$6,'Monthly Stage'!J945,Description!$C$6)</f>
        <v>653711.86820000003</v>
      </c>
    </row>
    <row r="946" spans="1:11">
      <c r="A946" s="10">
        <f>Evaporation!A945</f>
        <v>1939</v>
      </c>
      <c r="B946" s="3">
        <f>VLOOKUP(A946,Inflow!$A$2:$C$1010,2,FALSE)</f>
        <v>43304.587999999989</v>
      </c>
      <c r="C946">
        <v>0</v>
      </c>
      <c r="D946" s="8">
        <f>Description!$C$5</f>
        <v>78500</v>
      </c>
      <c r="E946" s="3">
        <f>VLOOKUP(J945,'Capacity Curve'!$C$2:$E$123,3,TRUE)</f>
        <v>25200</v>
      </c>
      <c r="F946" s="11">
        <f>VLOOKUP(A946,Evaporation!$A$2:$F$1010,3,FALSE)</f>
        <v>2.7625652000000001</v>
      </c>
      <c r="G946" s="3">
        <f t="shared" si="31"/>
        <v>69616.643039999995</v>
      </c>
      <c r="H946" s="3">
        <f>IF(J945+B946+C946-D946-G946-E946-I946&gt;Description!$C$6,J945+B946+C946-D946-G946-Description!$C$6,0)</f>
        <v>0</v>
      </c>
      <c r="I946" s="6"/>
      <c r="J946" s="3">
        <f t="shared" si="30"/>
        <v>548899.81316000002</v>
      </c>
      <c r="K946" s="3">
        <f>IF(J946&lt;Description!$C$6,'Monthly Stage'!J946,Description!$C$6)</f>
        <v>548899.81316000002</v>
      </c>
    </row>
    <row r="947" spans="1:11">
      <c r="A947" s="10">
        <f>Evaporation!A946</f>
        <v>1940</v>
      </c>
      <c r="B947" s="3">
        <f>VLOOKUP(A947,Inflow!$A$2:$C$1010,2,FALSE)</f>
        <v>166216.18335529999</v>
      </c>
      <c r="C947">
        <v>0</v>
      </c>
      <c r="D947" s="8">
        <f>Description!$C$5</f>
        <v>78500</v>
      </c>
      <c r="E947" s="3">
        <f>VLOOKUP(J946,'Capacity Curve'!$C$2:$E$123,3,TRUE)</f>
        <v>21700</v>
      </c>
      <c r="F947" s="11">
        <f>VLOOKUP(A947,Evaporation!$A$2:$F$1010,3,FALSE)</f>
        <v>1.9852083333333335</v>
      </c>
      <c r="G947" s="3">
        <f t="shared" si="31"/>
        <v>43079.020833333336</v>
      </c>
      <c r="H947" s="3">
        <f>IF(J946+B947+C947-D947-G947-E947-I947&gt;Description!$C$6,J946+B947+C947-D947-G947-Description!$C$6,0)</f>
        <v>0</v>
      </c>
      <c r="I947" s="6"/>
      <c r="J947" s="3">
        <f t="shared" si="30"/>
        <v>593536.97568196664</v>
      </c>
      <c r="K947" s="3">
        <f>IF(J947&lt;Description!$C$6,'Monthly Stage'!J947,Description!$C$6)</f>
        <v>593536.97568196664</v>
      </c>
    </row>
    <row r="948" spans="1:11">
      <c r="A948" s="10">
        <f>Evaporation!A947</f>
        <v>1941</v>
      </c>
      <c r="B948" s="3">
        <f>VLOOKUP(A948,Inflow!$A$2:$C$1010,2,FALSE)</f>
        <v>274419.50465670001</v>
      </c>
      <c r="C948">
        <v>0</v>
      </c>
      <c r="D948" s="8">
        <f>Description!$C$5</f>
        <v>78500</v>
      </c>
      <c r="E948" s="3">
        <f>VLOOKUP(J947,'Capacity Curve'!$C$2:$E$123,3,TRUE)</f>
        <v>23100</v>
      </c>
      <c r="F948" s="11">
        <f>VLOOKUP(A948,Evaporation!$A$2:$F$1010,3,FALSE)</f>
        <v>1.1554166666666668</v>
      </c>
      <c r="G948" s="3">
        <f t="shared" si="31"/>
        <v>26690.125000000004</v>
      </c>
      <c r="H948" s="3">
        <f>IF(J947+B948+C948-D948-G948-E948-I948&gt;Description!$C$6,J947+B948+C948-D948-G948-Description!$C$6,0)</f>
        <v>0</v>
      </c>
      <c r="I948" s="6"/>
      <c r="J948" s="3">
        <f t="shared" si="30"/>
        <v>762766.35533866659</v>
      </c>
      <c r="K948" s="3">
        <f>IF(J948&lt;Description!$C$6,'Monthly Stage'!J948,Description!$C$6)</f>
        <v>762766.35533866659</v>
      </c>
    </row>
    <row r="949" spans="1:11">
      <c r="A949" s="10">
        <f>Evaporation!A948</f>
        <v>1942</v>
      </c>
      <c r="B949" s="3">
        <f>VLOOKUP(A949,Inflow!$A$2:$C$1010,2,FALSE)</f>
        <v>350243.01582790003</v>
      </c>
      <c r="C949">
        <v>0</v>
      </c>
      <c r="D949" s="8">
        <f>Description!$C$5</f>
        <v>78500</v>
      </c>
      <c r="E949" s="3">
        <f>VLOOKUP(J948,'Capacity Curve'!$C$2:$E$123,3,TRUE)</f>
        <v>28100</v>
      </c>
      <c r="F949" s="11">
        <f>VLOOKUP(A949,Evaporation!$A$2:$F$1010,3,FALSE)</f>
        <v>1.6216666666666668</v>
      </c>
      <c r="G949" s="3">
        <f t="shared" si="31"/>
        <v>45568.833333333336</v>
      </c>
      <c r="H949" s="3">
        <f>IF(J948+B949+C949-D949-G949-E949-I949&gt;Description!$C$6,J948+B949+C949-D949-G949-Description!$C$6,0)</f>
        <v>174440.53783323325</v>
      </c>
      <c r="I949" s="6"/>
      <c r="J949" s="3">
        <f t="shared" si="30"/>
        <v>814500.00000000012</v>
      </c>
      <c r="K949" s="3">
        <f>IF(J949&lt;Description!$C$6,'Monthly Stage'!J949,Description!$C$6)</f>
        <v>814500</v>
      </c>
    </row>
    <row r="950" spans="1:11">
      <c r="A950" s="10">
        <f>Evaporation!A949</f>
        <v>1943</v>
      </c>
      <c r="B950" s="3">
        <f>VLOOKUP(A950,Inflow!$A$2:$C$1010,2,FALSE)</f>
        <v>90784.758863499999</v>
      </c>
      <c r="C950">
        <v>0</v>
      </c>
      <c r="D950" s="8">
        <f>Description!$C$5</f>
        <v>78500</v>
      </c>
      <c r="E950" s="3">
        <f>VLOOKUP(J949,'Capacity Curve'!$C$2:$E$123,3,TRUE)</f>
        <v>29800</v>
      </c>
      <c r="F950" s="11">
        <f>VLOOKUP(A950,Evaporation!$A$2:$F$1010,3,FALSE)</f>
        <v>3.2079166666666676</v>
      </c>
      <c r="G950" s="3">
        <f t="shared" si="31"/>
        <v>95595.916666666701</v>
      </c>
      <c r="H950" s="3">
        <f>IF(J949+B950+C950-D950-G950-E950-I950&gt;Description!$C$6,J949+B950+C950-D950-G950-Description!$C$6,0)</f>
        <v>0</v>
      </c>
      <c r="I950" s="6"/>
      <c r="J950" s="3">
        <f t="shared" si="30"/>
        <v>731188.84219683334</v>
      </c>
      <c r="K950" s="3">
        <f>IF(J950&lt;Description!$C$6,'Monthly Stage'!J950,Description!$C$6)</f>
        <v>731188.84219683334</v>
      </c>
    </row>
    <row r="951" spans="1:11">
      <c r="A951" s="10">
        <f>Evaporation!A950</f>
        <v>1944</v>
      </c>
      <c r="B951" s="3">
        <f>VLOOKUP(A951,Inflow!$A$2:$C$1010,2,FALSE)</f>
        <v>148396.94683189999</v>
      </c>
      <c r="C951">
        <v>0</v>
      </c>
      <c r="D951" s="8">
        <f>Description!$C$5</f>
        <v>78500</v>
      </c>
      <c r="E951" s="3">
        <f>VLOOKUP(J950,'Capacity Curve'!$C$2:$E$123,3,TRUE)</f>
        <v>27300</v>
      </c>
      <c r="F951" s="11">
        <f>VLOOKUP(A951,Evaporation!$A$2:$F$1010,3,FALSE)</f>
        <v>2.0933333333333337</v>
      </c>
      <c r="G951" s="3">
        <f t="shared" si="31"/>
        <v>57148.000000000007</v>
      </c>
      <c r="H951" s="3">
        <f>IF(J950+B951+C951-D951-G951-E951-I951&gt;Description!$C$6,J950+B951+C951-D951-G951-Description!$C$6,0)</f>
        <v>0</v>
      </c>
      <c r="I951" s="6"/>
      <c r="J951" s="3">
        <f t="shared" si="30"/>
        <v>743937.78902873327</v>
      </c>
      <c r="K951" s="3">
        <f>IF(J951&lt;Description!$C$6,'Monthly Stage'!J951,Description!$C$6)</f>
        <v>743937.78902873327</v>
      </c>
    </row>
    <row r="952" spans="1:11">
      <c r="A952" s="10">
        <f>Evaporation!A951</f>
        <v>1945</v>
      </c>
      <c r="B952" s="3">
        <f>VLOOKUP(A952,Inflow!$A$2:$C$1010,2,FALSE)</f>
        <v>370082.42417119996</v>
      </c>
      <c r="C952">
        <v>0</v>
      </c>
      <c r="D952" s="8">
        <f>Description!$C$5</f>
        <v>78500</v>
      </c>
      <c r="E952" s="3">
        <f>VLOOKUP(J951,'Capacity Curve'!$C$2:$E$123,3,TRUE)</f>
        <v>27300</v>
      </c>
      <c r="F952" s="11">
        <f>VLOOKUP(A952,Evaporation!$A$2:$F$1010,3,FALSE)</f>
        <v>1.1772916666666668</v>
      </c>
      <c r="G952" s="3">
        <f t="shared" si="31"/>
        <v>32140.062500000004</v>
      </c>
      <c r="H952" s="3">
        <f>IF(J951+B952+C952-D952-G952-E952-I952&gt;Description!$C$6,J951+B952+C952-D952-G952-Description!$C$6,0)</f>
        <v>188880.15069993329</v>
      </c>
      <c r="I952" s="6"/>
      <c r="J952" s="3">
        <f t="shared" si="30"/>
        <v>814500</v>
      </c>
      <c r="K952" s="3">
        <f>IF(J952&lt;Description!$C$6,'Monthly Stage'!J952,Description!$C$6)</f>
        <v>814500</v>
      </c>
    </row>
    <row r="953" spans="1:11">
      <c r="A953" s="10">
        <f>Evaporation!A952</f>
        <v>1946</v>
      </c>
      <c r="B953" s="3">
        <f>VLOOKUP(A953,Inflow!$A$2:$C$1010,2,FALSE)</f>
        <v>289531.31218180008</v>
      </c>
      <c r="C953">
        <v>0</v>
      </c>
      <c r="D953" s="8">
        <f>Description!$C$5</f>
        <v>78500</v>
      </c>
      <c r="E953" s="3">
        <f>VLOOKUP(J952,'Capacity Curve'!$C$2:$E$123,3,TRUE)</f>
        <v>29800</v>
      </c>
      <c r="F953" s="11">
        <f>VLOOKUP(A953,Evaporation!$A$2:$F$1010,3,FALSE)</f>
        <v>1.54</v>
      </c>
      <c r="G953" s="3">
        <f t="shared" si="31"/>
        <v>45892</v>
      </c>
      <c r="H953" s="3">
        <f>IF(J952+B953+C953-D953-G953-E953-I953&gt;Description!$C$6,J952+B953+C953-D953-G953-Description!$C$6,0)</f>
        <v>165139.31218180014</v>
      </c>
      <c r="I953" s="6"/>
      <c r="J953" s="3">
        <f t="shared" si="30"/>
        <v>814500</v>
      </c>
      <c r="K953" s="3">
        <f>IF(J953&lt;Description!$C$6,'Monthly Stage'!J953,Description!$C$6)</f>
        <v>814500</v>
      </c>
    </row>
    <row r="954" spans="1:11">
      <c r="A954" s="10">
        <f>Evaporation!A953</f>
        <v>1947</v>
      </c>
      <c r="B954" s="3">
        <f>VLOOKUP(A954,Inflow!$A$2:$C$1010,2,FALSE)</f>
        <v>87875.272481200009</v>
      </c>
      <c r="C954">
        <v>0</v>
      </c>
      <c r="D954" s="8">
        <f>Description!$C$5</f>
        <v>78500</v>
      </c>
      <c r="E954" s="3">
        <f>VLOOKUP(J953,'Capacity Curve'!$C$2:$E$123,3,TRUE)</f>
        <v>29800</v>
      </c>
      <c r="F954" s="11">
        <f>VLOOKUP(A954,Evaporation!$A$2:$F$1010,3,FALSE)</f>
        <v>2.9333333333333336</v>
      </c>
      <c r="G954" s="3">
        <f t="shared" si="31"/>
        <v>87413.333333333343</v>
      </c>
      <c r="H954" s="3">
        <f>IF(J953+B954+C954-D954-G954-E954-I954&gt;Description!$C$6,J953+B954+C954-D954-G954-Description!$C$6,0)</f>
        <v>0</v>
      </c>
      <c r="I954" s="6"/>
      <c r="J954" s="3">
        <f t="shared" si="30"/>
        <v>736461.93914786668</v>
      </c>
      <c r="K954" s="3">
        <f>IF(J954&lt;Description!$C$6,'Monthly Stage'!J954,Description!$C$6)</f>
        <v>736461.93914786668</v>
      </c>
    </row>
    <row r="955" spans="1:11">
      <c r="A955" s="10">
        <f>Evaporation!A954</f>
        <v>1948</v>
      </c>
      <c r="B955" s="3">
        <f>VLOOKUP(A955,Inflow!$A$2:$C$1010,2,FALSE)</f>
        <v>85720</v>
      </c>
      <c r="C955">
        <v>0</v>
      </c>
      <c r="D955" s="8">
        <f>Description!$C$5</f>
        <v>78500</v>
      </c>
      <c r="E955" s="3">
        <f>VLOOKUP(J954,'Capacity Curve'!$C$2:$E$123,3,TRUE)</f>
        <v>27300</v>
      </c>
      <c r="F955" s="11">
        <f>VLOOKUP(A955,Evaporation!$A$2:$F$1010,3,FALSE)</f>
        <v>3.66</v>
      </c>
      <c r="G955" s="3">
        <f t="shared" si="31"/>
        <v>99918</v>
      </c>
      <c r="H955" s="3">
        <f>IF(J954+B955+C955-D955-G955-E955-I955&gt;Description!$C$6,J954+B955+C955-D955-G955-Description!$C$6,0)</f>
        <v>0</v>
      </c>
      <c r="I955" s="6"/>
      <c r="J955" s="3">
        <f t="shared" si="30"/>
        <v>643763.93914786668</v>
      </c>
      <c r="K955" s="3">
        <f>IF(J955&lt;Description!$C$6,'Monthly Stage'!J955,Description!$C$6)</f>
        <v>643763.93914786668</v>
      </c>
    </row>
    <row r="956" spans="1:11">
      <c r="A956" s="10">
        <f>Evaporation!A955</f>
        <v>1949</v>
      </c>
      <c r="B956" s="3">
        <f>VLOOKUP(A956,Inflow!$A$2:$C$1010,2,FALSE)</f>
        <v>132637</v>
      </c>
      <c r="C956">
        <v>0</v>
      </c>
      <c r="D956" s="8">
        <f>Description!$C$5</f>
        <v>78500</v>
      </c>
      <c r="E956" s="3">
        <f>VLOOKUP(J955,'Capacity Curve'!$C$2:$E$123,3,TRUE)</f>
        <v>24400</v>
      </c>
      <c r="F956" s="11">
        <f>VLOOKUP(A956,Evaporation!$A$2:$F$1010,3,FALSE)</f>
        <v>1.5910416666666665</v>
      </c>
      <c r="G956" s="3">
        <f t="shared" si="31"/>
        <v>38821.416666666664</v>
      </c>
      <c r="H956" s="3">
        <f>IF(J955+B956+C956-D956-G956-E956-I956&gt;Description!$C$6,J955+B956+C956-D956-G956-Description!$C$6,0)</f>
        <v>0</v>
      </c>
      <c r="I956" s="6"/>
      <c r="J956" s="3">
        <f t="shared" si="30"/>
        <v>659079.52248120005</v>
      </c>
      <c r="K956" s="3">
        <f>IF(J956&lt;Description!$C$6,'Monthly Stage'!J956,Description!$C$6)</f>
        <v>659079.52248120005</v>
      </c>
    </row>
    <row r="957" spans="1:11">
      <c r="A957" s="10">
        <f>Evaporation!A956</f>
        <v>1950</v>
      </c>
      <c r="B957" s="3">
        <f>VLOOKUP(A957,Inflow!$A$2:$C$1010,2,FALSE)</f>
        <v>223250</v>
      </c>
      <c r="C957">
        <v>0</v>
      </c>
      <c r="D957" s="8">
        <f>Description!$C$5</f>
        <v>78500</v>
      </c>
      <c r="E957" s="3">
        <f>VLOOKUP(J956,'Capacity Curve'!$C$2:$E$123,3,TRUE)</f>
        <v>25200</v>
      </c>
      <c r="F957" s="11">
        <f>VLOOKUP(A957,Evaporation!$A$2:$F$1010,3,FALSE)</f>
        <v>2.0575000000000001</v>
      </c>
      <c r="G957" s="3">
        <f t="shared" si="31"/>
        <v>51849</v>
      </c>
      <c r="H957" s="3">
        <f>IF(J956+B957+C957-D957-G957-E957-I957&gt;Description!$C$6,J956+B957+C957-D957-G957-Description!$C$6,0)</f>
        <v>0</v>
      </c>
      <c r="I957" s="6"/>
      <c r="J957" s="3">
        <f t="shared" si="30"/>
        <v>751980.52248120005</v>
      </c>
      <c r="K957" s="3">
        <f>IF(J957&lt;Description!$C$6,'Monthly Stage'!J957,Description!$C$6)</f>
        <v>751980.52248120005</v>
      </c>
    </row>
    <row r="958" spans="1:11">
      <c r="A958" s="10">
        <f>Evaporation!A957</f>
        <v>1951</v>
      </c>
      <c r="B958" s="3">
        <f>VLOOKUP(A958,Inflow!$A$2:$C$1010,2,FALSE)</f>
        <v>39883</v>
      </c>
      <c r="C958">
        <v>0</v>
      </c>
      <c r="D958" s="8">
        <f>Description!$C$5</f>
        <v>78500</v>
      </c>
      <c r="E958" s="3">
        <f>VLOOKUP(J957,'Capacity Curve'!$C$2:$E$123,3,TRUE)</f>
        <v>27300</v>
      </c>
      <c r="F958" s="11">
        <f>VLOOKUP(A958,Evaporation!$A$2:$F$1010,3,FALSE)</f>
        <v>3.2083333333333339</v>
      </c>
      <c r="G958" s="3">
        <f t="shared" si="31"/>
        <v>87587.500000000015</v>
      </c>
      <c r="H958" s="3">
        <f>IF(J957+B958+C958-D958-G958-E958-I958&gt;Description!$C$6,J957+B958+C958-D958-G958-Description!$C$6,0)</f>
        <v>0</v>
      </c>
      <c r="I958" s="6"/>
      <c r="J958" s="3">
        <f t="shared" si="30"/>
        <v>625776.02248120005</v>
      </c>
      <c r="K958" s="3">
        <f>IF(J958&lt;Description!$C$6,'Monthly Stage'!J958,Description!$C$6)</f>
        <v>625776.02248120005</v>
      </c>
    </row>
    <row r="959" spans="1:11">
      <c r="A959" s="10">
        <f>Evaporation!A958</f>
        <v>1952</v>
      </c>
      <c r="B959" s="3">
        <f>VLOOKUP(A959,Inflow!$A$2:$C$1010,2,FALSE)</f>
        <v>13154</v>
      </c>
      <c r="C959">
        <v>0</v>
      </c>
      <c r="D959" s="8">
        <f>Description!$C$5</f>
        <v>78500</v>
      </c>
      <c r="E959" s="3">
        <f>VLOOKUP(J958,'Capacity Curve'!$C$2:$E$123,3,TRUE)</f>
        <v>24400</v>
      </c>
      <c r="F959" s="11">
        <f>VLOOKUP(A959,Evaporation!$A$2:$F$1010,3,FALSE)</f>
        <v>3.7764583333333337</v>
      </c>
      <c r="G959" s="3">
        <f t="shared" si="31"/>
        <v>92145.583333333343</v>
      </c>
      <c r="H959" s="3">
        <f>IF(J958+B959+C959-D959-G959-E959-I959&gt;Description!$C$6,J958+B959+C959-D959-G959-Description!$C$6,0)</f>
        <v>0</v>
      </c>
      <c r="I959" s="6"/>
      <c r="J959" s="3">
        <f>IF(J958+B959+C959-G959-D959-H959&lt;0,0,J958+B959+C959-G959-D959-H959)</f>
        <v>468284.43914786668</v>
      </c>
      <c r="K959" s="3">
        <f>IF(J959&lt;Description!$C$6,'Monthly Stage'!J959,Description!$C$6)</f>
        <v>468284.43914786668</v>
      </c>
    </row>
    <row r="960" spans="1:11">
      <c r="A960" s="10">
        <f>Evaporation!A959</f>
        <v>1953</v>
      </c>
      <c r="B960" s="3">
        <f>VLOOKUP(A960,Inflow!$A$2:$C$1010,2,FALSE)</f>
        <v>37361</v>
      </c>
      <c r="C960">
        <v>0</v>
      </c>
      <c r="D960" s="8">
        <f>Description!$C$5</f>
        <v>78500</v>
      </c>
      <c r="E960" s="3">
        <f>VLOOKUP(J959,'Capacity Curve'!$C$2:$E$123,3,TRUE)</f>
        <v>13680</v>
      </c>
      <c r="F960" s="11">
        <f>VLOOKUP(A960,Evaporation!$A$2:$F$1010,3,FALSE)</f>
        <v>3.0031249999999998</v>
      </c>
      <c r="G960" s="3">
        <f t="shared" si="31"/>
        <v>41082.75</v>
      </c>
      <c r="H960" s="3">
        <f>IF(J959+B960+C960-D960-G960-E960-I960&gt;Description!$C$6,J959+B960+C960-D960-G960-Description!$C$6,0)</f>
        <v>0</v>
      </c>
      <c r="I960" s="6"/>
      <c r="J960" s="3">
        <f t="shared" si="30"/>
        <v>386062.68914786668</v>
      </c>
      <c r="K960" s="3">
        <f>IF(J960&lt;Description!$C$6,'Monthly Stage'!J960,Description!$C$6)</f>
        <v>386062.68914786668</v>
      </c>
    </row>
    <row r="961" spans="1:11">
      <c r="A961" s="10">
        <f>Evaporation!A960</f>
        <v>1954</v>
      </c>
      <c r="B961" s="3">
        <f>VLOOKUP(A961,Inflow!$A$2:$C$1010,2,FALSE)</f>
        <v>12264</v>
      </c>
      <c r="C961">
        <v>0</v>
      </c>
      <c r="D961" s="8">
        <f>Description!$C$5</f>
        <v>78500</v>
      </c>
      <c r="E961" s="3">
        <f>VLOOKUP(J960,'Capacity Curve'!$C$2:$E$123,3,TRUE)</f>
        <v>12000</v>
      </c>
      <c r="F961" s="11">
        <f>VLOOKUP(A961,Evaporation!$A$2:$F$1010,3,FALSE)</f>
        <v>3.2414583333333336</v>
      </c>
      <c r="G961" s="3">
        <f t="shared" si="31"/>
        <v>38897.5</v>
      </c>
      <c r="H961" s="3">
        <f>IF(J960+B961+C961-D961-G961-E961-I961&gt;Description!$C$6,J960+B961+C961-D961-G961-Description!$C$6,0)</f>
        <v>0</v>
      </c>
      <c r="I961" s="6"/>
      <c r="J961" s="3">
        <f t="shared" si="30"/>
        <v>280929.18914786668</v>
      </c>
      <c r="K961" s="3">
        <f>IF(J961&lt;Description!$C$6,'Monthly Stage'!J961,Description!$C$6)</f>
        <v>280929.18914786668</v>
      </c>
    </row>
    <row r="962" spans="1:11">
      <c r="A962" s="10">
        <f>Evaporation!A961</f>
        <v>1955</v>
      </c>
      <c r="B962" s="3">
        <f>VLOOKUP(A962,Inflow!$A$2:$C$1010,2,FALSE)</f>
        <v>16146</v>
      </c>
      <c r="C962">
        <v>0</v>
      </c>
      <c r="D962" s="8">
        <f>Description!$C$5</f>
        <v>78500</v>
      </c>
      <c r="E962" s="3">
        <f>VLOOKUP(J961,'Capacity Curve'!$C$2:$E$123,3,TRUE)</f>
        <v>9380</v>
      </c>
      <c r="F962" s="11">
        <f>VLOOKUP(A962,Evaporation!$A$2:$F$1010,3,FALSE)</f>
        <v>2.6372916666666666</v>
      </c>
      <c r="G962" s="3">
        <f t="shared" si="31"/>
        <v>24737.795833333334</v>
      </c>
      <c r="H962" s="3">
        <f>IF(J961+B962+C962-D962-G962-E962-I962&gt;Description!$C$6,J961+B962+C962-D962-G962-Description!$C$6,0)</f>
        <v>0</v>
      </c>
      <c r="I962" s="6"/>
      <c r="J962" s="3">
        <f t="shared" si="30"/>
        <v>193837.39331453334</v>
      </c>
      <c r="K962" s="3">
        <f>IF(J962&lt;Description!$C$6,'Monthly Stage'!J962,Description!$C$6)</f>
        <v>193837.39331453334</v>
      </c>
    </row>
    <row r="963" spans="1:11">
      <c r="A963" s="10">
        <f>Evaporation!A962</f>
        <v>1956</v>
      </c>
      <c r="B963" s="3">
        <f>VLOOKUP(A963,Inflow!$A$2:$C$1010,2,FALSE)</f>
        <v>12461</v>
      </c>
      <c r="C963">
        <v>0</v>
      </c>
      <c r="D963" s="8">
        <f>Description!$C$5</f>
        <v>78500</v>
      </c>
      <c r="E963" s="3">
        <f>VLOOKUP(J962,'Capacity Curve'!$C$2:$E$123,3,TRUE)</f>
        <v>7000</v>
      </c>
      <c r="F963" s="11">
        <f>VLOOKUP(A963,Evaporation!$A$2:$F$1010,3,FALSE)</f>
        <v>3.96875</v>
      </c>
      <c r="G963" s="3">
        <f t="shared" si="31"/>
        <v>27781.25</v>
      </c>
      <c r="H963" s="3">
        <f>IF(J962+B963+C963-D963-G963-E963-I963&gt;Description!$C$6,J962+B963+C963-D963-G963-Description!$C$6,0)</f>
        <v>0</v>
      </c>
      <c r="I963" s="6"/>
      <c r="J963" s="3">
        <f t="shared" si="30"/>
        <v>100017.14331453334</v>
      </c>
      <c r="K963" s="3">
        <f>IF(J963&lt;Description!$C$6,'Monthly Stage'!J963,Description!$C$6)</f>
        <v>100017.14331453334</v>
      </c>
    </row>
    <row r="964" spans="1:11">
      <c r="A964" s="10">
        <f>Evaporation!A963</f>
        <v>1957</v>
      </c>
      <c r="B964" s="3">
        <f>VLOOKUP(A964,Inflow!$A$2:$C$1010,2,FALSE)</f>
        <v>483122</v>
      </c>
      <c r="C964">
        <v>0</v>
      </c>
      <c r="D964" s="8">
        <f>Description!$C$5</f>
        <v>78500</v>
      </c>
      <c r="E964" s="3">
        <f>VLOOKUP(J963,'Capacity Curve'!$C$2:$E$123,3,TRUE)</f>
        <v>4440</v>
      </c>
      <c r="F964" s="11">
        <f>VLOOKUP(A964,Evaporation!$A$2:$F$1010,3,FALSE)</f>
        <v>-0.44708333333333322</v>
      </c>
      <c r="G964" s="3">
        <f t="shared" si="31"/>
        <v>-1985.0499999999995</v>
      </c>
      <c r="H964" s="3">
        <f>IF(J963+B964+C964-D964-G964-E964-I964&gt;Description!$C$6,J963+B964+C964-D964-G964-Description!$C$6,0)</f>
        <v>0</v>
      </c>
      <c r="I964" s="6"/>
      <c r="J964" s="3">
        <f t="shared" si="30"/>
        <v>506624.19331453345</v>
      </c>
      <c r="K964" s="3">
        <f>IF(J964&lt;Description!$C$6,'Monthly Stage'!J964,Description!$C$6)</f>
        <v>506624.19331453345</v>
      </c>
    </row>
    <row r="965" spans="1:11">
      <c r="A965" s="10">
        <f>Evaporation!A964</f>
        <v>1958</v>
      </c>
      <c r="B965" s="3">
        <f>VLOOKUP(A965,Inflow!$A$2:$C$1010,2,FALSE)</f>
        <v>192694</v>
      </c>
      <c r="C965">
        <v>0</v>
      </c>
      <c r="D965" s="8">
        <f>Description!$C$5</f>
        <v>78500</v>
      </c>
      <c r="E965" s="3">
        <f>VLOOKUP(J964,'Capacity Curve'!$C$2:$E$123,3,TRUE)</f>
        <v>20460</v>
      </c>
      <c r="F965" s="11">
        <f>VLOOKUP(A965,Evaporation!$A$2:$F$1010,3,FALSE)</f>
        <v>1.1785416666666668</v>
      </c>
      <c r="G965" s="3">
        <f t="shared" si="31"/>
        <v>24112.962500000001</v>
      </c>
      <c r="H965" s="3">
        <f>IF(J964+B965+C965-D965-G965-E965-I965&gt;Description!$C$6,J964+B965+C965-D965-G965-Description!$C$6,0)</f>
        <v>0</v>
      </c>
      <c r="I965" s="6"/>
      <c r="J965" s="3">
        <f t="shared" ref="J965:J1010" si="32">IF(J964+B965+C965-G965-D965-H965&lt;0,0,J964+B965+C965-G965-D965-H965)</f>
        <v>596705.23081453342</v>
      </c>
      <c r="K965" s="3">
        <f>IF(J965&lt;Description!$C$6,'Monthly Stage'!J965,Description!$C$6)</f>
        <v>596705.23081453342</v>
      </c>
    </row>
    <row r="966" spans="1:11">
      <c r="A966" s="10">
        <f>Evaporation!A965</f>
        <v>1959</v>
      </c>
      <c r="B966" s="3">
        <f>VLOOKUP(A966,Inflow!$A$2:$C$1010,2,FALSE)</f>
        <v>81210</v>
      </c>
      <c r="C966">
        <v>0</v>
      </c>
      <c r="D966" s="8">
        <f>Description!$C$5</f>
        <v>78500</v>
      </c>
      <c r="E966" s="3">
        <f>VLOOKUP(J965,'Capacity Curve'!$C$2:$E$123,3,TRUE)</f>
        <v>23100</v>
      </c>
      <c r="F966" s="11">
        <f>VLOOKUP(A966,Evaporation!$A$2:$F$1010,3,FALSE)</f>
        <v>1.0818749999999999</v>
      </c>
      <c r="G966" s="3">
        <f t="shared" si="31"/>
        <v>24991.312499999996</v>
      </c>
      <c r="H966" s="3">
        <f>IF(J965+B966+C966-D966-G966-E966-I966&gt;Description!$C$6,J965+B966+C966-D966-G966-Description!$C$6,0)</f>
        <v>0</v>
      </c>
      <c r="I966" s="6"/>
      <c r="J966" s="3">
        <f t="shared" si="32"/>
        <v>574423.91831453342</v>
      </c>
      <c r="K966" s="3">
        <f>IF(J966&lt;Description!$C$6,'Monthly Stage'!J966,Description!$C$6)</f>
        <v>574423.91831453342</v>
      </c>
    </row>
    <row r="967" spans="1:11">
      <c r="A967" s="10">
        <f>Evaporation!A966</f>
        <v>1960</v>
      </c>
      <c r="B967" s="3">
        <f>VLOOKUP(A967,Inflow!$A$2:$C$1010,2,FALSE)</f>
        <v>56423</v>
      </c>
      <c r="C967">
        <v>0</v>
      </c>
      <c r="D967" s="8">
        <f>Description!$C$5</f>
        <v>78500</v>
      </c>
      <c r="E967" s="3">
        <f>VLOOKUP(J966,'Capacity Curve'!$C$2:$E$123,3,TRUE)</f>
        <v>22400</v>
      </c>
      <c r="F967" s="11">
        <f>VLOOKUP(A967,Evaporation!$A$2:$F$1010,3,FALSE)</f>
        <v>1.39375</v>
      </c>
      <c r="G967" s="3">
        <f t="shared" si="31"/>
        <v>31220</v>
      </c>
      <c r="H967" s="3">
        <f>IF(J966+B967+C967-D967-G967-E967-I967&gt;Description!$C$6,J966+B967+C967-D967-G967-Description!$C$6,0)</f>
        <v>0</v>
      </c>
      <c r="I967" s="6"/>
      <c r="J967" s="3">
        <f t="shared" si="32"/>
        <v>521126.91831453342</v>
      </c>
      <c r="K967" s="3">
        <f>IF(J967&lt;Description!$C$6,'Monthly Stage'!J967,Description!$C$6)</f>
        <v>521126.91831453342</v>
      </c>
    </row>
    <row r="968" spans="1:11">
      <c r="A968" s="10">
        <f>Evaporation!A967</f>
        <v>1961</v>
      </c>
      <c r="B968" s="3">
        <f>VLOOKUP(A968,Inflow!$A$2:$C$1010,2,FALSE)</f>
        <v>53835</v>
      </c>
      <c r="C968">
        <v>0</v>
      </c>
      <c r="D968" s="8">
        <f>Description!$C$5</f>
        <v>78500</v>
      </c>
      <c r="E968" s="3">
        <f>VLOOKUP(J967,'Capacity Curve'!$C$2:$E$123,3,TRUE)</f>
        <v>21000</v>
      </c>
      <c r="F968" s="11">
        <f>VLOOKUP(A968,Evaporation!$A$2:$F$1010,3,FALSE)</f>
        <v>1.1768749999999999</v>
      </c>
      <c r="G968" s="3">
        <f t="shared" si="31"/>
        <v>24714.374999999996</v>
      </c>
      <c r="H968" s="3">
        <f>IF(J967+B968+C968-D968-G968-E968-I968&gt;Description!$C$6,J967+B968+C968-D968-G968-Description!$C$6,0)</f>
        <v>0</v>
      </c>
      <c r="I968" s="6"/>
      <c r="J968" s="3">
        <f t="shared" si="32"/>
        <v>471747.54331453342</v>
      </c>
      <c r="K968" s="3">
        <f>IF(J968&lt;Description!$C$6,'Monthly Stage'!J968,Description!$C$6)</f>
        <v>471747.54331453342</v>
      </c>
    </row>
    <row r="969" spans="1:11">
      <c r="A969" s="10">
        <f>Evaporation!A968</f>
        <v>1962</v>
      </c>
      <c r="B969" s="3">
        <f>VLOOKUP(A969,Inflow!$A$2:$C$1010,2,FALSE)</f>
        <v>185375</v>
      </c>
      <c r="C969">
        <v>0</v>
      </c>
      <c r="D969" s="8">
        <f>Description!$C$5</f>
        <v>78500</v>
      </c>
      <c r="E969" s="3">
        <f>VLOOKUP(J968,'Capacity Curve'!$C$2:$E$123,3,TRUE)</f>
        <v>18900</v>
      </c>
      <c r="F969" s="11">
        <f>VLOOKUP(A969,Evaporation!$A$2:$F$1010,3,FALSE)</f>
        <v>0.94416666666666671</v>
      </c>
      <c r="G969" s="3">
        <f t="shared" si="31"/>
        <v>17844.75</v>
      </c>
      <c r="H969" s="3">
        <f>IF(J968+B969+C969-D969-G969-E969-I969&gt;Description!$C$6,J968+B969+C969-D969-G969-Description!$C$6,0)</f>
        <v>0</v>
      </c>
      <c r="I969" s="6"/>
      <c r="J969" s="3">
        <f t="shared" si="32"/>
        <v>560777.79331453342</v>
      </c>
      <c r="K969" s="3">
        <f>IF(J969&lt;Description!$C$6,'Monthly Stage'!J969,Description!$C$6)</f>
        <v>560777.79331453342</v>
      </c>
    </row>
    <row r="970" spans="1:11">
      <c r="A970" s="10">
        <f>Evaporation!A969</f>
        <v>1963</v>
      </c>
      <c r="B970" s="3">
        <f>VLOOKUP(A970,Inflow!$A$2:$C$1010,2,FALSE)</f>
        <v>47270</v>
      </c>
      <c r="C970">
        <v>0</v>
      </c>
      <c r="D970" s="8">
        <f>Description!$C$5</f>
        <v>78500</v>
      </c>
      <c r="E970" s="3">
        <f>VLOOKUP(J969,'Capacity Curve'!$C$2:$E$123,3,TRUE)</f>
        <v>22400</v>
      </c>
      <c r="F970" s="11">
        <f>VLOOKUP(A970,Evaporation!$A$2:$F$1010,3,FALSE)</f>
        <v>2.987916666666667</v>
      </c>
      <c r="G970" s="3">
        <f t="shared" si="31"/>
        <v>66929.333333333343</v>
      </c>
      <c r="H970" s="3">
        <f>IF(J969+B970+C970-D970-G970-E970-I970&gt;Description!$C$6,J969+B970+C970-D970-G970-Description!$C$6,0)</f>
        <v>0</v>
      </c>
      <c r="I970" s="6"/>
      <c r="J970" s="3">
        <f t="shared" si="32"/>
        <v>462618.45998120005</v>
      </c>
      <c r="K970" s="3">
        <f>IF(J970&lt;Description!$C$6,'Monthly Stage'!J970,Description!$C$6)</f>
        <v>462618.45998120005</v>
      </c>
    </row>
    <row r="971" spans="1:11">
      <c r="A971" s="10">
        <f>Evaporation!A970</f>
        <v>1964</v>
      </c>
      <c r="B971" s="3">
        <f>VLOOKUP(A971,Inflow!$A$2:$C$1010,2,FALSE)</f>
        <v>159201</v>
      </c>
      <c r="C971">
        <v>0</v>
      </c>
      <c r="D971" s="8">
        <f>Description!$C$5</f>
        <v>78500</v>
      </c>
      <c r="E971" s="3">
        <f>VLOOKUP(J970,'Capacity Curve'!$C$2:$E$123,3,TRUE)</f>
        <v>13680</v>
      </c>
      <c r="F971" s="11">
        <f>VLOOKUP(A971,Evaporation!$A$2:$F$1010,3,FALSE)</f>
        <v>1.7591666666666665</v>
      </c>
      <c r="G971" s="3">
        <f t="shared" si="31"/>
        <v>24065.399999999998</v>
      </c>
      <c r="H971" s="3">
        <f>IF(J970+B971+C971-D971-G971-E971-I971&gt;Description!$C$6,J970+B971+C971-D971-G971-Description!$C$6,0)</f>
        <v>0</v>
      </c>
      <c r="I971" s="6"/>
      <c r="J971" s="3">
        <f t="shared" si="32"/>
        <v>519254.05998120003</v>
      </c>
      <c r="K971" s="3">
        <f>IF(J971&lt;Description!$C$6,'Monthly Stage'!J971,Description!$C$6)</f>
        <v>519254.05998120003</v>
      </c>
    </row>
    <row r="972" spans="1:11">
      <c r="A972" s="10">
        <f>Evaporation!A971</f>
        <v>1965</v>
      </c>
      <c r="B972" s="3">
        <f>VLOOKUP(A972,Inflow!$A$2:$C$1010,2,FALSE)</f>
        <v>125811</v>
      </c>
      <c r="C972">
        <v>0</v>
      </c>
      <c r="D972" s="8">
        <f>Description!$C$5</f>
        <v>78500</v>
      </c>
      <c r="E972" s="3">
        <f>VLOOKUP(J971,'Capacity Curve'!$C$2:$E$123,3,TRUE)</f>
        <v>21000</v>
      </c>
      <c r="F972" s="11">
        <f>VLOOKUP(A972,Evaporation!$A$2:$F$1010,3,FALSE)</f>
        <v>1.7291666666666663</v>
      </c>
      <c r="G972" s="3">
        <f t="shared" ref="G972:G1010" si="33">E972*F972</f>
        <v>36312.499999999993</v>
      </c>
      <c r="H972" s="3">
        <f>IF(J971+B972+C972-D972-G972-E972-I972&gt;Description!$C$6,J971+B972+C972-D972-G972-Description!$C$6,0)</f>
        <v>0</v>
      </c>
      <c r="I972" s="6"/>
      <c r="J972" s="3">
        <f t="shared" si="32"/>
        <v>530252.55998120003</v>
      </c>
      <c r="K972" s="3">
        <f>IF(J972&lt;Description!$C$6,'Monthly Stage'!J972,Description!$C$6)</f>
        <v>530252.55998120003</v>
      </c>
    </row>
    <row r="973" spans="1:11">
      <c r="A973" s="10">
        <f>Evaporation!A972</f>
        <v>1966</v>
      </c>
      <c r="B973" s="3">
        <f>VLOOKUP(A973,Inflow!$A$2:$C$1010,2,FALSE)</f>
        <v>183105</v>
      </c>
      <c r="C973">
        <v>0</v>
      </c>
      <c r="D973" s="8">
        <f>Description!$C$5</f>
        <v>78500</v>
      </c>
      <c r="E973" s="3">
        <f>VLOOKUP(J972,'Capacity Curve'!$C$2:$E$123,3,TRUE)</f>
        <v>21000</v>
      </c>
      <c r="F973" s="11">
        <f>VLOOKUP(A973,Evaporation!$A$2:$F$1010,3,FALSE)</f>
        <v>1.2985416666666667</v>
      </c>
      <c r="G973" s="3">
        <f t="shared" si="33"/>
        <v>27269.375</v>
      </c>
      <c r="H973" s="3">
        <f>IF(J972+B973+C973-D973-G973-E973-I973&gt;Description!$C$6,J972+B973+C973-D973-G973-Description!$C$6,0)</f>
        <v>0</v>
      </c>
      <c r="I973" s="6"/>
      <c r="J973" s="3">
        <f t="shared" si="32"/>
        <v>607588.18498120003</v>
      </c>
      <c r="K973" s="3">
        <f>IF(J973&lt;Description!$C$6,'Monthly Stage'!J973,Description!$C$6)</f>
        <v>607588.18498120003</v>
      </c>
    </row>
    <row r="974" spans="1:11">
      <c r="A974" s="10">
        <f>Evaporation!A973</f>
        <v>1967</v>
      </c>
      <c r="B974" s="3">
        <f>VLOOKUP(A974,Inflow!$A$2:$C$1010,2,FALSE)</f>
        <v>48507</v>
      </c>
      <c r="C974">
        <v>0</v>
      </c>
      <c r="D974" s="8">
        <f>Description!$C$5</f>
        <v>78500</v>
      </c>
      <c r="E974" s="3">
        <f>VLOOKUP(J973,'Capacity Curve'!$C$2:$E$123,3,TRUE)</f>
        <v>23700</v>
      </c>
      <c r="F974" s="11">
        <f>VLOOKUP(A974,Evaporation!$A$2:$F$1010,3,FALSE)</f>
        <v>1.8410416666666667</v>
      </c>
      <c r="G974" s="3">
        <f t="shared" si="33"/>
        <v>43632.6875</v>
      </c>
      <c r="H974" s="3">
        <f>IF(J973+B974+C974-D974-G974-E974-I974&gt;Description!$C$6,J973+B974+C974-D974-G974-Description!$C$6,0)</f>
        <v>0</v>
      </c>
      <c r="I974" s="6"/>
      <c r="J974" s="3">
        <f t="shared" si="32"/>
        <v>533962.49748120003</v>
      </c>
      <c r="K974" s="3">
        <f>IF(J974&lt;Description!$C$6,'Monthly Stage'!J974,Description!$C$6)</f>
        <v>533962.49748120003</v>
      </c>
    </row>
    <row r="975" spans="1:11">
      <c r="A975" s="10">
        <f>Evaporation!A974</f>
        <v>1968</v>
      </c>
      <c r="B975" s="3">
        <f>VLOOKUP(A975,Inflow!$A$2:$C$1010,2,FALSE)</f>
        <v>167037</v>
      </c>
      <c r="C975">
        <v>0</v>
      </c>
      <c r="D975" s="8">
        <f>Description!$C$5</f>
        <v>78500</v>
      </c>
      <c r="E975" s="3">
        <f>VLOOKUP(J974,'Capacity Curve'!$C$2:$E$123,3,TRUE)</f>
        <v>21700</v>
      </c>
      <c r="F975" s="11">
        <f>VLOOKUP(A975,Evaporation!$A$2:$F$1010,3,FALSE)</f>
        <v>0.55770833333333336</v>
      </c>
      <c r="G975" s="3">
        <f>E975*F975</f>
        <v>12102.270833333334</v>
      </c>
      <c r="H975" s="3">
        <f>IF(J974+B975+C975-D975-G975-E975-I975&gt;Description!$C$6,J974+B975+C975-D975-G975-Description!$C$6,0)</f>
        <v>0</v>
      </c>
      <c r="I975" s="6"/>
      <c r="J975" s="3">
        <f t="shared" si="32"/>
        <v>610397.22664786666</v>
      </c>
      <c r="K975" s="3">
        <f>IF(J975&lt;Description!$C$6,'Monthly Stage'!J975,Description!$C$6)</f>
        <v>610397.22664786666</v>
      </c>
    </row>
    <row r="976" spans="1:11">
      <c r="A976" s="10">
        <f>Evaporation!A975</f>
        <v>1969</v>
      </c>
      <c r="B976" s="3">
        <f>VLOOKUP(A976,Inflow!$A$2:$C$1010,2,FALSE)</f>
        <v>204434</v>
      </c>
      <c r="C976">
        <v>0</v>
      </c>
      <c r="D976" s="8">
        <f>Description!$C$5</f>
        <v>78500</v>
      </c>
      <c r="E976" s="3">
        <f>VLOOKUP(J975,'Capacity Curve'!$C$2:$E$123,3,TRUE)</f>
        <v>23700</v>
      </c>
      <c r="F976" s="11">
        <f>VLOOKUP(A976,Evaporation!$A$2:$F$1010,3,FALSE)</f>
        <v>1.2681249999999999</v>
      </c>
      <c r="G976" s="3">
        <f t="shared" si="33"/>
        <v>30054.5625</v>
      </c>
      <c r="H976" s="3">
        <f>IF(J975+B976+C976-D976-G976-E976-I976&gt;Description!$C$6,J975+B976+C976-D976-G976-Description!$C$6,0)</f>
        <v>0</v>
      </c>
      <c r="I976" s="6"/>
      <c r="J976" s="3">
        <f t="shared" si="32"/>
        <v>706276.66414786666</v>
      </c>
      <c r="K976" s="3">
        <f>IF(J976&lt;Description!$C$6,'Monthly Stage'!J976,Description!$C$6)</f>
        <v>706276.66414786666</v>
      </c>
    </row>
    <row r="977" spans="1:11">
      <c r="A977" s="10">
        <f>Evaporation!A976</f>
        <v>1970</v>
      </c>
      <c r="B977" s="3">
        <f>VLOOKUP(A977,Inflow!$A$2:$C$1010,2,FALSE)</f>
        <v>226243</v>
      </c>
      <c r="C977">
        <v>0</v>
      </c>
      <c r="D977" s="8">
        <f>Description!$C$5</f>
        <v>78500</v>
      </c>
      <c r="E977" s="3">
        <f>VLOOKUP(J976,'Capacity Curve'!$C$2:$E$123,3,TRUE)</f>
        <v>26600</v>
      </c>
      <c r="F977" s="11">
        <f>VLOOKUP(A977,Evaporation!$A$2:$F$1010,3,FALSE)</f>
        <v>1.5245833333333334</v>
      </c>
      <c r="G977" s="3">
        <f t="shared" si="33"/>
        <v>40553.916666666672</v>
      </c>
      <c r="H977" s="3">
        <f>IF(J976+B977+C977-D977-G977-E977-I977&gt;Description!$C$6,J976+B977+C977-D977-G977-Description!$C$6,0)</f>
        <v>0</v>
      </c>
      <c r="I977" s="6"/>
      <c r="J977" s="3">
        <f t="shared" si="32"/>
        <v>813465.74748120003</v>
      </c>
      <c r="K977" s="3">
        <f>IF(J977&lt;Description!$C$6,'Monthly Stage'!J977,Description!$C$6)</f>
        <v>813465.74748120003</v>
      </c>
    </row>
    <row r="978" spans="1:11">
      <c r="A978" s="10">
        <f>Evaporation!A977</f>
        <v>1971</v>
      </c>
      <c r="B978" s="3">
        <f>VLOOKUP(A978,Inflow!$A$2:$C$1010,2,FALSE)</f>
        <v>115167</v>
      </c>
      <c r="C978">
        <v>0</v>
      </c>
      <c r="D978" s="8">
        <f>Description!$C$5</f>
        <v>78500</v>
      </c>
      <c r="E978" s="3">
        <f>VLOOKUP(J977,'Capacity Curve'!$C$2:$E$123,3,TRUE)</f>
        <v>28900</v>
      </c>
      <c r="F978" s="11">
        <f>VLOOKUP(A978,Evaporation!$A$2:$F$1010,3,FALSE)</f>
        <v>1.765208333333333</v>
      </c>
      <c r="G978" s="3">
        <f t="shared" si="33"/>
        <v>51014.520833333328</v>
      </c>
      <c r="H978" s="3">
        <f>IF(J977+B978+C978-D978-G978-E978-I978&gt;Description!$C$6,J977+B978+C978-D978-G978-Description!$C$6,0)</f>
        <v>0</v>
      </c>
      <c r="I978" s="6"/>
      <c r="J978" s="3">
        <f t="shared" si="32"/>
        <v>799118.22664786666</v>
      </c>
      <c r="K978" s="3">
        <f>IF(J978&lt;Description!$C$6,'Monthly Stage'!J978,Description!$C$6)</f>
        <v>799118.22664786666</v>
      </c>
    </row>
    <row r="979" spans="1:11">
      <c r="A979" s="10">
        <f>Evaporation!A978</f>
        <v>1972</v>
      </c>
      <c r="B979" s="3">
        <f>VLOOKUP(A979,Inflow!$A$2:$C$1010,2,FALSE)</f>
        <v>16978</v>
      </c>
      <c r="C979">
        <v>0</v>
      </c>
      <c r="D979" s="8">
        <f>Description!$C$5</f>
        <v>78500</v>
      </c>
      <c r="E979" s="3">
        <f>VLOOKUP(J978,'Capacity Curve'!$C$2:$E$123,3,TRUE)</f>
        <v>28900</v>
      </c>
      <c r="F979" s="11">
        <f>VLOOKUP(A979,Evaporation!$A$2:$F$1010,3,FALSE)</f>
        <v>2.4170833333333333</v>
      </c>
      <c r="G979" s="3">
        <f t="shared" si="33"/>
        <v>69853.708333333328</v>
      </c>
      <c r="H979" s="3">
        <f>IF(J978+B979+C979-D979-G979-E979-I979&gt;Description!$C$6,J978+B979+C979-D979-G979-Description!$C$6,0)</f>
        <v>0</v>
      </c>
      <c r="I979" s="6"/>
      <c r="J979" s="3">
        <f t="shared" si="32"/>
        <v>667742.51831453328</v>
      </c>
      <c r="K979" s="3">
        <f>IF(J979&lt;Description!$C$6,'Monthly Stage'!J979,Description!$C$6)</f>
        <v>667742.51831453328</v>
      </c>
    </row>
    <row r="980" spans="1:11">
      <c r="A980" s="10">
        <f>Evaporation!A979</f>
        <v>1973</v>
      </c>
      <c r="B980" s="3">
        <f>VLOOKUP(A980,Inflow!$A$2:$C$1010,2,FALSE)</f>
        <v>156842</v>
      </c>
      <c r="C980">
        <v>0</v>
      </c>
      <c r="D980" s="8">
        <f>Description!$C$5</f>
        <v>78500</v>
      </c>
      <c r="E980" s="3">
        <f>VLOOKUP(J979,'Capacity Curve'!$C$2:$E$123,3,TRUE)</f>
        <v>25200</v>
      </c>
      <c r="F980" s="11">
        <f>VLOOKUP(A980,Evaporation!$A$2:$F$1010,3,FALSE)</f>
        <v>-2.729166666666662E-2</v>
      </c>
      <c r="G980" s="3">
        <f t="shared" si="33"/>
        <v>-687.74999999999886</v>
      </c>
      <c r="H980" s="3">
        <f>IF(J979+B980+C980-D980-G980-E980-I980&gt;Description!$C$6,J979+B980+C980-D980-G980-Description!$C$6,0)</f>
        <v>0</v>
      </c>
      <c r="I980" s="6"/>
      <c r="J980" s="3">
        <f t="shared" si="32"/>
        <v>746772.26831453328</v>
      </c>
      <c r="K980" s="3">
        <f>IF(J980&lt;Description!$C$6,'Monthly Stage'!J980,Description!$C$6)</f>
        <v>746772.26831453328</v>
      </c>
    </row>
    <row r="981" spans="1:11">
      <c r="A981" s="10">
        <f>Evaporation!A980</f>
        <v>1974</v>
      </c>
      <c r="B981" s="3">
        <f>VLOOKUP(A981,Inflow!$A$2:$C$1010,2,FALSE)</f>
        <v>212433</v>
      </c>
      <c r="C981">
        <v>0</v>
      </c>
      <c r="D981" s="8">
        <f>Description!$C$5</f>
        <v>78500</v>
      </c>
      <c r="E981" s="3">
        <f>VLOOKUP(J980,'Capacity Curve'!$C$2:$E$123,3,TRUE)</f>
        <v>27300</v>
      </c>
      <c r="F981" s="11">
        <f>VLOOKUP(A981,Evaporation!$A$2:$F$1010,3,FALSE)</f>
        <v>1.3058333333333332</v>
      </c>
      <c r="G981" s="3">
        <f t="shared" si="33"/>
        <v>35649.249999999993</v>
      </c>
      <c r="H981" s="3">
        <f>IF(J980+B981+C981-D981-G981-E981-I981&gt;Description!$C$6,J980+B981+C981-D981-G981-Description!$C$6,0)</f>
        <v>30556.018314533285</v>
      </c>
      <c r="I981" s="6"/>
      <c r="J981" s="3">
        <f t="shared" si="32"/>
        <v>814500</v>
      </c>
      <c r="K981" s="3">
        <f>IF(J981&lt;Description!$C$6,'Monthly Stage'!J981,Description!$C$6)</f>
        <v>814500</v>
      </c>
    </row>
    <row r="982" spans="1:11">
      <c r="A982" s="10">
        <f>Evaporation!A981</f>
        <v>1975</v>
      </c>
      <c r="B982" s="3">
        <f>VLOOKUP(A982,Inflow!$A$2:$C$1010,2,FALSE)</f>
        <v>191328</v>
      </c>
      <c r="C982">
        <v>0</v>
      </c>
      <c r="D982" s="8">
        <f>Description!$C$5</f>
        <v>78500</v>
      </c>
      <c r="E982" s="3">
        <f>VLOOKUP(J981,'Capacity Curve'!$C$2:$E$123,3,TRUE)</f>
        <v>29800</v>
      </c>
      <c r="F982" s="11">
        <f>VLOOKUP(A982,Evaporation!$A$2:$F$1010,3,FALSE)</f>
        <v>1.506875</v>
      </c>
      <c r="G982" s="3">
        <f t="shared" si="33"/>
        <v>44904.875</v>
      </c>
      <c r="H982" s="3">
        <f>IF(J981+B982+C982-D982-G982-E982-I982&gt;Description!$C$6,J981+B982+C982-D982-G982-Description!$C$6,0)</f>
        <v>67923.125</v>
      </c>
      <c r="I982" s="6"/>
      <c r="J982" s="3">
        <f t="shared" si="32"/>
        <v>814500</v>
      </c>
      <c r="K982" s="3">
        <f>IF(J982&lt;Description!$C$6,'Monthly Stage'!J982,Description!$C$6)</f>
        <v>814500</v>
      </c>
    </row>
    <row r="983" spans="1:11">
      <c r="A983" s="10">
        <f>Evaporation!A982</f>
        <v>1976</v>
      </c>
      <c r="B983" s="3">
        <f>VLOOKUP(A983,Inflow!$A$2:$C$1010,2,FALSE)</f>
        <v>34655</v>
      </c>
      <c r="C983">
        <v>0</v>
      </c>
      <c r="D983" s="8">
        <f>Description!$C$5</f>
        <v>78500</v>
      </c>
      <c r="E983" s="3">
        <f>VLOOKUP(J982,'Capacity Curve'!$C$2:$E$123,3,TRUE)</f>
        <v>29800</v>
      </c>
      <c r="F983" s="11">
        <f>VLOOKUP(A983,Evaporation!$A$2:$F$1010,3,FALSE)</f>
        <v>1.3295833333333333</v>
      </c>
      <c r="G983" s="3">
        <f t="shared" si="33"/>
        <v>39621.583333333336</v>
      </c>
      <c r="H983" s="3">
        <f>IF(J982+B983+C983-D983-G983-E983-I983&gt;Description!$C$6,J982+B983+C983-D983-G983-Description!$C$6,0)</f>
        <v>0</v>
      </c>
      <c r="I983" s="6"/>
      <c r="J983" s="3">
        <f t="shared" si="32"/>
        <v>731033.41666666663</v>
      </c>
      <c r="K983" s="3">
        <f>IF(J983&lt;Description!$C$6,'Monthly Stage'!J983,Description!$C$6)</f>
        <v>731033.41666666663</v>
      </c>
    </row>
    <row r="984" spans="1:11">
      <c r="A984" s="10">
        <f>Evaporation!A983</f>
        <v>1977</v>
      </c>
      <c r="B984" s="3">
        <f>VLOOKUP(A984,Inflow!$A$2:$C$1010,2,FALSE)</f>
        <v>117241</v>
      </c>
      <c r="C984">
        <v>0</v>
      </c>
      <c r="D984" s="8">
        <f>Description!$C$5</f>
        <v>78500</v>
      </c>
      <c r="E984" s="3">
        <f>VLOOKUP(J983,'Capacity Curve'!$C$2:$E$123,3,TRUE)</f>
        <v>27300</v>
      </c>
      <c r="F984" s="11">
        <f>VLOOKUP(A984,Evaporation!$A$2:$F$1010,3,FALSE)</f>
        <v>2.6129166666666666</v>
      </c>
      <c r="G984" s="3">
        <f t="shared" si="33"/>
        <v>71332.625</v>
      </c>
      <c r="H984" s="3">
        <f>IF(J983+B984+C984-D984-G984-E984-I984&gt;Description!$C$6,J983+B984+C984-D984-G984-Description!$C$6,0)</f>
        <v>0</v>
      </c>
      <c r="I984" s="6"/>
      <c r="J984" s="3">
        <f t="shared" si="32"/>
        <v>698441.79166666663</v>
      </c>
      <c r="K984" s="3">
        <f>IF(J984&lt;Description!$C$6,'Monthly Stage'!J984,Description!$C$6)</f>
        <v>698441.79166666663</v>
      </c>
    </row>
    <row r="985" spans="1:11">
      <c r="A985" s="10">
        <f>Evaporation!A984</f>
        <v>1978</v>
      </c>
      <c r="B985" s="3">
        <f>VLOOKUP(A985,Inflow!$A$2:$C$1010,2,FALSE)</f>
        <v>0</v>
      </c>
      <c r="C985">
        <v>0</v>
      </c>
      <c r="D985" s="8">
        <f>Description!$C$5</f>
        <v>78500</v>
      </c>
      <c r="E985" s="3">
        <f>VLOOKUP(J984,'Capacity Curve'!$C$2:$E$123,3,TRUE)</f>
        <v>25800</v>
      </c>
      <c r="F985" s="11">
        <f>VLOOKUP(A985,Evaporation!$A$2:$F$1010,3,FALSE)</f>
        <v>2.5933333333333337</v>
      </c>
      <c r="G985" s="3">
        <f t="shared" si="33"/>
        <v>66908.000000000015</v>
      </c>
      <c r="H985" s="3">
        <f>IF(J984+B985+C985-D985-G985-E985-I985&gt;Description!$C$6,J984+B985+C985-D985-G985-Description!$C$6,0)</f>
        <v>0</v>
      </c>
      <c r="I985" s="6"/>
      <c r="J985" s="3">
        <f t="shared" si="32"/>
        <v>553033.79166666663</v>
      </c>
      <c r="K985" s="3">
        <f>IF(J985&lt;Description!$C$6,'Monthly Stage'!J985,Description!$C$6)</f>
        <v>553033.79166666663</v>
      </c>
    </row>
    <row r="986" spans="1:11">
      <c r="A986" s="10">
        <f>Evaporation!A985</f>
        <v>1979</v>
      </c>
      <c r="B986" s="3">
        <f>VLOOKUP(A986,Inflow!$A$2:$C$1010,2,FALSE)</f>
        <v>91392</v>
      </c>
      <c r="C986">
        <v>0</v>
      </c>
      <c r="D986" s="8">
        <f>Description!$C$5</f>
        <v>78500</v>
      </c>
      <c r="E986" s="3">
        <f>VLOOKUP(J985,'Capacity Curve'!$C$2:$E$123,3,TRUE)</f>
        <v>21700</v>
      </c>
      <c r="F986" s="11">
        <f>VLOOKUP(A986,Evaporation!$A$2:$F$1010,3,FALSE)</f>
        <v>1.2508333333333332</v>
      </c>
      <c r="G986" s="3">
        <f t="shared" si="33"/>
        <v>27143.083333333332</v>
      </c>
      <c r="H986" s="3">
        <f>IF(J985+B986+C986-D986-G986-E986-I986&gt;Description!$C$6,J985+B986+C986-D986-G986-Description!$C$6,0)</f>
        <v>0</v>
      </c>
      <c r="I986" s="6"/>
      <c r="J986" s="3">
        <f t="shared" si="32"/>
        <v>538782.70833333326</v>
      </c>
      <c r="K986" s="3">
        <f>IF(J986&lt;Description!$C$6,'Monthly Stage'!J986,Description!$C$6)</f>
        <v>538782.70833333326</v>
      </c>
    </row>
    <row r="987" spans="1:11">
      <c r="A987" s="10">
        <f>Evaporation!A986</f>
        <v>1980</v>
      </c>
      <c r="B987" s="3">
        <f>VLOOKUP(A987,Inflow!$A$2:$C$1010,2,FALSE)</f>
        <v>5370</v>
      </c>
      <c r="C987">
        <v>0</v>
      </c>
      <c r="D987" s="8">
        <f>Description!$C$5</f>
        <v>78500</v>
      </c>
      <c r="E987" s="3">
        <f>VLOOKUP(J986,'Capacity Curve'!$C$2:$E$123,3,TRUE)</f>
        <v>21700</v>
      </c>
      <c r="F987" s="11">
        <f>VLOOKUP(A987,Evaporation!$A$2:$F$1010,3,FALSE)</f>
        <v>3.2197916666666662</v>
      </c>
      <c r="G987" s="3">
        <f t="shared" si="33"/>
        <v>69869.479166666657</v>
      </c>
      <c r="H987" s="3">
        <f>IF(J986+B987+C987-D987-G987-E987-I987&gt;Description!$C$6,J986+B987+C987-D987-G987-Description!$C$6,0)</f>
        <v>0</v>
      </c>
      <c r="I987" s="6"/>
      <c r="J987" s="3">
        <f t="shared" si="32"/>
        <v>395783.22916666663</v>
      </c>
      <c r="K987" s="3">
        <f>IF(J987&lt;Description!$C$6,'Monthly Stage'!J987,Description!$C$6)</f>
        <v>395783.22916666663</v>
      </c>
    </row>
    <row r="988" spans="1:11">
      <c r="A988" s="10">
        <f>Evaporation!A987</f>
        <v>1981</v>
      </c>
      <c r="B988" s="3">
        <f>VLOOKUP(A988,Inflow!$A$2:$C$1010,2,FALSE)</f>
        <v>471476</v>
      </c>
      <c r="C988">
        <v>0</v>
      </c>
      <c r="D988" s="8">
        <f>Description!$C$5</f>
        <v>78500</v>
      </c>
      <c r="E988" s="3">
        <f>VLOOKUP(J987,'Capacity Curve'!$C$2:$E$123,3,TRUE)</f>
        <v>12000</v>
      </c>
      <c r="F988" s="11">
        <f>VLOOKUP(A988,Evaporation!$A$2:$F$1010,3,FALSE)</f>
        <v>0.75687499999999996</v>
      </c>
      <c r="G988" s="3">
        <f t="shared" si="33"/>
        <v>9082.5</v>
      </c>
      <c r="H988" s="3">
        <f>IF(J987+B988+C988-D988-G988-E988-I988&gt;Description!$C$6,J987+B988+C988-D988-G988-Description!$C$6,0)</f>
        <v>0</v>
      </c>
      <c r="I988" s="6"/>
      <c r="J988" s="3">
        <f t="shared" si="32"/>
        <v>779676.72916666663</v>
      </c>
      <c r="K988" s="3">
        <f>IF(J988&lt;Description!$C$6,'Monthly Stage'!J988,Description!$C$6)</f>
        <v>779676.72916666663</v>
      </c>
    </row>
    <row r="989" spans="1:11">
      <c r="A989" s="10">
        <f>Evaporation!A988</f>
        <v>1982</v>
      </c>
      <c r="B989" s="3">
        <f>VLOOKUP(A989,Inflow!$A$2:$C$1010,2,FALSE)</f>
        <v>394108</v>
      </c>
      <c r="C989">
        <v>0</v>
      </c>
      <c r="D989" s="8">
        <f>Description!$C$5</f>
        <v>78500</v>
      </c>
      <c r="E989" s="3">
        <f>VLOOKUP(J988,'Capacity Curve'!$C$2:$E$123,3,TRUE)</f>
        <v>28100</v>
      </c>
      <c r="F989" s="11">
        <f>VLOOKUP(A989,Evaporation!$A$2:$F$1010,3,FALSE)</f>
        <v>1.0441666666666665</v>
      </c>
      <c r="G989" s="3">
        <f t="shared" si="33"/>
        <v>29341.083333333328</v>
      </c>
      <c r="H989" s="3">
        <f>IF(J988+B989+C989-D989-G989-E989-I989&gt;Description!$C$6,J988+B989+C989-D989-G989-Description!$C$6,0)</f>
        <v>251443.64583333326</v>
      </c>
      <c r="I989" s="6"/>
      <c r="J989" s="3">
        <f t="shared" si="32"/>
        <v>814500</v>
      </c>
      <c r="K989" s="3">
        <f>IF(J989&lt;Description!$C$6,'Monthly Stage'!J989,Description!$C$6)</f>
        <v>814500</v>
      </c>
    </row>
    <row r="990" spans="1:11">
      <c r="A990" s="10">
        <f>Evaporation!A989</f>
        <v>1983</v>
      </c>
      <c r="B990" s="3">
        <f>VLOOKUP(A990,Inflow!$A$2:$C$1010,2,FALSE)</f>
        <v>46976</v>
      </c>
      <c r="C990">
        <v>0</v>
      </c>
      <c r="D990" s="8">
        <f>Description!$C$5</f>
        <v>78500</v>
      </c>
      <c r="E990" s="3">
        <f>VLOOKUP(J989,'Capacity Curve'!$C$2:$E$123,3,TRUE)</f>
        <v>29800</v>
      </c>
      <c r="F990" s="11">
        <f>VLOOKUP(A990,Evaporation!$A$2:$F$1010,3,FALSE)</f>
        <v>1.8768750000000001</v>
      </c>
      <c r="G990" s="3">
        <f t="shared" si="33"/>
        <v>55930.875</v>
      </c>
      <c r="H990" s="3">
        <f>IF(J989+B990+C990-D990-G990-E990-I990&gt;Description!$C$6,J989+B990+C990-D990-G990-Description!$C$6,0)</f>
        <v>0</v>
      </c>
      <c r="I990" s="6"/>
      <c r="J990" s="3">
        <f t="shared" si="32"/>
        <v>727045.125</v>
      </c>
      <c r="K990" s="3">
        <f>IF(J990&lt;Description!$C$6,'Monthly Stage'!J990,Description!$C$6)</f>
        <v>727045.125</v>
      </c>
    </row>
    <row r="991" spans="1:11">
      <c r="A991" s="10">
        <f>Evaporation!A990</f>
        <v>1984</v>
      </c>
      <c r="B991" s="3">
        <f>VLOOKUP(A991,Inflow!$A$2:$C$1010,2,FALSE)</f>
        <v>30780</v>
      </c>
      <c r="C991">
        <v>0</v>
      </c>
      <c r="D991" s="8">
        <f>Description!$C$5</f>
        <v>78500</v>
      </c>
      <c r="E991" s="3">
        <f>VLOOKUP(J990,'Capacity Curve'!$C$2:$E$123,3,TRUE)</f>
        <v>26600</v>
      </c>
      <c r="F991" s="11">
        <f>VLOOKUP(A991,Evaporation!$A$2:$F$1010,3,FALSE)</f>
        <v>2.0797916666666665</v>
      </c>
      <c r="G991" s="3">
        <f t="shared" si="33"/>
        <v>55322.458333333328</v>
      </c>
      <c r="H991" s="3">
        <f>IF(J990+B991+C991-D991-G991-E991-I991&gt;Description!$C$6,J990+B991+C991-D991-G991-Description!$C$6,0)</f>
        <v>0</v>
      </c>
      <c r="I991" s="6"/>
      <c r="J991" s="3">
        <f t="shared" si="32"/>
        <v>624002.66666666663</v>
      </c>
      <c r="K991" s="3">
        <f>IF(J991&lt;Description!$C$6,'Monthly Stage'!J991,Description!$C$6)</f>
        <v>624002.66666666663</v>
      </c>
    </row>
    <row r="992" spans="1:11">
      <c r="A992" s="10">
        <f>Evaporation!A991</f>
        <v>1985</v>
      </c>
      <c r="B992" s="3">
        <f>VLOOKUP(A992,Inflow!$A$2:$C$1010,2,FALSE)</f>
        <v>160320</v>
      </c>
      <c r="C992">
        <v>0</v>
      </c>
      <c r="D992" s="8">
        <f>Description!$C$5</f>
        <v>78500</v>
      </c>
      <c r="E992" s="3">
        <f>VLOOKUP(J991,'Capacity Curve'!$C$2:$E$123,3,TRUE)</f>
        <v>23700</v>
      </c>
      <c r="F992" s="11">
        <f>VLOOKUP(A992,Evaporation!$A$2:$F$1010,3,FALSE)</f>
        <v>1.4879166666666668</v>
      </c>
      <c r="G992" s="3">
        <f t="shared" si="33"/>
        <v>35263.625</v>
      </c>
      <c r="H992" s="3">
        <f>IF(J991+B992+C992-D992-G992-E992-I992&gt;Description!$C$6,J991+B992+C992-D992-G992-Description!$C$6,0)</f>
        <v>0</v>
      </c>
      <c r="I992" s="6"/>
      <c r="J992" s="3">
        <f t="shared" si="32"/>
        <v>670559.04166666663</v>
      </c>
      <c r="K992" s="3">
        <f>IF(J992&lt;Description!$C$6,'Monthly Stage'!J992,Description!$C$6)</f>
        <v>670559.04166666663</v>
      </c>
    </row>
    <row r="993" spans="1:11">
      <c r="A993" s="10">
        <f>Evaporation!A992</f>
        <v>1986</v>
      </c>
      <c r="B993" s="3">
        <f>VLOOKUP(A993,Inflow!$A$2:$C$1010,2,FALSE)</f>
        <v>198231</v>
      </c>
      <c r="C993">
        <v>0</v>
      </c>
      <c r="D993" s="8">
        <f>Description!$C$5</f>
        <v>78500</v>
      </c>
      <c r="E993" s="3">
        <f>VLOOKUP(J992,'Capacity Curve'!$C$2:$E$123,3,TRUE)</f>
        <v>25200</v>
      </c>
      <c r="F993" s="11">
        <f>VLOOKUP(A993,Evaporation!$A$2:$F$1010,3,FALSE)</f>
        <v>0.97104166666666669</v>
      </c>
      <c r="G993" s="3">
        <f t="shared" si="33"/>
        <v>24470.25</v>
      </c>
      <c r="H993" s="3">
        <f>IF(J992+B993+C993-D993-G993-E993-I993&gt;Description!$C$6,J992+B993+C993-D993-G993-Description!$C$6,0)</f>
        <v>0</v>
      </c>
      <c r="I993" s="6"/>
      <c r="J993" s="3">
        <f t="shared" si="32"/>
        <v>765819.79166666663</v>
      </c>
      <c r="K993" s="3">
        <f>IF(J993&lt;Description!$C$6,'Monthly Stage'!J993,Description!$C$6)</f>
        <v>765819.79166666663</v>
      </c>
    </row>
    <row r="994" spans="1:11">
      <c r="A994" s="10">
        <f>Evaporation!A993</f>
        <v>1987</v>
      </c>
      <c r="B994" s="3">
        <f>VLOOKUP(A994,Inflow!$A$2:$C$1010,2,FALSE)</f>
        <v>240739</v>
      </c>
      <c r="C994">
        <v>0</v>
      </c>
      <c r="D994" s="8">
        <f>Description!$C$5</f>
        <v>78500</v>
      </c>
      <c r="E994" s="3">
        <f>VLOOKUP(J993,'Capacity Curve'!$C$2:$E$123,3,TRUE)</f>
        <v>28100</v>
      </c>
      <c r="F994" s="11">
        <f>VLOOKUP(A994,Evaporation!$A$2:$F$1010,3,FALSE)</f>
        <v>1.2862499999999999</v>
      </c>
      <c r="G994" s="3">
        <f t="shared" si="33"/>
        <v>36143.625</v>
      </c>
      <c r="H994" s="3">
        <f>IF(J993+B994+C994-D994-G994-E994-I994&gt;Description!$C$6,J993+B994+C994-D994-G994-Description!$C$6,0)</f>
        <v>77415.166666666628</v>
      </c>
      <c r="I994" s="6"/>
      <c r="J994" s="3">
        <f t="shared" si="32"/>
        <v>814500</v>
      </c>
      <c r="K994" s="3">
        <f>IF(J994&lt;Description!$C$6,'Monthly Stage'!J994,Description!$C$6)</f>
        <v>814500</v>
      </c>
    </row>
    <row r="995" spans="1:11">
      <c r="A995" s="10">
        <f>Evaporation!A994</f>
        <v>1988</v>
      </c>
      <c r="B995" s="3">
        <f>VLOOKUP(A995,Inflow!$A$2:$C$1010,2,FALSE)</f>
        <v>20153</v>
      </c>
      <c r="C995">
        <v>0</v>
      </c>
      <c r="D995" s="8">
        <f>Description!$C$5</f>
        <v>78500</v>
      </c>
      <c r="E995" s="3">
        <f>VLOOKUP(J994,'Capacity Curve'!$C$2:$E$123,3,TRUE)</f>
        <v>29800</v>
      </c>
      <c r="F995" s="11">
        <f>VLOOKUP(A995,Evaporation!$A$2:$F$1010,3,FALSE)</f>
        <v>2.4993750000000001</v>
      </c>
      <c r="G995" s="3">
        <f t="shared" si="33"/>
        <v>74481.375</v>
      </c>
      <c r="H995" s="3">
        <f>IF(J994+B995+C995-D995-G995-E995-I995&gt;Description!$C$6,J994+B995+C995-D995-G995-Description!$C$6,0)</f>
        <v>0</v>
      </c>
      <c r="I995" s="6"/>
      <c r="J995" s="3">
        <f t="shared" si="32"/>
        <v>681671.625</v>
      </c>
      <c r="K995" s="3">
        <f>IF(J995&lt;Description!$C$6,'Monthly Stage'!J995,Description!$C$6)</f>
        <v>681671.625</v>
      </c>
    </row>
    <row r="996" spans="1:11">
      <c r="A996" s="10">
        <f>Evaporation!A995</f>
        <v>1989</v>
      </c>
      <c r="B996" s="3">
        <f>VLOOKUP(A996,Inflow!$A$2:$C$1010,2,FALSE)</f>
        <v>473864</v>
      </c>
      <c r="C996">
        <v>0</v>
      </c>
      <c r="D996" s="8">
        <f>Description!$C$5</f>
        <v>78500</v>
      </c>
      <c r="E996" s="3">
        <f>VLOOKUP(J995,'Capacity Curve'!$C$2:$E$123,3,TRUE)</f>
        <v>25800</v>
      </c>
      <c r="F996" s="11">
        <f>VLOOKUP(A996,Evaporation!$A$2:$F$1010,3,FALSE)</f>
        <v>1.0358333333333334</v>
      </c>
      <c r="G996" s="3">
        <f t="shared" si="33"/>
        <v>26724.5</v>
      </c>
      <c r="H996" s="3">
        <f>IF(J995+B996+C996-D996-G996-E996-I996&gt;Description!$C$6,J995+B996+C996-D996-G996-Description!$C$6,0)</f>
        <v>235811.125</v>
      </c>
      <c r="I996" s="6"/>
      <c r="J996" s="3">
        <f t="shared" si="32"/>
        <v>814500</v>
      </c>
      <c r="K996" s="3">
        <f>IF(J996&lt;Description!$C$6,'Monthly Stage'!J996,Description!$C$6)</f>
        <v>814500</v>
      </c>
    </row>
    <row r="997" spans="1:11">
      <c r="A997" s="10">
        <f>Evaporation!A996</f>
        <v>1990</v>
      </c>
      <c r="B997" s="3">
        <f>VLOOKUP(A997,Inflow!$A$2:$C$1010,2,FALSE)</f>
        <v>478301</v>
      </c>
      <c r="C997">
        <v>0</v>
      </c>
      <c r="D997" s="8">
        <f>Description!$C$5</f>
        <v>78500</v>
      </c>
      <c r="E997" s="3">
        <f>VLOOKUP(J996,'Capacity Curve'!$C$2:$E$123,3,TRUE)</f>
        <v>29800</v>
      </c>
      <c r="F997" s="11">
        <f>VLOOKUP(A997,Evaporation!$A$2:$F$1010,3,FALSE)</f>
        <v>0.42854166666666643</v>
      </c>
      <c r="G997" s="3">
        <f t="shared" si="33"/>
        <v>12770.541666666659</v>
      </c>
      <c r="H997" s="3">
        <f>IF(J996+B997+C997-D997-G997-E997-I997&gt;Description!$C$6,J996+B997+C997-D997-G997-Description!$C$6,0)</f>
        <v>387030.45833333326</v>
      </c>
      <c r="I997" s="6"/>
      <c r="J997" s="3">
        <f t="shared" si="32"/>
        <v>814500</v>
      </c>
      <c r="K997" s="3">
        <f>IF(J997&lt;Description!$C$6,'Monthly Stage'!J997,Description!$C$6)</f>
        <v>814500</v>
      </c>
    </row>
    <row r="998" spans="1:11">
      <c r="A998" s="10">
        <f>Evaporation!A997</f>
        <v>1991</v>
      </c>
      <c r="B998" s="3">
        <f>VLOOKUP(A998,Inflow!$A$2:$C$1010,2,FALSE)</f>
        <v>282907.40159999998</v>
      </c>
      <c r="C998">
        <v>0</v>
      </c>
      <c r="D998" s="8">
        <f>Description!$C$5</f>
        <v>78500</v>
      </c>
      <c r="E998" s="3">
        <f>VLOOKUP(J997,'Capacity Curve'!$C$2:$E$123,3,TRUE)</f>
        <v>29800</v>
      </c>
      <c r="F998" s="11">
        <f>VLOOKUP(A998,Evaporation!$A$2:$F$1010,3,FALSE)</f>
        <v>0.41333333333333333</v>
      </c>
      <c r="G998" s="3">
        <f t="shared" si="33"/>
        <v>12317.333333333334</v>
      </c>
      <c r="H998" s="3">
        <f>IF(J997+B998+C998-D998-G998-E998-I998&gt;Description!$C$6,J997+B998+C998-D998-G998-Description!$C$6,0)</f>
        <v>192090.06826666661</v>
      </c>
      <c r="I998" s="6"/>
      <c r="J998" s="3">
        <f t="shared" si="32"/>
        <v>814500.00000000012</v>
      </c>
      <c r="K998" s="3">
        <f>IF(J998&lt;Description!$C$6,'Monthly Stage'!J998,Description!$C$6)</f>
        <v>814500</v>
      </c>
    </row>
    <row r="999" spans="1:11">
      <c r="A999" s="10">
        <f>Evaporation!A998</f>
        <v>1992</v>
      </c>
      <c r="B999" s="3">
        <f>VLOOKUP(A999,Inflow!$A$2:$C$1010,2,FALSE)</f>
        <v>205772.11200000002</v>
      </c>
      <c r="C999">
        <v>0</v>
      </c>
      <c r="D999" s="8">
        <f>Description!$C$5</f>
        <v>78500</v>
      </c>
      <c r="E999" s="3">
        <f>VLOOKUP(J998,'Capacity Curve'!$C$2:$E$123,3,TRUE)</f>
        <v>29800</v>
      </c>
      <c r="F999" s="11">
        <f>VLOOKUP(A999,Evaporation!$A$2:$F$1010,3,FALSE)</f>
        <v>0.60124999999999995</v>
      </c>
      <c r="G999" s="3">
        <f t="shared" si="33"/>
        <v>17917.25</v>
      </c>
      <c r="H999" s="3">
        <f>IF(J998+B999+C999-D999-G999-E999-I999&gt;Description!$C$6,J998+B999+C999-D999-G999-Description!$C$6,0)</f>
        <v>109354.8620000002</v>
      </c>
      <c r="I999" s="6"/>
      <c r="J999" s="3">
        <f t="shared" si="32"/>
        <v>814500</v>
      </c>
      <c r="K999" s="3">
        <f>IF(J999&lt;Description!$C$6,'Monthly Stage'!J999,Description!$C$6)</f>
        <v>814500</v>
      </c>
    </row>
    <row r="1000" spans="1:11">
      <c r="A1000" s="10">
        <f>Evaporation!A999</f>
        <v>1993</v>
      </c>
      <c r="B1000" s="3">
        <f>VLOOKUP(A1000,Inflow!$A$2:$C$1010,2,FALSE)</f>
        <v>280821.1152</v>
      </c>
      <c r="C1000">
        <v>0</v>
      </c>
      <c r="D1000" s="8">
        <f>Description!$C$5</f>
        <v>78500</v>
      </c>
      <c r="E1000" s="3">
        <f>VLOOKUP(J999,'Capacity Curve'!$C$2:$E$123,3,TRUE)</f>
        <v>29800</v>
      </c>
      <c r="F1000" s="11">
        <f>VLOOKUP(A1000,Evaporation!$A$2:$F$1010,3,FALSE)</f>
        <v>1.620625</v>
      </c>
      <c r="G1000" s="3">
        <f t="shared" si="33"/>
        <v>48294.625</v>
      </c>
      <c r="H1000" s="3">
        <f>IF(J999+B1000+C1000-D1000-G1000-E1000-I1000&gt;Description!$C$6,J999+B1000+C1000-D1000-G1000-Description!$C$6,0)</f>
        <v>154026.49019999988</v>
      </c>
      <c r="I1000" s="6"/>
      <c r="J1000" s="3">
        <f t="shared" si="32"/>
        <v>814500</v>
      </c>
      <c r="K1000" s="3">
        <f>IF(J1000&lt;Description!$C$6,'Monthly Stage'!J1000,Description!$C$6)</f>
        <v>814500</v>
      </c>
    </row>
    <row r="1001" spans="1:11">
      <c r="A1001" s="10">
        <f>Evaporation!A1000</f>
        <v>1994</v>
      </c>
      <c r="B1001" s="3">
        <f>VLOOKUP(A1001,Inflow!$A$2:$C$1010,2,FALSE)</f>
        <v>255173.5968</v>
      </c>
      <c r="C1001">
        <v>0</v>
      </c>
      <c r="D1001" s="8">
        <f>Description!$C$5</f>
        <v>78500</v>
      </c>
      <c r="E1001" s="3">
        <f>VLOOKUP(J1000,'Capacity Curve'!$C$2:$E$123,3,TRUE)</f>
        <v>29800</v>
      </c>
      <c r="F1001" s="11">
        <f>VLOOKUP(A1001,Evaporation!$A$2:$F$1010,3,FALSE)</f>
        <v>0.67854166666666682</v>
      </c>
      <c r="G1001" s="3">
        <f t="shared" si="33"/>
        <v>20220.541666666672</v>
      </c>
      <c r="H1001" s="3">
        <f>IF(J1000+B1001+C1001-D1001-G1001-E1001-I1001&gt;Description!$C$6,J1000+B1001+C1001-D1001-G1001-Description!$C$6,0)</f>
        <v>156453.05513333331</v>
      </c>
      <c r="I1001" s="6"/>
      <c r="J1001" s="3">
        <f t="shared" si="32"/>
        <v>814499.99999999988</v>
      </c>
      <c r="K1001" s="3">
        <f>IF(J1001&lt;Description!$C$6,'Monthly Stage'!J1001,Description!$C$6)</f>
        <v>814500</v>
      </c>
    </row>
    <row r="1002" spans="1:11">
      <c r="A1002" s="10">
        <f>Evaporation!A1001</f>
        <v>1995</v>
      </c>
      <c r="B1002" s="3">
        <f>VLOOKUP(A1002,Inflow!$A$2:$C$1010,2,FALSE)</f>
        <v>167171.22719999996</v>
      </c>
      <c r="C1002">
        <v>0</v>
      </c>
      <c r="D1002" s="8">
        <f>Description!$C$5</f>
        <v>78500</v>
      </c>
      <c r="E1002" s="3">
        <f>VLOOKUP(J1001,'Capacity Curve'!$C$2:$E$123,3,TRUE)</f>
        <v>28900</v>
      </c>
      <c r="F1002" s="11">
        <f>VLOOKUP(A1002,Evaporation!$A$2:$F$1010,3,FALSE)</f>
        <v>1.02</v>
      </c>
      <c r="G1002" s="3">
        <f t="shared" si="33"/>
        <v>29478</v>
      </c>
      <c r="H1002" s="3">
        <f>IF(J1001+B1002+C1002-D1002-G1002-E1002-I1002&gt;Description!$C$6,J1001+B1002+C1002-D1002-G1002-Description!$C$6,0)</f>
        <v>59193.227199999848</v>
      </c>
      <c r="I1002" s="6"/>
      <c r="J1002" s="3">
        <f t="shared" si="32"/>
        <v>814500</v>
      </c>
      <c r="K1002" s="3">
        <f>IF(J1002&lt;Description!$C$6,'Monthly Stage'!J1002,Description!$C$6)</f>
        <v>814500</v>
      </c>
    </row>
    <row r="1003" spans="1:11">
      <c r="A1003" s="10">
        <f>Evaporation!A1002</f>
        <v>1996</v>
      </c>
      <c r="B1003" s="3">
        <f>VLOOKUP(A1003,Inflow!$A$2:$C$1010,2,FALSE)</f>
        <v>81700.334399999992</v>
      </c>
      <c r="C1003">
        <v>0</v>
      </c>
      <c r="D1003" s="8">
        <f>Description!$C$5</f>
        <v>78500</v>
      </c>
      <c r="E1003" s="3">
        <f>VLOOKUP(J1002,'Capacity Curve'!$C$2:$E$123,3,TRUE)</f>
        <v>29800</v>
      </c>
      <c r="F1003" s="11">
        <f>VLOOKUP(A1003,Evaporation!$A$2:$F$1010,3,FALSE)</f>
        <v>1.6395833333333332</v>
      </c>
      <c r="G1003" s="3">
        <f t="shared" si="33"/>
        <v>48859.583333333328</v>
      </c>
      <c r="H1003" s="3">
        <f>IF(J1002+B1003+C1003-D1003-G1003-E1003-I1003&gt;Description!$C$6,J1002+B1003+C1003-D1003-G1003-Description!$C$6,0)</f>
        <v>0</v>
      </c>
      <c r="I1003" s="6"/>
      <c r="J1003" s="3">
        <f t="shared" si="32"/>
        <v>768840.75106666668</v>
      </c>
      <c r="K1003" s="3">
        <f>IF(J1003&lt;Description!$C$6,'Monthly Stage'!J1003,Description!$C$6)</f>
        <v>768840.75106666668</v>
      </c>
    </row>
    <row r="1004" spans="1:11">
      <c r="A1004" s="10">
        <f>Evaporation!A1003</f>
        <v>1997</v>
      </c>
      <c r="B1004" s="3">
        <f>VLOOKUP(A1004,Inflow!$A$2:$C$1010,2,FALSE)</f>
        <v>270440.978</v>
      </c>
      <c r="C1004">
        <v>0</v>
      </c>
      <c r="D1004" s="8">
        <f>Description!$C$5</f>
        <v>78500</v>
      </c>
      <c r="E1004" s="3">
        <f>VLOOKUP(J1003,'Capacity Curve'!$C$2:$E$123,3,TRUE)</f>
        <v>28100</v>
      </c>
      <c r="F1004" s="11">
        <f>VLOOKUP(A1004,Evaporation!$A$2:$F$1010,3,FALSE)</f>
        <v>0.80264619999999998</v>
      </c>
      <c r="G1004" s="3">
        <f t="shared" si="33"/>
        <v>22554.358219999998</v>
      </c>
      <c r="H1004" s="3">
        <f>IF(J1003+B1004+C1004-D1004-G1004-E1004-I1004&gt;Description!$C$6,J1003+B1004+C1004-D1004-G1004-Description!$C$6,0)</f>
        <v>123727.37084666663</v>
      </c>
      <c r="I1004" s="6"/>
      <c r="J1004" s="3">
        <f t="shared" si="32"/>
        <v>814500</v>
      </c>
      <c r="K1004" s="3">
        <f>IF(J1004&lt;Description!$C$6,'Monthly Stage'!J1004,Description!$C$6)</f>
        <v>814500</v>
      </c>
    </row>
    <row r="1005" spans="1:11">
      <c r="A1005" s="10">
        <f>Evaporation!A1004</f>
        <v>1998</v>
      </c>
      <c r="B1005" s="3">
        <f>VLOOKUP(A1005,Inflow!$A$2:$C$1010,2,FALSE)</f>
        <v>77007.644</v>
      </c>
      <c r="C1005">
        <v>0</v>
      </c>
      <c r="D1005" s="8">
        <f>Description!$C$5</f>
        <v>78500</v>
      </c>
      <c r="E1005" s="3">
        <f>VLOOKUP(J1004,'Capacity Curve'!$C$2:$E$123,3,TRUE)</f>
        <v>29800</v>
      </c>
      <c r="F1005" s="11">
        <f>VLOOKUP(A1005,Evaporation!$A$2:$F$1010,3,FALSE)</f>
        <v>2.4717476</v>
      </c>
      <c r="G1005" s="3">
        <f t="shared" si="33"/>
        <v>73658.078479999996</v>
      </c>
      <c r="H1005" s="3">
        <f>IF(J1004+B1005+C1005-D1005-G1005-E1005-I1005&gt;Description!$C$6,J1004+B1005+C1005-D1005-G1005-Description!$C$6,0)</f>
        <v>0</v>
      </c>
      <c r="I1005" s="6"/>
      <c r="J1005" s="3">
        <f t="shared" si="32"/>
        <v>739349.56551999995</v>
      </c>
      <c r="K1005" s="3">
        <f>IF(J1005&lt;Description!$C$6,'Monthly Stage'!J1005,Description!$C$6)</f>
        <v>739349.56551999995</v>
      </c>
    </row>
    <row r="1006" spans="1:11">
      <c r="A1006" s="10">
        <f>Evaporation!A1005</f>
        <v>1999</v>
      </c>
      <c r="B1006" s="3">
        <f>VLOOKUP(A1006,Inflow!$A$2:$C$1010,2,FALSE)</f>
        <v>146732.47399999999</v>
      </c>
      <c r="C1006">
        <v>0</v>
      </c>
      <c r="D1006" s="8">
        <f>Description!$C$5</f>
        <v>78500</v>
      </c>
      <c r="E1006" s="3">
        <f>VLOOKUP(J1005,'Capacity Curve'!$C$2:$E$123,3,TRUE)</f>
        <v>27300</v>
      </c>
      <c r="F1006" s="11">
        <f>VLOOKUP(A1006,Evaporation!$A$2:$F$1010,3,FALSE)</f>
        <v>1.8701045999999999</v>
      </c>
      <c r="G1006" s="3">
        <f t="shared" si="33"/>
        <v>51053.855579999996</v>
      </c>
      <c r="H1006" s="3">
        <f>IF(J1005+B1006+C1006-D1006-G1006-E1006-I1006&gt;Description!$C$6,J1005+B1006+C1006-D1006-G1006-Description!$C$6,0)</f>
        <v>0</v>
      </c>
      <c r="I1006" s="6"/>
      <c r="J1006" s="3">
        <f t="shared" si="32"/>
        <v>756528.1839399999</v>
      </c>
      <c r="K1006" s="3">
        <f>IF(J1006&lt;Description!$C$6,'Monthly Stage'!J1006,Description!$C$6)</f>
        <v>756528.1839399999</v>
      </c>
    </row>
    <row r="1007" spans="1:11">
      <c r="A1007" s="10">
        <f>Evaporation!A1006</f>
        <v>2000</v>
      </c>
      <c r="B1007" s="3">
        <f>VLOOKUP(A1007,Inflow!$A$2:$C$1010,2,FALSE)</f>
        <v>106726.424</v>
      </c>
      <c r="C1007">
        <v>0</v>
      </c>
      <c r="D1007" s="8">
        <f>Description!$C$5</f>
        <v>78500</v>
      </c>
      <c r="E1007" s="3">
        <f>VLOOKUP(J1006,'Capacity Curve'!$C$2:$E$123,3,TRUE)</f>
        <v>27300</v>
      </c>
      <c r="F1007" s="11">
        <f>VLOOKUP(A1007,Evaporation!$A$2:$F$1010,3,FALSE)</f>
        <v>2.2153095999999999</v>
      </c>
      <c r="G1007" s="3">
        <f t="shared" si="33"/>
        <v>60477.952079999995</v>
      </c>
      <c r="H1007" s="3">
        <f>IF(J1006+B1007+C1007-D1007-G1007-E1007-I1007&gt;Description!$C$6,J1006+B1007+C1007-D1007-G1007-Description!$C$6,0)</f>
        <v>0</v>
      </c>
      <c r="I1007" s="6"/>
      <c r="J1007" s="3">
        <f t="shared" si="32"/>
        <v>724276.65585999994</v>
      </c>
      <c r="K1007" s="3">
        <f>IF(J1007&lt;Description!$C$6,'Monthly Stage'!J1007,Description!$C$6)</f>
        <v>724276.65585999994</v>
      </c>
    </row>
    <row r="1008" spans="1:11">
      <c r="A1008" s="10">
        <f>Evaporation!A1007</f>
        <v>2001</v>
      </c>
      <c r="B1008" s="3">
        <f>VLOOKUP(A1008,Inflow!$A$2:$C$1010,2,FALSE)</f>
        <v>197025.79399999999</v>
      </c>
      <c r="C1008">
        <v>0</v>
      </c>
      <c r="D1008" s="8">
        <f>Description!$C$5</f>
        <v>78500</v>
      </c>
      <c r="E1008" s="3">
        <f>VLOOKUP(J1007,'Capacity Curve'!$C$2:$E$123,3,TRUE)</f>
        <v>26600</v>
      </c>
      <c r="F1008" s="11">
        <f>VLOOKUP(A1008,Evaporation!$A$2:$F$1010,3,FALSE)</f>
        <v>1.4361326000000001</v>
      </c>
      <c r="G1008" s="3">
        <f t="shared" si="33"/>
        <v>38201.127160000004</v>
      </c>
      <c r="H1008" s="3">
        <f>IF(J1007+B1008+C1008-D1008-G1008-E1008-I1008&gt;Description!$C$6,J1007+B1008+C1008-D1008-G1008-Description!$C$6,0)</f>
        <v>0</v>
      </c>
      <c r="I1008" s="6"/>
      <c r="J1008" s="3">
        <f t="shared" si="32"/>
        <v>804601.3226999999</v>
      </c>
      <c r="K1008" s="3">
        <f>IF(J1008&lt;Description!$C$6,'Monthly Stage'!J1008,Description!$C$6)</f>
        <v>804601.3226999999</v>
      </c>
    </row>
    <row r="1009" spans="1:11">
      <c r="A1009" s="10">
        <f>Evaporation!A1008</f>
        <v>2002</v>
      </c>
      <c r="B1009" s="3">
        <f>VLOOKUP(A1009,Inflow!$A$2:$C$1010,2,FALSE)</f>
        <v>198136.166</v>
      </c>
      <c r="C1009">
        <v>0</v>
      </c>
      <c r="D1009" s="8">
        <f>Description!$C$5</f>
        <v>78500</v>
      </c>
      <c r="E1009" s="3">
        <f>VLOOKUP(J1008,'Capacity Curve'!$C$2:$E$123,3,TRUE)</f>
        <v>28900</v>
      </c>
      <c r="F1009" s="11">
        <f>VLOOKUP(A1009,Evaporation!$A$2:$F$1010,3,FALSE)</f>
        <v>1.4265514000000001</v>
      </c>
      <c r="G1009" s="3">
        <f t="shared" si="33"/>
        <v>41227.335460000002</v>
      </c>
      <c r="H1009" s="3">
        <f>IF(J1008+B1009+C1009-D1009-G1009-E1009-I1009&gt;Description!$C$6,J1008+B1009+C1009-D1009-G1009-Description!$C$6,0)</f>
        <v>68510.153239999898</v>
      </c>
      <c r="I1009" s="6"/>
      <c r="J1009" s="3">
        <f t="shared" si="32"/>
        <v>814500</v>
      </c>
      <c r="K1009" s="3">
        <f>IF(J1009&lt;Description!$C$6,'Monthly Stage'!J1009,Description!$C$6)</f>
        <v>814500</v>
      </c>
    </row>
    <row r="1010" spans="1:11">
      <c r="A1010" s="10">
        <f>Evaporation!A1009</f>
        <v>2003</v>
      </c>
      <c r="B1010" s="3">
        <f>VLOOKUP(A1010,Inflow!$A$2:$C$1010,2,FALSE)</f>
        <v>131089.29200000002</v>
      </c>
      <c r="C1010">
        <v>0</v>
      </c>
      <c r="D1010" s="8">
        <f>Description!$C$5</f>
        <v>78500</v>
      </c>
      <c r="E1010" s="3">
        <f>VLOOKUP(J1009,'Capacity Curve'!$C$2:$E$123,3,TRUE)</f>
        <v>29800</v>
      </c>
      <c r="F1010" s="11">
        <f>VLOOKUP(A1010,Evaporation!$A$2:$F$1010,3,FALSE)</f>
        <v>2.0050867999999999</v>
      </c>
      <c r="G1010" s="3">
        <f t="shared" si="33"/>
        <v>59751.586640000001</v>
      </c>
      <c r="H1010" s="3">
        <f>IF(J1009+B1010+C1010-D1010-G1010-E1010-I1010&gt;Description!$C$6,J1009+B1010+C1010-D1010-G1010-Description!$C$6,0)</f>
        <v>0</v>
      </c>
      <c r="I1010" s="6"/>
      <c r="J1010" s="3">
        <f t="shared" si="32"/>
        <v>807337.70536000002</v>
      </c>
      <c r="K1010" s="3">
        <f>IF(J1010&lt;Description!$C$6,'Monthly Stage'!J1010,Description!$C$6)</f>
        <v>807337.70536000002</v>
      </c>
    </row>
    <row r="1011" spans="1:11">
      <c r="B1011" s="3"/>
      <c r="D1011" s="8"/>
      <c r="E1011" s="3"/>
      <c r="F1011" s="11"/>
      <c r="G1011" s="3"/>
      <c r="H1011" s="3"/>
      <c r="I1011" s="6"/>
      <c r="J1011" s="3"/>
      <c r="K1011" s="3"/>
    </row>
    <row r="1012" spans="1:11">
      <c r="B1012" s="3"/>
      <c r="D1012" s="8"/>
      <c r="E1012" s="3"/>
      <c r="F1012" s="11"/>
      <c r="G1012" s="3"/>
      <c r="H1012" s="3"/>
      <c r="I1012" s="6"/>
      <c r="J1012" s="3"/>
      <c r="K1012" s="3"/>
    </row>
    <row r="1013" spans="1:11">
      <c r="B1013" s="3"/>
      <c r="D1013" s="8"/>
      <c r="E1013" s="3"/>
      <c r="F1013" s="11"/>
      <c r="G1013" s="3"/>
      <c r="H1013" s="3"/>
      <c r="I1013" s="6"/>
      <c r="J1013" s="3"/>
      <c r="K1013" s="3"/>
    </row>
    <row r="1014" spans="1:11">
      <c r="B1014" s="3"/>
      <c r="D1014" s="8"/>
      <c r="E1014" s="3"/>
      <c r="F1014" s="11"/>
      <c r="G1014" s="3"/>
      <c r="H1014" s="3"/>
      <c r="I1014" s="6"/>
      <c r="J1014" s="3"/>
      <c r="K1014" s="3"/>
    </row>
  </sheetData>
  <phoneticPr fontId="3" type="noConversion"/>
  <conditionalFormatting sqref="J1:K1048576">
    <cfRule type="cellIs" dxfId="0" priority="1" stopIfTrue="1" operator="greaterThan">
      <formula>814500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14"/>
  <sheetViews>
    <sheetView topLeftCell="A935" workbookViewId="0">
      <selection activeCell="C924" sqref="C924"/>
    </sheetView>
  </sheetViews>
  <sheetFormatPr defaultRowHeight="12.75"/>
  <cols>
    <col min="1" max="1" width="12.28515625" customWidth="1"/>
  </cols>
  <sheetData>
    <row r="1" spans="1:4">
      <c r="A1" t="s">
        <v>51</v>
      </c>
      <c r="B1" t="s">
        <v>50</v>
      </c>
    </row>
    <row r="2" spans="1:4">
      <c r="A2">
        <v>996</v>
      </c>
      <c r="B2">
        <v>2.4319999999999999</v>
      </c>
      <c r="C2">
        <f t="shared" ref="C2:C65" si="0">32658*B2+154799</f>
        <v>234223.25599999999</v>
      </c>
      <c r="D2">
        <f t="shared" ref="D2:D65" si="1">B2*-0.2818+1.8005</f>
        <v>1.1151624</v>
      </c>
    </row>
    <row r="3" spans="1:4">
      <c r="A3">
        <v>997</v>
      </c>
      <c r="B3">
        <v>1.399</v>
      </c>
      <c r="C3">
        <f t="shared" si="0"/>
        <v>200487.54200000002</v>
      </c>
      <c r="D3">
        <f t="shared" si="1"/>
        <v>1.4062618</v>
      </c>
    </row>
    <row r="4" spans="1:4">
      <c r="A4">
        <v>998</v>
      </c>
      <c r="B4">
        <v>-2.3410000000000002</v>
      </c>
      <c r="C4">
        <f t="shared" si="0"/>
        <v>78346.621999999988</v>
      </c>
      <c r="D4">
        <f t="shared" si="1"/>
        <v>2.4601937999999999</v>
      </c>
    </row>
    <row r="5" spans="1:4">
      <c r="A5">
        <v>999</v>
      </c>
      <c r="B5">
        <v>-2.6890000000000001</v>
      </c>
      <c r="C5">
        <f t="shared" si="0"/>
        <v>66981.637999999992</v>
      </c>
      <c r="D5">
        <f t="shared" si="1"/>
        <v>2.5582601999999999</v>
      </c>
    </row>
    <row r="6" spans="1:4">
      <c r="A6">
        <v>1000</v>
      </c>
      <c r="B6">
        <v>-2.5150000000000001</v>
      </c>
      <c r="C6">
        <f t="shared" si="0"/>
        <v>72664.12999999999</v>
      </c>
      <c r="D6">
        <f t="shared" si="1"/>
        <v>2.5092270000000001</v>
      </c>
    </row>
    <row r="7" spans="1:4">
      <c r="A7">
        <v>1001</v>
      </c>
      <c r="B7">
        <v>0.97099999999999997</v>
      </c>
      <c r="C7">
        <f t="shared" si="0"/>
        <v>186509.91800000001</v>
      </c>
      <c r="D7">
        <f t="shared" si="1"/>
        <v>1.5268722000000001</v>
      </c>
    </row>
    <row r="8" spans="1:4">
      <c r="A8">
        <v>1002</v>
      </c>
      <c r="B8">
        <v>1.133</v>
      </c>
      <c r="C8">
        <f t="shared" si="0"/>
        <v>191800.514</v>
      </c>
      <c r="D8">
        <f t="shared" si="1"/>
        <v>1.4812205999999999</v>
      </c>
    </row>
    <row r="9" spans="1:4">
      <c r="A9">
        <v>1003</v>
      </c>
      <c r="B9">
        <v>-1.714</v>
      </c>
      <c r="C9">
        <f t="shared" si="0"/>
        <v>98823.187999999995</v>
      </c>
      <c r="D9">
        <f t="shared" si="1"/>
        <v>2.2835052</v>
      </c>
    </row>
    <row r="10" spans="1:4">
      <c r="A10">
        <v>1004</v>
      </c>
      <c r="B10">
        <v>-2.601</v>
      </c>
      <c r="C10">
        <f t="shared" si="0"/>
        <v>69855.542000000001</v>
      </c>
      <c r="D10">
        <f t="shared" si="1"/>
        <v>2.5334618</v>
      </c>
    </row>
    <row r="11" spans="1:4">
      <c r="A11">
        <v>1005</v>
      </c>
      <c r="B11">
        <v>-3.05</v>
      </c>
      <c r="C11">
        <f t="shared" si="0"/>
        <v>55192.100000000006</v>
      </c>
      <c r="D11">
        <f t="shared" si="1"/>
        <v>2.6599900000000001</v>
      </c>
    </row>
    <row r="12" spans="1:4">
      <c r="A12">
        <v>1006</v>
      </c>
      <c r="B12">
        <v>-2.6930000000000001</v>
      </c>
      <c r="C12">
        <f t="shared" si="0"/>
        <v>66851.005999999994</v>
      </c>
      <c r="D12">
        <f t="shared" si="1"/>
        <v>2.5593873999999999</v>
      </c>
    </row>
    <row r="13" spans="1:4">
      <c r="A13">
        <v>1007</v>
      </c>
      <c r="B13">
        <v>-2.1469999999999998</v>
      </c>
      <c r="C13">
        <f t="shared" si="0"/>
        <v>84682.274000000005</v>
      </c>
      <c r="D13">
        <f t="shared" si="1"/>
        <v>2.4055245999999997</v>
      </c>
    </row>
    <row r="14" spans="1:4">
      <c r="A14">
        <v>1008</v>
      </c>
      <c r="B14">
        <v>-0.89900000000000002</v>
      </c>
      <c r="C14">
        <f t="shared" si="0"/>
        <v>125439.458</v>
      </c>
      <c r="D14">
        <f t="shared" si="1"/>
        <v>2.0538381999999999</v>
      </c>
    </row>
    <row r="15" spans="1:4">
      <c r="A15">
        <v>1009</v>
      </c>
      <c r="B15">
        <v>-0.68</v>
      </c>
      <c r="C15">
        <f t="shared" si="0"/>
        <v>132591.56</v>
      </c>
      <c r="D15">
        <f t="shared" si="1"/>
        <v>1.992124</v>
      </c>
    </row>
    <row r="16" spans="1:4">
      <c r="A16">
        <v>1010</v>
      </c>
      <c r="B16">
        <v>-1.2549999999999999</v>
      </c>
      <c r="C16">
        <f t="shared" si="0"/>
        <v>113813.21</v>
      </c>
      <c r="D16">
        <f t="shared" si="1"/>
        <v>2.1541589999999999</v>
      </c>
    </row>
    <row r="17" spans="1:4">
      <c r="A17">
        <v>1011</v>
      </c>
      <c r="B17">
        <v>-1.431</v>
      </c>
      <c r="C17">
        <f t="shared" si="0"/>
        <v>108065.402</v>
      </c>
      <c r="D17">
        <f t="shared" si="1"/>
        <v>2.2037558000000002</v>
      </c>
    </row>
    <row r="18" spans="1:4">
      <c r="A18">
        <v>1012</v>
      </c>
      <c r="B18">
        <v>-1.27</v>
      </c>
      <c r="C18">
        <f t="shared" si="0"/>
        <v>113323.34</v>
      </c>
      <c r="D18">
        <f t="shared" si="1"/>
        <v>2.1583860000000001</v>
      </c>
    </row>
    <row r="19" spans="1:4">
      <c r="A19">
        <v>1013</v>
      </c>
      <c r="B19">
        <v>-2.129</v>
      </c>
      <c r="C19">
        <f t="shared" si="0"/>
        <v>85270.118000000002</v>
      </c>
      <c r="D19">
        <f t="shared" si="1"/>
        <v>2.4004522000000001</v>
      </c>
    </row>
    <row r="20" spans="1:4">
      <c r="A20">
        <v>1014</v>
      </c>
      <c r="B20">
        <v>-4.5229999999999997</v>
      </c>
      <c r="C20">
        <f t="shared" si="0"/>
        <v>7086.8660000000091</v>
      </c>
      <c r="D20">
        <f t="shared" si="1"/>
        <v>3.0750814000000002</v>
      </c>
    </row>
    <row r="21" spans="1:4">
      <c r="A21">
        <v>1015</v>
      </c>
      <c r="B21">
        <v>-4.0780000000000003</v>
      </c>
      <c r="C21">
        <f t="shared" si="0"/>
        <v>21619.675999999978</v>
      </c>
      <c r="D21">
        <f t="shared" si="1"/>
        <v>2.9496804000000001</v>
      </c>
    </row>
    <row r="22" spans="1:4">
      <c r="A22">
        <v>1016</v>
      </c>
      <c r="B22">
        <v>-0.04</v>
      </c>
      <c r="C22">
        <f t="shared" si="0"/>
        <v>153492.68</v>
      </c>
      <c r="D22">
        <f t="shared" si="1"/>
        <v>1.8117719999999999</v>
      </c>
    </row>
    <row r="23" spans="1:4">
      <c r="A23">
        <v>1017</v>
      </c>
      <c r="B23">
        <v>3.573</v>
      </c>
      <c r="C23">
        <f t="shared" si="0"/>
        <v>271486.03399999999</v>
      </c>
      <c r="D23">
        <f t="shared" si="1"/>
        <v>0.79362860000000013</v>
      </c>
    </row>
    <row r="24" spans="1:4">
      <c r="A24">
        <v>1018</v>
      </c>
      <c r="B24">
        <v>4.6369999999999996</v>
      </c>
      <c r="C24">
        <f t="shared" si="0"/>
        <v>306234.14599999995</v>
      </c>
      <c r="D24">
        <f t="shared" si="1"/>
        <v>0.49379340000000016</v>
      </c>
    </row>
    <row r="25" spans="1:4">
      <c r="A25">
        <v>1019</v>
      </c>
      <c r="B25">
        <v>2.173</v>
      </c>
      <c r="C25">
        <f t="shared" si="0"/>
        <v>225764.834</v>
      </c>
      <c r="D25">
        <f t="shared" si="1"/>
        <v>1.1881485999999999</v>
      </c>
    </row>
    <row r="26" spans="1:4">
      <c r="A26">
        <v>1020</v>
      </c>
      <c r="B26">
        <v>-3.0110000000000001</v>
      </c>
      <c r="C26">
        <f t="shared" si="0"/>
        <v>56465.762000000002</v>
      </c>
      <c r="D26">
        <f t="shared" si="1"/>
        <v>2.6489997999999999</v>
      </c>
    </row>
    <row r="27" spans="1:4">
      <c r="A27">
        <v>1021</v>
      </c>
      <c r="B27">
        <v>-0.68899999999999995</v>
      </c>
      <c r="C27">
        <f t="shared" si="0"/>
        <v>132297.63800000001</v>
      </c>
      <c r="D27">
        <f t="shared" si="1"/>
        <v>1.9946602</v>
      </c>
    </row>
    <row r="28" spans="1:4">
      <c r="A28">
        <v>1022</v>
      </c>
      <c r="B28">
        <v>-2.4289999999999998</v>
      </c>
      <c r="C28">
        <f t="shared" si="0"/>
        <v>75472.718000000008</v>
      </c>
      <c r="D28">
        <f t="shared" si="1"/>
        <v>2.4849921999999998</v>
      </c>
    </row>
    <row r="29" spans="1:4">
      <c r="A29">
        <v>1023</v>
      </c>
      <c r="B29">
        <v>-0.38700000000000001</v>
      </c>
      <c r="C29">
        <f t="shared" si="0"/>
        <v>142160.35399999999</v>
      </c>
      <c r="D29">
        <f t="shared" si="1"/>
        <v>1.9095565999999999</v>
      </c>
    </row>
    <row r="30" spans="1:4">
      <c r="A30">
        <v>1024</v>
      </c>
      <c r="B30">
        <v>-0.34</v>
      </c>
      <c r="C30">
        <f t="shared" si="0"/>
        <v>143695.28</v>
      </c>
      <c r="D30">
        <f t="shared" si="1"/>
        <v>1.896312</v>
      </c>
    </row>
    <row r="31" spans="1:4">
      <c r="A31">
        <v>1025</v>
      </c>
      <c r="B31">
        <v>-1.5389999999999999</v>
      </c>
      <c r="C31">
        <f t="shared" si="0"/>
        <v>104538.338</v>
      </c>
      <c r="D31">
        <f t="shared" si="1"/>
        <v>2.2341902</v>
      </c>
    </row>
    <row r="32" spans="1:4">
      <c r="A32">
        <v>1026</v>
      </c>
      <c r="B32">
        <v>1.456</v>
      </c>
      <c r="C32">
        <f t="shared" si="0"/>
        <v>202349.04800000001</v>
      </c>
      <c r="D32">
        <f t="shared" si="1"/>
        <v>1.3901992000000001</v>
      </c>
    </row>
    <row r="33" spans="1:4">
      <c r="A33">
        <v>1027</v>
      </c>
      <c r="B33">
        <v>1.1910000000000001</v>
      </c>
      <c r="C33">
        <f t="shared" si="0"/>
        <v>193694.67800000001</v>
      </c>
      <c r="D33">
        <f t="shared" si="1"/>
        <v>1.4648762</v>
      </c>
    </row>
    <row r="34" spans="1:4">
      <c r="A34">
        <v>1028</v>
      </c>
      <c r="B34">
        <v>-1.7350000000000001</v>
      </c>
      <c r="C34">
        <f t="shared" si="0"/>
        <v>98137.37</v>
      </c>
      <c r="D34">
        <f t="shared" si="1"/>
        <v>2.2894230000000002</v>
      </c>
    </row>
    <row r="35" spans="1:4">
      <c r="A35">
        <v>1029</v>
      </c>
      <c r="B35">
        <v>-0.17899999999999999</v>
      </c>
      <c r="C35">
        <f t="shared" si="0"/>
        <v>148953.21799999999</v>
      </c>
      <c r="D35">
        <f t="shared" si="1"/>
        <v>1.8509422</v>
      </c>
    </row>
    <row r="36" spans="1:4">
      <c r="A36">
        <v>1030</v>
      </c>
      <c r="B36">
        <v>2.3479999999999999</v>
      </c>
      <c r="C36">
        <f t="shared" si="0"/>
        <v>231479.984</v>
      </c>
      <c r="D36">
        <f t="shared" si="1"/>
        <v>1.1388335999999999</v>
      </c>
    </row>
    <row r="37" spans="1:4">
      <c r="A37">
        <v>1031</v>
      </c>
      <c r="B37">
        <v>0.96399999999999997</v>
      </c>
      <c r="C37">
        <f t="shared" si="0"/>
        <v>186281.31200000001</v>
      </c>
      <c r="D37">
        <f t="shared" si="1"/>
        <v>1.5288447999999999</v>
      </c>
    </row>
    <row r="38" spans="1:4">
      <c r="A38">
        <v>1032</v>
      </c>
      <c r="B38">
        <v>-1.04</v>
      </c>
      <c r="C38">
        <f t="shared" si="0"/>
        <v>120834.68</v>
      </c>
      <c r="D38">
        <f t="shared" si="1"/>
        <v>2.093572</v>
      </c>
    </row>
    <row r="39" spans="1:4">
      <c r="A39">
        <v>1033</v>
      </c>
      <c r="B39">
        <v>-2.5190000000000001</v>
      </c>
      <c r="C39">
        <f t="shared" si="0"/>
        <v>72533.497999999992</v>
      </c>
      <c r="D39">
        <f t="shared" si="1"/>
        <v>2.5103542000000001</v>
      </c>
    </row>
    <row r="40" spans="1:4">
      <c r="A40">
        <v>1034</v>
      </c>
      <c r="B40">
        <v>-1.4390000000000001</v>
      </c>
      <c r="C40">
        <f t="shared" si="0"/>
        <v>107804.13800000001</v>
      </c>
      <c r="D40">
        <f t="shared" si="1"/>
        <v>2.2060102000000001</v>
      </c>
    </row>
    <row r="41" spans="1:4">
      <c r="A41">
        <v>1035</v>
      </c>
      <c r="B41">
        <v>-0.35899999999999999</v>
      </c>
      <c r="C41">
        <f t="shared" si="0"/>
        <v>143074.77799999999</v>
      </c>
      <c r="D41">
        <f t="shared" si="1"/>
        <v>1.9016662</v>
      </c>
    </row>
    <row r="42" spans="1:4">
      <c r="A42">
        <v>1036</v>
      </c>
      <c r="B42">
        <v>-1.9E-2</v>
      </c>
      <c r="C42">
        <f t="shared" si="0"/>
        <v>154178.49799999999</v>
      </c>
      <c r="D42">
        <f t="shared" si="1"/>
        <v>1.8058542</v>
      </c>
    </row>
    <row r="43" spans="1:4">
      <c r="A43">
        <v>1037</v>
      </c>
      <c r="B43">
        <v>0.56799999999999995</v>
      </c>
      <c r="C43">
        <f t="shared" si="0"/>
        <v>173348.74400000001</v>
      </c>
      <c r="D43">
        <f t="shared" si="1"/>
        <v>1.6404376000000001</v>
      </c>
    </row>
    <row r="44" spans="1:4">
      <c r="A44">
        <v>1038</v>
      </c>
      <c r="B44">
        <v>-2.9000000000000001E-2</v>
      </c>
      <c r="C44">
        <f t="shared" si="0"/>
        <v>153851.91800000001</v>
      </c>
      <c r="D44">
        <f t="shared" si="1"/>
        <v>1.8086722</v>
      </c>
    </row>
    <row r="45" spans="1:4">
      <c r="A45">
        <v>1039</v>
      </c>
      <c r="B45">
        <v>-0.60799999999999998</v>
      </c>
      <c r="C45">
        <f t="shared" si="0"/>
        <v>134942.93599999999</v>
      </c>
      <c r="D45">
        <f t="shared" si="1"/>
        <v>1.9718344000000001</v>
      </c>
    </row>
    <row r="46" spans="1:4">
      <c r="A46">
        <v>1040</v>
      </c>
      <c r="B46">
        <v>-2.3149999999999999</v>
      </c>
      <c r="C46">
        <f t="shared" si="0"/>
        <v>79195.73</v>
      </c>
      <c r="D46">
        <f t="shared" si="1"/>
        <v>2.4528669999999999</v>
      </c>
    </row>
    <row r="47" spans="1:4">
      <c r="A47">
        <v>1041</v>
      </c>
      <c r="B47">
        <v>-2.355</v>
      </c>
      <c r="C47">
        <f t="shared" si="0"/>
        <v>77889.41</v>
      </c>
      <c r="D47">
        <f t="shared" si="1"/>
        <v>2.4641389999999999</v>
      </c>
    </row>
    <row r="48" spans="1:4">
      <c r="A48">
        <v>1042</v>
      </c>
      <c r="B48">
        <v>-1.6459999999999999</v>
      </c>
      <c r="C48">
        <f t="shared" si="0"/>
        <v>101043.932</v>
      </c>
      <c r="D48">
        <f t="shared" si="1"/>
        <v>2.2643428000000001</v>
      </c>
    </row>
    <row r="49" spans="1:4">
      <c r="A49">
        <v>1043</v>
      </c>
      <c r="B49">
        <v>-3.1110000000000002</v>
      </c>
      <c r="C49">
        <f t="shared" si="0"/>
        <v>53199.962</v>
      </c>
      <c r="D49">
        <f t="shared" si="1"/>
        <v>2.6771798000000002</v>
      </c>
    </row>
    <row r="50" spans="1:4">
      <c r="A50">
        <v>1044</v>
      </c>
      <c r="B50">
        <v>-4.1280000000000001</v>
      </c>
      <c r="C50">
        <f t="shared" si="0"/>
        <v>19986.775999999983</v>
      </c>
      <c r="D50">
        <f t="shared" si="1"/>
        <v>2.9637704</v>
      </c>
    </row>
    <row r="51" spans="1:4">
      <c r="A51">
        <v>1045</v>
      </c>
      <c r="B51">
        <v>-1.2569999999999999</v>
      </c>
      <c r="C51">
        <f t="shared" si="0"/>
        <v>113747.894</v>
      </c>
      <c r="D51">
        <f t="shared" si="1"/>
        <v>2.1547225999999999</v>
      </c>
    </row>
    <row r="52" spans="1:4">
      <c r="A52">
        <v>1046</v>
      </c>
      <c r="B52">
        <v>1.079</v>
      </c>
      <c r="C52">
        <f t="shared" si="0"/>
        <v>190036.98199999999</v>
      </c>
      <c r="D52">
        <f t="shared" si="1"/>
        <v>1.4964378</v>
      </c>
    </row>
    <row r="53" spans="1:4">
      <c r="A53">
        <v>1047</v>
      </c>
      <c r="B53">
        <v>-1.1579999999999999</v>
      </c>
      <c r="C53">
        <f t="shared" si="0"/>
        <v>116981.03599999999</v>
      </c>
      <c r="D53">
        <f t="shared" si="1"/>
        <v>2.1268243999999998</v>
      </c>
    </row>
    <row r="54" spans="1:4">
      <c r="A54">
        <v>1048</v>
      </c>
      <c r="B54">
        <v>-0.79100000000000004</v>
      </c>
      <c r="C54">
        <f t="shared" si="0"/>
        <v>128966.522</v>
      </c>
      <c r="D54">
        <f t="shared" si="1"/>
        <v>2.0234038000000001</v>
      </c>
    </row>
    <row r="55" spans="1:4">
      <c r="A55">
        <v>1049</v>
      </c>
      <c r="B55">
        <v>-0.247</v>
      </c>
      <c r="C55">
        <f t="shared" si="0"/>
        <v>146732.47399999999</v>
      </c>
      <c r="D55">
        <f t="shared" si="1"/>
        <v>1.8701045999999999</v>
      </c>
    </row>
    <row r="56" spans="1:4">
      <c r="A56">
        <v>1050</v>
      </c>
      <c r="B56">
        <v>-3.4729999999999999</v>
      </c>
      <c r="C56">
        <f t="shared" si="0"/>
        <v>41377.766000000003</v>
      </c>
      <c r="D56">
        <f t="shared" si="1"/>
        <v>2.7791914000000002</v>
      </c>
    </row>
    <row r="57" spans="1:4">
      <c r="A57">
        <v>1051</v>
      </c>
      <c r="B57">
        <v>-1.7450000000000001</v>
      </c>
      <c r="C57">
        <f t="shared" si="0"/>
        <v>97810.79</v>
      </c>
      <c r="D57">
        <f t="shared" si="1"/>
        <v>2.2922410000000002</v>
      </c>
    </row>
    <row r="58" spans="1:4">
      <c r="A58">
        <v>1052</v>
      </c>
      <c r="B58">
        <v>2.7360000000000002</v>
      </c>
      <c r="C58">
        <f t="shared" si="0"/>
        <v>244151.288</v>
      </c>
      <c r="D58">
        <f t="shared" si="1"/>
        <v>1.0294951999999999</v>
      </c>
    </row>
    <row r="59" spans="1:4">
      <c r="A59">
        <v>1053</v>
      </c>
      <c r="B59">
        <v>5.3440000000000003</v>
      </c>
      <c r="C59">
        <f t="shared" si="0"/>
        <v>329323.35200000001</v>
      </c>
      <c r="D59">
        <f t="shared" si="1"/>
        <v>0.29456079999999996</v>
      </c>
    </row>
    <row r="60" spans="1:4">
      <c r="A60">
        <v>1054</v>
      </c>
      <c r="B60">
        <v>6.2949999999999999</v>
      </c>
      <c r="C60">
        <f t="shared" si="0"/>
        <v>360381.11</v>
      </c>
      <c r="D60">
        <f t="shared" si="1"/>
        <v>2.6569000000000065E-2</v>
      </c>
    </row>
    <row r="61" spans="1:4">
      <c r="A61">
        <v>1055</v>
      </c>
      <c r="B61">
        <v>5.6509999999999998</v>
      </c>
      <c r="C61">
        <f t="shared" si="0"/>
        <v>339349.35800000001</v>
      </c>
      <c r="D61">
        <f t="shared" si="1"/>
        <v>0.20804820000000013</v>
      </c>
    </row>
    <row r="62" spans="1:4">
      <c r="A62">
        <v>1056</v>
      </c>
      <c r="B62">
        <v>1.946</v>
      </c>
      <c r="C62">
        <f t="shared" si="0"/>
        <v>218351.46799999999</v>
      </c>
      <c r="D62">
        <f t="shared" si="1"/>
        <v>1.2521172</v>
      </c>
    </row>
    <row r="63" spans="1:4">
      <c r="A63">
        <v>1057</v>
      </c>
      <c r="B63">
        <v>-0.74</v>
      </c>
      <c r="C63">
        <f t="shared" si="0"/>
        <v>130632.08</v>
      </c>
      <c r="D63">
        <f t="shared" si="1"/>
        <v>2.0090319999999999</v>
      </c>
    </row>
    <row r="64" spans="1:4">
      <c r="A64">
        <v>1058</v>
      </c>
      <c r="B64">
        <v>0.17599999999999999</v>
      </c>
      <c r="C64">
        <f t="shared" si="0"/>
        <v>160546.80799999999</v>
      </c>
      <c r="D64">
        <f t="shared" si="1"/>
        <v>1.7509032</v>
      </c>
    </row>
    <row r="65" spans="1:4">
      <c r="A65">
        <v>1059</v>
      </c>
      <c r="B65">
        <v>2.2320000000000002</v>
      </c>
      <c r="C65">
        <f t="shared" si="0"/>
        <v>227691.65600000002</v>
      </c>
      <c r="D65">
        <f t="shared" si="1"/>
        <v>1.1715224</v>
      </c>
    </row>
    <row r="66" spans="1:4">
      <c r="A66">
        <v>1060</v>
      </c>
      <c r="B66">
        <v>1.3819999999999999</v>
      </c>
      <c r="C66">
        <f t="shared" ref="C66:C129" si="2">32658*B66+154799</f>
        <v>199932.356</v>
      </c>
      <c r="D66">
        <f t="shared" ref="D66:D129" si="3">B66*-0.2818+1.8005</f>
        <v>1.4110524</v>
      </c>
    </row>
    <row r="67" spans="1:4">
      <c r="A67">
        <v>1061</v>
      </c>
      <c r="B67">
        <v>-3.0710000000000002</v>
      </c>
      <c r="C67">
        <f t="shared" si="2"/>
        <v>54506.281999999992</v>
      </c>
      <c r="D67">
        <f t="shared" si="3"/>
        <v>2.6659078000000003</v>
      </c>
    </row>
    <row r="68" spans="1:4">
      <c r="A68">
        <v>1062</v>
      </c>
      <c r="B68">
        <v>-3.6709999999999998</v>
      </c>
      <c r="C68">
        <f t="shared" si="2"/>
        <v>34911.482000000004</v>
      </c>
      <c r="D68">
        <f t="shared" si="3"/>
        <v>2.8349877999999999</v>
      </c>
    </row>
    <row r="69" spans="1:4">
      <c r="A69">
        <v>1063</v>
      </c>
      <c r="B69">
        <v>-2.3929999999999998</v>
      </c>
      <c r="C69">
        <f t="shared" si="2"/>
        <v>76648.406000000003</v>
      </c>
      <c r="D69">
        <f t="shared" si="3"/>
        <v>2.4748473999999998</v>
      </c>
    </row>
    <row r="70" spans="1:4">
      <c r="A70">
        <v>1064</v>
      </c>
      <c r="B70">
        <v>0.55300000000000005</v>
      </c>
      <c r="C70">
        <f t="shared" si="2"/>
        <v>172858.87400000001</v>
      </c>
      <c r="D70">
        <f t="shared" si="3"/>
        <v>1.6446646</v>
      </c>
    </row>
    <row r="71" spans="1:4">
      <c r="A71">
        <v>1065</v>
      </c>
      <c r="B71">
        <v>1.724</v>
      </c>
      <c r="C71">
        <f t="shared" si="2"/>
        <v>211101.39199999999</v>
      </c>
      <c r="D71">
        <f t="shared" si="3"/>
        <v>1.3146768</v>
      </c>
    </row>
    <row r="72" spans="1:4">
      <c r="A72">
        <v>1066</v>
      </c>
      <c r="B72">
        <v>-0.13200000000000001</v>
      </c>
      <c r="C72">
        <f t="shared" si="2"/>
        <v>150488.144</v>
      </c>
      <c r="D72">
        <f t="shared" si="3"/>
        <v>1.8376976</v>
      </c>
    </row>
    <row r="73" spans="1:4">
      <c r="A73">
        <v>1067</v>
      </c>
      <c r="B73">
        <v>1.222</v>
      </c>
      <c r="C73">
        <f t="shared" si="2"/>
        <v>194707.076</v>
      </c>
      <c r="D73">
        <f t="shared" si="3"/>
        <v>1.4561404</v>
      </c>
    </row>
    <row r="74" spans="1:4">
      <c r="A74">
        <v>1068</v>
      </c>
      <c r="B74">
        <v>0.47499999999999998</v>
      </c>
      <c r="C74">
        <f t="shared" si="2"/>
        <v>170311.55</v>
      </c>
      <c r="D74">
        <f t="shared" si="3"/>
        <v>1.6666449999999999</v>
      </c>
    </row>
    <row r="75" spans="1:4">
      <c r="A75">
        <v>1069</v>
      </c>
      <c r="B75">
        <v>-1.415</v>
      </c>
      <c r="C75">
        <f t="shared" si="2"/>
        <v>108587.93</v>
      </c>
      <c r="D75">
        <f t="shared" si="3"/>
        <v>2.1992470000000002</v>
      </c>
    </row>
    <row r="76" spans="1:4">
      <c r="A76">
        <v>1070</v>
      </c>
      <c r="B76">
        <v>-2.9000000000000001E-2</v>
      </c>
      <c r="C76">
        <f t="shared" si="2"/>
        <v>153851.91800000001</v>
      </c>
      <c r="D76">
        <f t="shared" si="3"/>
        <v>1.8086722</v>
      </c>
    </row>
    <row r="77" spans="1:4">
      <c r="A77">
        <v>1071</v>
      </c>
      <c r="B77">
        <v>-1.8129999999999999</v>
      </c>
      <c r="C77">
        <f t="shared" si="2"/>
        <v>95590.046000000002</v>
      </c>
      <c r="D77">
        <f t="shared" si="3"/>
        <v>2.3114034000000001</v>
      </c>
    </row>
    <row r="78" spans="1:4">
      <c r="A78">
        <v>1072</v>
      </c>
      <c r="B78">
        <v>-2.577</v>
      </c>
      <c r="C78">
        <f t="shared" si="2"/>
        <v>70639.334000000003</v>
      </c>
      <c r="D78">
        <f t="shared" si="3"/>
        <v>2.5266986</v>
      </c>
    </row>
    <row r="79" spans="1:4">
      <c r="A79">
        <v>1073</v>
      </c>
      <c r="B79">
        <v>-3.4449999999999998</v>
      </c>
      <c r="C79">
        <f t="shared" si="2"/>
        <v>42292.19</v>
      </c>
      <c r="D79">
        <f t="shared" si="3"/>
        <v>2.7713009999999998</v>
      </c>
    </row>
    <row r="80" spans="1:4">
      <c r="A80">
        <v>1074</v>
      </c>
      <c r="B80">
        <v>-2.5569999999999999</v>
      </c>
      <c r="C80">
        <f t="shared" si="2"/>
        <v>71292.494000000006</v>
      </c>
      <c r="D80">
        <f t="shared" si="3"/>
        <v>2.5210626</v>
      </c>
    </row>
    <row r="81" spans="1:4">
      <c r="A81">
        <v>1075</v>
      </c>
      <c r="B81">
        <v>-0.71699999999999997</v>
      </c>
      <c r="C81">
        <f t="shared" si="2"/>
        <v>131383.21400000001</v>
      </c>
      <c r="D81">
        <f t="shared" si="3"/>
        <v>2.0025506000000002</v>
      </c>
    </row>
    <row r="82" spans="1:4">
      <c r="A82">
        <v>1076</v>
      </c>
      <c r="B82">
        <v>-0.254</v>
      </c>
      <c r="C82">
        <f t="shared" si="2"/>
        <v>146503.86799999999</v>
      </c>
      <c r="D82">
        <f t="shared" si="3"/>
        <v>1.8720771999999999</v>
      </c>
    </row>
    <row r="83" spans="1:4">
      <c r="A83">
        <v>1077</v>
      </c>
      <c r="B83">
        <v>-0.317</v>
      </c>
      <c r="C83">
        <f t="shared" si="2"/>
        <v>144446.41399999999</v>
      </c>
      <c r="D83">
        <f t="shared" si="3"/>
        <v>1.8898306</v>
      </c>
    </row>
    <row r="84" spans="1:4">
      <c r="A84">
        <v>1078</v>
      </c>
      <c r="B84">
        <v>-2.8319999999999999</v>
      </c>
      <c r="C84">
        <f t="shared" si="2"/>
        <v>62311.544000000009</v>
      </c>
      <c r="D84">
        <f t="shared" si="3"/>
        <v>2.5985575999999999</v>
      </c>
    </row>
    <row r="85" spans="1:4">
      <c r="A85">
        <v>1079</v>
      </c>
      <c r="B85">
        <v>-3.794</v>
      </c>
      <c r="C85">
        <f t="shared" si="2"/>
        <v>30894.547999999995</v>
      </c>
      <c r="D85">
        <f t="shared" si="3"/>
        <v>2.8696492</v>
      </c>
    </row>
    <row r="86" spans="1:4">
      <c r="A86">
        <v>1080</v>
      </c>
      <c r="B86">
        <v>-3.782</v>
      </c>
      <c r="C86">
        <f t="shared" si="2"/>
        <v>31286.444000000003</v>
      </c>
      <c r="D86">
        <f t="shared" si="3"/>
        <v>2.8662676</v>
      </c>
    </row>
    <row r="87" spans="1:4">
      <c r="A87">
        <v>1081</v>
      </c>
      <c r="B87">
        <v>-1.74</v>
      </c>
      <c r="C87">
        <f t="shared" si="2"/>
        <v>97974.080000000002</v>
      </c>
      <c r="D87">
        <f t="shared" si="3"/>
        <v>2.290832</v>
      </c>
    </row>
    <row r="88" spans="1:4">
      <c r="A88">
        <v>1082</v>
      </c>
      <c r="B88">
        <v>-0.58699999999999997</v>
      </c>
      <c r="C88">
        <f t="shared" si="2"/>
        <v>135628.75400000002</v>
      </c>
      <c r="D88">
        <f t="shared" si="3"/>
        <v>1.9659165999999999</v>
      </c>
    </row>
    <row r="89" spans="1:4">
      <c r="A89">
        <v>1083</v>
      </c>
      <c r="B89">
        <v>1.5309999999999999</v>
      </c>
      <c r="C89">
        <f t="shared" si="2"/>
        <v>204798.39799999999</v>
      </c>
      <c r="D89">
        <f t="shared" si="3"/>
        <v>1.3690642</v>
      </c>
    </row>
    <row r="90" spans="1:4">
      <c r="A90">
        <v>1084</v>
      </c>
      <c r="B90">
        <v>1.1539999999999999</v>
      </c>
      <c r="C90">
        <f t="shared" si="2"/>
        <v>192486.33199999999</v>
      </c>
      <c r="D90">
        <f t="shared" si="3"/>
        <v>1.4753028000000001</v>
      </c>
    </row>
    <row r="91" spans="1:4">
      <c r="A91">
        <v>1085</v>
      </c>
      <c r="B91">
        <v>-1.756</v>
      </c>
      <c r="C91">
        <f t="shared" si="2"/>
        <v>97451.551999999996</v>
      </c>
      <c r="D91">
        <f t="shared" si="3"/>
        <v>2.2953408</v>
      </c>
    </row>
    <row r="92" spans="1:4">
      <c r="A92">
        <v>1086</v>
      </c>
      <c r="B92">
        <v>-2.7250000000000001</v>
      </c>
      <c r="C92">
        <f t="shared" si="2"/>
        <v>65805.95</v>
      </c>
      <c r="D92">
        <f t="shared" si="3"/>
        <v>2.5684050000000003</v>
      </c>
    </row>
    <row r="93" spans="1:4">
      <c r="A93">
        <v>1087</v>
      </c>
      <c r="B93">
        <v>0.95399999999999996</v>
      </c>
      <c r="C93">
        <f t="shared" si="2"/>
        <v>185954.73199999999</v>
      </c>
      <c r="D93">
        <f t="shared" si="3"/>
        <v>1.5316627999999999</v>
      </c>
    </row>
    <row r="94" spans="1:4">
      <c r="A94">
        <v>1088</v>
      </c>
      <c r="B94">
        <v>0.86199999999999999</v>
      </c>
      <c r="C94">
        <f t="shared" si="2"/>
        <v>182950.196</v>
      </c>
      <c r="D94">
        <f t="shared" si="3"/>
        <v>1.5575884</v>
      </c>
    </row>
    <row r="95" spans="1:4">
      <c r="A95">
        <v>1089</v>
      </c>
      <c r="B95">
        <v>-2.9710000000000001</v>
      </c>
      <c r="C95">
        <f t="shared" si="2"/>
        <v>57772.081999999995</v>
      </c>
      <c r="D95">
        <f t="shared" si="3"/>
        <v>2.6377278</v>
      </c>
    </row>
    <row r="96" spans="1:4">
      <c r="A96">
        <v>1090</v>
      </c>
      <c r="B96">
        <v>-2.734</v>
      </c>
      <c r="C96">
        <f t="shared" si="2"/>
        <v>65512.028000000006</v>
      </c>
      <c r="D96">
        <f t="shared" si="3"/>
        <v>2.5709412</v>
      </c>
    </row>
    <row r="97" spans="1:4">
      <c r="A97">
        <v>1091</v>
      </c>
      <c r="B97">
        <v>-0.56200000000000006</v>
      </c>
      <c r="C97">
        <f t="shared" si="2"/>
        <v>136445.204</v>
      </c>
      <c r="D97">
        <f t="shared" si="3"/>
        <v>1.9588715999999999</v>
      </c>
    </row>
    <row r="98" spans="1:4">
      <c r="A98">
        <v>1092</v>
      </c>
      <c r="B98">
        <v>-0.52500000000000002</v>
      </c>
      <c r="C98">
        <f t="shared" si="2"/>
        <v>137653.54999999999</v>
      </c>
      <c r="D98">
        <f t="shared" si="3"/>
        <v>1.948445</v>
      </c>
    </row>
    <row r="99" spans="1:4">
      <c r="A99">
        <v>1093</v>
      </c>
      <c r="B99">
        <v>0.32800000000000001</v>
      </c>
      <c r="C99">
        <f t="shared" si="2"/>
        <v>165510.82399999999</v>
      </c>
      <c r="D99">
        <f t="shared" si="3"/>
        <v>1.7080696</v>
      </c>
    </row>
    <row r="100" spans="1:4">
      <c r="A100">
        <v>1094</v>
      </c>
      <c r="B100">
        <v>2.246</v>
      </c>
      <c r="C100">
        <f t="shared" si="2"/>
        <v>228148.86800000002</v>
      </c>
      <c r="D100">
        <f t="shared" si="3"/>
        <v>1.1675772</v>
      </c>
    </row>
    <row r="101" spans="1:4">
      <c r="A101">
        <v>1095</v>
      </c>
      <c r="B101">
        <v>2.2709999999999999</v>
      </c>
      <c r="C101">
        <f t="shared" si="2"/>
        <v>228965.318</v>
      </c>
      <c r="D101">
        <f t="shared" si="3"/>
        <v>1.1605322</v>
      </c>
    </row>
    <row r="102" spans="1:4">
      <c r="A102">
        <v>1096</v>
      </c>
      <c r="B102">
        <v>1.1479999999999999</v>
      </c>
      <c r="C102">
        <f t="shared" si="2"/>
        <v>192290.38399999999</v>
      </c>
      <c r="D102">
        <f t="shared" si="3"/>
        <v>1.4769936000000001</v>
      </c>
    </row>
    <row r="103" spans="1:4">
      <c r="A103">
        <v>1097</v>
      </c>
      <c r="B103">
        <v>2.9079999999999999</v>
      </c>
      <c r="C103">
        <f t="shared" si="2"/>
        <v>249768.46399999998</v>
      </c>
      <c r="D103">
        <f t="shared" si="3"/>
        <v>0.98102560000000005</v>
      </c>
    </row>
    <row r="104" spans="1:4">
      <c r="A104">
        <v>1098</v>
      </c>
      <c r="B104">
        <v>1.079</v>
      </c>
      <c r="C104">
        <f t="shared" si="2"/>
        <v>190036.98199999999</v>
      </c>
      <c r="D104">
        <f t="shared" si="3"/>
        <v>1.4964378</v>
      </c>
    </row>
    <row r="105" spans="1:4">
      <c r="A105">
        <v>1099</v>
      </c>
      <c r="B105">
        <v>-2.423</v>
      </c>
      <c r="C105">
        <f t="shared" si="2"/>
        <v>75668.665999999997</v>
      </c>
      <c r="D105">
        <f t="shared" si="3"/>
        <v>2.4833014000000002</v>
      </c>
    </row>
    <row r="106" spans="1:4">
      <c r="A106">
        <v>1100</v>
      </c>
      <c r="B106">
        <v>-1.8149999999999999</v>
      </c>
      <c r="C106">
        <f t="shared" si="2"/>
        <v>95524.73000000001</v>
      </c>
      <c r="D106">
        <f t="shared" si="3"/>
        <v>2.3119670000000001</v>
      </c>
    </row>
    <row r="107" spans="1:4">
      <c r="A107">
        <v>1101</v>
      </c>
      <c r="B107">
        <v>-0.70199999999999996</v>
      </c>
      <c r="C107">
        <f t="shared" si="2"/>
        <v>131873.084</v>
      </c>
      <c r="D107">
        <f t="shared" si="3"/>
        <v>1.9983236</v>
      </c>
    </row>
    <row r="108" spans="1:4">
      <c r="A108">
        <v>1102</v>
      </c>
      <c r="B108">
        <v>0.77800000000000002</v>
      </c>
      <c r="C108">
        <f t="shared" si="2"/>
        <v>180206.924</v>
      </c>
      <c r="D108">
        <f t="shared" si="3"/>
        <v>1.5812596000000001</v>
      </c>
    </row>
    <row r="109" spans="1:4">
      <c r="A109">
        <v>1103</v>
      </c>
      <c r="B109">
        <v>-1.2829999999999999</v>
      </c>
      <c r="C109">
        <f t="shared" si="2"/>
        <v>112898.78599999999</v>
      </c>
      <c r="D109">
        <f t="shared" si="3"/>
        <v>2.1620493999999999</v>
      </c>
    </row>
    <row r="110" spans="1:4">
      <c r="A110">
        <v>1104</v>
      </c>
      <c r="B110">
        <v>-4.72</v>
      </c>
      <c r="C110">
        <f t="shared" si="2"/>
        <v>653.24000000001979</v>
      </c>
      <c r="D110">
        <f t="shared" si="3"/>
        <v>3.1305959999999997</v>
      </c>
    </row>
    <row r="111" spans="1:4">
      <c r="A111">
        <v>1105</v>
      </c>
      <c r="B111">
        <v>0.39500000000000002</v>
      </c>
      <c r="C111">
        <f t="shared" si="2"/>
        <v>167698.91</v>
      </c>
      <c r="D111">
        <f t="shared" si="3"/>
        <v>1.6891890000000001</v>
      </c>
    </row>
    <row r="112" spans="1:4">
      <c r="A112">
        <v>1106</v>
      </c>
      <c r="B112">
        <v>4.8899999999999997</v>
      </c>
      <c r="C112">
        <f t="shared" si="2"/>
        <v>314496.62</v>
      </c>
      <c r="D112">
        <f t="shared" si="3"/>
        <v>0.42249800000000004</v>
      </c>
    </row>
    <row r="113" spans="1:4">
      <c r="A113">
        <v>1107</v>
      </c>
      <c r="B113">
        <v>-0.28299999999999997</v>
      </c>
      <c r="C113">
        <f t="shared" si="2"/>
        <v>145556.78599999999</v>
      </c>
      <c r="D113">
        <f t="shared" si="3"/>
        <v>1.8802494000000001</v>
      </c>
    </row>
    <row r="114" spans="1:4">
      <c r="A114">
        <v>1108</v>
      </c>
      <c r="B114">
        <v>-2.9470000000000001</v>
      </c>
      <c r="C114">
        <f t="shared" si="2"/>
        <v>58555.873999999996</v>
      </c>
      <c r="D114">
        <f t="shared" si="3"/>
        <v>2.6309646</v>
      </c>
    </row>
    <row r="115" spans="1:4">
      <c r="A115">
        <v>1109</v>
      </c>
      <c r="B115">
        <v>-2.1539999999999999</v>
      </c>
      <c r="C115">
        <f t="shared" si="2"/>
        <v>84453.668000000005</v>
      </c>
      <c r="D115">
        <f t="shared" si="3"/>
        <v>2.4074971999999999</v>
      </c>
    </row>
    <row r="116" spans="1:4">
      <c r="A116">
        <v>1110</v>
      </c>
      <c r="B116">
        <v>-2.2210000000000001</v>
      </c>
      <c r="C116">
        <f t="shared" si="2"/>
        <v>82265.581999999995</v>
      </c>
      <c r="D116">
        <f t="shared" si="3"/>
        <v>2.4263778</v>
      </c>
    </row>
    <row r="117" spans="1:4">
      <c r="A117">
        <v>1111</v>
      </c>
      <c r="B117">
        <v>-2.843</v>
      </c>
      <c r="C117">
        <f t="shared" si="2"/>
        <v>61952.305999999997</v>
      </c>
      <c r="D117">
        <f t="shared" si="3"/>
        <v>2.6016574000000001</v>
      </c>
    </row>
    <row r="118" spans="1:4">
      <c r="A118">
        <v>1112</v>
      </c>
      <c r="B118">
        <v>-1.796</v>
      </c>
      <c r="C118">
        <f t="shared" si="2"/>
        <v>96145.231999999989</v>
      </c>
      <c r="D118">
        <f t="shared" si="3"/>
        <v>2.3066127999999999</v>
      </c>
    </row>
    <row r="119" spans="1:4">
      <c r="A119">
        <v>1113</v>
      </c>
      <c r="B119">
        <v>3.3879999999999999</v>
      </c>
      <c r="C119">
        <f t="shared" si="2"/>
        <v>265444.304</v>
      </c>
      <c r="D119">
        <f t="shared" si="3"/>
        <v>0.8457616</v>
      </c>
    </row>
    <row r="120" spans="1:4">
      <c r="A120">
        <v>1114</v>
      </c>
      <c r="B120">
        <v>1.613</v>
      </c>
      <c r="C120">
        <f t="shared" si="2"/>
        <v>207476.35399999999</v>
      </c>
      <c r="D120">
        <f t="shared" si="3"/>
        <v>1.3459566000000001</v>
      </c>
    </row>
    <row r="121" spans="1:4">
      <c r="A121">
        <v>1115</v>
      </c>
      <c r="B121">
        <v>-3.3740000000000001</v>
      </c>
      <c r="C121">
        <f t="shared" si="2"/>
        <v>44610.907999999996</v>
      </c>
      <c r="D121">
        <f t="shared" si="3"/>
        <v>2.7512932000000001</v>
      </c>
    </row>
    <row r="122" spans="1:4">
      <c r="A122">
        <v>1116</v>
      </c>
      <c r="B122">
        <v>-1.65</v>
      </c>
      <c r="C122">
        <f t="shared" si="2"/>
        <v>100913.3</v>
      </c>
      <c r="D122">
        <f t="shared" si="3"/>
        <v>2.2654700000000001</v>
      </c>
    </row>
    <row r="123" spans="1:4">
      <c r="A123">
        <v>1117</v>
      </c>
      <c r="B123">
        <v>-1.4319999999999999</v>
      </c>
      <c r="C123">
        <f t="shared" si="2"/>
        <v>108032.74400000001</v>
      </c>
      <c r="D123">
        <f t="shared" si="3"/>
        <v>2.2040375999999999</v>
      </c>
    </row>
    <row r="124" spans="1:4">
      <c r="A124">
        <v>1118</v>
      </c>
      <c r="B124">
        <v>-1.706</v>
      </c>
      <c r="C124">
        <f t="shared" si="2"/>
        <v>99084.452000000005</v>
      </c>
      <c r="D124">
        <f t="shared" si="3"/>
        <v>2.2812508</v>
      </c>
    </row>
    <row r="125" spans="1:4">
      <c r="A125">
        <v>1119</v>
      </c>
      <c r="B125">
        <v>-0.83899999999999997</v>
      </c>
      <c r="C125">
        <f t="shared" si="2"/>
        <v>127398.93799999999</v>
      </c>
      <c r="D125">
        <f t="shared" si="3"/>
        <v>2.0369302</v>
      </c>
    </row>
    <row r="126" spans="1:4">
      <c r="A126">
        <v>1120</v>
      </c>
      <c r="B126">
        <v>6.4000000000000001E-2</v>
      </c>
      <c r="C126">
        <f t="shared" si="2"/>
        <v>156889.11199999999</v>
      </c>
      <c r="D126">
        <f t="shared" si="3"/>
        <v>1.7824648000000001</v>
      </c>
    </row>
    <row r="127" spans="1:4">
      <c r="A127">
        <v>1121</v>
      </c>
      <c r="B127">
        <v>-2.3420000000000001</v>
      </c>
      <c r="C127">
        <f t="shared" si="2"/>
        <v>78313.963999999993</v>
      </c>
      <c r="D127">
        <f t="shared" si="3"/>
        <v>2.4604756000000001</v>
      </c>
    </row>
    <row r="128" spans="1:4">
      <c r="A128">
        <v>1122</v>
      </c>
      <c r="B128">
        <v>-1.024</v>
      </c>
      <c r="C128">
        <f t="shared" si="2"/>
        <v>121357.208</v>
      </c>
      <c r="D128">
        <f t="shared" si="3"/>
        <v>2.0890632</v>
      </c>
    </row>
    <row r="129" spans="1:4">
      <c r="A129">
        <v>1123</v>
      </c>
      <c r="B129">
        <v>-0.70899999999999996</v>
      </c>
      <c r="C129">
        <f t="shared" si="2"/>
        <v>131644.478</v>
      </c>
      <c r="D129">
        <f t="shared" si="3"/>
        <v>2.0002962000000002</v>
      </c>
    </row>
    <row r="130" spans="1:4">
      <c r="A130">
        <v>1124</v>
      </c>
      <c r="B130">
        <v>-3.516</v>
      </c>
      <c r="C130">
        <f t="shared" ref="C130:C193" si="4">32658*B130+154799</f>
        <v>39973.471999999994</v>
      </c>
      <c r="D130">
        <f t="shared" ref="D130:D193" si="5">B130*-0.2818+1.8005</f>
        <v>2.7913087999999999</v>
      </c>
    </row>
    <row r="131" spans="1:4">
      <c r="A131">
        <v>1125</v>
      </c>
      <c r="B131">
        <v>-3.3410000000000002</v>
      </c>
      <c r="C131">
        <f t="shared" si="4"/>
        <v>45688.621999999988</v>
      </c>
      <c r="D131">
        <f t="shared" si="5"/>
        <v>2.7419937999999999</v>
      </c>
    </row>
    <row r="132" spans="1:4">
      <c r="A132">
        <v>1126</v>
      </c>
      <c r="B132">
        <v>-2.2530000000000001</v>
      </c>
      <c r="C132">
        <f t="shared" si="4"/>
        <v>81220.525999999998</v>
      </c>
      <c r="D132">
        <f t="shared" si="5"/>
        <v>2.4353954</v>
      </c>
    </row>
    <row r="133" spans="1:4">
      <c r="A133">
        <v>1127</v>
      </c>
      <c r="B133">
        <v>-1.917</v>
      </c>
      <c r="C133">
        <f t="shared" si="4"/>
        <v>92193.614000000001</v>
      </c>
      <c r="D133">
        <f t="shared" si="5"/>
        <v>2.3407106</v>
      </c>
    </row>
    <row r="134" spans="1:4">
      <c r="A134">
        <v>1128</v>
      </c>
      <c r="B134">
        <v>-4.12</v>
      </c>
      <c r="C134">
        <f t="shared" si="4"/>
        <v>20248.040000000008</v>
      </c>
      <c r="D134">
        <f t="shared" si="5"/>
        <v>2.961516</v>
      </c>
    </row>
    <row r="135" spans="1:4">
      <c r="A135">
        <v>1129</v>
      </c>
      <c r="B135">
        <v>-3.8439999999999999</v>
      </c>
      <c r="C135">
        <f t="shared" si="4"/>
        <v>29261.648000000001</v>
      </c>
      <c r="D135">
        <f t="shared" si="5"/>
        <v>2.8837391999999999</v>
      </c>
    </row>
    <row r="136" spans="1:4">
      <c r="A136">
        <v>1130</v>
      </c>
      <c r="B136">
        <v>-2.4009999999999998</v>
      </c>
      <c r="C136">
        <f t="shared" si="4"/>
        <v>76387.142000000007</v>
      </c>
      <c r="D136">
        <f t="shared" si="5"/>
        <v>2.4771017999999998</v>
      </c>
    </row>
    <row r="137" spans="1:4">
      <c r="A137">
        <v>1131</v>
      </c>
      <c r="B137">
        <v>-2.0840000000000001</v>
      </c>
      <c r="C137">
        <f t="shared" si="4"/>
        <v>86739.728000000003</v>
      </c>
      <c r="D137">
        <f t="shared" si="5"/>
        <v>2.3877712</v>
      </c>
    </row>
    <row r="138" spans="1:4">
      <c r="A138">
        <v>1132</v>
      </c>
      <c r="B138">
        <v>-1.9950000000000001</v>
      </c>
      <c r="C138">
        <f t="shared" si="4"/>
        <v>89646.29</v>
      </c>
      <c r="D138">
        <f t="shared" si="5"/>
        <v>2.3626909999999999</v>
      </c>
    </row>
    <row r="139" spans="1:4">
      <c r="A139">
        <v>1133</v>
      </c>
      <c r="B139">
        <v>-2.9049999999999998</v>
      </c>
      <c r="C139">
        <f t="shared" si="4"/>
        <v>59927.510000000009</v>
      </c>
      <c r="D139">
        <f t="shared" si="5"/>
        <v>2.619129</v>
      </c>
    </row>
    <row r="140" spans="1:4">
      <c r="A140">
        <v>1134</v>
      </c>
      <c r="B140">
        <v>-3.5670000000000002</v>
      </c>
      <c r="C140">
        <f t="shared" si="4"/>
        <v>38307.91399999999</v>
      </c>
      <c r="D140">
        <f t="shared" si="5"/>
        <v>2.8056806000000001</v>
      </c>
    </row>
    <row r="141" spans="1:4">
      <c r="A141">
        <v>1135</v>
      </c>
      <c r="B141">
        <v>1.431</v>
      </c>
      <c r="C141">
        <f t="shared" si="4"/>
        <v>201532.598</v>
      </c>
      <c r="D141">
        <f t="shared" si="5"/>
        <v>1.3972442</v>
      </c>
    </row>
    <row r="142" spans="1:4">
      <c r="A142">
        <v>1136</v>
      </c>
      <c r="B142">
        <v>2.1320000000000001</v>
      </c>
      <c r="C142">
        <f t="shared" si="4"/>
        <v>224425.856</v>
      </c>
      <c r="D142">
        <f t="shared" si="5"/>
        <v>1.1997024000000001</v>
      </c>
    </row>
    <row r="143" spans="1:4">
      <c r="A143">
        <v>1137</v>
      </c>
      <c r="B143">
        <v>-3.073</v>
      </c>
      <c r="C143">
        <f t="shared" si="4"/>
        <v>54440.966</v>
      </c>
      <c r="D143">
        <f t="shared" si="5"/>
        <v>2.6664713999999998</v>
      </c>
    </row>
    <row r="144" spans="1:4">
      <c r="A144">
        <v>1138</v>
      </c>
      <c r="B144">
        <v>-3.133</v>
      </c>
      <c r="C144">
        <f t="shared" si="4"/>
        <v>52481.486000000004</v>
      </c>
      <c r="D144">
        <f t="shared" si="5"/>
        <v>2.6833793999999997</v>
      </c>
    </row>
    <row r="145" spans="1:4">
      <c r="A145">
        <v>1139</v>
      </c>
      <c r="B145">
        <v>-0.42399999999999999</v>
      </c>
      <c r="C145">
        <f t="shared" si="4"/>
        <v>140952.008</v>
      </c>
      <c r="D145">
        <f t="shared" si="5"/>
        <v>1.9199831999999999</v>
      </c>
    </row>
    <row r="146" spans="1:4">
      <c r="A146">
        <v>1140</v>
      </c>
      <c r="B146">
        <v>-1.5249999999999999</v>
      </c>
      <c r="C146">
        <f t="shared" si="4"/>
        <v>104995.55</v>
      </c>
      <c r="D146">
        <f t="shared" si="5"/>
        <v>2.230245</v>
      </c>
    </row>
    <row r="147" spans="1:4">
      <c r="A147">
        <v>1141</v>
      </c>
      <c r="B147">
        <v>-0.77500000000000002</v>
      </c>
      <c r="C147">
        <f t="shared" si="4"/>
        <v>129489.05</v>
      </c>
      <c r="D147">
        <f t="shared" si="5"/>
        <v>2.0188950000000001</v>
      </c>
    </row>
    <row r="148" spans="1:4">
      <c r="A148">
        <v>1142</v>
      </c>
      <c r="B148">
        <v>-1.976</v>
      </c>
      <c r="C148">
        <f t="shared" si="4"/>
        <v>90266.792000000001</v>
      </c>
      <c r="D148">
        <f t="shared" si="5"/>
        <v>2.3573368000000001</v>
      </c>
    </row>
    <row r="149" spans="1:4">
      <c r="A149">
        <v>1143</v>
      </c>
      <c r="B149">
        <v>-1.891</v>
      </c>
      <c r="C149">
        <f t="shared" si="4"/>
        <v>93042.722000000009</v>
      </c>
      <c r="D149">
        <f t="shared" si="5"/>
        <v>2.3333838</v>
      </c>
    </row>
    <row r="150" spans="1:4">
      <c r="A150">
        <v>1144</v>
      </c>
      <c r="B150">
        <v>-1.788</v>
      </c>
      <c r="C150">
        <f t="shared" si="4"/>
        <v>96406.495999999999</v>
      </c>
      <c r="D150">
        <f t="shared" si="5"/>
        <v>2.3043583999999999</v>
      </c>
    </row>
    <row r="151" spans="1:4">
      <c r="A151">
        <v>1145</v>
      </c>
      <c r="B151">
        <v>-0.121</v>
      </c>
      <c r="C151">
        <f t="shared" si="4"/>
        <v>150847.38200000001</v>
      </c>
      <c r="D151">
        <f t="shared" si="5"/>
        <v>1.8345978000000001</v>
      </c>
    </row>
    <row r="152" spans="1:4">
      <c r="A152">
        <v>1146</v>
      </c>
      <c r="B152">
        <v>-1.677</v>
      </c>
      <c r="C152">
        <f t="shared" si="4"/>
        <v>100031.534</v>
      </c>
      <c r="D152">
        <f t="shared" si="5"/>
        <v>2.2730785999999998</v>
      </c>
    </row>
    <row r="153" spans="1:4">
      <c r="A153">
        <v>1147</v>
      </c>
      <c r="B153">
        <v>0.113</v>
      </c>
      <c r="C153">
        <f t="shared" si="4"/>
        <v>158489.35399999999</v>
      </c>
      <c r="D153">
        <f t="shared" si="5"/>
        <v>1.7686565999999999</v>
      </c>
    </row>
    <row r="154" spans="1:4">
      <c r="A154">
        <v>1148</v>
      </c>
      <c r="B154">
        <v>-3.1890000000000001</v>
      </c>
      <c r="C154">
        <f t="shared" si="4"/>
        <v>50652.637999999992</v>
      </c>
      <c r="D154">
        <f t="shared" si="5"/>
        <v>2.6991602000000001</v>
      </c>
    </row>
    <row r="155" spans="1:4">
      <c r="A155">
        <v>1149</v>
      </c>
      <c r="B155">
        <v>-4.319</v>
      </c>
      <c r="C155">
        <f t="shared" si="4"/>
        <v>13749.097999999998</v>
      </c>
      <c r="D155">
        <f t="shared" si="5"/>
        <v>3.0175942</v>
      </c>
    </row>
    <row r="156" spans="1:4">
      <c r="A156">
        <v>1150</v>
      </c>
      <c r="B156">
        <v>-0.40500000000000003</v>
      </c>
      <c r="C156">
        <f t="shared" si="4"/>
        <v>141572.51</v>
      </c>
      <c r="D156">
        <f t="shared" si="5"/>
        <v>1.9146289999999999</v>
      </c>
    </row>
    <row r="157" spans="1:4">
      <c r="A157">
        <v>1151</v>
      </c>
      <c r="B157">
        <v>-1.1719999999999999</v>
      </c>
      <c r="C157">
        <f t="shared" si="4"/>
        <v>116523.82399999999</v>
      </c>
      <c r="D157">
        <f t="shared" si="5"/>
        <v>2.1307695999999998</v>
      </c>
    </row>
    <row r="158" spans="1:4">
      <c r="A158">
        <v>1152</v>
      </c>
      <c r="B158">
        <v>-2.8290000000000002</v>
      </c>
      <c r="C158">
        <f t="shared" si="4"/>
        <v>62409.517999999996</v>
      </c>
      <c r="D158">
        <f t="shared" si="5"/>
        <v>2.5977122000000001</v>
      </c>
    </row>
    <row r="159" spans="1:4">
      <c r="A159">
        <v>1153</v>
      </c>
      <c r="B159">
        <v>-0.89500000000000002</v>
      </c>
      <c r="C159">
        <f t="shared" si="4"/>
        <v>125570.09</v>
      </c>
      <c r="D159">
        <f t="shared" si="5"/>
        <v>2.052711</v>
      </c>
    </row>
    <row r="160" spans="1:4">
      <c r="A160">
        <v>1154</v>
      </c>
      <c r="B160">
        <v>-2.39</v>
      </c>
      <c r="C160">
        <f t="shared" si="4"/>
        <v>76746.37999999999</v>
      </c>
      <c r="D160">
        <f t="shared" si="5"/>
        <v>2.474002</v>
      </c>
    </row>
    <row r="161" spans="1:4">
      <c r="A161">
        <v>1155</v>
      </c>
      <c r="B161">
        <v>-2.0870000000000002</v>
      </c>
      <c r="C161">
        <f t="shared" si="4"/>
        <v>86641.754000000001</v>
      </c>
      <c r="D161">
        <f t="shared" si="5"/>
        <v>2.3886165999999998</v>
      </c>
    </row>
    <row r="162" spans="1:4">
      <c r="A162">
        <v>1156</v>
      </c>
      <c r="B162">
        <v>-1.5449999999999999</v>
      </c>
      <c r="C162">
        <f t="shared" si="4"/>
        <v>104342.39</v>
      </c>
      <c r="D162">
        <f t="shared" si="5"/>
        <v>2.235881</v>
      </c>
    </row>
    <row r="163" spans="1:4">
      <c r="A163">
        <v>1157</v>
      </c>
      <c r="B163">
        <v>-2.0089999999999999</v>
      </c>
      <c r="C163">
        <f t="shared" si="4"/>
        <v>89189.078000000009</v>
      </c>
      <c r="D163">
        <f t="shared" si="5"/>
        <v>2.3666361999999999</v>
      </c>
    </row>
    <row r="164" spans="1:4">
      <c r="A164">
        <v>1158</v>
      </c>
      <c r="B164">
        <v>-3.68</v>
      </c>
      <c r="C164">
        <f t="shared" si="4"/>
        <v>34617.56</v>
      </c>
      <c r="D164">
        <f t="shared" si="5"/>
        <v>2.8375240000000002</v>
      </c>
    </row>
    <row r="165" spans="1:4">
      <c r="A165">
        <v>1159</v>
      </c>
      <c r="B165">
        <v>-1.44</v>
      </c>
      <c r="C165">
        <f t="shared" si="4"/>
        <v>107771.48000000001</v>
      </c>
      <c r="D165">
        <f t="shared" si="5"/>
        <v>2.2062919999999999</v>
      </c>
    </row>
    <row r="166" spans="1:4">
      <c r="A166">
        <v>1160</v>
      </c>
      <c r="B166">
        <v>-1.0629999999999999</v>
      </c>
      <c r="C166">
        <f t="shared" si="4"/>
        <v>120083.546</v>
      </c>
      <c r="D166">
        <f t="shared" si="5"/>
        <v>2.1000534000000002</v>
      </c>
    </row>
    <row r="167" spans="1:4">
      <c r="A167">
        <v>1161</v>
      </c>
      <c r="B167">
        <v>-0.79400000000000004</v>
      </c>
      <c r="C167">
        <f t="shared" si="4"/>
        <v>128868.548</v>
      </c>
      <c r="D167">
        <f t="shared" si="5"/>
        <v>2.0242491999999999</v>
      </c>
    </row>
    <row r="168" spans="1:4">
      <c r="A168">
        <v>1162</v>
      </c>
      <c r="B168">
        <v>-1.861</v>
      </c>
      <c r="C168">
        <f t="shared" si="4"/>
        <v>94022.462</v>
      </c>
      <c r="D168">
        <f t="shared" si="5"/>
        <v>2.3249298</v>
      </c>
    </row>
    <row r="169" spans="1:4">
      <c r="A169">
        <v>1163</v>
      </c>
      <c r="B169">
        <v>-2.5179999999999998</v>
      </c>
      <c r="C169">
        <f t="shared" si="4"/>
        <v>72566.156000000003</v>
      </c>
      <c r="D169">
        <f t="shared" si="5"/>
        <v>2.5100723999999999</v>
      </c>
    </row>
    <row r="170" spans="1:4">
      <c r="A170">
        <v>1164</v>
      </c>
      <c r="B170">
        <v>-1.847</v>
      </c>
      <c r="C170">
        <f t="shared" si="4"/>
        <v>94479.673999999999</v>
      </c>
      <c r="D170">
        <f t="shared" si="5"/>
        <v>2.3209846000000001</v>
      </c>
    </row>
    <row r="171" spans="1:4">
      <c r="A171">
        <v>1165</v>
      </c>
      <c r="B171">
        <v>0.55700000000000005</v>
      </c>
      <c r="C171">
        <f t="shared" si="4"/>
        <v>172989.50599999999</v>
      </c>
      <c r="D171">
        <f t="shared" si="5"/>
        <v>1.6435374</v>
      </c>
    </row>
    <row r="172" spans="1:4">
      <c r="A172">
        <v>1166</v>
      </c>
      <c r="B172">
        <v>0.27300000000000002</v>
      </c>
      <c r="C172">
        <f t="shared" si="4"/>
        <v>163714.63399999999</v>
      </c>
      <c r="D172">
        <f t="shared" si="5"/>
        <v>1.7235685999999999</v>
      </c>
    </row>
    <row r="173" spans="1:4">
      <c r="A173">
        <v>1167</v>
      </c>
      <c r="B173">
        <v>-0.755</v>
      </c>
      <c r="C173">
        <f t="shared" si="4"/>
        <v>130142.20999999999</v>
      </c>
      <c r="D173">
        <f t="shared" si="5"/>
        <v>2.0132590000000001</v>
      </c>
    </row>
    <row r="174" spans="1:4">
      <c r="A174">
        <v>1168</v>
      </c>
      <c r="B174">
        <v>3.13</v>
      </c>
      <c r="C174">
        <f t="shared" si="4"/>
        <v>257018.53999999998</v>
      </c>
      <c r="D174">
        <f t="shared" si="5"/>
        <v>0.918466</v>
      </c>
    </row>
    <row r="175" spans="1:4">
      <c r="A175">
        <v>1169</v>
      </c>
      <c r="B175">
        <v>2.133</v>
      </c>
      <c r="C175">
        <f t="shared" si="4"/>
        <v>224458.514</v>
      </c>
      <c r="D175">
        <f t="shared" si="5"/>
        <v>1.1994205999999998</v>
      </c>
    </row>
    <row r="176" spans="1:4">
      <c r="A176">
        <v>1170</v>
      </c>
      <c r="B176">
        <v>2.4009999999999998</v>
      </c>
      <c r="C176">
        <f t="shared" si="4"/>
        <v>233210.85800000001</v>
      </c>
      <c r="D176">
        <f t="shared" si="5"/>
        <v>1.1238982000000002</v>
      </c>
    </row>
    <row r="177" spans="1:4">
      <c r="A177">
        <v>1171</v>
      </c>
      <c r="B177">
        <v>2.4119999999999999</v>
      </c>
      <c r="C177">
        <f t="shared" si="4"/>
        <v>233570.09599999999</v>
      </c>
      <c r="D177">
        <f t="shared" si="5"/>
        <v>1.1207984</v>
      </c>
    </row>
    <row r="178" spans="1:4">
      <c r="A178">
        <v>1172</v>
      </c>
      <c r="B178">
        <v>2.4529999999999998</v>
      </c>
      <c r="C178">
        <f t="shared" si="4"/>
        <v>234909.07399999999</v>
      </c>
      <c r="D178">
        <f t="shared" si="5"/>
        <v>1.1092446</v>
      </c>
    </row>
    <row r="179" spans="1:4">
      <c r="A179">
        <v>1173</v>
      </c>
      <c r="B179">
        <v>3.5539999999999998</v>
      </c>
      <c r="C179">
        <f t="shared" si="4"/>
        <v>270865.53200000001</v>
      </c>
      <c r="D179">
        <f t="shared" si="5"/>
        <v>0.7989828000000001</v>
      </c>
    </row>
    <row r="180" spans="1:4">
      <c r="A180">
        <v>1174</v>
      </c>
      <c r="B180">
        <v>5.2169999999999996</v>
      </c>
      <c r="C180">
        <f t="shared" si="4"/>
        <v>325175.78599999996</v>
      </c>
      <c r="D180">
        <f t="shared" si="5"/>
        <v>0.33034940000000002</v>
      </c>
    </row>
    <row r="181" spans="1:4">
      <c r="A181">
        <v>1175</v>
      </c>
      <c r="B181">
        <v>4.8460000000000001</v>
      </c>
      <c r="C181">
        <f t="shared" si="4"/>
        <v>313059.66800000001</v>
      </c>
      <c r="D181">
        <f t="shared" si="5"/>
        <v>0.43489719999999998</v>
      </c>
    </row>
    <row r="182" spans="1:4">
      <c r="A182">
        <v>1176</v>
      </c>
      <c r="B182">
        <v>1.022</v>
      </c>
      <c r="C182">
        <f t="shared" si="4"/>
        <v>188175.476</v>
      </c>
      <c r="D182">
        <f t="shared" si="5"/>
        <v>1.5125004</v>
      </c>
    </row>
    <row r="183" spans="1:4">
      <c r="A183">
        <v>1177</v>
      </c>
      <c r="B183">
        <v>0.72499999999999998</v>
      </c>
      <c r="C183">
        <f t="shared" si="4"/>
        <v>178476.05</v>
      </c>
      <c r="D183">
        <f t="shared" si="5"/>
        <v>1.596195</v>
      </c>
    </row>
    <row r="184" spans="1:4">
      <c r="A184">
        <v>1178</v>
      </c>
      <c r="B184">
        <v>2.0990000000000002</v>
      </c>
      <c r="C184">
        <f t="shared" si="4"/>
        <v>223348.14199999999</v>
      </c>
      <c r="D184">
        <f t="shared" si="5"/>
        <v>1.2090017999999998</v>
      </c>
    </row>
    <row r="185" spans="1:4">
      <c r="A185">
        <v>1179</v>
      </c>
      <c r="B185">
        <v>0.36499999999999999</v>
      </c>
      <c r="C185">
        <f t="shared" si="4"/>
        <v>166719.17000000001</v>
      </c>
      <c r="D185">
        <f t="shared" si="5"/>
        <v>1.697643</v>
      </c>
    </row>
    <row r="186" spans="1:4">
      <c r="A186">
        <v>1180</v>
      </c>
      <c r="B186">
        <v>0.13800000000000001</v>
      </c>
      <c r="C186">
        <f t="shared" si="4"/>
        <v>159305.804</v>
      </c>
      <c r="D186">
        <f t="shared" si="5"/>
        <v>1.7616115999999999</v>
      </c>
    </row>
    <row r="187" spans="1:4">
      <c r="A187">
        <v>1181</v>
      </c>
      <c r="B187">
        <v>-0.67600000000000005</v>
      </c>
      <c r="C187">
        <f t="shared" si="4"/>
        <v>132722.19200000001</v>
      </c>
      <c r="D187">
        <f t="shared" si="5"/>
        <v>1.9909968</v>
      </c>
    </row>
    <row r="188" spans="1:4">
      <c r="A188">
        <v>1182</v>
      </c>
      <c r="B188">
        <v>0.84599999999999997</v>
      </c>
      <c r="C188">
        <f t="shared" si="4"/>
        <v>182427.66800000001</v>
      </c>
      <c r="D188">
        <f t="shared" si="5"/>
        <v>1.5620972</v>
      </c>
    </row>
    <row r="189" spans="1:4">
      <c r="A189">
        <v>1183</v>
      </c>
      <c r="B189">
        <v>-0.90600000000000003</v>
      </c>
      <c r="C189">
        <f t="shared" si="4"/>
        <v>125210.852</v>
      </c>
      <c r="D189">
        <f t="shared" si="5"/>
        <v>2.0558108000000002</v>
      </c>
    </row>
    <row r="190" spans="1:4">
      <c r="A190">
        <v>1184</v>
      </c>
      <c r="B190">
        <v>-2.504</v>
      </c>
      <c r="C190">
        <f t="shared" si="4"/>
        <v>73023.368000000002</v>
      </c>
      <c r="D190">
        <f t="shared" si="5"/>
        <v>2.5061271999999999</v>
      </c>
    </row>
    <row r="191" spans="1:4">
      <c r="A191">
        <v>1185</v>
      </c>
      <c r="B191">
        <v>-1.4970000000000001</v>
      </c>
      <c r="C191">
        <f t="shared" si="4"/>
        <v>105909.97399999999</v>
      </c>
      <c r="D191">
        <f t="shared" si="5"/>
        <v>2.2223546000000001</v>
      </c>
    </row>
    <row r="192" spans="1:4">
      <c r="A192">
        <v>1186</v>
      </c>
      <c r="B192">
        <v>-1.2070000000000001</v>
      </c>
      <c r="C192">
        <f t="shared" si="4"/>
        <v>115380.79399999999</v>
      </c>
      <c r="D192">
        <f t="shared" si="5"/>
        <v>2.1406326</v>
      </c>
    </row>
    <row r="193" spans="1:4">
      <c r="A193">
        <v>1187</v>
      </c>
      <c r="B193">
        <v>-1.538</v>
      </c>
      <c r="C193">
        <f t="shared" si="4"/>
        <v>104570.996</v>
      </c>
      <c r="D193">
        <f t="shared" si="5"/>
        <v>2.2339083999999998</v>
      </c>
    </row>
    <row r="194" spans="1:4">
      <c r="A194">
        <v>1188</v>
      </c>
      <c r="B194">
        <v>1.103</v>
      </c>
      <c r="C194">
        <f t="shared" ref="C194:C257" si="6">32658*B194+154799</f>
        <v>190820.774</v>
      </c>
      <c r="D194">
        <f t="shared" ref="D194:D257" si="7">B194*-0.2818+1.8005</f>
        <v>1.4896746000000001</v>
      </c>
    </row>
    <row r="195" spans="1:4">
      <c r="A195">
        <v>1189</v>
      </c>
      <c r="B195">
        <v>0.27</v>
      </c>
      <c r="C195">
        <f t="shared" si="6"/>
        <v>163616.66</v>
      </c>
      <c r="D195">
        <f t="shared" si="7"/>
        <v>1.7244139999999999</v>
      </c>
    </row>
    <row r="196" spans="1:4">
      <c r="A196">
        <v>1190</v>
      </c>
      <c r="B196">
        <v>2.0840000000000001</v>
      </c>
      <c r="C196">
        <f t="shared" si="6"/>
        <v>222858.272</v>
      </c>
      <c r="D196">
        <f t="shared" si="7"/>
        <v>1.2132288</v>
      </c>
    </row>
    <row r="197" spans="1:4">
      <c r="A197">
        <v>1191</v>
      </c>
      <c r="B197">
        <v>0.80100000000000005</v>
      </c>
      <c r="C197">
        <f t="shared" si="6"/>
        <v>180958.05799999999</v>
      </c>
      <c r="D197">
        <f t="shared" si="7"/>
        <v>1.5747781999999999</v>
      </c>
    </row>
    <row r="198" spans="1:4">
      <c r="A198">
        <v>1192</v>
      </c>
      <c r="B198">
        <v>-0.36899999999999999</v>
      </c>
      <c r="C198">
        <f t="shared" si="6"/>
        <v>142748.198</v>
      </c>
      <c r="D198">
        <f t="shared" si="7"/>
        <v>1.9044842</v>
      </c>
    </row>
    <row r="199" spans="1:4">
      <c r="A199">
        <v>1193</v>
      </c>
      <c r="B199">
        <v>-2.6930000000000001</v>
      </c>
      <c r="C199">
        <f t="shared" si="6"/>
        <v>66851.005999999994</v>
      </c>
      <c r="D199">
        <f t="shared" si="7"/>
        <v>2.5593873999999999</v>
      </c>
    </row>
    <row r="200" spans="1:4">
      <c r="A200">
        <v>1194</v>
      </c>
      <c r="B200">
        <v>-1.268</v>
      </c>
      <c r="C200">
        <f t="shared" si="6"/>
        <v>113388.656</v>
      </c>
      <c r="D200">
        <f t="shared" si="7"/>
        <v>2.1578224000000001</v>
      </c>
    </row>
    <row r="201" spans="1:4">
      <c r="A201">
        <v>1195</v>
      </c>
      <c r="B201">
        <v>-0.216</v>
      </c>
      <c r="C201">
        <f t="shared" si="6"/>
        <v>147744.872</v>
      </c>
      <c r="D201">
        <f t="shared" si="7"/>
        <v>1.8613687999999999</v>
      </c>
    </row>
    <row r="202" spans="1:4">
      <c r="A202">
        <v>1196</v>
      </c>
      <c r="B202">
        <v>2.98</v>
      </c>
      <c r="C202">
        <f t="shared" si="6"/>
        <v>252119.84</v>
      </c>
      <c r="D202">
        <f t="shared" si="7"/>
        <v>0.96073600000000003</v>
      </c>
    </row>
    <row r="203" spans="1:4">
      <c r="A203">
        <v>1197</v>
      </c>
      <c r="B203">
        <v>0.64300000000000002</v>
      </c>
      <c r="C203">
        <f t="shared" si="6"/>
        <v>175798.09400000001</v>
      </c>
      <c r="D203">
        <f t="shared" si="7"/>
        <v>1.6193025999999999</v>
      </c>
    </row>
    <row r="204" spans="1:4">
      <c r="A204">
        <v>1198</v>
      </c>
      <c r="B204">
        <v>-4.0640000000000001</v>
      </c>
      <c r="C204">
        <f t="shared" si="6"/>
        <v>22076.888000000006</v>
      </c>
      <c r="D204">
        <f t="shared" si="7"/>
        <v>2.9457351999999997</v>
      </c>
    </row>
    <row r="205" spans="1:4">
      <c r="A205">
        <v>1199</v>
      </c>
      <c r="B205">
        <v>-2.5299999999999998</v>
      </c>
      <c r="C205">
        <f t="shared" si="6"/>
        <v>72174.260000000009</v>
      </c>
      <c r="D205">
        <f t="shared" si="7"/>
        <v>2.5134539999999999</v>
      </c>
    </row>
    <row r="206" spans="1:4">
      <c r="A206">
        <v>1200</v>
      </c>
      <c r="B206">
        <v>-2.3260000000000001</v>
      </c>
      <c r="C206">
        <f t="shared" si="6"/>
        <v>78836.491999999998</v>
      </c>
      <c r="D206">
        <f t="shared" si="7"/>
        <v>2.4559668000000001</v>
      </c>
    </row>
    <row r="207" spans="1:4">
      <c r="A207">
        <v>1201</v>
      </c>
      <c r="B207">
        <v>-2.496</v>
      </c>
      <c r="C207">
        <f t="shared" si="6"/>
        <v>73284.631999999998</v>
      </c>
      <c r="D207">
        <f t="shared" si="7"/>
        <v>2.5038727999999999</v>
      </c>
    </row>
    <row r="208" spans="1:4">
      <c r="A208">
        <v>1202</v>
      </c>
      <c r="B208">
        <v>-2.851</v>
      </c>
      <c r="C208">
        <f t="shared" si="6"/>
        <v>61691.042000000001</v>
      </c>
      <c r="D208">
        <f t="shared" si="7"/>
        <v>2.6039118000000001</v>
      </c>
    </row>
    <row r="209" spans="1:4">
      <c r="A209">
        <v>1203</v>
      </c>
      <c r="B209">
        <v>-1.5529999999999999</v>
      </c>
      <c r="C209">
        <f t="shared" si="6"/>
        <v>104081.126</v>
      </c>
      <c r="D209">
        <f t="shared" si="7"/>
        <v>2.2381354</v>
      </c>
    </row>
    <row r="210" spans="1:4">
      <c r="A210">
        <v>1204</v>
      </c>
      <c r="B210">
        <v>-0.65</v>
      </c>
      <c r="C210">
        <f t="shared" si="6"/>
        <v>133571.29999999999</v>
      </c>
      <c r="D210">
        <f t="shared" si="7"/>
        <v>1.98367</v>
      </c>
    </row>
    <row r="211" spans="1:4">
      <c r="A211">
        <v>1205</v>
      </c>
      <c r="B211">
        <v>0.66900000000000004</v>
      </c>
      <c r="C211">
        <f t="shared" si="6"/>
        <v>176647.20199999999</v>
      </c>
      <c r="D211">
        <f t="shared" si="7"/>
        <v>1.6119758</v>
      </c>
    </row>
    <row r="212" spans="1:4">
      <c r="A212">
        <v>1206</v>
      </c>
      <c r="B212">
        <v>0.38500000000000001</v>
      </c>
      <c r="C212">
        <f t="shared" si="6"/>
        <v>167372.32999999999</v>
      </c>
      <c r="D212">
        <f t="shared" si="7"/>
        <v>1.692007</v>
      </c>
    </row>
    <row r="213" spans="1:4">
      <c r="A213">
        <v>1207</v>
      </c>
      <c r="B213">
        <v>-2.95</v>
      </c>
      <c r="C213">
        <f t="shared" si="6"/>
        <v>58457.899999999994</v>
      </c>
      <c r="D213">
        <f t="shared" si="7"/>
        <v>2.6318099999999998</v>
      </c>
    </row>
    <row r="214" spans="1:4">
      <c r="A214">
        <v>1208</v>
      </c>
      <c r="B214">
        <v>-1.9259999999999999</v>
      </c>
      <c r="C214">
        <f t="shared" si="6"/>
        <v>91899.69200000001</v>
      </c>
      <c r="D214">
        <f t="shared" si="7"/>
        <v>2.3432468000000002</v>
      </c>
    </row>
    <row r="215" spans="1:4">
      <c r="A215">
        <v>1209</v>
      </c>
      <c r="B215">
        <v>-2.8450000000000002</v>
      </c>
      <c r="C215">
        <f t="shared" si="6"/>
        <v>61886.989999999991</v>
      </c>
      <c r="D215">
        <f t="shared" si="7"/>
        <v>2.6022210000000001</v>
      </c>
    </row>
    <row r="216" spans="1:4">
      <c r="A216">
        <v>1210</v>
      </c>
      <c r="B216">
        <v>-3.9580000000000002</v>
      </c>
      <c r="C216">
        <f t="shared" si="6"/>
        <v>25538.635999999999</v>
      </c>
      <c r="D216">
        <f t="shared" si="7"/>
        <v>2.9158644000000002</v>
      </c>
    </row>
    <row r="217" spans="1:4">
      <c r="A217">
        <v>1211</v>
      </c>
      <c r="B217">
        <v>-3.036</v>
      </c>
      <c r="C217">
        <f t="shared" si="6"/>
        <v>55649.312000000005</v>
      </c>
      <c r="D217">
        <f t="shared" si="7"/>
        <v>2.6560448000000001</v>
      </c>
    </row>
    <row r="218" spans="1:4">
      <c r="A218">
        <v>1212</v>
      </c>
      <c r="B218">
        <v>-0.42899999999999999</v>
      </c>
      <c r="C218">
        <f t="shared" si="6"/>
        <v>140788.71799999999</v>
      </c>
      <c r="D218">
        <f t="shared" si="7"/>
        <v>1.9213921999999999</v>
      </c>
    </row>
    <row r="219" spans="1:4">
      <c r="A219">
        <v>1213</v>
      </c>
      <c r="B219">
        <v>-0.879</v>
      </c>
      <c r="C219">
        <f t="shared" si="6"/>
        <v>126092.618</v>
      </c>
      <c r="D219">
        <f t="shared" si="7"/>
        <v>2.0482022</v>
      </c>
    </row>
    <row r="220" spans="1:4">
      <c r="A220">
        <v>1214</v>
      </c>
      <c r="B220">
        <v>-1.7509999999999999</v>
      </c>
      <c r="C220">
        <f t="shared" si="6"/>
        <v>97614.842000000004</v>
      </c>
      <c r="D220">
        <f t="shared" si="7"/>
        <v>2.2939318000000002</v>
      </c>
    </row>
    <row r="221" spans="1:4">
      <c r="A221">
        <v>1215</v>
      </c>
      <c r="B221">
        <v>-4.931</v>
      </c>
      <c r="C221">
        <f t="shared" si="6"/>
        <v>-6237.5979999999981</v>
      </c>
      <c r="D221">
        <f t="shared" si="7"/>
        <v>3.1900557999999997</v>
      </c>
    </row>
    <row r="222" spans="1:4">
      <c r="A222">
        <v>1216</v>
      </c>
      <c r="B222">
        <v>-3.9329999999999998</v>
      </c>
      <c r="C222">
        <f t="shared" si="6"/>
        <v>26355.08600000001</v>
      </c>
      <c r="D222">
        <f t="shared" si="7"/>
        <v>2.9088193999999996</v>
      </c>
    </row>
    <row r="223" spans="1:4">
      <c r="A223">
        <v>1217</v>
      </c>
      <c r="B223">
        <v>-1.1419999999999999</v>
      </c>
      <c r="C223">
        <f t="shared" si="6"/>
        <v>117503.56400000001</v>
      </c>
      <c r="D223">
        <f t="shared" si="7"/>
        <v>2.1223155999999999</v>
      </c>
    </row>
    <row r="224" spans="1:4">
      <c r="A224">
        <v>1218</v>
      </c>
      <c r="B224">
        <v>0.76200000000000001</v>
      </c>
      <c r="C224">
        <f t="shared" si="6"/>
        <v>179684.39600000001</v>
      </c>
      <c r="D224">
        <f t="shared" si="7"/>
        <v>1.5857684000000001</v>
      </c>
    </row>
    <row r="225" spans="1:4">
      <c r="A225">
        <v>1219</v>
      </c>
      <c r="B225">
        <v>1.5509999999999999</v>
      </c>
      <c r="C225">
        <f t="shared" si="6"/>
        <v>205451.55799999999</v>
      </c>
      <c r="D225">
        <f t="shared" si="7"/>
        <v>1.3634282</v>
      </c>
    </row>
    <row r="226" spans="1:4">
      <c r="A226">
        <v>1220</v>
      </c>
      <c r="B226">
        <v>3.5000000000000003E-2</v>
      </c>
      <c r="C226">
        <f t="shared" si="6"/>
        <v>155942.03</v>
      </c>
      <c r="D226">
        <f t="shared" si="7"/>
        <v>1.790637</v>
      </c>
    </row>
    <row r="227" spans="1:4">
      <c r="A227">
        <v>1221</v>
      </c>
      <c r="B227">
        <v>-2.6840000000000002</v>
      </c>
      <c r="C227">
        <f t="shared" si="6"/>
        <v>67144.928</v>
      </c>
      <c r="D227">
        <f t="shared" si="7"/>
        <v>2.5568512000000001</v>
      </c>
    </row>
    <row r="228" spans="1:4">
      <c r="A228">
        <v>1222</v>
      </c>
      <c r="B228">
        <v>-1.5649999999999999</v>
      </c>
      <c r="C228">
        <f t="shared" si="6"/>
        <v>103689.23000000001</v>
      </c>
      <c r="D228">
        <f t="shared" si="7"/>
        <v>2.241517</v>
      </c>
    </row>
    <row r="229" spans="1:4">
      <c r="A229">
        <v>1223</v>
      </c>
      <c r="B229">
        <v>-2.6429999999999998</v>
      </c>
      <c r="C229">
        <f t="shared" si="6"/>
        <v>68483.906000000003</v>
      </c>
      <c r="D229">
        <f t="shared" si="7"/>
        <v>2.5452973999999999</v>
      </c>
    </row>
    <row r="230" spans="1:4">
      <c r="A230">
        <v>1224</v>
      </c>
      <c r="B230">
        <v>-3.5619999999999998</v>
      </c>
      <c r="C230">
        <f t="shared" si="6"/>
        <v>38471.204000000012</v>
      </c>
      <c r="D230">
        <f t="shared" si="7"/>
        <v>2.8042715999999999</v>
      </c>
    </row>
    <row r="231" spans="1:4">
      <c r="A231">
        <v>1225</v>
      </c>
      <c r="B231">
        <v>-2.4710000000000001</v>
      </c>
      <c r="C231">
        <f t="shared" si="6"/>
        <v>74101.081999999995</v>
      </c>
      <c r="D231">
        <f t="shared" si="7"/>
        <v>2.4968278000000002</v>
      </c>
    </row>
    <row r="232" spans="1:4">
      <c r="A232">
        <v>1226</v>
      </c>
      <c r="B232">
        <v>-0.71199999999999997</v>
      </c>
      <c r="C232">
        <f t="shared" si="6"/>
        <v>131546.50400000002</v>
      </c>
      <c r="D232">
        <f t="shared" si="7"/>
        <v>2.0011416</v>
      </c>
    </row>
    <row r="233" spans="1:4">
      <c r="A233">
        <v>1227</v>
      </c>
      <c r="B233">
        <v>1.2669999999999999</v>
      </c>
      <c r="C233">
        <f t="shared" si="6"/>
        <v>196176.68599999999</v>
      </c>
      <c r="D233">
        <f t="shared" si="7"/>
        <v>1.4434594000000001</v>
      </c>
    </row>
    <row r="234" spans="1:4">
      <c r="A234">
        <v>1228</v>
      </c>
      <c r="B234">
        <v>1.181</v>
      </c>
      <c r="C234">
        <f t="shared" si="6"/>
        <v>193368.098</v>
      </c>
      <c r="D234">
        <f t="shared" si="7"/>
        <v>1.4676941999999999</v>
      </c>
    </row>
    <row r="235" spans="1:4">
      <c r="A235">
        <v>1229</v>
      </c>
      <c r="B235">
        <v>-2.81</v>
      </c>
      <c r="C235">
        <f t="shared" si="6"/>
        <v>63030.020000000004</v>
      </c>
      <c r="D235">
        <f t="shared" si="7"/>
        <v>2.5923579999999999</v>
      </c>
    </row>
    <row r="236" spans="1:4">
      <c r="A236">
        <v>1230</v>
      </c>
      <c r="B236">
        <v>-2.6669999999999998</v>
      </c>
      <c r="C236">
        <f t="shared" si="6"/>
        <v>67700.114000000001</v>
      </c>
      <c r="D236">
        <f t="shared" si="7"/>
        <v>2.5520605999999999</v>
      </c>
    </row>
    <row r="237" spans="1:4">
      <c r="A237">
        <v>1231</v>
      </c>
      <c r="B237">
        <v>-2.9860000000000002</v>
      </c>
      <c r="C237">
        <f t="shared" si="6"/>
        <v>57282.212</v>
      </c>
      <c r="D237">
        <f t="shared" si="7"/>
        <v>2.6419548000000002</v>
      </c>
    </row>
    <row r="238" spans="1:4">
      <c r="A238">
        <v>1232</v>
      </c>
      <c r="B238">
        <v>-3.58</v>
      </c>
      <c r="C238">
        <f t="shared" si="6"/>
        <v>37883.360000000001</v>
      </c>
      <c r="D238">
        <f t="shared" si="7"/>
        <v>2.8093440000000003</v>
      </c>
    </row>
    <row r="239" spans="1:4">
      <c r="A239">
        <v>1233</v>
      </c>
      <c r="B239">
        <v>-3.7349999999999999</v>
      </c>
      <c r="C239">
        <f t="shared" si="6"/>
        <v>32821.37000000001</v>
      </c>
      <c r="D239">
        <f t="shared" si="7"/>
        <v>2.8530229999999999</v>
      </c>
    </row>
    <row r="240" spans="1:4">
      <c r="A240">
        <v>1234</v>
      </c>
      <c r="B240">
        <v>-1.534</v>
      </c>
      <c r="C240">
        <f t="shared" si="6"/>
        <v>104701.628</v>
      </c>
      <c r="D240">
        <f t="shared" si="7"/>
        <v>2.2327811999999998</v>
      </c>
    </row>
    <row r="241" spans="1:4">
      <c r="A241">
        <v>1235</v>
      </c>
      <c r="B241">
        <v>0.51800000000000002</v>
      </c>
      <c r="C241">
        <f t="shared" si="6"/>
        <v>171715.84400000001</v>
      </c>
      <c r="D241">
        <f t="shared" si="7"/>
        <v>1.6545276</v>
      </c>
    </row>
    <row r="242" spans="1:4">
      <c r="A242">
        <v>1236</v>
      </c>
      <c r="B242">
        <v>-4.0709999999999997</v>
      </c>
      <c r="C242">
        <f t="shared" si="6"/>
        <v>21848.282000000007</v>
      </c>
      <c r="D242">
        <f t="shared" si="7"/>
        <v>2.9477077999999999</v>
      </c>
    </row>
    <row r="243" spans="1:4">
      <c r="A243">
        <v>1237</v>
      </c>
      <c r="B243">
        <v>-0.85199999999999998</v>
      </c>
      <c r="C243">
        <f t="shared" si="6"/>
        <v>126974.38400000001</v>
      </c>
      <c r="D243">
        <f t="shared" si="7"/>
        <v>2.0405935999999998</v>
      </c>
    </row>
    <row r="244" spans="1:4">
      <c r="A244">
        <v>1238</v>
      </c>
      <c r="B244">
        <v>-1.7170000000000001</v>
      </c>
      <c r="C244">
        <f t="shared" si="6"/>
        <v>98725.214000000007</v>
      </c>
      <c r="D244">
        <f t="shared" si="7"/>
        <v>2.2843505999999998</v>
      </c>
    </row>
    <row r="245" spans="1:4">
      <c r="A245">
        <v>1239</v>
      </c>
      <c r="B245">
        <v>-2.9420000000000002</v>
      </c>
      <c r="C245">
        <f t="shared" si="6"/>
        <v>58719.16399999999</v>
      </c>
      <c r="D245">
        <f t="shared" si="7"/>
        <v>2.6295555999999998</v>
      </c>
    </row>
    <row r="246" spans="1:4">
      <c r="A246">
        <v>1240</v>
      </c>
      <c r="B246">
        <v>-5.7539999999999996</v>
      </c>
      <c r="C246">
        <f t="shared" si="6"/>
        <v>-33115.131999999983</v>
      </c>
      <c r="D246">
        <f t="shared" si="7"/>
        <v>3.4219771999999997</v>
      </c>
    </row>
    <row r="247" spans="1:4">
      <c r="A247">
        <v>1241</v>
      </c>
      <c r="B247">
        <v>-3.6459999999999999</v>
      </c>
      <c r="C247">
        <f t="shared" si="6"/>
        <v>35727.932000000001</v>
      </c>
      <c r="D247">
        <f t="shared" si="7"/>
        <v>2.8279427999999998</v>
      </c>
    </row>
    <row r="248" spans="1:4">
      <c r="A248">
        <v>1242</v>
      </c>
      <c r="B248">
        <v>-0.77500000000000002</v>
      </c>
      <c r="C248">
        <f t="shared" si="6"/>
        <v>129489.05</v>
      </c>
      <c r="D248">
        <f t="shared" si="7"/>
        <v>2.0188950000000001</v>
      </c>
    </row>
    <row r="249" spans="1:4">
      <c r="A249">
        <v>1243</v>
      </c>
      <c r="B249">
        <v>0.55200000000000005</v>
      </c>
      <c r="C249">
        <f t="shared" si="6"/>
        <v>172826.21600000001</v>
      </c>
      <c r="D249">
        <f t="shared" si="7"/>
        <v>1.6449464</v>
      </c>
    </row>
    <row r="250" spans="1:4">
      <c r="A250">
        <v>1244</v>
      </c>
      <c r="B250">
        <v>-1.079</v>
      </c>
      <c r="C250">
        <f t="shared" si="6"/>
        <v>119561.01800000001</v>
      </c>
      <c r="D250">
        <f t="shared" si="7"/>
        <v>2.1045622000000002</v>
      </c>
    </row>
    <row r="251" spans="1:4">
      <c r="A251">
        <v>1245</v>
      </c>
      <c r="B251">
        <v>-2.0760000000000001</v>
      </c>
      <c r="C251">
        <f t="shared" si="6"/>
        <v>87000.991999999998</v>
      </c>
      <c r="D251">
        <f t="shared" si="7"/>
        <v>2.3855168</v>
      </c>
    </row>
    <row r="252" spans="1:4">
      <c r="A252">
        <v>1246</v>
      </c>
      <c r="B252">
        <v>-2.9580000000000002</v>
      </c>
      <c r="C252">
        <f t="shared" si="6"/>
        <v>58196.635999999999</v>
      </c>
      <c r="D252">
        <f t="shared" si="7"/>
        <v>2.6340643999999998</v>
      </c>
    </row>
    <row r="253" spans="1:4">
      <c r="A253">
        <v>1247</v>
      </c>
      <c r="B253">
        <v>-2.2080000000000002</v>
      </c>
      <c r="C253">
        <f t="shared" si="6"/>
        <v>82690.135999999999</v>
      </c>
      <c r="D253">
        <f t="shared" si="7"/>
        <v>2.4227144000000003</v>
      </c>
    </row>
    <row r="254" spans="1:4">
      <c r="A254">
        <v>1248</v>
      </c>
      <c r="B254">
        <v>-1.7689999999999999</v>
      </c>
      <c r="C254">
        <f t="shared" si="6"/>
        <v>97026.997999999992</v>
      </c>
      <c r="D254">
        <f t="shared" si="7"/>
        <v>2.2990041999999997</v>
      </c>
    </row>
    <row r="255" spans="1:4">
      <c r="A255">
        <v>1249</v>
      </c>
      <c r="B255">
        <v>-1.1659999999999999</v>
      </c>
      <c r="C255">
        <f t="shared" si="6"/>
        <v>116719.772</v>
      </c>
      <c r="D255">
        <f t="shared" si="7"/>
        <v>2.1290787999999998</v>
      </c>
    </row>
    <row r="256" spans="1:4">
      <c r="A256">
        <v>1250</v>
      </c>
      <c r="B256">
        <v>-0.12</v>
      </c>
      <c r="C256">
        <f t="shared" si="6"/>
        <v>150880.04</v>
      </c>
      <c r="D256">
        <f t="shared" si="7"/>
        <v>1.8343160000000001</v>
      </c>
    </row>
    <row r="257" spans="1:4">
      <c r="A257">
        <v>1251</v>
      </c>
      <c r="B257">
        <v>-1.0660000000000001</v>
      </c>
      <c r="C257">
        <f t="shared" si="6"/>
        <v>119985.572</v>
      </c>
      <c r="D257">
        <f t="shared" si="7"/>
        <v>2.1008988</v>
      </c>
    </row>
    <row r="258" spans="1:4">
      <c r="A258">
        <v>1252</v>
      </c>
      <c r="B258">
        <v>0.92200000000000004</v>
      </c>
      <c r="C258">
        <f t="shared" ref="C258:C321" si="8">32658*B258+154799</f>
        <v>184909.67600000001</v>
      </c>
      <c r="D258">
        <f t="shared" ref="D258:D321" si="9">B258*-0.2818+1.8005</f>
        <v>1.5406804000000001</v>
      </c>
    </row>
    <row r="259" spans="1:4">
      <c r="A259">
        <v>1253</v>
      </c>
      <c r="B259">
        <v>4.8000000000000001E-2</v>
      </c>
      <c r="C259">
        <f t="shared" si="8"/>
        <v>156366.584</v>
      </c>
      <c r="D259">
        <f t="shared" si="9"/>
        <v>1.7869736000000001</v>
      </c>
    </row>
    <row r="260" spans="1:4">
      <c r="A260">
        <v>1254</v>
      </c>
      <c r="B260">
        <v>-2.274</v>
      </c>
      <c r="C260">
        <f t="shared" si="8"/>
        <v>80534.707999999999</v>
      </c>
      <c r="D260">
        <f t="shared" si="9"/>
        <v>2.4413131999999997</v>
      </c>
    </row>
    <row r="261" spans="1:4">
      <c r="A261">
        <v>1255</v>
      </c>
      <c r="B261">
        <v>-4.4550000000000001</v>
      </c>
      <c r="C261">
        <f t="shared" si="8"/>
        <v>9307.609999999986</v>
      </c>
      <c r="D261">
        <f t="shared" si="9"/>
        <v>3.0559190000000003</v>
      </c>
    </row>
    <row r="262" spans="1:4">
      <c r="A262">
        <v>1256</v>
      </c>
      <c r="B262">
        <v>-3.512</v>
      </c>
      <c r="C262">
        <f t="shared" si="8"/>
        <v>40104.104000000007</v>
      </c>
      <c r="D262">
        <f t="shared" si="9"/>
        <v>2.7901815999999999</v>
      </c>
    </row>
    <row r="263" spans="1:4">
      <c r="A263">
        <v>1257</v>
      </c>
      <c r="B263">
        <v>4.0000000000000001E-3</v>
      </c>
      <c r="C263">
        <f t="shared" si="8"/>
        <v>154929.63200000001</v>
      </c>
      <c r="D263">
        <f t="shared" si="9"/>
        <v>1.7993728</v>
      </c>
    </row>
    <row r="264" spans="1:4">
      <c r="A264">
        <v>1258</v>
      </c>
      <c r="B264">
        <v>-0.753</v>
      </c>
      <c r="C264">
        <f t="shared" si="8"/>
        <v>130207.526</v>
      </c>
      <c r="D264">
        <f t="shared" si="9"/>
        <v>2.0126954000000001</v>
      </c>
    </row>
    <row r="265" spans="1:4">
      <c r="A265">
        <v>1259</v>
      </c>
      <c r="B265">
        <v>0.90300000000000002</v>
      </c>
      <c r="C265">
        <f t="shared" si="8"/>
        <v>184289.174</v>
      </c>
      <c r="D265">
        <f t="shared" si="9"/>
        <v>1.5460346</v>
      </c>
    </row>
    <row r="266" spans="1:4">
      <c r="A266">
        <v>1260</v>
      </c>
      <c r="B266">
        <v>-0.54600000000000004</v>
      </c>
      <c r="C266">
        <f t="shared" si="8"/>
        <v>136967.73199999999</v>
      </c>
      <c r="D266">
        <f t="shared" si="9"/>
        <v>1.9543628</v>
      </c>
    </row>
    <row r="267" spans="1:4">
      <c r="A267">
        <v>1261</v>
      </c>
      <c r="B267">
        <v>-0.77600000000000002</v>
      </c>
      <c r="C267">
        <f t="shared" si="8"/>
        <v>129456.39199999999</v>
      </c>
      <c r="D267">
        <f t="shared" si="9"/>
        <v>2.0191767999999999</v>
      </c>
    </row>
    <row r="268" spans="1:4">
      <c r="A268">
        <v>1262</v>
      </c>
      <c r="B268">
        <v>0.47399999999999998</v>
      </c>
      <c r="C268">
        <f t="shared" si="8"/>
        <v>170278.89199999999</v>
      </c>
      <c r="D268">
        <f t="shared" si="9"/>
        <v>1.6669267999999999</v>
      </c>
    </row>
    <row r="269" spans="1:4">
      <c r="A269">
        <v>1263</v>
      </c>
      <c r="B269">
        <v>1.478</v>
      </c>
      <c r="C269">
        <f t="shared" si="8"/>
        <v>203067.524</v>
      </c>
      <c r="D269">
        <f t="shared" si="9"/>
        <v>1.3839996000000001</v>
      </c>
    </row>
    <row r="270" spans="1:4">
      <c r="A270">
        <v>1264</v>
      </c>
      <c r="B270">
        <v>0.76300000000000001</v>
      </c>
      <c r="C270">
        <f t="shared" si="8"/>
        <v>179717.054</v>
      </c>
      <c r="D270">
        <f t="shared" si="9"/>
        <v>1.5854866000000001</v>
      </c>
    </row>
    <row r="271" spans="1:4">
      <c r="A271">
        <v>1265</v>
      </c>
      <c r="B271">
        <v>3.4449999999999998</v>
      </c>
      <c r="C271">
        <f t="shared" si="8"/>
        <v>267305.81</v>
      </c>
      <c r="D271">
        <f t="shared" si="9"/>
        <v>0.82969900000000008</v>
      </c>
    </row>
    <row r="272" spans="1:4">
      <c r="A272">
        <v>1266</v>
      </c>
      <c r="B272">
        <v>2.4889999999999999</v>
      </c>
      <c r="C272">
        <f t="shared" si="8"/>
        <v>236084.76199999999</v>
      </c>
      <c r="D272">
        <f t="shared" si="9"/>
        <v>1.0990998000000001</v>
      </c>
    </row>
    <row r="273" spans="1:4">
      <c r="A273">
        <v>1267</v>
      </c>
      <c r="B273">
        <v>2.6469999999999998</v>
      </c>
      <c r="C273">
        <f t="shared" si="8"/>
        <v>241244.726</v>
      </c>
      <c r="D273">
        <f t="shared" si="9"/>
        <v>1.0545754000000001</v>
      </c>
    </row>
    <row r="274" spans="1:4">
      <c r="A274">
        <v>1268</v>
      </c>
      <c r="B274">
        <v>1.9039999999999999</v>
      </c>
      <c r="C274">
        <f t="shared" si="8"/>
        <v>216979.83199999999</v>
      </c>
      <c r="D274">
        <f t="shared" si="9"/>
        <v>1.2639528</v>
      </c>
    </row>
    <row r="275" spans="1:4">
      <c r="A275">
        <v>1269</v>
      </c>
      <c r="B275">
        <v>-3.1930000000000001</v>
      </c>
      <c r="C275">
        <f t="shared" si="8"/>
        <v>50522.005999999994</v>
      </c>
      <c r="D275">
        <f t="shared" si="9"/>
        <v>2.7002874000000001</v>
      </c>
    </row>
    <row r="276" spans="1:4">
      <c r="A276">
        <v>1270</v>
      </c>
      <c r="B276">
        <v>-4.1000000000000002E-2</v>
      </c>
      <c r="C276">
        <f t="shared" si="8"/>
        <v>153460.022</v>
      </c>
      <c r="D276">
        <f t="shared" si="9"/>
        <v>1.8120537999999999</v>
      </c>
    </row>
    <row r="277" spans="1:4">
      <c r="A277">
        <v>1271</v>
      </c>
      <c r="B277">
        <v>3.87</v>
      </c>
      <c r="C277">
        <f t="shared" si="8"/>
        <v>281185.46000000002</v>
      </c>
      <c r="D277">
        <f t="shared" si="9"/>
        <v>0.70993400000000007</v>
      </c>
    </row>
    <row r="278" spans="1:4">
      <c r="A278">
        <v>1272</v>
      </c>
      <c r="B278">
        <v>-0.192</v>
      </c>
      <c r="C278">
        <f t="shared" si="8"/>
        <v>148528.66399999999</v>
      </c>
      <c r="D278">
        <f t="shared" si="9"/>
        <v>1.8546056</v>
      </c>
    </row>
    <row r="279" spans="1:4">
      <c r="A279">
        <v>1273</v>
      </c>
      <c r="B279">
        <v>3.9750000000000001</v>
      </c>
      <c r="C279">
        <f t="shared" si="8"/>
        <v>284614.55</v>
      </c>
      <c r="D279">
        <f t="shared" si="9"/>
        <v>0.68034499999999998</v>
      </c>
    </row>
    <row r="280" spans="1:4">
      <c r="A280">
        <v>1274</v>
      </c>
      <c r="B280">
        <v>-1.825</v>
      </c>
      <c r="C280">
        <f t="shared" si="8"/>
        <v>95198.15</v>
      </c>
      <c r="D280">
        <f t="shared" si="9"/>
        <v>2.3147850000000001</v>
      </c>
    </row>
    <row r="281" spans="1:4">
      <c r="A281">
        <v>1275</v>
      </c>
      <c r="B281">
        <v>-3.9369999999999998</v>
      </c>
      <c r="C281">
        <f t="shared" si="8"/>
        <v>26224.454000000012</v>
      </c>
      <c r="D281">
        <f t="shared" si="9"/>
        <v>2.9099465999999996</v>
      </c>
    </row>
    <row r="282" spans="1:4">
      <c r="A282">
        <v>1276</v>
      </c>
      <c r="B282">
        <v>-2.798</v>
      </c>
      <c r="C282">
        <f t="shared" si="8"/>
        <v>63421.915999999997</v>
      </c>
      <c r="D282">
        <f t="shared" si="9"/>
        <v>2.5889764</v>
      </c>
    </row>
    <row r="283" spans="1:4">
      <c r="A283">
        <v>1277</v>
      </c>
      <c r="B283">
        <v>-7.3999999999999996E-2</v>
      </c>
      <c r="C283">
        <f t="shared" si="8"/>
        <v>152382.30799999999</v>
      </c>
      <c r="D283">
        <f t="shared" si="9"/>
        <v>1.8213531999999999</v>
      </c>
    </row>
    <row r="284" spans="1:4">
      <c r="A284">
        <v>1278</v>
      </c>
      <c r="B284">
        <v>1.0529999999999999</v>
      </c>
      <c r="C284">
        <f t="shared" si="8"/>
        <v>189187.87400000001</v>
      </c>
      <c r="D284">
        <f t="shared" si="9"/>
        <v>1.5037646</v>
      </c>
    </row>
    <row r="285" spans="1:4">
      <c r="A285">
        <v>1279</v>
      </c>
      <c r="B285">
        <v>-1.7250000000000001</v>
      </c>
      <c r="C285">
        <f t="shared" si="8"/>
        <v>98463.95</v>
      </c>
      <c r="D285">
        <f t="shared" si="9"/>
        <v>2.2866049999999998</v>
      </c>
    </row>
    <row r="286" spans="1:4">
      <c r="A286">
        <v>1280</v>
      </c>
      <c r="B286">
        <v>1.804</v>
      </c>
      <c r="C286">
        <f t="shared" si="8"/>
        <v>213714.03200000001</v>
      </c>
      <c r="D286">
        <f t="shared" si="9"/>
        <v>1.2921328000000001</v>
      </c>
    </row>
    <row r="287" spans="1:4">
      <c r="A287">
        <v>1281</v>
      </c>
      <c r="B287">
        <v>-0.68600000000000005</v>
      </c>
      <c r="C287">
        <f t="shared" si="8"/>
        <v>132395.61199999999</v>
      </c>
      <c r="D287">
        <f t="shared" si="9"/>
        <v>1.9938148</v>
      </c>
    </row>
    <row r="288" spans="1:4">
      <c r="A288">
        <v>1282</v>
      </c>
      <c r="B288">
        <v>0.40300000000000002</v>
      </c>
      <c r="C288">
        <f t="shared" si="8"/>
        <v>167960.174</v>
      </c>
      <c r="D288">
        <f t="shared" si="9"/>
        <v>1.6869346000000001</v>
      </c>
    </row>
    <row r="289" spans="1:4">
      <c r="A289">
        <v>1283</v>
      </c>
      <c r="B289">
        <v>-1.583</v>
      </c>
      <c r="C289">
        <f t="shared" si="8"/>
        <v>103101.386</v>
      </c>
      <c r="D289">
        <f t="shared" si="9"/>
        <v>2.2465894</v>
      </c>
    </row>
    <row r="290" spans="1:4">
      <c r="A290">
        <v>1284</v>
      </c>
      <c r="B290">
        <v>0.13800000000000001</v>
      </c>
      <c r="C290">
        <f t="shared" si="8"/>
        <v>159305.804</v>
      </c>
      <c r="D290">
        <f t="shared" si="9"/>
        <v>1.7616115999999999</v>
      </c>
    </row>
    <row r="291" spans="1:4">
      <c r="A291">
        <v>1285</v>
      </c>
      <c r="B291">
        <v>0.68500000000000005</v>
      </c>
      <c r="C291">
        <f t="shared" si="8"/>
        <v>177169.73</v>
      </c>
      <c r="D291">
        <f t="shared" si="9"/>
        <v>1.607467</v>
      </c>
    </row>
    <row r="292" spans="1:4">
      <c r="A292">
        <v>1286</v>
      </c>
      <c r="B292">
        <v>1.026</v>
      </c>
      <c r="C292">
        <f t="shared" si="8"/>
        <v>188306.10800000001</v>
      </c>
      <c r="D292">
        <f t="shared" si="9"/>
        <v>1.5113732</v>
      </c>
    </row>
    <row r="293" spans="1:4">
      <c r="A293">
        <v>1287</v>
      </c>
      <c r="B293">
        <v>-1.625</v>
      </c>
      <c r="C293">
        <f t="shared" si="8"/>
        <v>101729.75</v>
      </c>
      <c r="D293">
        <f t="shared" si="9"/>
        <v>2.2584249999999999</v>
      </c>
    </row>
    <row r="294" spans="1:4">
      <c r="A294">
        <v>1288</v>
      </c>
      <c r="B294">
        <v>-0.751</v>
      </c>
      <c r="C294">
        <f t="shared" si="8"/>
        <v>130272.842</v>
      </c>
      <c r="D294">
        <f t="shared" si="9"/>
        <v>2.0121318000000001</v>
      </c>
    </row>
    <row r="295" spans="1:4">
      <c r="A295">
        <v>1289</v>
      </c>
      <c r="B295">
        <v>-2.3330000000000002</v>
      </c>
      <c r="C295">
        <f t="shared" si="8"/>
        <v>78607.885999999999</v>
      </c>
      <c r="D295">
        <f t="shared" si="9"/>
        <v>2.4579393999999999</v>
      </c>
    </row>
    <row r="296" spans="1:4">
      <c r="A296">
        <v>1290</v>
      </c>
      <c r="B296">
        <v>1.53</v>
      </c>
      <c r="C296">
        <f t="shared" si="8"/>
        <v>204765.74</v>
      </c>
      <c r="D296">
        <f t="shared" si="9"/>
        <v>1.369346</v>
      </c>
    </row>
    <row r="297" spans="1:4">
      <c r="A297">
        <v>1291</v>
      </c>
      <c r="B297">
        <v>-3.609</v>
      </c>
      <c r="C297">
        <f t="shared" si="8"/>
        <v>36936.278000000006</v>
      </c>
      <c r="D297">
        <f t="shared" si="9"/>
        <v>2.8175162</v>
      </c>
    </row>
    <row r="298" spans="1:4">
      <c r="A298">
        <v>1292</v>
      </c>
      <c r="B298">
        <v>-3.6749999999999998</v>
      </c>
      <c r="C298">
        <f t="shared" si="8"/>
        <v>34780.850000000006</v>
      </c>
      <c r="D298">
        <f t="shared" si="9"/>
        <v>2.8361149999999999</v>
      </c>
    </row>
    <row r="299" spans="1:4">
      <c r="A299">
        <v>1293</v>
      </c>
      <c r="B299">
        <v>-2.698</v>
      </c>
      <c r="C299">
        <f t="shared" si="8"/>
        <v>66687.716</v>
      </c>
      <c r="D299">
        <f t="shared" si="9"/>
        <v>2.5607964000000001</v>
      </c>
    </row>
    <row r="300" spans="1:4">
      <c r="A300">
        <v>1294</v>
      </c>
      <c r="B300">
        <v>-1.089</v>
      </c>
      <c r="C300">
        <f t="shared" si="8"/>
        <v>119234.43799999999</v>
      </c>
      <c r="D300">
        <f t="shared" si="9"/>
        <v>2.1073802000000001</v>
      </c>
    </row>
    <row r="301" spans="1:4">
      <c r="A301">
        <v>1295</v>
      </c>
      <c r="B301">
        <v>4.4450000000000003</v>
      </c>
      <c r="C301">
        <f t="shared" si="8"/>
        <v>299963.81</v>
      </c>
      <c r="D301">
        <f t="shared" si="9"/>
        <v>0.54789899999999991</v>
      </c>
    </row>
    <row r="302" spans="1:4">
      <c r="A302">
        <v>1296</v>
      </c>
      <c r="B302">
        <v>-0.48499999999999999</v>
      </c>
      <c r="C302">
        <f t="shared" si="8"/>
        <v>138959.87</v>
      </c>
      <c r="D302">
        <f t="shared" si="9"/>
        <v>1.937173</v>
      </c>
    </row>
    <row r="303" spans="1:4">
      <c r="A303">
        <v>1297</v>
      </c>
      <c r="B303">
        <v>-3.1549999999999998</v>
      </c>
      <c r="C303">
        <f t="shared" si="8"/>
        <v>51763.010000000009</v>
      </c>
      <c r="D303">
        <f t="shared" si="9"/>
        <v>2.6895790000000002</v>
      </c>
    </row>
    <row r="304" spans="1:4">
      <c r="A304">
        <v>1298</v>
      </c>
      <c r="B304">
        <v>2.3769999999999998</v>
      </c>
      <c r="C304">
        <f t="shared" si="8"/>
        <v>232427.06599999999</v>
      </c>
      <c r="D304">
        <f t="shared" si="9"/>
        <v>1.1306614000000001</v>
      </c>
    </row>
    <row r="305" spans="1:4">
      <c r="A305">
        <v>1299</v>
      </c>
      <c r="B305">
        <v>-0.72699999999999998</v>
      </c>
      <c r="C305">
        <f t="shared" si="8"/>
        <v>131056.63400000001</v>
      </c>
      <c r="D305">
        <f t="shared" si="9"/>
        <v>2.0053686000000002</v>
      </c>
    </row>
    <row r="306" spans="1:4">
      <c r="A306">
        <v>1300</v>
      </c>
      <c r="B306">
        <v>-1.278</v>
      </c>
      <c r="C306">
        <f t="shared" si="8"/>
        <v>113062.076</v>
      </c>
      <c r="D306">
        <f t="shared" si="9"/>
        <v>2.1606404000000001</v>
      </c>
    </row>
    <row r="307" spans="1:4">
      <c r="A307">
        <v>1301</v>
      </c>
      <c r="B307">
        <v>-0.84199999999999997</v>
      </c>
      <c r="C307">
        <f t="shared" si="8"/>
        <v>127300.96400000001</v>
      </c>
      <c r="D307">
        <f t="shared" si="9"/>
        <v>2.0377755999999998</v>
      </c>
    </row>
    <row r="308" spans="1:4">
      <c r="A308">
        <v>1302</v>
      </c>
      <c r="B308">
        <v>-2.8519999999999999</v>
      </c>
      <c r="C308">
        <f t="shared" si="8"/>
        <v>61658.384000000005</v>
      </c>
      <c r="D308">
        <f t="shared" si="9"/>
        <v>2.6041935999999999</v>
      </c>
    </row>
    <row r="309" spans="1:4">
      <c r="A309">
        <v>1303</v>
      </c>
      <c r="B309">
        <v>-1.5549999999999999</v>
      </c>
      <c r="C309">
        <f t="shared" si="8"/>
        <v>104015.81</v>
      </c>
      <c r="D309">
        <f t="shared" si="9"/>
        <v>2.238699</v>
      </c>
    </row>
    <row r="310" spans="1:4">
      <c r="A310">
        <v>1304</v>
      </c>
      <c r="B310">
        <v>0.59699999999999998</v>
      </c>
      <c r="C310">
        <f t="shared" si="8"/>
        <v>174295.826</v>
      </c>
      <c r="D310">
        <f t="shared" si="9"/>
        <v>1.6322654000000001</v>
      </c>
    </row>
    <row r="311" spans="1:4">
      <c r="A311">
        <v>1305</v>
      </c>
      <c r="B311">
        <v>-2.16</v>
      </c>
      <c r="C311">
        <f t="shared" si="8"/>
        <v>84257.72</v>
      </c>
      <c r="D311">
        <f t="shared" si="9"/>
        <v>2.4091879999999999</v>
      </c>
    </row>
    <row r="312" spans="1:4">
      <c r="A312">
        <v>1306</v>
      </c>
      <c r="B312">
        <v>-0.16200000000000001</v>
      </c>
      <c r="C312">
        <f t="shared" si="8"/>
        <v>149508.40400000001</v>
      </c>
      <c r="D312">
        <f t="shared" si="9"/>
        <v>1.8461516</v>
      </c>
    </row>
    <row r="313" spans="1:4">
      <c r="A313">
        <v>1307</v>
      </c>
      <c r="B313">
        <v>-4.8760000000000003</v>
      </c>
      <c r="C313">
        <f t="shared" si="8"/>
        <v>-4441.4080000000249</v>
      </c>
      <c r="D313">
        <f t="shared" si="9"/>
        <v>3.1745568</v>
      </c>
    </row>
    <row r="314" spans="1:4">
      <c r="A314">
        <v>1308</v>
      </c>
      <c r="B314">
        <v>-1.6859999999999999</v>
      </c>
      <c r="C314">
        <f t="shared" si="8"/>
        <v>99737.611999999994</v>
      </c>
      <c r="D314">
        <f t="shared" si="9"/>
        <v>2.2756148</v>
      </c>
    </row>
    <row r="315" spans="1:4">
      <c r="A315">
        <v>1309</v>
      </c>
      <c r="B315">
        <v>0.78900000000000003</v>
      </c>
      <c r="C315">
        <f t="shared" si="8"/>
        <v>180566.16200000001</v>
      </c>
      <c r="D315">
        <f t="shared" si="9"/>
        <v>1.5781597999999999</v>
      </c>
    </row>
    <row r="316" spans="1:4">
      <c r="A316">
        <v>1310</v>
      </c>
      <c r="B316">
        <v>-1.5640000000000001</v>
      </c>
      <c r="C316">
        <f t="shared" si="8"/>
        <v>103721.88800000001</v>
      </c>
      <c r="D316">
        <f t="shared" si="9"/>
        <v>2.2412352000000002</v>
      </c>
    </row>
    <row r="317" spans="1:4">
      <c r="A317">
        <v>1311</v>
      </c>
      <c r="B317">
        <v>0.98399999999999999</v>
      </c>
      <c r="C317">
        <f t="shared" si="8"/>
        <v>186934.47200000001</v>
      </c>
      <c r="D317">
        <f t="shared" si="9"/>
        <v>1.5232087999999999</v>
      </c>
    </row>
    <row r="318" spans="1:4">
      <c r="A318">
        <v>1312</v>
      </c>
      <c r="B318">
        <v>1.1180000000000001</v>
      </c>
      <c r="C318">
        <f t="shared" si="8"/>
        <v>191310.644</v>
      </c>
      <c r="D318">
        <f t="shared" si="9"/>
        <v>1.4854476000000001</v>
      </c>
    </row>
    <row r="319" spans="1:4">
      <c r="A319">
        <v>1313</v>
      </c>
      <c r="B319">
        <v>1.7270000000000001</v>
      </c>
      <c r="C319">
        <f t="shared" si="8"/>
        <v>211199.36600000001</v>
      </c>
      <c r="D319">
        <f t="shared" si="9"/>
        <v>1.3138314</v>
      </c>
    </row>
    <row r="320" spans="1:4">
      <c r="A320">
        <v>1314</v>
      </c>
      <c r="B320">
        <v>4.1500000000000004</v>
      </c>
      <c r="C320">
        <f t="shared" si="8"/>
        <v>290329.7</v>
      </c>
      <c r="D320">
        <f t="shared" si="9"/>
        <v>0.63102999999999998</v>
      </c>
    </row>
    <row r="321" spans="1:4">
      <c r="A321">
        <v>1315</v>
      </c>
      <c r="B321">
        <v>-4.0659999999999998</v>
      </c>
      <c r="C321">
        <f t="shared" si="8"/>
        <v>22011.572000000015</v>
      </c>
      <c r="D321">
        <f t="shared" si="9"/>
        <v>2.9462988000000001</v>
      </c>
    </row>
    <row r="322" spans="1:4">
      <c r="A322">
        <v>1316</v>
      </c>
      <c r="B322">
        <v>-2.1819999999999999</v>
      </c>
      <c r="C322">
        <f t="shared" ref="C322:C385" si="10">32658*B322+154799</f>
        <v>83539.244000000006</v>
      </c>
      <c r="D322">
        <f t="shared" ref="D322:D385" si="11">B322*-0.2818+1.8005</f>
        <v>2.4153875999999999</v>
      </c>
    </row>
    <row r="323" spans="1:4">
      <c r="A323">
        <v>1317</v>
      </c>
      <c r="B323">
        <v>-1.863</v>
      </c>
      <c r="C323">
        <f t="shared" si="10"/>
        <v>93957.146000000008</v>
      </c>
      <c r="D323">
        <f t="shared" si="11"/>
        <v>2.3254934</v>
      </c>
    </row>
    <row r="324" spans="1:4">
      <c r="A324">
        <v>1318</v>
      </c>
      <c r="B324">
        <v>1.9990000000000001</v>
      </c>
      <c r="C324">
        <f t="shared" si="10"/>
        <v>220082.342</v>
      </c>
      <c r="D324">
        <f t="shared" si="11"/>
        <v>1.2371818000000001</v>
      </c>
    </row>
    <row r="325" spans="1:4">
      <c r="A325">
        <v>1319</v>
      </c>
      <c r="B325">
        <v>-2.601</v>
      </c>
      <c r="C325">
        <f t="shared" si="10"/>
        <v>69855.542000000001</v>
      </c>
      <c r="D325">
        <f t="shared" si="11"/>
        <v>2.5334618</v>
      </c>
    </row>
    <row r="326" spans="1:4">
      <c r="A326">
        <v>1320</v>
      </c>
      <c r="B326">
        <v>-1.46</v>
      </c>
      <c r="C326">
        <f t="shared" si="10"/>
        <v>107118.32</v>
      </c>
      <c r="D326">
        <f t="shared" si="11"/>
        <v>2.2119279999999999</v>
      </c>
    </row>
    <row r="327" spans="1:4">
      <c r="A327">
        <v>1321</v>
      </c>
      <c r="B327">
        <v>3.819</v>
      </c>
      <c r="C327">
        <f t="shared" si="10"/>
        <v>279519.902</v>
      </c>
      <c r="D327">
        <f t="shared" si="11"/>
        <v>0.7243058</v>
      </c>
    </row>
    <row r="328" spans="1:4">
      <c r="A328">
        <v>1322</v>
      </c>
      <c r="B328">
        <v>-1.32</v>
      </c>
      <c r="C328">
        <f t="shared" si="10"/>
        <v>111690.44</v>
      </c>
      <c r="D328">
        <f t="shared" si="11"/>
        <v>2.1724760000000001</v>
      </c>
    </row>
    <row r="329" spans="1:4">
      <c r="A329">
        <v>1323</v>
      </c>
      <c r="B329">
        <v>2.1309999999999998</v>
      </c>
      <c r="C329">
        <f t="shared" si="10"/>
        <v>224393.19799999997</v>
      </c>
      <c r="D329">
        <f t="shared" si="11"/>
        <v>1.1999842000000001</v>
      </c>
    </row>
    <row r="330" spans="1:4">
      <c r="A330">
        <v>1324</v>
      </c>
      <c r="B330">
        <v>1.163</v>
      </c>
      <c r="C330">
        <f t="shared" si="10"/>
        <v>192780.25400000002</v>
      </c>
      <c r="D330">
        <f t="shared" si="11"/>
        <v>1.4727665999999999</v>
      </c>
    </row>
    <row r="331" spans="1:4">
      <c r="A331">
        <v>1325</v>
      </c>
      <c r="B331">
        <v>-0.13800000000000001</v>
      </c>
      <c r="C331">
        <f t="shared" si="10"/>
        <v>150292.196</v>
      </c>
      <c r="D331">
        <f t="shared" si="11"/>
        <v>1.8393884</v>
      </c>
    </row>
    <row r="332" spans="1:4">
      <c r="A332">
        <v>1326</v>
      </c>
      <c r="B332">
        <v>3.2349999999999999</v>
      </c>
      <c r="C332">
        <f t="shared" si="10"/>
        <v>260447.63</v>
      </c>
      <c r="D332">
        <f t="shared" si="11"/>
        <v>0.88887700000000003</v>
      </c>
    </row>
    <row r="333" spans="1:4">
      <c r="A333">
        <v>1327</v>
      </c>
      <c r="B333">
        <v>-0.183</v>
      </c>
      <c r="C333">
        <f t="shared" si="10"/>
        <v>148822.58600000001</v>
      </c>
      <c r="D333">
        <f t="shared" si="11"/>
        <v>1.8520694</v>
      </c>
    </row>
    <row r="334" spans="1:4">
      <c r="A334">
        <v>1328</v>
      </c>
      <c r="B334">
        <v>-0.55400000000000005</v>
      </c>
      <c r="C334">
        <f t="shared" si="10"/>
        <v>136706.46799999999</v>
      </c>
      <c r="D334">
        <f t="shared" si="11"/>
        <v>1.9566171999999999</v>
      </c>
    </row>
    <row r="335" spans="1:4">
      <c r="A335">
        <v>1329</v>
      </c>
      <c r="B335">
        <v>-2.2549999999999999</v>
      </c>
      <c r="C335">
        <f t="shared" si="10"/>
        <v>81155.210000000006</v>
      </c>
      <c r="D335">
        <f t="shared" si="11"/>
        <v>2.435959</v>
      </c>
    </row>
    <row r="336" spans="1:4">
      <c r="A336">
        <v>1330</v>
      </c>
      <c r="B336">
        <v>0.56100000000000005</v>
      </c>
      <c r="C336">
        <f t="shared" si="10"/>
        <v>173120.13800000001</v>
      </c>
      <c r="D336">
        <f t="shared" si="11"/>
        <v>1.6424102</v>
      </c>
    </row>
    <row r="337" spans="1:4">
      <c r="A337">
        <v>1331</v>
      </c>
      <c r="B337">
        <v>0.93300000000000005</v>
      </c>
      <c r="C337">
        <f t="shared" si="10"/>
        <v>185268.91399999999</v>
      </c>
      <c r="D337">
        <f t="shared" si="11"/>
        <v>1.5375806000000001</v>
      </c>
    </row>
    <row r="338" spans="1:4">
      <c r="A338">
        <v>1332</v>
      </c>
      <c r="B338">
        <v>2.0350000000000001</v>
      </c>
      <c r="C338">
        <f t="shared" si="10"/>
        <v>221258.03</v>
      </c>
      <c r="D338">
        <f t="shared" si="11"/>
        <v>1.2270369999999999</v>
      </c>
    </row>
    <row r="339" spans="1:4">
      <c r="A339">
        <v>1333</v>
      </c>
      <c r="B339">
        <v>2.6619999999999999</v>
      </c>
      <c r="C339">
        <f t="shared" si="10"/>
        <v>241734.59599999999</v>
      </c>
      <c r="D339">
        <f t="shared" si="11"/>
        <v>1.0503484000000001</v>
      </c>
    </row>
    <row r="340" spans="1:4">
      <c r="A340">
        <v>1334</v>
      </c>
      <c r="B340">
        <v>2.3969999999999998</v>
      </c>
      <c r="C340">
        <f t="shared" si="10"/>
        <v>233080.226</v>
      </c>
      <c r="D340">
        <f t="shared" si="11"/>
        <v>1.1250254000000002</v>
      </c>
    </row>
    <row r="341" spans="1:4">
      <c r="A341">
        <v>1335</v>
      </c>
      <c r="B341">
        <v>0.91800000000000004</v>
      </c>
      <c r="C341">
        <f t="shared" si="10"/>
        <v>184779.04399999999</v>
      </c>
      <c r="D341">
        <f t="shared" si="11"/>
        <v>1.5418076000000001</v>
      </c>
    </row>
    <row r="342" spans="1:4">
      <c r="A342">
        <v>1336</v>
      </c>
      <c r="B342">
        <v>-1.8660000000000001</v>
      </c>
      <c r="C342">
        <f t="shared" si="10"/>
        <v>93859.171999999991</v>
      </c>
      <c r="D342">
        <f t="shared" si="11"/>
        <v>2.3263388000000003</v>
      </c>
    </row>
    <row r="343" spans="1:4">
      <c r="A343">
        <v>1337</v>
      </c>
      <c r="B343">
        <v>0.55300000000000005</v>
      </c>
      <c r="C343">
        <f t="shared" si="10"/>
        <v>172858.87400000001</v>
      </c>
      <c r="D343">
        <f t="shared" si="11"/>
        <v>1.6446646</v>
      </c>
    </row>
    <row r="344" spans="1:4">
      <c r="A344">
        <v>1338</v>
      </c>
      <c r="B344">
        <v>1.385</v>
      </c>
      <c r="C344">
        <f t="shared" si="10"/>
        <v>200030.33000000002</v>
      </c>
      <c r="D344">
        <f t="shared" si="11"/>
        <v>1.410207</v>
      </c>
    </row>
    <row r="345" spans="1:4">
      <c r="A345">
        <v>1339</v>
      </c>
      <c r="B345">
        <v>0.83799999999999997</v>
      </c>
      <c r="C345">
        <f t="shared" si="10"/>
        <v>182166.40400000001</v>
      </c>
      <c r="D345">
        <f t="shared" si="11"/>
        <v>1.5643516</v>
      </c>
    </row>
    <row r="346" spans="1:4">
      <c r="A346">
        <v>1340</v>
      </c>
      <c r="B346">
        <v>2.9929999999999999</v>
      </c>
      <c r="C346">
        <f t="shared" si="10"/>
        <v>252544.394</v>
      </c>
      <c r="D346">
        <f t="shared" si="11"/>
        <v>0.95707260000000005</v>
      </c>
    </row>
    <row r="347" spans="1:4">
      <c r="A347">
        <v>1341</v>
      </c>
      <c r="B347">
        <v>4.976</v>
      </c>
      <c r="C347">
        <f t="shared" si="10"/>
        <v>317305.20799999998</v>
      </c>
      <c r="D347">
        <f t="shared" si="11"/>
        <v>0.39826319999999993</v>
      </c>
    </row>
    <row r="348" spans="1:4">
      <c r="A348">
        <v>1342</v>
      </c>
      <c r="B348">
        <v>1.36</v>
      </c>
      <c r="C348">
        <f t="shared" si="10"/>
        <v>199213.88</v>
      </c>
      <c r="D348">
        <f t="shared" si="11"/>
        <v>1.417252</v>
      </c>
    </row>
    <row r="349" spans="1:4">
      <c r="A349">
        <v>1343</v>
      </c>
      <c r="B349">
        <v>0.53100000000000003</v>
      </c>
      <c r="C349">
        <f t="shared" si="10"/>
        <v>172140.39799999999</v>
      </c>
      <c r="D349">
        <f t="shared" si="11"/>
        <v>1.6508642</v>
      </c>
    </row>
    <row r="350" spans="1:4">
      <c r="A350">
        <v>1344</v>
      </c>
      <c r="B350">
        <v>0.26800000000000002</v>
      </c>
      <c r="C350">
        <f t="shared" si="10"/>
        <v>163551.34400000001</v>
      </c>
      <c r="D350">
        <f t="shared" si="11"/>
        <v>1.7249775999999999</v>
      </c>
    </row>
    <row r="351" spans="1:4">
      <c r="A351">
        <v>1345</v>
      </c>
      <c r="B351">
        <v>-0.13800000000000001</v>
      </c>
      <c r="C351">
        <f t="shared" si="10"/>
        <v>150292.196</v>
      </c>
      <c r="D351">
        <f t="shared" si="11"/>
        <v>1.8393884</v>
      </c>
    </row>
    <row r="352" spans="1:4">
      <c r="A352">
        <v>1346</v>
      </c>
      <c r="B352">
        <v>-5.2149999999999999</v>
      </c>
      <c r="C352">
        <f t="shared" si="10"/>
        <v>-15512.470000000001</v>
      </c>
      <c r="D352">
        <f t="shared" si="11"/>
        <v>3.2700870000000002</v>
      </c>
    </row>
    <row r="353" spans="1:4">
      <c r="A353">
        <v>1347</v>
      </c>
      <c r="B353">
        <v>-1.7749999999999999</v>
      </c>
      <c r="C353">
        <f t="shared" si="10"/>
        <v>96831.05</v>
      </c>
      <c r="D353">
        <f t="shared" si="11"/>
        <v>2.3006950000000002</v>
      </c>
    </row>
    <row r="354" spans="1:4">
      <c r="A354">
        <v>1348</v>
      </c>
      <c r="B354">
        <v>0.30199999999999999</v>
      </c>
      <c r="C354">
        <f t="shared" si="10"/>
        <v>164661.71600000001</v>
      </c>
      <c r="D354">
        <f t="shared" si="11"/>
        <v>1.7153963999999999</v>
      </c>
    </row>
    <row r="355" spans="1:4">
      <c r="A355">
        <v>1349</v>
      </c>
      <c r="B355">
        <v>-4.0039999999999996</v>
      </c>
      <c r="C355">
        <f t="shared" si="10"/>
        <v>24036.368000000017</v>
      </c>
      <c r="D355">
        <f t="shared" si="11"/>
        <v>2.9288271999999997</v>
      </c>
    </row>
    <row r="356" spans="1:4">
      <c r="A356">
        <v>1350</v>
      </c>
      <c r="B356">
        <v>-0.52300000000000002</v>
      </c>
      <c r="C356">
        <f t="shared" si="10"/>
        <v>137718.86600000001</v>
      </c>
      <c r="D356">
        <f t="shared" si="11"/>
        <v>1.9478814</v>
      </c>
    </row>
    <row r="357" spans="1:4">
      <c r="A357">
        <v>1351</v>
      </c>
      <c r="B357">
        <v>-0.46</v>
      </c>
      <c r="C357">
        <f t="shared" si="10"/>
        <v>139776.32000000001</v>
      </c>
      <c r="D357">
        <f t="shared" si="11"/>
        <v>1.9301280000000001</v>
      </c>
    </row>
    <row r="358" spans="1:4">
      <c r="A358">
        <v>1352</v>
      </c>
      <c r="B358">
        <v>-4.0860000000000003</v>
      </c>
      <c r="C358">
        <f t="shared" si="10"/>
        <v>21358.411999999982</v>
      </c>
      <c r="D358">
        <f t="shared" si="11"/>
        <v>2.9519348000000001</v>
      </c>
    </row>
    <row r="359" spans="1:4">
      <c r="A359">
        <v>1353</v>
      </c>
      <c r="B359">
        <v>-1.292</v>
      </c>
      <c r="C359">
        <f t="shared" si="10"/>
        <v>112604.864</v>
      </c>
      <c r="D359">
        <f t="shared" si="11"/>
        <v>2.1645856000000001</v>
      </c>
    </row>
    <row r="360" spans="1:4">
      <c r="A360">
        <v>1354</v>
      </c>
      <c r="B360">
        <v>-0.26800000000000002</v>
      </c>
      <c r="C360">
        <f t="shared" si="10"/>
        <v>146046.65599999999</v>
      </c>
      <c r="D360">
        <f t="shared" si="11"/>
        <v>1.8760224000000001</v>
      </c>
    </row>
    <row r="361" spans="1:4">
      <c r="A361">
        <v>1355</v>
      </c>
      <c r="B361">
        <v>-0.32700000000000001</v>
      </c>
      <c r="C361">
        <f t="shared" si="10"/>
        <v>144119.834</v>
      </c>
      <c r="D361">
        <f t="shared" si="11"/>
        <v>1.8926486</v>
      </c>
    </row>
    <row r="362" spans="1:4">
      <c r="A362">
        <v>1356</v>
      </c>
      <c r="B362">
        <v>0.94699999999999995</v>
      </c>
      <c r="C362">
        <f t="shared" si="10"/>
        <v>185726.12599999999</v>
      </c>
      <c r="D362">
        <f t="shared" si="11"/>
        <v>1.5336354000000001</v>
      </c>
    </row>
    <row r="363" spans="1:4">
      <c r="A363">
        <v>1357</v>
      </c>
      <c r="B363">
        <v>3.0110000000000001</v>
      </c>
      <c r="C363">
        <f t="shared" si="10"/>
        <v>253132.23800000001</v>
      </c>
      <c r="D363">
        <f t="shared" si="11"/>
        <v>0.95200019999999996</v>
      </c>
    </row>
    <row r="364" spans="1:4">
      <c r="A364">
        <v>1358</v>
      </c>
      <c r="B364">
        <v>-2.3149999999999999</v>
      </c>
      <c r="C364">
        <f t="shared" si="10"/>
        <v>79195.73</v>
      </c>
      <c r="D364">
        <f t="shared" si="11"/>
        <v>2.4528669999999999</v>
      </c>
    </row>
    <row r="365" spans="1:4">
      <c r="A365">
        <v>1359</v>
      </c>
      <c r="B365">
        <v>0.245</v>
      </c>
      <c r="C365">
        <f t="shared" si="10"/>
        <v>162800.21</v>
      </c>
      <c r="D365">
        <f t="shared" si="11"/>
        <v>1.7314590000000001</v>
      </c>
    </row>
    <row r="366" spans="1:4">
      <c r="A366">
        <v>1360</v>
      </c>
      <c r="B366">
        <v>-3.806</v>
      </c>
      <c r="C366">
        <f t="shared" si="10"/>
        <v>30502.652000000002</v>
      </c>
      <c r="D366">
        <f t="shared" si="11"/>
        <v>2.8730308</v>
      </c>
    </row>
    <row r="367" spans="1:4">
      <c r="A367">
        <v>1361</v>
      </c>
      <c r="B367">
        <v>-1.002</v>
      </c>
      <c r="C367">
        <f t="shared" si="10"/>
        <v>122075.68400000001</v>
      </c>
      <c r="D367">
        <f t="shared" si="11"/>
        <v>2.0828636</v>
      </c>
    </row>
    <row r="368" spans="1:4">
      <c r="A368">
        <v>1362</v>
      </c>
      <c r="B368">
        <v>1.2490000000000001</v>
      </c>
      <c r="C368">
        <f t="shared" si="10"/>
        <v>195588.842</v>
      </c>
      <c r="D368">
        <f t="shared" si="11"/>
        <v>1.4485318</v>
      </c>
    </row>
    <row r="369" spans="1:4">
      <c r="A369">
        <v>1363</v>
      </c>
      <c r="B369">
        <v>1.0589999999999999</v>
      </c>
      <c r="C369">
        <f t="shared" si="10"/>
        <v>189383.82199999999</v>
      </c>
      <c r="D369">
        <f t="shared" si="11"/>
        <v>1.5020738</v>
      </c>
    </row>
    <row r="370" spans="1:4">
      <c r="A370">
        <v>1364</v>
      </c>
      <c r="B370">
        <v>-0.83599999999999997</v>
      </c>
      <c r="C370">
        <f t="shared" si="10"/>
        <v>127496.912</v>
      </c>
      <c r="D370">
        <f t="shared" si="11"/>
        <v>2.0360847999999998</v>
      </c>
    </row>
    <row r="371" spans="1:4">
      <c r="A371">
        <v>1365</v>
      </c>
      <c r="B371">
        <v>-2.6760000000000002</v>
      </c>
      <c r="C371">
        <f t="shared" si="10"/>
        <v>67406.191999999995</v>
      </c>
      <c r="D371">
        <f t="shared" si="11"/>
        <v>2.5545968000000001</v>
      </c>
    </row>
    <row r="372" spans="1:4">
      <c r="A372">
        <v>1366</v>
      </c>
      <c r="B372">
        <v>-2.714</v>
      </c>
      <c r="C372">
        <f t="shared" si="10"/>
        <v>66165.187999999995</v>
      </c>
      <c r="D372">
        <f t="shared" si="11"/>
        <v>2.5653052000000001</v>
      </c>
    </row>
    <row r="373" spans="1:4">
      <c r="A373">
        <v>1367</v>
      </c>
      <c r="B373">
        <v>-2.1869999999999998</v>
      </c>
      <c r="C373">
        <f t="shared" si="10"/>
        <v>83375.954000000012</v>
      </c>
      <c r="D373">
        <f t="shared" si="11"/>
        <v>2.4167966000000001</v>
      </c>
    </row>
    <row r="374" spans="1:4">
      <c r="A374">
        <v>1368</v>
      </c>
      <c r="B374">
        <v>3.0289999999999999</v>
      </c>
      <c r="C374">
        <f t="shared" si="10"/>
        <v>253720.08199999999</v>
      </c>
      <c r="D374">
        <f t="shared" si="11"/>
        <v>0.94692779999999999</v>
      </c>
    </row>
    <row r="375" spans="1:4">
      <c r="A375">
        <v>1369</v>
      </c>
      <c r="B375">
        <v>-4.0309999999999997</v>
      </c>
      <c r="C375">
        <f t="shared" si="10"/>
        <v>23154.602000000014</v>
      </c>
      <c r="D375">
        <f t="shared" si="11"/>
        <v>2.9364357999999999</v>
      </c>
    </row>
    <row r="376" spans="1:4">
      <c r="A376">
        <v>1370</v>
      </c>
      <c r="B376">
        <v>-4.8499999999999996</v>
      </c>
      <c r="C376">
        <f t="shared" si="10"/>
        <v>-3592.2999999999884</v>
      </c>
      <c r="D376">
        <f t="shared" si="11"/>
        <v>3.16723</v>
      </c>
    </row>
    <row r="377" spans="1:4">
      <c r="A377">
        <v>1371</v>
      </c>
      <c r="B377">
        <v>-1.78</v>
      </c>
      <c r="C377">
        <f t="shared" si="10"/>
        <v>96667.760000000009</v>
      </c>
      <c r="D377">
        <f t="shared" si="11"/>
        <v>2.3021039999999999</v>
      </c>
    </row>
    <row r="378" spans="1:4">
      <c r="A378">
        <v>1372</v>
      </c>
      <c r="B378">
        <v>-0.441</v>
      </c>
      <c r="C378">
        <f t="shared" si="10"/>
        <v>140396.82199999999</v>
      </c>
      <c r="D378">
        <f t="shared" si="11"/>
        <v>1.9247738000000001</v>
      </c>
    </row>
    <row r="379" spans="1:4">
      <c r="A379">
        <v>1373</v>
      </c>
      <c r="B379">
        <v>3.3450000000000002</v>
      </c>
      <c r="C379">
        <f t="shared" si="10"/>
        <v>264040.01</v>
      </c>
      <c r="D379">
        <f t="shared" si="11"/>
        <v>0.85787899999999995</v>
      </c>
    </row>
    <row r="380" spans="1:4">
      <c r="A380">
        <v>1374</v>
      </c>
      <c r="B380">
        <v>-5.26</v>
      </c>
      <c r="C380">
        <f t="shared" si="10"/>
        <v>-16982.079999999987</v>
      </c>
      <c r="D380">
        <f t="shared" si="11"/>
        <v>3.2827679999999999</v>
      </c>
    </row>
    <row r="381" spans="1:4">
      <c r="A381">
        <v>1375</v>
      </c>
      <c r="B381">
        <v>-0.48699999999999999</v>
      </c>
      <c r="C381">
        <f t="shared" si="10"/>
        <v>138894.554</v>
      </c>
      <c r="D381">
        <f t="shared" si="11"/>
        <v>1.9377366</v>
      </c>
    </row>
    <row r="382" spans="1:4">
      <c r="A382">
        <v>1376</v>
      </c>
      <c r="B382">
        <v>-0.57499999999999996</v>
      </c>
      <c r="C382">
        <f t="shared" si="10"/>
        <v>136020.65</v>
      </c>
      <c r="D382">
        <f t="shared" si="11"/>
        <v>1.9625349999999999</v>
      </c>
    </row>
    <row r="383" spans="1:4">
      <c r="A383">
        <v>1377</v>
      </c>
      <c r="B383">
        <v>1.181</v>
      </c>
      <c r="C383">
        <f t="shared" si="10"/>
        <v>193368.098</v>
      </c>
      <c r="D383">
        <f t="shared" si="11"/>
        <v>1.4676941999999999</v>
      </c>
    </row>
    <row r="384" spans="1:4">
      <c r="A384">
        <v>1378</v>
      </c>
      <c r="B384">
        <v>-0.54</v>
      </c>
      <c r="C384">
        <f t="shared" si="10"/>
        <v>137163.68</v>
      </c>
      <c r="D384">
        <f t="shared" si="11"/>
        <v>1.952672</v>
      </c>
    </row>
    <row r="385" spans="1:4">
      <c r="A385">
        <v>1379</v>
      </c>
      <c r="B385">
        <v>-0.64700000000000002</v>
      </c>
      <c r="C385">
        <f t="shared" si="10"/>
        <v>133669.274</v>
      </c>
      <c r="D385">
        <f t="shared" si="11"/>
        <v>1.9828246</v>
      </c>
    </row>
    <row r="386" spans="1:4">
      <c r="A386">
        <v>1380</v>
      </c>
      <c r="B386">
        <v>1.528</v>
      </c>
      <c r="C386">
        <f t="shared" ref="C386:C449" si="12">32658*B386+154799</f>
        <v>204700.424</v>
      </c>
      <c r="D386">
        <f t="shared" ref="D386:D449" si="13">B386*-0.2818+1.8005</f>
        <v>1.3699095999999999</v>
      </c>
    </row>
    <row r="387" spans="1:4">
      <c r="A387">
        <v>1381</v>
      </c>
      <c r="B387">
        <v>-1.857</v>
      </c>
      <c r="C387">
        <f t="shared" si="12"/>
        <v>94153.093999999997</v>
      </c>
      <c r="D387">
        <f t="shared" si="13"/>
        <v>2.3238026000000001</v>
      </c>
    </row>
    <row r="388" spans="1:4">
      <c r="A388">
        <v>1382</v>
      </c>
      <c r="B388">
        <v>-2.1379999999999999</v>
      </c>
      <c r="C388">
        <f t="shared" si="12"/>
        <v>84976.195999999996</v>
      </c>
      <c r="D388">
        <f t="shared" si="13"/>
        <v>2.4029883999999999</v>
      </c>
    </row>
    <row r="389" spans="1:4">
      <c r="A389">
        <v>1383</v>
      </c>
      <c r="B389">
        <v>-1.8069999999999999</v>
      </c>
      <c r="C389">
        <f t="shared" si="12"/>
        <v>95785.994000000006</v>
      </c>
      <c r="D389">
        <f t="shared" si="13"/>
        <v>2.3097126000000001</v>
      </c>
    </row>
    <row r="390" spans="1:4">
      <c r="A390">
        <v>1384</v>
      </c>
      <c r="B390">
        <v>-0.999</v>
      </c>
      <c r="C390">
        <f t="shared" si="12"/>
        <v>122173.658</v>
      </c>
      <c r="D390">
        <f t="shared" si="13"/>
        <v>2.0820181999999998</v>
      </c>
    </row>
    <row r="391" spans="1:4">
      <c r="A391">
        <v>1385</v>
      </c>
      <c r="B391">
        <v>4.8000000000000001E-2</v>
      </c>
      <c r="C391">
        <f t="shared" si="12"/>
        <v>156366.584</v>
      </c>
      <c r="D391">
        <f t="shared" si="13"/>
        <v>1.7869736000000001</v>
      </c>
    </row>
    <row r="392" spans="1:4">
      <c r="A392">
        <v>1386</v>
      </c>
      <c r="B392">
        <v>-2.8540000000000001</v>
      </c>
      <c r="C392">
        <f t="shared" si="12"/>
        <v>61593.067999999999</v>
      </c>
      <c r="D392">
        <f t="shared" si="13"/>
        <v>2.6047571999999999</v>
      </c>
    </row>
    <row r="393" spans="1:4">
      <c r="A393">
        <v>1387</v>
      </c>
      <c r="B393">
        <v>-3.1019999999999999</v>
      </c>
      <c r="C393">
        <f t="shared" si="12"/>
        <v>53493.884000000005</v>
      </c>
      <c r="D393">
        <f t="shared" si="13"/>
        <v>2.6746436</v>
      </c>
    </row>
    <row r="394" spans="1:4">
      <c r="A394">
        <v>1388</v>
      </c>
      <c r="B394">
        <v>1.2589999999999999</v>
      </c>
      <c r="C394">
        <f t="shared" si="12"/>
        <v>195915.42199999999</v>
      </c>
      <c r="D394">
        <f t="shared" si="13"/>
        <v>1.4457138</v>
      </c>
    </row>
    <row r="395" spans="1:4">
      <c r="A395">
        <v>1389</v>
      </c>
      <c r="B395">
        <v>2.9329999999999998</v>
      </c>
      <c r="C395">
        <f t="shared" si="12"/>
        <v>250584.91399999999</v>
      </c>
      <c r="D395">
        <f t="shared" si="13"/>
        <v>0.97398060000000009</v>
      </c>
    </row>
    <row r="396" spans="1:4">
      <c r="A396">
        <v>1390</v>
      </c>
      <c r="B396">
        <v>-1.0029999999999999</v>
      </c>
      <c r="C396">
        <f t="shared" si="12"/>
        <v>122043.02600000001</v>
      </c>
      <c r="D396">
        <f t="shared" si="13"/>
        <v>2.0831453999999998</v>
      </c>
    </row>
    <row r="397" spans="1:4">
      <c r="A397">
        <v>1391</v>
      </c>
      <c r="B397">
        <v>2.4020000000000001</v>
      </c>
      <c r="C397">
        <f t="shared" si="12"/>
        <v>233243.516</v>
      </c>
      <c r="D397">
        <f t="shared" si="13"/>
        <v>1.1236164</v>
      </c>
    </row>
    <row r="398" spans="1:4">
      <c r="A398">
        <v>1392</v>
      </c>
      <c r="B398">
        <v>-0.96499999999999997</v>
      </c>
      <c r="C398">
        <f t="shared" si="12"/>
        <v>123284.03</v>
      </c>
      <c r="D398">
        <f t="shared" si="13"/>
        <v>2.0724369999999999</v>
      </c>
    </row>
    <row r="399" spans="1:4">
      <c r="A399">
        <v>1393</v>
      </c>
      <c r="B399">
        <v>-0.58399999999999996</v>
      </c>
      <c r="C399">
        <f t="shared" si="12"/>
        <v>135726.728</v>
      </c>
      <c r="D399">
        <f t="shared" si="13"/>
        <v>1.9650711999999999</v>
      </c>
    </row>
    <row r="400" spans="1:4">
      <c r="A400">
        <v>1394</v>
      </c>
      <c r="B400">
        <v>3.7429999999999999</v>
      </c>
      <c r="C400">
        <f t="shared" si="12"/>
        <v>277037.89399999997</v>
      </c>
      <c r="D400">
        <f t="shared" si="13"/>
        <v>0.74572260000000012</v>
      </c>
    </row>
    <row r="401" spans="1:4">
      <c r="A401">
        <v>1395</v>
      </c>
      <c r="B401">
        <v>2.54</v>
      </c>
      <c r="C401">
        <f t="shared" si="12"/>
        <v>237750.32</v>
      </c>
      <c r="D401">
        <f t="shared" si="13"/>
        <v>1.0847280000000001</v>
      </c>
    </row>
    <row r="402" spans="1:4">
      <c r="A402">
        <v>1396</v>
      </c>
      <c r="B402">
        <v>4.1289999999999996</v>
      </c>
      <c r="C402">
        <f t="shared" si="12"/>
        <v>289643.88199999998</v>
      </c>
      <c r="D402">
        <f t="shared" si="13"/>
        <v>0.63694780000000017</v>
      </c>
    </row>
    <row r="403" spans="1:4">
      <c r="A403">
        <v>1397</v>
      </c>
      <c r="B403">
        <v>-1.018</v>
      </c>
      <c r="C403">
        <f t="shared" si="12"/>
        <v>121553.156</v>
      </c>
      <c r="D403">
        <f t="shared" si="13"/>
        <v>2.0873724</v>
      </c>
    </row>
    <row r="404" spans="1:4">
      <c r="A404">
        <v>1398</v>
      </c>
      <c r="B404">
        <v>2.1520000000000001</v>
      </c>
      <c r="C404">
        <f t="shared" si="12"/>
        <v>225079.016</v>
      </c>
      <c r="D404">
        <f t="shared" si="13"/>
        <v>1.1940664000000001</v>
      </c>
    </row>
    <row r="405" spans="1:4">
      <c r="A405">
        <v>1399</v>
      </c>
      <c r="B405">
        <v>0.157</v>
      </c>
      <c r="C405">
        <f t="shared" si="12"/>
        <v>159926.30600000001</v>
      </c>
      <c r="D405">
        <f t="shared" si="13"/>
        <v>1.7562574</v>
      </c>
    </row>
    <row r="406" spans="1:4">
      <c r="A406">
        <v>1400</v>
      </c>
      <c r="B406">
        <v>-0.125</v>
      </c>
      <c r="C406">
        <f t="shared" si="12"/>
        <v>150716.75</v>
      </c>
      <c r="D406">
        <f t="shared" si="13"/>
        <v>1.8357250000000001</v>
      </c>
    </row>
    <row r="407" spans="1:4">
      <c r="A407">
        <v>1401</v>
      </c>
      <c r="B407">
        <v>-0.59499999999999997</v>
      </c>
      <c r="C407">
        <f t="shared" si="12"/>
        <v>135367.49</v>
      </c>
      <c r="D407">
        <f t="shared" si="13"/>
        <v>1.9681709999999999</v>
      </c>
    </row>
    <row r="408" spans="1:4">
      <c r="A408">
        <v>1402</v>
      </c>
      <c r="B408">
        <v>-1.526</v>
      </c>
      <c r="C408">
        <f t="shared" si="12"/>
        <v>104962.89199999999</v>
      </c>
      <c r="D408">
        <f t="shared" si="13"/>
        <v>2.2305267999999998</v>
      </c>
    </row>
    <row r="409" spans="1:4">
      <c r="A409">
        <v>1403</v>
      </c>
      <c r="B409">
        <v>2.7909999999999999</v>
      </c>
      <c r="C409">
        <f t="shared" si="12"/>
        <v>245947.478</v>
      </c>
      <c r="D409">
        <f t="shared" si="13"/>
        <v>1.0139962</v>
      </c>
    </row>
    <row r="410" spans="1:4">
      <c r="A410">
        <v>1404</v>
      </c>
      <c r="B410">
        <v>-5.0999999999999997E-2</v>
      </c>
      <c r="C410">
        <f t="shared" si="12"/>
        <v>153133.44200000001</v>
      </c>
      <c r="D410">
        <f t="shared" si="13"/>
        <v>1.8148717999999999</v>
      </c>
    </row>
    <row r="411" spans="1:4">
      <c r="A411">
        <v>1405</v>
      </c>
      <c r="B411">
        <v>-1.5489999999999999</v>
      </c>
      <c r="C411">
        <f t="shared" si="12"/>
        <v>104211.758</v>
      </c>
      <c r="D411">
        <f t="shared" si="13"/>
        <v>2.2370082</v>
      </c>
    </row>
    <row r="412" spans="1:4">
      <c r="A412">
        <v>1406</v>
      </c>
      <c r="B412">
        <v>0.219</v>
      </c>
      <c r="C412">
        <f t="shared" si="12"/>
        <v>161951.10200000001</v>
      </c>
      <c r="D412">
        <f t="shared" si="13"/>
        <v>1.7387858</v>
      </c>
    </row>
    <row r="413" spans="1:4">
      <c r="A413">
        <v>1407</v>
      </c>
      <c r="B413">
        <v>0.78500000000000003</v>
      </c>
      <c r="C413">
        <f t="shared" si="12"/>
        <v>180435.53</v>
      </c>
      <c r="D413">
        <f t="shared" si="13"/>
        <v>1.5792869999999999</v>
      </c>
    </row>
    <row r="414" spans="1:4">
      <c r="A414">
        <v>1408</v>
      </c>
      <c r="B414">
        <v>3.4750000000000001</v>
      </c>
      <c r="C414">
        <f t="shared" si="12"/>
        <v>268285.55</v>
      </c>
      <c r="D414">
        <f t="shared" si="13"/>
        <v>0.821245</v>
      </c>
    </row>
    <row r="415" spans="1:4">
      <c r="A415">
        <v>1409</v>
      </c>
      <c r="B415">
        <v>1.274</v>
      </c>
      <c r="C415">
        <f t="shared" si="12"/>
        <v>196405.29200000002</v>
      </c>
      <c r="D415">
        <f t="shared" si="13"/>
        <v>1.4414868000000001</v>
      </c>
    </row>
    <row r="416" spans="1:4">
      <c r="A416">
        <v>1410</v>
      </c>
      <c r="B416">
        <v>-1.986</v>
      </c>
      <c r="C416">
        <f t="shared" si="12"/>
        <v>89940.212</v>
      </c>
      <c r="D416">
        <f t="shared" si="13"/>
        <v>2.3601548000000001</v>
      </c>
    </row>
    <row r="417" spans="1:4">
      <c r="A417">
        <v>1411</v>
      </c>
      <c r="B417">
        <v>-1.4319999999999999</v>
      </c>
      <c r="C417">
        <f t="shared" si="12"/>
        <v>108032.74400000001</v>
      </c>
      <c r="D417">
        <f t="shared" si="13"/>
        <v>2.2040375999999999</v>
      </c>
    </row>
    <row r="418" spans="1:4">
      <c r="A418">
        <v>1412</v>
      </c>
      <c r="B418">
        <v>-3.0590000000000002</v>
      </c>
      <c r="C418">
        <f t="shared" si="12"/>
        <v>54898.178</v>
      </c>
      <c r="D418">
        <f t="shared" si="13"/>
        <v>2.6625262000000003</v>
      </c>
    </row>
    <row r="419" spans="1:4">
      <c r="A419">
        <v>1413</v>
      </c>
      <c r="B419">
        <v>0.64100000000000001</v>
      </c>
      <c r="C419">
        <f t="shared" si="12"/>
        <v>175732.77799999999</v>
      </c>
      <c r="D419">
        <f t="shared" si="13"/>
        <v>1.6198661999999999</v>
      </c>
    </row>
    <row r="420" spans="1:4">
      <c r="A420">
        <v>1414</v>
      </c>
      <c r="B420">
        <v>3.5870000000000002</v>
      </c>
      <c r="C420">
        <f t="shared" si="12"/>
        <v>271943.24599999998</v>
      </c>
      <c r="D420">
        <f t="shared" si="13"/>
        <v>0.78968339999999992</v>
      </c>
    </row>
    <row r="421" spans="1:4">
      <c r="A421">
        <v>1415</v>
      </c>
      <c r="B421">
        <v>-2.2959999999999998</v>
      </c>
      <c r="C421">
        <f t="shared" si="12"/>
        <v>79816.232000000004</v>
      </c>
      <c r="D421">
        <f t="shared" si="13"/>
        <v>2.4475128000000002</v>
      </c>
    </row>
    <row r="422" spans="1:4">
      <c r="A422">
        <v>1416</v>
      </c>
      <c r="B422">
        <v>1.0680000000000001</v>
      </c>
      <c r="C422">
        <f t="shared" si="12"/>
        <v>189677.74400000001</v>
      </c>
      <c r="D422">
        <f t="shared" si="13"/>
        <v>1.4995376</v>
      </c>
    </row>
    <row r="423" spans="1:4">
      <c r="A423">
        <v>1417</v>
      </c>
      <c r="B423">
        <v>4.6710000000000003</v>
      </c>
      <c r="C423">
        <f t="shared" si="12"/>
        <v>307344.51800000004</v>
      </c>
      <c r="D423">
        <f t="shared" si="13"/>
        <v>0.48421219999999998</v>
      </c>
    </row>
    <row r="424" spans="1:4">
      <c r="A424">
        <v>1418</v>
      </c>
      <c r="B424">
        <v>-1.353</v>
      </c>
      <c r="C424">
        <f t="shared" si="12"/>
        <v>110612.726</v>
      </c>
      <c r="D424">
        <f t="shared" si="13"/>
        <v>2.1817753999999998</v>
      </c>
    </row>
    <row r="425" spans="1:4">
      <c r="A425">
        <v>1419</v>
      </c>
      <c r="B425">
        <v>-0.191</v>
      </c>
      <c r="C425">
        <f t="shared" si="12"/>
        <v>148561.32199999999</v>
      </c>
      <c r="D425">
        <f t="shared" si="13"/>
        <v>1.8543238</v>
      </c>
    </row>
    <row r="426" spans="1:4">
      <c r="A426">
        <v>1420</v>
      </c>
      <c r="B426">
        <v>1.3939999999999999</v>
      </c>
      <c r="C426">
        <f t="shared" si="12"/>
        <v>200324.25200000001</v>
      </c>
      <c r="D426">
        <f t="shared" si="13"/>
        <v>1.4076708</v>
      </c>
    </row>
    <row r="427" spans="1:4">
      <c r="A427">
        <v>1421</v>
      </c>
      <c r="B427">
        <v>-5.8630000000000004</v>
      </c>
      <c r="C427">
        <f t="shared" si="12"/>
        <v>-36674.854000000021</v>
      </c>
      <c r="D427">
        <f t="shared" si="13"/>
        <v>3.4526934000000002</v>
      </c>
    </row>
    <row r="428" spans="1:4">
      <c r="A428">
        <v>1422</v>
      </c>
      <c r="B428">
        <v>-1.3240000000000001</v>
      </c>
      <c r="C428">
        <f t="shared" si="12"/>
        <v>111559.80799999999</v>
      </c>
      <c r="D428">
        <f t="shared" si="13"/>
        <v>2.1736032000000001</v>
      </c>
    </row>
    <row r="429" spans="1:4">
      <c r="A429">
        <v>1423</v>
      </c>
      <c r="B429">
        <v>1.556</v>
      </c>
      <c r="C429">
        <f t="shared" si="12"/>
        <v>205614.848</v>
      </c>
      <c r="D429">
        <f t="shared" si="13"/>
        <v>1.3620192</v>
      </c>
    </row>
    <row r="430" spans="1:4">
      <c r="A430">
        <v>1424</v>
      </c>
      <c r="B430">
        <v>-2.161</v>
      </c>
      <c r="C430">
        <f t="shared" si="12"/>
        <v>84225.062000000005</v>
      </c>
      <c r="D430">
        <f t="shared" si="13"/>
        <v>2.4094698000000001</v>
      </c>
    </row>
    <row r="431" spans="1:4">
      <c r="A431">
        <v>1425</v>
      </c>
      <c r="B431">
        <v>-1.7869999999999999</v>
      </c>
      <c r="C431">
        <f t="shared" si="12"/>
        <v>96439.15400000001</v>
      </c>
      <c r="D431">
        <f t="shared" si="13"/>
        <v>2.3040766000000001</v>
      </c>
    </row>
    <row r="432" spans="1:4">
      <c r="A432">
        <v>1426</v>
      </c>
      <c r="B432">
        <v>3.298</v>
      </c>
      <c r="C432">
        <f t="shared" si="12"/>
        <v>262505.08400000003</v>
      </c>
      <c r="D432">
        <f t="shared" si="13"/>
        <v>0.8711236</v>
      </c>
    </row>
    <row r="433" spans="1:4">
      <c r="A433">
        <v>1427</v>
      </c>
      <c r="B433">
        <v>-2.5219999999999998</v>
      </c>
      <c r="C433">
        <f t="shared" si="12"/>
        <v>72435.524000000005</v>
      </c>
      <c r="D433">
        <f t="shared" si="13"/>
        <v>2.5111995999999999</v>
      </c>
    </row>
    <row r="434" spans="1:4">
      <c r="A434">
        <v>1428</v>
      </c>
      <c r="B434">
        <v>0.55500000000000005</v>
      </c>
      <c r="C434">
        <f t="shared" si="12"/>
        <v>172924.19</v>
      </c>
      <c r="D434">
        <f t="shared" si="13"/>
        <v>1.644101</v>
      </c>
    </row>
    <row r="435" spans="1:4">
      <c r="A435">
        <v>1429</v>
      </c>
      <c r="B435">
        <v>1.32</v>
      </c>
      <c r="C435">
        <f t="shared" si="12"/>
        <v>197907.56</v>
      </c>
      <c r="D435">
        <f t="shared" si="13"/>
        <v>1.4285239999999999</v>
      </c>
    </row>
    <row r="436" spans="1:4">
      <c r="A436">
        <v>1430</v>
      </c>
      <c r="B436">
        <v>-2.665</v>
      </c>
      <c r="C436">
        <f t="shared" si="12"/>
        <v>67765.429999999993</v>
      </c>
      <c r="D436">
        <f t="shared" si="13"/>
        <v>2.5514969999999999</v>
      </c>
    </row>
    <row r="437" spans="1:4">
      <c r="A437">
        <v>1431</v>
      </c>
      <c r="B437">
        <v>-0.23200000000000001</v>
      </c>
      <c r="C437">
        <f t="shared" si="12"/>
        <v>147222.34400000001</v>
      </c>
      <c r="D437">
        <f t="shared" si="13"/>
        <v>1.8658775999999999</v>
      </c>
    </row>
    <row r="438" spans="1:4">
      <c r="A438">
        <v>1432</v>
      </c>
      <c r="B438">
        <v>2.8540000000000001</v>
      </c>
      <c r="C438">
        <f t="shared" si="12"/>
        <v>248004.932</v>
      </c>
      <c r="D438">
        <f t="shared" si="13"/>
        <v>0.99624279999999998</v>
      </c>
    </row>
    <row r="439" spans="1:4">
      <c r="A439">
        <v>1433</v>
      </c>
      <c r="B439">
        <v>-0.371</v>
      </c>
      <c r="C439">
        <f t="shared" si="12"/>
        <v>142682.88200000001</v>
      </c>
      <c r="D439">
        <f t="shared" si="13"/>
        <v>1.9050478</v>
      </c>
    </row>
    <row r="440" spans="1:4">
      <c r="A440">
        <v>1434</v>
      </c>
      <c r="B440">
        <v>0.64100000000000001</v>
      </c>
      <c r="C440">
        <f t="shared" si="12"/>
        <v>175732.77799999999</v>
      </c>
      <c r="D440">
        <f t="shared" si="13"/>
        <v>1.6198661999999999</v>
      </c>
    </row>
    <row r="441" spans="1:4">
      <c r="A441">
        <v>1435</v>
      </c>
      <c r="B441">
        <v>0.85099999999999998</v>
      </c>
      <c r="C441">
        <f t="shared" si="12"/>
        <v>182590.95799999998</v>
      </c>
      <c r="D441">
        <f t="shared" si="13"/>
        <v>1.5606882</v>
      </c>
    </row>
    <row r="442" spans="1:4">
      <c r="A442">
        <v>1436</v>
      </c>
      <c r="B442">
        <v>-2.8359999999999999</v>
      </c>
      <c r="C442">
        <f t="shared" si="12"/>
        <v>62180.912000000011</v>
      </c>
      <c r="D442">
        <f t="shared" si="13"/>
        <v>2.5996847999999999</v>
      </c>
    </row>
    <row r="443" spans="1:4">
      <c r="A443">
        <v>1437</v>
      </c>
      <c r="B443">
        <v>-1.204</v>
      </c>
      <c r="C443">
        <f t="shared" si="12"/>
        <v>115478.76800000001</v>
      </c>
      <c r="D443">
        <f t="shared" si="13"/>
        <v>2.1397871999999998</v>
      </c>
    </row>
    <row r="444" spans="1:4">
      <c r="A444">
        <v>1438</v>
      </c>
      <c r="B444">
        <v>3.4569999999999999</v>
      </c>
      <c r="C444">
        <f t="shared" si="12"/>
        <v>267697.70600000001</v>
      </c>
      <c r="D444">
        <f t="shared" si="13"/>
        <v>0.82631740000000009</v>
      </c>
    </row>
    <row r="445" spans="1:4">
      <c r="A445">
        <v>1439</v>
      </c>
      <c r="B445">
        <v>0.82</v>
      </c>
      <c r="C445">
        <f t="shared" si="12"/>
        <v>181578.56</v>
      </c>
      <c r="D445">
        <f t="shared" si="13"/>
        <v>1.5694239999999999</v>
      </c>
    </row>
    <row r="446" spans="1:4">
      <c r="A446">
        <v>1440</v>
      </c>
      <c r="B446">
        <v>-0.88600000000000001</v>
      </c>
      <c r="C446">
        <f t="shared" si="12"/>
        <v>125864.012</v>
      </c>
      <c r="D446">
        <f t="shared" si="13"/>
        <v>2.0501748000000002</v>
      </c>
    </row>
    <row r="447" spans="1:4">
      <c r="A447">
        <v>1441</v>
      </c>
      <c r="B447">
        <v>0.78600000000000003</v>
      </c>
      <c r="C447">
        <f t="shared" si="12"/>
        <v>180468.18799999999</v>
      </c>
      <c r="D447">
        <f t="shared" si="13"/>
        <v>1.5790052000000001</v>
      </c>
    </row>
    <row r="448" spans="1:4">
      <c r="A448">
        <v>1442</v>
      </c>
      <c r="B448">
        <v>-0.32400000000000001</v>
      </c>
      <c r="C448">
        <f t="shared" si="12"/>
        <v>144217.80799999999</v>
      </c>
      <c r="D448">
        <f t="shared" si="13"/>
        <v>1.8918032</v>
      </c>
    </row>
    <row r="449" spans="1:4">
      <c r="A449">
        <v>1443</v>
      </c>
      <c r="B449">
        <v>0.86399999999999999</v>
      </c>
      <c r="C449">
        <f t="shared" si="12"/>
        <v>183015.51199999999</v>
      </c>
      <c r="D449">
        <f t="shared" si="13"/>
        <v>1.5570248</v>
      </c>
    </row>
    <row r="450" spans="1:4">
      <c r="A450">
        <v>1444</v>
      </c>
      <c r="B450">
        <v>-3.5859999999999999</v>
      </c>
      <c r="C450">
        <f t="shared" ref="C450:C513" si="14">32658*B450+154799</f>
        <v>37687.412000000011</v>
      </c>
      <c r="D450">
        <f t="shared" ref="D450:D513" si="15">B450*-0.2818+1.8005</f>
        <v>2.8110347999999998</v>
      </c>
    </row>
    <row r="451" spans="1:4">
      <c r="A451">
        <v>1445</v>
      </c>
      <c r="B451">
        <v>-2.2999999999999998</v>
      </c>
      <c r="C451">
        <f t="shared" si="14"/>
        <v>79685.600000000006</v>
      </c>
      <c r="D451">
        <f t="shared" si="15"/>
        <v>2.4486400000000001</v>
      </c>
    </row>
    <row r="452" spans="1:4">
      <c r="A452">
        <v>1446</v>
      </c>
      <c r="B452">
        <v>-3.9039999999999999</v>
      </c>
      <c r="C452">
        <f t="shared" si="14"/>
        <v>27302.168000000005</v>
      </c>
      <c r="D452">
        <f t="shared" si="15"/>
        <v>2.9006471999999999</v>
      </c>
    </row>
    <row r="453" spans="1:4">
      <c r="A453">
        <v>1447</v>
      </c>
      <c r="B453">
        <v>-1.351</v>
      </c>
      <c r="C453">
        <f t="shared" si="14"/>
        <v>110678.042</v>
      </c>
      <c r="D453">
        <f t="shared" si="15"/>
        <v>2.1812117999999998</v>
      </c>
    </row>
    <row r="454" spans="1:4">
      <c r="A454">
        <v>1448</v>
      </c>
      <c r="B454">
        <v>1.3009999999999999</v>
      </c>
      <c r="C454">
        <f t="shared" si="14"/>
        <v>197287.05799999999</v>
      </c>
      <c r="D454">
        <f t="shared" si="15"/>
        <v>1.4338782000000001</v>
      </c>
    </row>
    <row r="455" spans="1:4">
      <c r="A455">
        <v>1449</v>
      </c>
      <c r="B455">
        <v>0.50900000000000001</v>
      </c>
      <c r="C455">
        <f t="shared" si="14"/>
        <v>171421.92199999999</v>
      </c>
      <c r="D455">
        <f t="shared" si="15"/>
        <v>1.6570638</v>
      </c>
    </row>
    <row r="456" spans="1:4">
      <c r="A456">
        <v>1450</v>
      </c>
      <c r="B456">
        <v>-3.601</v>
      </c>
      <c r="C456">
        <f t="shared" si="14"/>
        <v>37197.542000000001</v>
      </c>
      <c r="D456">
        <f t="shared" si="15"/>
        <v>2.8152618</v>
      </c>
    </row>
    <row r="457" spans="1:4">
      <c r="A457">
        <v>1451</v>
      </c>
      <c r="B457">
        <v>-0.72</v>
      </c>
      <c r="C457">
        <f t="shared" si="14"/>
        <v>131285.24</v>
      </c>
      <c r="D457">
        <f t="shared" si="15"/>
        <v>2.003396</v>
      </c>
    </row>
    <row r="458" spans="1:4">
      <c r="A458">
        <v>1452</v>
      </c>
      <c r="B458">
        <v>9.6000000000000002E-2</v>
      </c>
      <c r="C458">
        <f t="shared" si="14"/>
        <v>157934.16800000001</v>
      </c>
      <c r="D458">
        <f t="shared" si="15"/>
        <v>1.7734471999999999</v>
      </c>
    </row>
    <row r="459" spans="1:4">
      <c r="A459">
        <v>1453</v>
      </c>
      <c r="B459">
        <v>-1.786</v>
      </c>
      <c r="C459">
        <f t="shared" si="14"/>
        <v>96471.812000000005</v>
      </c>
      <c r="D459">
        <f t="shared" si="15"/>
        <v>2.3037947999999999</v>
      </c>
    </row>
    <row r="460" spans="1:4">
      <c r="A460">
        <v>1454</v>
      </c>
      <c r="B460">
        <v>-3.899</v>
      </c>
      <c r="C460">
        <f t="shared" si="14"/>
        <v>27465.457999999999</v>
      </c>
      <c r="D460">
        <f t="shared" si="15"/>
        <v>2.8992382000000001</v>
      </c>
    </row>
    <row r="461" spans="1:4">
      <c r="A461">
        <v>1455</v>
      </c>
      <c r="B461">
        <v>-6.7220000000000004</v>
      </c>
      <c r="C461">
        <f t="shared" si="14"/>
        <v>-64728.076000000001</v>
      </c>
      <c r="D461">
        <f t="shared" si="15"/>
        <v>3.6947596000000003</v>
      </c>
    </row>
    <row r="462" spans="1:4">
      <c r="A462">
        <v>1456</v>
      </c>
      <c r="B462">
        <v>-2.9260000000000002</v>
      </c>
      <c r="C462">
        <f t="shared" si="14"/>
        <v>59241.691999999995</v>
      </c>
      <c r="D462">
        <f t="shared" si="15"/>
        <v>2.6250467999999998</v>
      </c>
    </row>
    <row r="463" spans="1:4">
      <c r="A463">
        <v>1457</v>
      </c>
      <c r="B463">
        <v>-2.4769999999999999</v>
      </c>
      <c r="C463">
        <f t="shared" si="14"/>
        <v>73905.134000000005</v>
      </c>
      <c r="D463">
        <f t="shared" si="15"/>
        <v>2.4985185999999997</v>
      </c>
    </row>
    <row r="464" spans="1:4">
      <c r="A464">
        <v>1458</v>
      </c>
      <c r="B464">
        <v>-4.1589999999999998</v>
      </c>
      <c r="C464">
        <f t="shared" si="14"/>
        <v>18974.377999999997</v>
      </c>
      <c r="D464">
        <f t="shared" si="15"/>
        <v>2.9725061999999998</v>
      </c>
    </row>
    <row r="465" spans="1:4">
      <c r="A465">
        <v>1459</v>
      </c>
      <c r="B465">
        <v>-1.137</v>
      </c>
      <c r="C465">
        <f t="shared" si="14"/>
        <v>117666.85399999999</v>
      </c>
      <c r="D465">
        <f t="shared" si="15"/>
        <v>2.1209066000000001</v>
      </c>
    </row>
    <row r="466" spans="1:4">
      <c r="A466">
        <v>1460</v>
      </c>
      <c r="B466">
        <v>-2.3809999999999998</v>
      </c>
      <c r="C466">
        <f t="shared" si="14"/>
        <v>77040.302000000011</v>
      </c>
      <c r="D466">
        <f t="shared" si="15"/>
        <v>2.4714657999999998</v>
      </c>
    </row>
    <row r="467" spans="1:4">
      <c r="A467">
        <v>1461</v>
      </c>
      <c r="B467">
        <v>-0.72499999999999998</v>
      </c>
      <c r="C467">
        <f t="shared" si="14"/>
        <v>131121.95000000001</v>
      </c>
      <c r="D467">
        <f t="shared" si="15"/>
        <v>2.0048050000000002</v>
      </c>
    </row>
    <row r="468" spans="1:4">
      <c r="A468">
        <v>1462</v>
      </c>
      <c r="B468">
        <v>-1.1220000000000001</v>
      </c>
      <c r="C468">
        <f t="shared" si="14"/>
        <v>118156.72399999999</v>
      </c>
      <c r="D468">
        <f t="shared" si="15"/>
        <v>2.1166795999999999</v>
      </c>
    </row>
    <row r="469" spans="1:4">
      <c r="A469">
        <v>1463</v>
      </c>
      <c r="B469">
        <v>-2.0430000000000001</v>
      </c>
      <c r="C469">
        <f t="shared" si="14"/>
        <v>88078.705999999991</v>
      </c>
      <c r="D469">
        <f t="shared" si="15"/>
        <v>2.3762173999999998</v>
      </c>
    </row>
    <row r="470" spans="1:4">
      <c r="A470">
        <v>1464</v>
      </c>
      <c r="B470">
        <v>0.40600000000000003</v>
      </c>
      <c r="C470">
        <f t="shared" si="14"/>
        <v>168058.14799999999</v>
      </c>
      <c r="D470">
        <f t="shared" si="15"/>
        <v>1.6860892000000001</v>
      </c>
    </row>
    <row r="471" spans="1:4">
      <c r="A471">
        <v>1465</v>
      </c>
      <c r="B471">
        <v>0.52900000000000003</v>
      </c>
      <c r="C471">
        <f t="shared" si="14"/>
        <v>172075.08199999999</v>
      </c>
      <c r="D471">
        <f t="shared" si="15"/>
        <v>1.6514278</v>
      </c>
    </row>
    <row r="472" spans="1:4">
      <c r="A472">
        <v>1466</v>
      </c>
      <c r="B472">
        <v>1.012</v>
      </c>
      <c r="C472">
        <f t="shared" si="14"/>
        <v>187848.89600000001</v>
      </c>
      <c r="D472">
        <f t="shared" si="15"/>
        <v>1.5153184</v>
      </c>
    </row>
    <row r="473" spans="1:4">
      <c r="A473">
        <v>1467</v>
      </c>
      <c r="B473">
        <v>1.8580000000000001</v>
      </c>
      <c r="C473">
        <f t="shared" si="14"/>
        <v>215477.56400000001</v>
      </c>
      <c r="D473">
        <f t="shared" si="15"/>
        <v>1.2769155999999999</v>
      </c>
    </row>
    <row r="474" spans="1:4">
      <c r="A474">
        <v>1468</v>
      </c>
      <c r="B474">
        <v>-2.2250000000000001</v>
      </c>
      <c r="C474">
        <f t="shared" si="14"/>
        <v>82134.95</v>
      </c>
      <c r="D474">
        <f t="shared" si="15"/>
        <v>2.427505</v>
      </c>
    </row>
    <row r="475" spans="1:4">
      <c r="A475">
        <v>1469</v>
      </c>
      <c r="B475">
        <v>-2.3650000000000002</v>
      </c>
      <c r="C475">
        <f t="shared" si="14"/>
        <v>77562.829999999987</v>
      </c>
      <c r="D475">
        <f t="shared" si="15"/>
        <v>2.4669569999999998</v>
      </c>
    </row>
    <row r="476" spans="1:4">
      <c r="A476">
        <v>1470</v>
      </c>
      <c r="B476">
        <v>-1.2330000000000001</v>
      </c>
      <c r="C476">
        <f t="shared" si="14"/>
        <v>114531.68599999999</v>
      </c>
      <c r="D476">
        <f t="shared" si="15"/>
        <v>2.1479594</v>
      </c>
    </row>
    <row r="477" spans="1:4">
      <c r="A477">
        <v>1471</v>
      </c>
      <c r="B477">
        <v>-0.40100000000000002</v>
      </c>
      <c r="C477">
        <f t="shared" si="14"/>
        <v>141703.14199999999</v>
      </c>
      <c r="D477">
        <f t="shared" si="15"/>
        <v>1.9135017999999999</v>
      </c>
    </row>
    <row r="478" spans="1:4">
      <c r="A478">
        <v>1472</v>
      </c>
      <c r="B478">
        <v>-2.6120000000000001</v>
      </c>
      <c r="C478">
        <f t="shared" si="14"/>
        <v>69496.304000000004</v>
      </c>
      <c r="D478">
        <f t="shared" si="15"/>
        <v>2.5365615999999997</v>
      </c>
    </row>
    <row r="479" spans="1:4">
      <c r="A479">
        <v>1473</v>
      </c>
      <c r="B479">
        <v>-2.8849999999999998</v>
      </c>
      <c r="C479">
        <f t="shared" si="14"/>
        <v>60580.670000000013</v>
      </c>
      <c r="D479">
        <f t="shared" si="15"/>
        <v>2.6134930000000001</v>
      </c>
    </row>
    <row r="480" spans="1:4">
      <c r="A480">
        <v>1474</v>
      </c>
      <c r="B480">
        <v>0.52400000000000002</v>
      </c>
      <c r="C480">
        <f t="shared" si="14"/>
        <v>171911.79200000002</v>
      </c>
      <c r="D480">
        <f t="shared" si="15"/>
        <v>1.6528368</v>
      </c>
    </row>
    <row r="481" spans="1:4">
      <c r="A481">
        <v>1475</v>
      </c>
      <c r="B481">
        <v>1.331</v>
      </c>
      <c r="C481">
        <f t="shared" si="14"/>
        <v>198266.79800000001</v>
      </c>
      <c r="D481">
        <f t="shared" si="15"/>
        <v>1.4254242000000001</v>
      </c>
    </row>
    <row r="482" spans="1:4">
      <c r="A482">
        <v>1476</v>
      </c>
      <c r="B482">
        <v>0.41699999999999998</v>
      </c>
      <c r="C482">
        <f t="shared" si="14"/>
        <v>168417.386</v>
      </c>
      <c r="D482">
        <f t="shared" si="15"/>
        <v>1.6829894000000001</v>
      </c>
    </row>
    <row r="483" spans="1:4">
      <c r="A483">
        <v>1477</v>
      </c>
      <c r="B483">
        <v>0.32300000000000001</v>
      </c>
      <c r="C483">
        <f t="shared" si="14"/>
        <v>165347.53399999999</v>
      </c>
      <c r="D483">
        <f t="shared" si="15"/>
        <v>1.7094786</v>
      </c>
    </row>
    <row r="484" spans="1:4">
      <c r="A484">
        <v>1478</v>
      </c>
      <c r="B484">
        <v>1.167</v>
      </c>
      <c r="C484">
        <f t="shared" si="14"/>
        <v>192910.886</v>
      </c>
      <c r="D484">
        <f t="shared" si="15"/>
        <v>1.4716393999999999</v>
      </c>
    </row>
    <row r="485" spans="1:4">
      <c r="A485">
        <v>1479</v>
      </c>
      <c r="B485">
        <v>6.1529999999999996</v>
      </c>
      <c r="C485">
        <f t="shared" si="14"/>
        <v>355743.674</v>
      </c>
      <c r="D485">
        <f t="shared" si="15"/>
        <v>6.6584600000000105E-2</v>
      </c>
    </row>
    <row r="486" spans="1:4">
      <c r="A486">
        <v>1480</v>
      </c>
      <c r="B486">
        <v>0.67</v>
      </c>
      <c r="C486">
        <f t="shared" si="14"/>
        <v>176679.86</v>
      </c>
      <c r="D486">
        <f t="shared" si="15"/>
        <v>1.611694</v>
      </c>
    </row>
    <row r="487" spans="1:4">
      <c r="A487">
        <v>1481</v>
      </c>
      <c r="B487">
        <v>-2.089</v>
      </c>
      <c r="C487">
        <f t="shared" si="14"/>
        <v>86576.437999999995</v>
      </c>
      <c r="D487">
        <f t="shared" si="15"/>
        <v>2.3891802000000002</v>
      </c>
    </row>
    <row r="488" spans="1:4">
      <c r="A488">
        <v>1482</v>
      </c>
      <c r="B488">
        <v>2.0459999999999998</v>
      </c>
      <c r="C488">
        <f t="shared" si="14"/>
        <v>221617.26799999998</v>
      </c>
      <c r="D488">
        <f t="shared" si="15"/>
        <v>1.2239371999999999</v>
      </c>
    </row>
    <row r="489" spans="1:4">
      <c r="A489">
        <v>1483</v>
      </c>
      <c r="B489">
        <v>-7.0000000000000001E-3</v>
      </c>
      <c r="C489">
        <f t="shared" si="14"/>
        <v>154570.394</v>
      </c>
      <c r="D489">
        <f t="shared" si="15"/>
        <v>1.8024726</v>
      </c>
    </row>
    <row r="490" spans="1:4">
      <c r="A490">
        <v>1484</v>
      </c>
      <c r="B490">
        <v>3.4060000000000001</v>
      </c>
      <c r="C490">
        <f t="shared" si="14"/>
        <v>266032.14799999999</v>
      </c>
      <c r="D490">
        <f t="shared" si="15"/>
        <v>0.84068919999999991</v>
      </c>
    </row>
    <row r="491" spans="1:4">
      <c r="A491">
        <v>1485</v>
      </c>
      <c r="B491">
        <v>2.7810000000000001</v>
      </c>
      <c r="C491">
        <f t="shared" si="14"/>
        <v>245620.89799999999</v>
      </c>
      <c r="D491">
        <f t="shared" si="15"/>
        <v>1.0168142</v>
      </c>
    </row>
    <row r="492" spans="1:4">
      <c r="A492">
        <v>1486</v>
      </c>
      <c r="B492">
        <v>0.27500000000000002</v>
      </c>
      <c r="C492">
        <f t="shared" si="14"/>
        <v>163779.95000000001</v>
      </c>
      <c r="D492">
        <f t="shared" si="15"/>
        <v>1.7230049999999999</v>
      </c>
    </row>
    <row r="493" spans="1:4">
      <c r="A493">
        <v>1487</v>
      </c>
      <c r="B493">
        <v>0.89300000000000002</v>
      </c>
      <c r="C493">
        <f t="shared" si="14"/>
        <v>183962.59400000001</v>
      </c>
      <c r="D493">
        <f t="shared" si="15"/>
        <v>1.5488526</v>
      </c>
    </row>
    <row r="494" spans="1:4">
      <c r="A494">
        <v>1488</v>
      </c>
      <c r="B494">
        <v>-1.4810000000000001</v>
      </c>
      <c r="C494">
        <f t="shared" si="14"/>
        <v>106432.50200000001</v>
      </c>
      <c r="D494">
        <f t="shared" si="15"/>
        <v>2.2178458000000001</v>
      </c>
    </row>
    <row r="495" spans="1:4">
      <c r="A495">
        <v>1489</v>
      </c>
      <c r="B495">
        <v>-1.774</v>
      </c>
      <c r="C495">
        <f t="shared" si="14"/>
        <v>96863.707999999999</v>
      </c>
      <c r="D495">
        <f t="shared" si="15"/>
        <v>2.3004131999999999</v>
      </c>
    </row>
    <row r="496" spans="1:4">
      <c r="A496">
        <v>1490</v>
      </c>
      <c r="B496">
        <v>-0.40799999999999997</v>
      </c>
      <c r="C496">
        <f t="shared" si="14"/>
        <v>141474.53599999999</v>
      </c>
      <c r="D496">
        <f t="shared" si="15"/>
        <v>1.9154743999999999</v>
      </c>
    </row>
    <row r="497" spans="1:4">
      <c r="A497">
        <v>1491</v>
      </c>
      <c r="B497">
        <v>0.23100000000000001</v>
      </c>
      <c r="C497">
        <f t="shared" si="14"/>
        <v>162342.99799999999</v>
      </c>
      <c r="D497">
        <f t="shared" si="15"/>
        <v>1.7354042000000001</v>
      </c>
    </row>
    <row r="498" spans="1:4">
      <c r="A498">
        <v>1492</v>
      </c>
      <c r="B498">
        <v>-8.9999999999999993E-3</v>
      </c>
      <c r="C498">
        <f t="shared" si="14"/>
        <v>154505.07800000001</v>
      </c>
      <c r="D498">
        <f t="shared" si="15"/>
        <v>1.8030362</v>
      </c>
    </row>
    <row r="499" spans="1:4">
      <c r="A499">
        <v>1493</v>
      </c>
      <c r="B499">
        <v>2.0859999999999999</v>
      </c>
      <c r="C499">
        <f t="shared" si="14"/>
        <v>222923.58799999999</v>
      </c>
      <c r="D499">
        <f t="shared" si="15"/>
        <v>1.2126652</v>
      </c>
    </row>
    <row r="500" spans="1:4">
      <c r="A500">
        <v>1494</v>
      </c>
      <c r="B500">
        <v>4.9710000000000001</v>
      </c>
      <c r="C500">
        <f t="shared" si="14"/>
        <v>317141.91800000001</v>
      </c>
      <c r="D500">
        <f t="shared" si="15"/>
        <v>0.39967219999999992</v>
      </c>
    </row>
    <row r="501" spans="1:4">
      <c r="A501">
        <v>1495</v>
      </c>
      <c r="B501">
        <v>0.58399999999999996</v>
      </c>
      <c r="C501">
        <f t="shared" si="14"/>
        <v>173871.272</v>
      </c>
      <c r="D501">
        <f t="shared" si="15"/>
        <v>1.6359288000000001</v>
      </c>
    </row>
    <row r="502" spans="1:4">
      <c r="A502">
        <v>1496</v>
      </c>
      <c r="B502">
        <v>-3.84</v>
      </c>
      <c r="C502">
        <f t="shared" si="14"/>
        <v>29392.28</v>
      </c>
      <c r="D502">
        <f t="shared" si="15"/>
        <v>2.882612</v>
      </c>
    </row>
    <row r="503" spans="1:4">
      <c r="A503">
        <v>1497</v>
      </c>
      <c r="B503">
        <v>-4.9459999999999997</v>
      </c>
      <c r="C503">
        <f t="shared" si="14"/>
        <v>-6727.4679999999935</v>
      </c>
      <c r="D503">
        <f t="shared" si="15"/>
        <v>3.1942827999999999</v>
      </c>
    </row>
    <row r="504" spans="1:4">
      <c r="A504">
        <v>1498</v>
      </c>
      <c r="B504">
        <v>2.7879999999999998</v>
      </c>
      <c r="C504">
        <f t="shared" si="14"/>
        <v>245849.50400000002</v>
      </c>
      <c r="D504">
        <f t="shared" si="15"/>
        <v>1.0148416</v>
      </c>
    </row>
    <row r="505" spans="1:4">
      <c r="A505">
        <v>1499</v>
      </c>
      <c r="B505">
        <v>1.635</v>
      </c>
      <c r="C505">
        <f t="shared" si="14"/>
        <v>208194.83000000002</v>
      </c>
      <c r="D505">
        <f t="shared" si="15"/>
        <v>1.3397570000000001</v>
      </c>
    </row>
    <row r="506" spans="1:4">
      <c r="A506">
        <v>1500</v>
      </c>
      <c r="B506">
        <v>1.639</v>
      </c>
      <c r="C506">
        <f t="shared" si="14"/>
        <v>208325.462</v>
      </c>
      <c r="D506">
        <f t="shared" si="15"/>
        <v>1.3386298000000001</v>
      </c>
    </row>
    <row r="507" spans="1:4">
      <c r="A507">
        <v>1501</v>
      </c>
      <c r="B507">
        <v>-1.0149999999999999</v>
      </c>
      <c r="C507">
        <f t="shared" si="14"/>
        <v>121651.13</v>
      </c>
      <c r="D507">
        <f t="shared" si="15"/>
        <v>2.0865269999999998</v>
      </c>
    </row>
    <row r="508" spans="1:4">
      <c r="A508">
        <v>1502</v>
      </c>
      <c r="B508">
        <v>-3.786</v>
      </c>
      <c r="C508">
        <f t="shared" si="14"/>
        <v>31155.812000000005</v>
      </c>
      <c r="D508">
        <f t="shared" si="15"/>
        <v>2.8673948</v>
      </c>
    </row>
    <row r="509" spans="1:4">
      <c r="A509">
        <v>1503</v>
      </c>
      <c r="B509">
        <v>-3.4969999999999999</v>
      </c>
      <c r="C509">
        <f t="shared" si="14"/>
        <v>40593.974000000002</v>
      </c>
      <c r="D509">
        <f t="shared" si="15"/>
        <v>2.7859546000000002</v>
      </c>
    </row>
    <row r="510" spans="1:4">
      <c r="A510">
        <v>1504</v>
      </c>
      <c r="B510">
        <v>-0.54100000000000004</v>
      </c>
      <c r="C510">
        <f t="shared" si="14"/>
        <v>137131.022</v>
      </c>
      <c r="D510">
        <f t="shared" si="15"/>
        <v>1.9529538</v>
      </c>
    </row>
    <row r="511" spans="1:4">
      <c r="A511">
        <v>1505</v>
      </c>
      <c r="B511">
        <v>-1.905</v>
      </c>
      <c r="C511">
        <f t="shared" si="14"/>
        <v>92585.510000000009</v>
      </c>
      <c r="D511">
        <f t="shared" si="15"/>
        <v>2.337329</v>
      </c>
    </row>
    <row r="512" spans="1:4">
      <c r="A512">
        <v>1506</v>
      </c>
      <c r="B512">
        <v>-0.95699999999999996</v>
      </c>
      <c r="C512">
        <f t="shared" si="14"/>
        <v>123545.29399999999</v>
      </c>
      <c r="D512">
        <f t="shared" si="15"/>
        <v>2.0701825999999999</v>
      </c>
    </row>
    <row r="513" spans="1:4">
      <c r="A513">
        <v>1507</v>
      </c>
      <c r="B513">
        <v>-1.1539999999999999</v>
      </c>
      <c r="C513">
        <f t="shared" si="14"/>
        <v>117111.66800000001</v>
      </c>
      <c r="D513">
        <f t="shared" si="15"/>
        <v>2.1256971999999998</v>
      </c>
    </row>
    <row r="514" spans="1:4">
      <c r="A514">
        <v>1508</v>
      </c>
      <c r="B514">
        <v>1.51</v>
      </c>
      <c r="C514">
        <f t="shared" ref="C514:C577" si="16">32658*B514+154799</f>
        <v>204112.58000000002</v>
      </c>
      <c r="D514">
        <f t="shared" ref="D514:D577" si="17">B514*-0.2818+1.8005</f>
        <v>1.3749819999999999</v>
      </c>
    </row>
    <row r="515" spans="1:4">
      <c r="A515">
        <v>1509</v>
      </c>
      <c r="B515">
        <v>0.98599999999999999</v>
      </c>
      <c r="C515">
        <f t="shared" si="16"/>
        <v>186999.788</v>
      </c>
      <c r="D515">
        <f t="shared" si="17"/>
        <v>1.5226451999999999</v>
      </c>
    </row>
    <row r="516" spans="1:4">
      <c r="A516">
        <v>1510</v>
      </c>
      <c r="B516">
        <v>-0.66700000000000004</v>
      </c>
      <c r="C516">
        <f t="shared" si="16"/>
        <v>133016.114</v>
      </c>
      <c r="D516">
        <f t="shared" si="17"/>
        <v>1.9884606</v>
      </c>
    </row>
    <row r="517" spans="1:4">
      <c r="A517">
        <v>1511</v>
      </c>
      <c r="B517">
        <v>-3.081</v>
      </c>
      <c r="C517">
        <f t="shared" si="16"/>
        <v>54179.702000000005</v>
      </c>
      <c r="D517">
        <f t="shared" si="17"/>
        <v>2.6687257999999998</v>
      </c>
    </row>
    <row r="518" spans="1:4">
      <c r="A518">
        <v>1512</v>
      </c>
      <c r="B518">
        <v>-3.0449999999999999</v>
      </c>
      <c r="C518">
        <f t="shared" si="16"/>
        <v>55355.39</v>
      </c>
      <c r="D518">
        <f t="shared" si="17"/>
        <v>2.6585809999999999</v>
      </c>
    </row>
    <row r="519" spans="1:4">
      <c r="A519">
        <v>1513</v>
      </c>
      <c r="B519">
        <v>0.82699999999999996</v>
      </c>
      <c r="C519">
        <f t="shared" si="16"/>
        <v>181807.166</v>
      </c>
      <c r="D519">
        <f t="shared" si="17"/>
        <v>1.5674513999999999</v>
      </c>
    </row>
    <row r="520" spans="1:4">
      <c r="A520">
        <v>1514</v>
      </c>
      <c r="B520">
        <v>-0.247</v>
      </c>
      <c r="C520">
        <f t="shared" si="16"/>
        <v>146732.47399999999</v>
      </c>
      <c r="D520">
        <f t="shared" si="17"/>
        <v>1.8701045999999999</v>
      </c>
    </row>
    <row r="521" spans="1:4">
      <c r="A521">
        <v>1515</v>
      </c>
      <c r="B521">
        <v>-0.72599999999999998</v>
      </c>
      <c r="C521">
        <f t="shared" si="16"/>
        <v>131089.29200000002</v>
      </c>
      <c r="D521">
        <f t="shared" si="17"/>
        <v>2.0050867999999999</v>
      </c>
    </row>
    <row r="522" spans="1:4">
      <c r="A522">
        <v>1516</v>
      </c>
      <c r="B522">
        <v>-0.248</v>
      </c>
      <c r="C522">
        <f t="shared" si="16"/>
        <v>146699.81599999999</v>
      </c>
      <c r="D522">
        <f t="shared" si="17"/>
        <v>1.8703863999999999</v>
      </c>
    </row>
    <row r="523" spans="1:4">
      <c r="A523">
        <v>1517</v>
      </c>
      <c r="B523">
        <v>3.7349999999999999</v>
      </c>
      <c r="C523">
        <f t="shared" si="16"/>
        <v>276776.63</v>
      </c>
      <c r="D523">
        <f t="shared" si="17"/>
        <v>0.74797700000000011</v>
      </c>
    </row>
    <row r="524" spans="1:4">
      <c r="A524">
        <v>1518</v>
      </c>
      <c r="B524">
        <v>-0.78500000000000003</v>
      </c>
      <c r="C524">
        <f t="shared" si="16"/>
        <v>129162.47</v>
      </c>
      <c r="D524">
        <f t="shared" si="17"/>
        <v>2.0217130000000001</v>
      </c>
    </row>
    <row r="525" spans="1:4">
      <c r="A525">
        <v>1519</v>
      </c>
      <c r="B525">
        <v>3.2530000000000001</v>
      </c>
      <c r="C525">
        <f t="shared" si="16"/>
        <v>261035.47399999999</v>
      </c>
      <c r="D525">
        <f t="shared" si="17"/>
        <v>0.88380459999999994</v>
      </c>
    </row>
    <row r="526" spans="1:4">
      <c r="A526">
        <v>1520</v>
      </c>
      <c r="B526">
        <v>0.23</v>
      </c>
      <c r="C526">
        <f t="shared" si="16"/>
        <v>162310.34</v>
      </c>
      <c r="D526">
        <f t="shared" si="17"/>
        <v>1.7356860000000001</v>
      </c>
    </row>
    <row r="527" spans="1:4">
      <c r="A527">
        <v>1521</v>
      </c>
      <c r="B527">
        <v>-0.42</v>
      </c>
      <c r="C527">
        <f t="shared" si="16"/>
        <v>141082.64000000001</v>
      </c>
      <c r="D527">
        <f t="shared" si="17"/>
        <v>1.9188559999999999</v>
      </c>
    </row>
    <row r="528" spans="1:4">
      <c r="A528">
        <v>1522</v>
      </c>
      <c r="B528">
        <v>0.996</v>
      </c>
      <c r="C528">
        <f t="shared" si="16"/>
        <v>187326.36799999999</v>
      </c>
      <c r="D528">
        <f t="shared" si="17"/>
        <v>1.5198271999999999</v>
      </c>
    </row>
    <row r="529" spans="1:4">
      <c r="A529">
        <v>1523</v>
      </c>
      <c r="B529">
        <v>3.4089999999999998</v>
      </c>
      <c r="C529">
        <f t="shared" si="16"/>
        <v>266130.12199999997</v>
      </c>
      <c r="D529">
        <f t="shared" si="17"/>
        <v>0.83984380000000003</v>
      </c>
    </row>
    <row r="530" spans="1:4">
      <c r="A530">
        <v>1524</v>
      </c>
      <c r="B530">
        <v>-2.1520000000000001</v>
      </c>
      <c r="C530">
        <f t="shared" si="16"/>
        <v>84518.983999999997</v>
      </c>
      <c r="D530">
        <f t="shared" si="17"/>
        <v>2.4069335999999999</v>
      </c>
    </row>
    <row r="531" spans="1:4">
      <c r="A531">
        <v>1525</v>
      </c>
      <c r="B531">
        <v>-3.569</v>
      </c>
      <c r="C531">
        <f t="shared" si="16"/>
        <v>38242.597999999998</v>
      </c>
      <c r="D531">
        <f t="shared" si="17"/>
        <v>2.8062442000000001</v>
      </c>
    </row>
    <row r="532" spans="1:4">
      <c r="A532">
        <v>1526</v>
      </c>
      <c r="B532">
        <v>1.161</v>
      </c>
      <c r="C532">
        <f t="shared" si="16"/>
        <v>192714.93799999999</v>
      </c>
      <c r="D532">
        <f t="shared" si="17"/>
        <v>1.4733301999999999</v>
      </c>
    </row>
    <row r="533" spans="1:4">
      <c r="A533">
        <v>1527</v>
      </c>
      <c r="B533">
        <v>-0.80800000000000005</v>
      </c>
      <c r="C533">
        <f t="shared" si="16"/>
        <v>128411.336</v>
      </c>
      <c r="D533">
        <f t="shared" si="17"/>
        <v>2.0281943999999998</v>
      </c>
    </row>
    <row r="534" spans="1:4">
      <c r="A534">
        <v>1528</v>
      </c>
      <c r="B534">
        <v>-1.98</v>
      </c>
      <c r="C534">
        <f t="shared" si="16"/>
        <v>90136.16</v>
      </c>
      <c r="D534">
        <f t="shared" si="17"/>
        <v>2.3584640000000001</v>
      </c>
    </row>
    <row r="535" spans="1:4">
      <c r="A535">
        <v>1529</v>
      </c>
      <c r="B535">
        <v>-2.0379999999999998</v>
      </c>
      <c r="C535">
        <f t="shared" si="16"/>
        <v>88241.995999999999</v>
      </c>
      <c r="D535">
        <f t="shared" si="17"/>
        <v>2.3748084</v>
      </c>
    </row>
    <row r="536" spans="1:4">
      <c r="A536">
        <v>1530</v>
      </c>
      <c r="B536">
        <v>-2.6120000000000001</v>
      </c>
      <c r="C536">
        <f t="shared" si="16"/>
        <v>69496.304000000004</v>
      </c>
      <c r="D536">
        <f t="shared" si="17"/>
        <v>2.5365615999999997</v>
      </c>
    </row>
    <row r="537" spans="1:4">
      <c r="A537">
        <v>1531</v>
      </c>
      <c r="B537">
        <v>3.9E-2</v>
      </c>
      <c r="C537">
        <f t="shared" si="16"/>
        <v>156072.66200000001</v>
      </c>
      <c r="D537">
        <f t="shared" si="17"/>
        <v>1.7895098</v>
      </c>
    </row>
    <row r="538" spans="1:4">
      <c r="A538">
        <v>1532</v>
      </c>
      <c r="B538">
        <v>-3.1619999999999999</v>
      </c>
      <c r="C538">
        <f t="shared" si="16"/>
        <v>51534.40400000001</v>
      </c>
      <c r="D538">
        <f t="shared" si="17"/>
        <v>2.6915515999999999</v>
      </c>
    </row>
    <row r="539" spans="1:4">
      <c r="A539">
        <v>1533</v>
      </c>
      <c r="B539">
        <v>-0.80700000000000005</v>
      </c>
      <c r="C539">
        <f t="shared" si="16"/>
        <v>128443.99400000001</v>
      </c>
      <c r="D539">
        <f t="shared" si="17"/>
        <v>2.0279126000000001</v>
      </c>
    </row>
    <row r="540" spans="1:4">
      <c r="A540">
        <v>1534</v>
      </c>
      <c r="B540">
        <v>1.63</v>
      </c>
      <c r="C540">
        <f t="shared" si="16"/>
        <v>208031.53999999998</v>
      </c>
      <c r="D540">
        <f t="shared" si="17"/>
        <v>1.3411660000000001</v>
      </c>
    </row>
    <row r="541" spans="1:4">
      <c r="A541">
        <v>1535</v>
      </c>
      <c r="B541">
        <v>-1.7729999999999999</v>
      </c>
      <c r="C541">
        <f t="shared" si="16"/>
        <v>96896.366000000009</v>
      </c>
      <c r="D541">
        <f t="shared" si="17"/>
        <v>2.3001313999999997</v>
      </c>
    </row>
    <row r="542" spans="1:4">
      <c r="A542">
        <v>1536</v>
      </c>
      <c r="B542">
        <v>0.30399999999999999</v>
      </c>
      <c r="C542">
        <f t="shared" si="16"/>
        <v>164727.03200000001</v>
      </c>
      <c r="D542">
        <f t="shared" si="17"/>
        <v>1.7148327999999999</v>
      </c>
    </row>
    <row r="543" spans="1:4">
      <c r="A543">
        <v>1537</v>
      </c>
      <c r="B543">
        <v>0.22800000000000001</v>
      </c>
      <c r="C543">
        <f t="shared" si="16"/>
        <v>162245.024</v>
      </c>
      <c r="D543">
        <f t="shared" si="17"/>
        <v>1.7362496000000001</v>
      </c>
    </row>
    <row r="544" spans="1:4">
      <c r="A544">
        <v>1538</v>
      </c>
      <c r="B544">
        <v>1.66</v>
      </c>
      <c r="C544">
        <f t="shared" si="16"/>
        <v>209011.28</v>
      </c>
      <c r="D544">
        <f t="shared" si="17"/>
        <v>1.3327119999999999</v>
      </c>
    </row>
    <row r="545" spans="1:4">
      <c r="A545">
        <v>1539</v>
      </c>
      <c r="B545">
        <v>0.80400000000000005</v>
      </c>
      <c r="C545">
        <f t="shared" si="16"/>
        <v>181056.03200000001</v>
      </c>
      <c r="D545">
        <f t="shared" si="17"/>
        <v>1.5739327999999999</v>
      </c>
    </row>
    <row r="546" spans="1:4">
      <c r="A546">
        <v>1540</v>
      </c>
      <c r="B546">
        <v>6.9279999999999999</v>
      </c>
      <c r="C546">
        <f t="shared" si="16"/>
        <v>381053.62400000001</v>
      </c>
      <c r="D546">
        <f t="shared" si="17"/>
        <v>-0.15181040000000001</v>
      </c>
    </row>
    <row r="547" spans="1:4">
      <c r="A547">
        <v>1541</v>
      </c>
      <c r="B547">
        <v>2.57</v>
      </c>
      <c r="C547">
        <f t="shared" si="16"/>
        <v>238730.06</v>
      </c>
      <c r="D547">
        <f t="shared" si="17"/>
        <v>1.0762740000000002</v>
      </c>
    </row>
    <row r="548" spans="1:4">
      <c r="A548">
        <v>1542</v>
      </c>
      <c r="B548">
        <v>-2.6419999999999999</v>
      </c>
      <c r="C548">
        <f t="shared" si="16"/>
        <v>68516.563999999998</v>
      </c>
      <c r="D548">
        <f t="shared" si="17"/>
        <v>2.5450156000000002</v>
      </c>
    </row>
    <row r="549" spans="1:4">
      <c r="A549">
        <v>1543</v>
      </c>
      <c r="B549">
        <v>-0.19400000000000001</v>
      </c>
      <c r="C549">
        <f t="shared" si="16"/>
        <v>148463.348</v>
      </c>
      <c r="D549">
        <f t="shared" si="17"/>
        <v>1.8551692</v>
      </c>
    </row>
    <row r="550" spans="1:4">
      <c r="A550">
        <v>1544</v>
      </c>
      <c r="B550">
        <v>-6.0030000000000001</v>
      </c>
      <c r="C550">
        <f t="shared" si="16"/>
        <v>-41246.974000000017</v>
      </c>
      <c r="D550">
        <f t="shared" si="17"/>
        <v>3.4921454000000001</v>
      </c>
    </row>
    <row r="551" spans="1:4">
      <c r="A551">
        <v>1545</v>
      </c>
      <c r="B551">
        <v>0.23200000000000001</v>
      </c>
      <c r="C551">
        <f t="shared" si="16"/>
        <v>162375.65599999999</v>
      </c>
      <c r="D551">
        <f t="shared" si="17"/>
        <v>1.7351224000000001</v>
      </c>
    </row>
    <row r="552" spans="1:4">
      <c r="A552">
        <v>1546</v>
      </c>
      <c r="B552">
        <v>0.13800000000000001</v>
      </c>
      <c r="C552">
        <f t="shared" si="16"/>
        <v>159305.804</v>
      </c>
      <c r="D552">
        <f t="shared" si="17"/>
        <v>1.7616115999999999</v>
      </c>
    </row>
    <row r="553" spans="1:4">
      <c r="A553">
        <v>1547</v>
      </c>
      <c r="B553">
        <v>-0.375</v>
      </c>
      <c r="C553">
        <f t="shared" si="16"/>
        <v>142552.25</v>
      </c>
      <c r="D553">
        <f t="shared" si="17"/>
        <v>1.906175</v>
      </c>
    </row>
    <row r="554" spans="1:4">
      <c r="A554">
        <v>1548</v>
      </c>
      <c r="B554">
        <v>3</v>
      </c>
      <c r="C554">
        <f t="shared" si="16"/>
        <v>252773</v>
      </c>
      <c r="D554">
        <f t="shared" si="17"/>
        <v>0.95510000000000006</v>
      </c>
    </row>
    <row r="555" spans="1:4">
      <c r="A555">
        <v>1549</v>
      </c>
      <c r="B555">
        <v>1.276</v>
      </c>
      <c r="C555">
        <f t="shared" si="16"/>
        <v>196470.60800000001</v>
      </c>
      <c r="D555">
        <f t="shared" si="17"/>
        <v>1.4409232000000001</v>
      </c>
    </row>
    <row r="556" spans="1:4">
      <c r="A556">
        <v>1550</v>
      </c>
      <c r="B556">
        <v>2.76</v>
      </c>
      <c r="C556">
        <f t="shared" si="16"/>
        <v>244935.08</v>
      </c>
      <c r="D556">
        <f t="shared" si="17"/>
        <v>1.022732</v>
      </c>
    </row>
    <row r="557" spans="1:4">
      <c r="A557">
        <v>1551</v>
      </c>
      <c r="B557">
        <v>1.44</v>
      </c>
      <c r="C557">
        <f t="shared" si="16"/>
        <v>201826.52</v>
      </c>
      <c r="D557">
        <f t="shared" si="17"/>
        <v>1.3947080000000001</v>
      </c>
    </row>
    <row r="558" spans="1:4">
      <c r="A558">
        <v>1552</v>
      </c>
      <c r="B558">
        <v>1.173</v>
      </c>
      <c r="C558">
        <f t="shared" si="16"/>
        <v>193106.834</v>
      </c>
      <c r="D558">
        <f t="shared" si="17"/>
        <v>1.4699485999999999</v>
      </c>
    </row>
    <row r="559" spans="1:4">
      <c r="A559">
        <v>1553</v>
      </c>
      <c r="B559">
        <v>3.3570000000000002</v>
      </c>
      <c r="C559">
        <f t="shared" si="16"/>
        <v>264431.90600000002</v>
      </c>
      <c r="D559">
        <f t="shared" si="17"/>
        <v>0.85449739999999996</v>
      </c>
    </row>
    <row r="560" spans="1:4">
      <c r="A560">
        <v>1554</v>
      </c>
      <c r="B560">
        <v>5.6689999999999996</v>
      </c>
      <c r="C560">
        <f t="shared" si="16"/>
        <v>339937.20199999999</v>
      </c>
      <c r="D560">
        <f t="shared" si="17"/>
        <v>0.20297580000000015</v>
      </c>
    </row>
    <row r="561" spans="1:4">
      <c r="A561">
        <v>1555</v>
      </c>
      <c r="B561">
        <v>-1.321</v>
      </c>
      <c r="C561">
        <f t="shared" si="16"/>
        <v>111657.78200000001</v>
      </c>
      <c r="D561">
        <f t="shared" si="17"/>
        <v>2.1727577999999999</v>
      </c>
    </row>
    <row r="562" spans="1:4">
      <c r="A562">
        <v>1556</v>
      </c>
      <c r="B562">
        <v>-0.43099999999999999</v>
      </c>
      <c r="C562">
        <f t="shared" si="16"/>
        <v>140723.402</v>
      </c>
      <c r="D562">
        <f t="shared" si="17"/>
        <v>1.9219558000000001</v>
      </c>
    </row>
    <row r="563" spans="1:4">
      <c r="A563">
        <v>1557</v>
      </c>
      <c r="B563">
        <v>0.997</v>
      </c>
      <c r="C563">
        <f t="shared" si="16"/>
        <v>187359.02600000001</v>
      </c>
      <c r="D563">
        <f t="shared" si="17"/>
        <v>1.5195453999999999</v>
      </c>
    </row>
    <row r="564" spans="1:4">
      <c r="A564">
        <v>1558</v>
      </c>
      <c r="B564">
        <v>2.27</v>
      </c>
      <c r="C564">
        <f t="shared" si="16"/>
        <v>228932.66</v>
      </c>
      <c r="D564">
        <f t="shared" si="17"/>
        <v>1.160814</v>
      </c>
    </row>
    <row r="565" spans="1:4">
      <c r="A565">
        <v>1559</v>
      </c>
      <c r="B565">
        <v>2.0049999999999999</v>
      </c>
      <c r="C565">
        <f t="shared" si="16"/>
        <v>220278.28999999998</v>
      </c>
      <c r="D565">
        <f t="shared" si="17"/>
        <v>1.2354910000000001</v>
      </c>
    </row>
    <row r="566" spans="1:4">
      <c r="A566">
        <v>1560</v>
      </c>
      <c r="B566">
        <v>-3.67</v>
      </c>
      <c r="C566">
        <f t="shared" si="16"/>
        <v>34944.14</v>
      </c>
      <c r="D566">
        <f t="shared" si="17"/>
        <v>2.8347059999999997</v>
      </c>
    </row>
    <row r="567" spans="1:4">
      <c r="A567">
        <v>1561</v>
      </c>
      <c r="B567">
        <v>-0.94899999999999995</v>
      </c>
      <c r="C567">
        <f t="shared" si="16"/>
        <v>123806.558</v>
      </c>
      <c r="D567">
        <f t="shared" si="17"/>
        <v>2.0679281999999999</v>
      </c>
    </row>
    <row r="568" spans="1:4">
      <c r="A568">
        <v>1562</v>
      </c>
      <c r="B568">
        <v>0.10299999999999999</v>
      </c>
      <c r="C568">
        <f t="shared" si="16"/>
        <v>158162.774</v>
      </c>
      <c r="D568">
        <f t="shared" si="17"/>
        <v>1.7714745999999999</v>
      </c>
    </row>
    <row r="569" spans="1:4">
      <c r="A569">
        <v>1563</v>
      </c>
      <c r="B569">
        <v>-0.56100000000000005</v>
      </c>
      <c r="C569">
        <f t="shared" si="16"/>
        <v>136477.86199999999</v>
      </c>
      <c r="D569">
        <f t="shared" si="17"/>
        <v>1.9585897999999999</v>
      </c>
    </row>
    <row r="570" spans="1:4">
      <c r="A570">
        <v>1564</v>
      </c>
      <c r="B570">
        <v>0.16</v>
      </c>
      <c r="C570">
        <f t="shared" si="16"/>
        <v>160024.28</v>
      </c>
      <c r="D570">
        <f t="shared" si="17"/>
        <v>1.755412</v>
      </c>
    </row>
    <row r="571" spans="1:4">
      <c r="A571">
        <v>1565</v>
      </c>
      <c r="B571">
        <v>1.7000000000000001E-2</v>
      </c>
      <c r="C571">
        <f t="shared" si="16"/>
        <v>155354.18599999999</v>
      </c>
      <c r="D571">
        <f t="shared" si="17"/>
        <v>1.7957094</v>
      </c>
    </row>
    <row r="572" spans="1:4">
      <c r="A572">
        <v>1566</v>
      </c>
      <c r="B572">
        <v>-1.3420000000000001</v>
      </c>
      <c r="C572">
        <f t="shared" si="16"/>
        <v>110971.96400000001</v>
      </c>
      <c r="D572">
        <f t="shared" si="17"/>
        <v>2.1786756</v>
      </c>
    </row>
    <row r="573" spans="1:4">
      <c r="A573">
        <v>1567</v>
      </c>
      <c r="B573">
        <v>-2.2440000000000002</v>
      </c>
      <c r="C573">
        <f t="shared" si="16"/>
        <v>81514.447999999989</v>
      </c>
      <c r="D573">
        <f t="shared" si="17"/>
        <v>2.4328592000000002</v>
      </c>
    </row>
    <row r="574" spans="1:4">
      <c r="A574">
        <v>1568</v>
      </c>
      <c r="B574">
        <v>-1.772</v>
      </c>
      <c r="C574">
        <f t="shared" si="16"/>
        <v>96929.024000000005</v>
      </c>
      <c r="D574">
        <f t="shared" si="17"/>
        <v>2.2998495999999999</v>
      </c>
    </row>
    <row r="575" spans="1:4">
      <c r="A575">
        <v>1569</v>
      </c>
      <c r="B575">
        <v>-0.78900000000000003</v>
      </c>
      <c r="C575">
        <f t="shared" si="16"/>
        <v>129031.838</v>
      </c>
      <c r="D575">
        <f t="shared" si="17"/>
        <v>2.0228402000000001</v>
      </c>
    </row>
    <row r="576" spans="1:4">
      <c r="A576">
        <v>1570</v>
      </c>
      <c r="B576">
        <v>-2.0760000000000001</v>
      </c>
      <c r="C576">
        <f t="shared" si="16"/>
        <v>87000.991999999998</v>
      </c>
      <c r="D576">
        <f t="shared" si="17"/>
        <v>2.3855168</v>
      </c>
    </row>
    <row r="577" spans="1:4">
      <c r="A577">
        <v>1571</v>
      </c>
      <c r="B577">
        <v>-2.1760000000000002</v>
      </c>
      <c r="C577">
        <f t="shared" si="16"/>
        <v>83735.191999999995</v>
      </c>
      <c r="D577">
        <f t="shared" si="17"/>
        <v>2.4136967999999999</v>
      </c>
    </row>
    <row r="578" spans="1:4">
      <c r="A578">
        <v>1572</v>
      </c>
      <c r="B578">
        <v>-1.3959999999999999</v>
      </c>
      <c r="C578">
        <f t="shared" ref="C578:C641" si="18">32658*B578+154799</f>
        <v>109208.432</v>
      </c>
      <c r="D578">
        <f t="shared" ref="D578:D641" si="19">B578*-0.2818+1.8005</f>
        <v>2.1938928</v>
      </c>
    </row>
    <row r="579" spans="1:4">
      <c r="A579">
        <v>1573</v>
      </c>
      <c r="B579">
        <v>-3.069</v>
      </c>
      <c r="C579">
        <f t="shared" si="18"/>
        <v>54571.597999999998</v>
      </c>
      <c r="D579">
        <f t="shared" si="19"/>
        <v>2.6653441999999998</v>
      </c>
    </row>
    <row r="580" spans="1:4">
      <c r="A580">
        <v>1574</v>
      </c>
      <c r="B580">
        <v>-0.621</v>
      </c>
      <c r="C580">
        <f t="shared" si="18"/>
        <v>134518.38200000001</v>
      </c>
      <c r="D580">
        <f t="shared" si="19"/>
        <v>1.9754978000000001</v>
      </c>
    </row>
    <row r="581" spans="1:4">
      <c r="A581">
        <v>1575</v>
      </c>
      <c r="B581">
        <v>3.641</v>
      </c>
      <c r="C581">
        <f t="shared" si="18"/>
        <v>273706.77799999999</v>
      </c>
      <c r="D581">
        <f t="shared" si="19"/>
        <v>0.77446619999999999</v>
      </c>
    </row>
    <row r="582" spans="1:4">
      <c r="A582">
        <v>1576</v>
      </c>
      <c r="B582">
        <v>1.7529999999999999</v>
      </c>
      <c r="C582">
        <f t="shared" si="18"/>
        <v>212048.47399999999</v>
      </c>
      <c r="D582">
        <f t="shared" si="19"/>
        <v>1.3065046</v>
      </c>
    </row>
    <row r="583" spans="1:4">
      <c r="A583">
        <v>1577</v>
      </c>
      <c r="B583">
        <v>-3.2069999999999999</v>
      </c>
      <c r="C583">
        <f t="shared" si="18"/>
        <v>50064.794000000009</v>
      </c>
      <c r="D583">
        <f t="shared" si="19"/>
        <v>2.7042326000000001</v>
      </c>
    </row>
    <row r="584" spans="1:4">
      <c r="A584">
        <v>1578</v>
      </c>
      <c r="B584">
        <v>2.6669999999999998</v>
      </c>
      <c r="C584">
        <f t="shared" si="18"/>
        <v>241897.886</v>
      </c>
      <c r="D584">
        <f t="shared" si="19"/>
        <v>1.0489394000000001</v>
      </c>
    </row>
    <row r="585" spans="1:4">
      <c r="A585">
        <v>1579</v>
      </c>
      <c r="B585">
        <v>1.288</v>
      </c>
      <c r="C585">
        <f t="shared" si="18"/>
        <v>196862.50400000002</v>
      </c>
      <c r="D585">
        <f t="shared" si="19"/>
        <v>1.4375415999999999</v>
      </c>
    </row>
    <row r="586" spans="1:4">
      <c r="A586">
        <v>1580</v>
      </c>
      <c r="B586">
        <v>0.72899999999999998</v>
      </c>
      <c r="C586">
        <f t="shared" si="18"/>
        <v>178606.682</v>
      </c>
      <c r="D586">
        <f t="shared" si="19"/>
        <v>1.5950678</v>
      </c>
    </row>
    <row r="587" spans="1:4">
      <c r="A587">
        <v>1581</v>
      </c>
      <c r="B587">
        <v>-0.38500000000000001</v>
      </c>
      <c r="C587">
        <f t="shared" si="18"/>
        <v>142225.67000000001</v>
      </c>
      <c r="D587">
        <f t="shared" si="19"/>
        <v>1.9089929999999999</v>
      </c>
    </row>
    <row r="588" spans="1:4">
      <c r="A588">
        <v>1582</v>
      </c>
      <c r="B588">
        <v>-1.0389999999999999</v>
      </c>
      <c r="C588">
        <f t="shared" si="18"/>
        <v>120867.338</v>
      </c>
      <c r="D588">
        <f t="shared" si="19"/>
        <v>2.0932902000000002</v>
      </c>
    </row>
    <row r="589" spans="1:4">
      <c r="A589">
        <v>1583</v>
      </c>
      <c r="B589">
        <v>0.14699999999999999</v>
      </c>
      <c r="C589">
        <f t="shared" si="18"/>
        <v>159599.726</v>
      </c>
      <c r="D589">
        <f t="shared" si="19"/>
        <v>1.7590754</v>
      </c>
    </row>
    <row r="590" spans="1:4">
      <c r="A590">
        <v>1584</v>
      </c>
      <c r="B590">
        <v>2.2690000000000001</v>
      </c>
      <c r="C590">
        <f t="shared" si="18"/>
        <v>228900.00200000001</v>
      </c>
      <c r="D590">
        <f t="shared" si="19"/>
        <v>1.1610958</v>
      </c>
    </row>
    <row r="591" spans="1:4">
      <c r="A591">
        <v>1585</v>
      </c>
      <c r="B591">
        <v>-0.36</v>
      </c>
      <c r="C591">
        <f t="shared" si="18"/>
        <v>143042.12</v>
      </c>
      <c r="D591">
        <f t="shared" si="19"/>
        <v>1.901948</v>
      </c>
    </row>
    <row r="592" spans="1:4">
      <c r="A592">
        <v>1586</v>
      </c>
      <c r="B592">
        <v>4.5339999999999998</v>
      </c>
      <c r="C592">
        <f t="shared" si="18"/>
        <v>302870.37199999997</v>
      </c>
      <c r="D592">
        <f t="shared" si="19"/>
        <v>0.52281880000000003</v>
      </c>
    </row>
    <row r="593" spans="1:4">
      <c r="A593">
        <v>1587</v>
      </c>
      <c r="B593">
        <v>0.498</v>
      </c>
      <c r="C593">
        <f t="shared" si="18"/>
        <v>171062.68400000001</v>
      </c>
      <c r="D593">
        <f t="shared" si="19"/>
        <v>1.6601636</v>
      </c>
    </row>
    <row r="594" spans="1:4">
      <c r="A594">
        <v>1588</v>
      </c>
      <c r="B594">
        <v>4.7690000000000001</v>
      </c>
      <c r="C594">
        <f t="shared" si="18"/>
        <v>310545.00199999998</v>
      </c>
      <c r="D594">
        <f t="shared" si="19"/>
        <v>0.45659579999999989</v>
      </c>
    </row>
    <row r="595" spans="1:4">
      <c r="A595">
        <v>1589</v>
      </c>
      <c r="B595">
        <v>0.63</v>
      </c>
      <c r="C595">
        <f t="shared" si="18"/>
        <v>175373.54</v>
      </c>
      <c r="D595">
        <f t="shared" si="19"/>
        <v>1.6229659999999999</v>
      </c>
    </row>
    <row r="596" spans="1:4">
      <c r="A596">
        <v>1590</v>
      </c>
      <c r="B596">
        <v>-1.482</v>
      </c>
      <c r="C596">
        <f t="shared" si="18"/>
        <v>106399.844</v>
      </c>
      <c r="D596">
        <f t="shared" si="19"/>
        <v>2.2181275999999999</v>
      </c>
    </row>
    <row r="597" spans="1:4">
      <c r="A597">
        <v>1591</v>
      </c>
      <c r="B597">
        <v>-0.99399999999999999</v>
      </c>
      <c r="C597">
        <f t="shared" si="18"/>
        <v>122336.948</v>
      </c>
      <c r="D597">
        <f t="shared" si="19"/>
        <v>2.0806092</v>
      </c>
    </row>
    <row r="598" spans="1:4">
      <c r="A598">
        <v>1592</v>
      </c>
      <c r="B598">
        <v>-0.221</v>
      </c>
      <c r="C598">
        <f t="shared" si="18"/>
        <v>147581.58199999999</v>
      </c>
      <c r="D598">
        <f t="shared" si="19"/>
        <v>1.8627777999999999</v>
      </c>
    </row>
    <row r="599" spans="1:4">
      <c r="A599">
        <v>1593</v>
      </c>
      <c r="B599">
        <v>3.9740000000000002</v>
      </c>
      <c r="C599">
        <f t="shared" si="18"/>
        <v>284581.89199999999</v>
      </c>
      <c r="D599">
        <f t="shared" si="19"/>
        <v>0.68062679999999998</v>
      </c>
    </row>
    <row r="600" spans="1:4">
      <c r="A600">
        <v>1594</v>
      </c>
      <c r="B600">
        <v>2.1160000000000001</v>
      </c>
      <c r="C600">
        <f t="shared" si="18"/>
        <v>223903.32800000001</v>
      </c>
      <c r="D600">
        <f t="shared" si="19"/>
        <v>1.2042112</v>
      </c>
    </row>
    <row r="601" spans="1:4">
      <c r="A601">
        <v>1595</v>
      </c>
      <c r="B601">
        <v>-1.6839999999999999</v>
      </c>
      <c r="C601">
        <f t="shared" si="18"/>
        <v>99802.928</v>
      </c>
      <c r="D601">
        <f t="shared" si="19"/>
        <v>2.2750512000000001</v>
      </c>
    </row>
    <row r="602" spans="1:4">
      <c r="A602">
        <v>1596</v>
      </c>
      <c r="B602">
        <v>0.44700000000000001</v>
      </c>
      <c r="C602">
        <f t="shared" si="18"/>
        <v>169397.12599999999</v>
      </c>
      <c r="D602">
        <f t="shared" si="19"/>
        <v>1.6745353999999999</v>
      </c>
    </row>
    <row r="603" spans="1:4">
      <c r="A603">
        <v>1597</v>
      </c>
      <c r="B603">
        <v>-3.2429999999999999</v>
      </c>
      <c r="C603">
        <f t="shared" si="18"/>
        <v>48889.106</v>
      </c>
      <c r="D603">
        <f t="shared" si="19"/>
        <v>2.7143774000000001</v>
      </c>
    </row>
    <row r="604" spans="1:4">
      <c r="A604">
        <v>1598</v>
      </c>
      <c r="B604">
        <v>-3.0590000000000002</v>
      </c>
      <c r="C604">
        <f t="shared" si="18"/>
        <v>54898.178</v>
      </c>
      <c r="D604">
        <f t="shared" si="19"/>
        <v>2.6625262000000003</v>
      </c>
    </row>
    <row r="605" spans="1:4">
      <c r="A605">
        <v>1599</v>
      </c>
      <c r="B605">
        <v>-0.33100000000000002</v>
      </c>
      <c r="C605">
        <f t="shared" si="18"/>
        <v>143989.20199999999</v>
      </c>
      <c r="D605">
        <f t="shared" si="19"/>
        <v>1.8937758</v>
      </c>
    </row>
    <row r="606" spans="1:4">
      <c r="A606">
        <v>1600</v>
      </c>
      <c r="B606">
        <v>-0.85699999999999998</v>
      </c>
      <c r="C606">
        <f t="shared" si="18"/>
        <v>126811.094</v>
      </c>
      <c r="D606">
        <f t="shared" si="19"/>
        <v>2.0420026</v>
      </c>
    </row>
    <row r="607" spans="1:4">
      <c r="A607">
        <v>1601</v>
      </c>
      <c r="B607">
        <v>-2.2509999999999999</v>
      </c>
      <c r="C607">
        <f t="shared" si="18"/>
        <v>81285.842000000004</v>
      </c>
      <c r="D607">
        <f t="shared" si="19"/>
        <v>2.4348318</v>
      </c>
    </row>
    <row r="608" spans="1:4">
      <c r="A608">
        <v>1602</v>
      </c>
      <c r="B608">
        <v>0.55300000000000005</v>
      </c>
      <c r="C608">
        <f t="shared" si="18"/>
        <v>172858.87400000001</v>
      </c>
      <c r="D608">
        <f t="shared" si="19"/>
        <v>1.6446646</v>
      </c>
    </row>
    <row r="609" spans="1:4">
      <c r="A609">
        <v>1603</v>
      </c>
      <c r="B609">
        <v>2.2370000000000001</v>
      </c>
      <c r="C609">
        <f t="shared" si="18"/>
        <v>227854.946</v>
      </c>
      <c r="D609">
        <f t="shared" si="19"/>
        <v>1.1701134</v>
      </c>
    </row>
    <row r="610" spans="1:4">
      <c r="A610">
        <v>1604</v>
      </c>
      <c r="B610">
        <v>2.2559999999999998</v>
      </c>
      <c r="C610">
        <f t="shared" si="18"/>
        <v>228475.44799999997</v>
      </c>
      <c r="D610">
        <f t="shared" si="19"/>
        <v>1.1647592000000002</v>
      </c>
    </row>
    <row r="611" spans="1:4">
      <c r="A611">
        <v>1605</v>
      </c>
      <c r="B611">
        <v>2.3460000000000001</v>
      </c>
      <c r="C611">
        <f t="shared" si="18"/>
        <v>231414.66800000001</v>
      </c>
      <c r="D611">
        <f t="shared" si="19"/>
        <v>1.1393971999999999</v>
      </c>
    </row>
    <row r="612" spans="1:4">
      <c r="A612">
        <v>1606</v>
      </c>
      <c r="B612">
        <v>2.6829999999999998</v>
      </c>
      <c r="C612">
        <f t="shared" si="18"/>
        <v>242420.41399999999</v>
      </c>
      <c r="D612">
        <f t="shared" si="19"/>
        <v>1.0444306000000001</v>
      </c>
    </row>
    <row r="613" spans="1:4">
      <c r="A613">
        <v>1607</v>
      </c>
      <c r="B613">
        <v>4.1000000000000002E-2</v>
      </c>
      <c r="C613">
        <f t="shared" si="18"/>
        <v>156137.978</v>
      </c>
      <c r="D613">
        <f t="shared" si="19"/>
        <v>1.7889462</v>
      </c>
    </row>
    <row r="614" spans="1:4">
      <c r="A614">
        <v>1608</v>
      </c>
      <c r="B614">
        <v>-3.556</v>
      </c>
      <c r="C614">
        <f t="shared" si="18"/>
        <v>38667.152000000002</v>
      </c>
      <c r="D614">
        <f t="shared" si="19"/>
        <v>2.8025808000000003</v>
      </c>
    </row>
    <row r="615" spans="1:4">
      <c r="A615">
        <v>1609</v>
      </c>
      <c r="B615">
        <v>1.6459999999999999</v>
      </c>
      <c r="C615">
        <f t="shared" si="18"/>
        <v>208554.068</v>
      </c>
      <c r="D615">
        <f t="shared" si="19"/>
        <v>1.3366572000000001</v>
      </c>
    </row>
    <row r="616" spans="1:4">
      <c r="A616">
        <v>1610</v>
      </c>
      <c r="B616">
        <v>1.9690000000000001</v>
      </c>
      <c r="C616">
        <f t="shared" si="18"/>
        <v>219102.60200000001</v>
      </c>
      <c r="D616">
        <f t="shared" si="19"/>
        <v>1.2456358000000001</v>
      </c>
    </row>
    <row r="617" spans="1:4">
      <c r="A617">
        <v>1611</v>
      </c>
      <c r="B617">
        <v>1.105</v>
      </c>
      <c r="C617">
        <f t="shared" si="18"/>
        <v>190886.09</v>
      </c>
      <c r="D617">
        <f t="shared" si="19"/>
        <v>1.4891110000000001</v>
      </c>
    </row>
    <row r="618" spans="1:4">
      <c r="A618">
        <v>1612</v>
      </c>
      <c r="B618">
        <v>2.5449999999999999</v>
      </c>
      <c r="C618">
        <f t="shared" si="18"/>
        <v>237913.61</v>
      </c>
      <c r="D618">
        <f t="shared" si="19"/>
        <v>1.0833189999999999</v>
      </c>
    </row>
    <row r="619" spans="1:4">
      <c r="A619">
        <v>1613</v>
      </c>
      <c r="B619">
        <v>1.0549999999999999</v>
      </c>
      <c r="C619">
        <f t="shared" si="18"/>
        <v>189253.19</v>
      </c>
      <c r="D619">
        <f t="shared" si="19"/>
        <v>1.503201</v>
      </c>
    </row>
    <row r="620" spans="1:4">
      <c r="A620">
        <v>1614</v>
      </c>
      <c r="B620">
        <v>0.73499999999999999</v>
      </c>
      <c r="C620">
        <f t="shared" si="18"/>
        <v>178802.63</v>
      </c>
      <c r="D620">
        <f t="shared" si="19"/>
        <v>1.593377</v>
      </c>
    </row>
    <row r="621" spans="1:4">
      <c r="A621">
        <v>1615</v>
      </c>
      <c r="B621">
        <v>1.778</v>
      </c>
      <c r="C621">
        <f t="shared" si="18"/>
        <v>212864.924</v>
      </c>
      <c r="D621">
        <f t="shared" si="19"/>
        <v>1.2994596</v>
      </c>
    </row>
    <row r="622" spans="1:4">
      <c r="A622">
        <v>1616</v>
      </c>
      <c r="B622">
        <v>-0.61199999999999999</v>
      </c>
      <c r="C622">
        <f t="shared" si="18"/>
        <v>134812.304</v>
      </c>
      <c r="D622">
        <f t="shared" si="19"/>
        <v>1.9729616000000001</v>
      </c>
    </row>
    <row r="623" spans="1:4">
      <c r="A623">
        <v>1617</v>
      </c>
      <c r="B623">
        <v>0.41199999999999998</v>
      </c>
      <c r="C623">
        <f t="shared" si="18"/>
        <v>168254.09599999999</v>
      </c>
      <c r="D623">
        <f t="shared" si="19"/>
        <v>1.6843984000000001</v>
      </c>
    </row>
    <row r="624" spans="1:4">
      <c r="A624">
        <v>1618</v>
      </c>
      <c r="B624">
        <v>-1.5920000000000001</v>
      </c>
      <c r="C624">
        <f t="shared" si="18"/>
        <v>102807.46400000001</v>
      </c>
      <c r="D624">
        <f t="shared" si="19"/>
        <v>2.2491256000000002</v>
      </c>
    </row>
    <row r="625" spans="1:4">
      <c r="A625">
        <v>1619</v>
      </c>
      <c r="B625">
        <v>-1.498</v>
      </c>
      <c r="C625">
        <f t="shared" si="18"/>
        <v>105877.31599999999</v>
      </c>
      <c r="D625">
        <f t="shared" si="19"/>
        <v>2.2226363999999998</v>
      </c>
    </row>
    <row r="626" spans="1:4">
      <c r="A626">
        <v>1620</v>
      </c>
      <c r="B626">
        <v>2.56</v>
      </c>
      <c r="C626">
        <f t="shared" si="18"/>
        <v>238403.47999999998</v>
      </c>
      <c r="D626">
        <f t="shared" si="19"/>
        <v>1.0790919999999999</v>
      </c>
    </row>
    <row r="627" spans="1:4">
      <c r="A627">
        <v>1621</v>
      </c>
      <c r="B627">
        <v>2.6059999999999999</v>
      </c>
      <c r="C627">
        <f t="shared" si="18"/>
        <v>239905.74799999999</v>
      </c>
      <c r="D627">
        <f t="shared" si="19"/>
        <v>1.0661292</v>
      </c>
    </row>
    <row r="628" spans="1:4">
      <c r="A628">
        <v>1622</v>
      </c>
      <c r="B628">
        <v>2.907</v>
      </c>
      <c r="C628">
        <f t="shared" si="18"/>
        <v>249735.80599999998</v>
      </c>
      <c r="D628">
        <f t="shared" si="19"/>
        <v>0.98130739999999994</v>
      </c>
    </row>
    <row r="629" spans="1:4">
      <c r="A629">
        <v>1623</v>
      </c>
      <c r="B629">
        <v>-1.859</v>
      </c>
      <c r="C629">
        <f t="shared" si="18"/>
        <v>94087.777999999991</v>
      </c>
      <c r="D629">
        <f t="shared" si="19"/>
        <v>2.3243662</v>
      </c>
    </row>
    <row r="630" spans="1:4">
      <c r="A630">
        <v>1624</v>
      </c>
      <c r="B630">
        <v>1.7529999999999999</v>
      </c>
      <c r="C630">
        <f t="shared" si="18"/>
        <v>212048.47399999999</v>
      </c>
      <c r="D630">
        <f t="shared" si="19"/>
        <v>1.3065046</v>
      </c>
    </row>
    <row r="631" spans="1:4">
      <c r="A631">
        <v>1625</v>
      </c>
      <c r="B631">
        <v>-2.7829999999999999</v>
      </c>
      <c r="C631">
        <f t="shared" si="18"/>
        <v>63911.786000000007</v>
      </c>
      <c r="D631">
        <f t="shared" si="19"/>
        <v>2.5847493999999998</v>
      </c>
    </row>
    <row r="632" spans="1:4">
      <c r="A632">
        <v>1626</v>
      </c>
      <c r="B632">
        <v>-2.7389999999999999</v>
      </c>
      <c r="C632">
        <f t="shared" si="18"/>
        <v>65348.737999999998</v>
      </c>
      <c r="D632">
        <f t="shared" si="19"/>
        <v>2.5723501999999998</v>
      </c>
    </row>
    <row r="633" spans="1:4">
      <c r="A633">
        <v>1627</v>
      </c>
      <c r="B633">
        <v>-3.2829999999999999</v>
      </c>
      <c r="C633">
        <f t="shared" si="18"/>
        <v>47582.786000000007</v>
      </c>
      <c r="D633">
        <f t="shared" si="19"/>
        <v>2.7256494</v>
      </c>
    </row>
    <row r="634" spans="1:4">
      <c r="A634">
        <v>1628</v>
      </c>
      <c r="B634">
        <v>0.49399999999999999</v>
      </c>
      <c r="C634">
        <f t="shared" si="18"/>
        <v>170932.052</v>
      </c>
      <c r="D634">
        <f t="shared" si="19"/>
        <v>1.6612908</v>
      </c>
    </row>
    <row r="635" spans="1:4">
      <c r="A635">
        <v>1629</v>
      </c>
      <c r="B635">
        <v>2.85</v>
      </c>
      <c r="C635">
        <f t="shared" si="18"/>
        <v>247874.3</v>
      </c>
      <c r="D635">
        <f t="shared" si="19"/>
        <v>0.99736999999999998</v>
      </c>
    </row>
    <row r="636" spans="1:4">
      <c r="A636">
        <v>1630</v>
      </c>
      <c r="B636">
        <v>-0.224</v>
      </c>
      <c r="C636">
        <f t="shared" si="18"/>
        <v>147483.60800000001</v>
      </c>
      <c r="D636">
        <f t="shared" si="19"/>
        <v>1.8636231999999999</v>
      </c>
    </row>
    <row r="637" spans="1:4">
      <c r="A637">
        <v>1631</v>
      </c>
      <c r="B637">
        <v>-2.38</v>
      </c>
      <c r="C637">
        <f t="shared" si="18"/>
        <v>77072.960000000006</v>
      </c>
      <c r="D637">
        <f t="shared" si="19"/>
        <v>2.471184</v>
      </c>
    </row>
    <row r="638" spans="1:4">
      <c r="A638">
        <v>1632</v>
      </c>
      <c r="B638">
        <v>-3.6469999999999998</v>
      </c>
      <c r="C638">
        <f t="shared" si="18"/>
        <v>35695.274000000005</v>
      </c>
      <c r="D638">
        <f t="shared" si="19"/>
        <v>2.8282246</v>
      </c>
    </row>
    <row r="639" spans="1:4">
      <c r="A639">
        <v>1633</v>
      </c>
      <c r="B639">
        <v>1.8220000000000001</v>
      </c>
      <c r="C639">
        <f t="shared" si="18"/>
        <v>214301.87599999999</v>
      </c>
      <c r="D639">
        <f t="shared" si="19"/>
        <v>1.2870604000000001</v>
      </c>
    </row>
    <row r="640" spans="1:4">
      <c r="A640">
        <v>1634</v>
      </c>
      <c r="B640">
        <v>0.28799999999999998</v>
      </c>
      <c r="C640">
        <f t="shared" si="18"/>
        <v>164204.50399999999</v>
      </c>
      <c r="D640">
        <f t="shared" si="19"/>
        <v>1.7193415999999999</v>
      </c>
    </row>
    <row r="641" spans="1:4">
      <c r="A641">
        <v>1635</v>
      </c>
      <c r="B641">
        <v>1.2889999999999999</v>
      </c>
      <c r="C641">
        <f t="shared" si="18"/>
        <v>196895.16200000001</v>
      </c>
      <c r="D641">
        <f t="shared" si="19"/>
        <v>1.4372598000000001</v>
      </c>
    </row>
    <row r="642" spans="1:4">
      <c r="A642">
        <v>1636</v>
      </c>
      <c r="B642">
        <v>0.89200000000000002</v>
      </c>
      <c r="C642">
        <f t="shared" ref="C642:C705" si="20">32658*B642+154799</f>
        <v>183929.93599999999</v>
      </c>
      <c r="D642">
        <f t="shared" ref="D642:D705" si="21">B642*-0.2818+1.8005</f>
        <v>1.5491344</v>
      </c>
    </row>
    <row r="643" spans="1:4">
      <c r="A643">
        <v>1637</v>
      </c>
      <c r="B643">
        <v>1.038</v>
      </c>
      <c r="C643">
        <f t="shared" si="20"/>
        <v>188698.00400000002</v>
      </c>
      <c r="D643">
        <f t="shared" si="21"/>
        <v>1.5079916</v>
      </c>
    </row>
    <row r="644" spans="1:4">
      <c r="A644">
        <v>1638</v>
      </c>
      <c r="B644">
        <v>-1.4259999999999999</v>
      </c>
      <c r="C644">
        <f t="shared" si="20"/>
        <v>108228.69200000001</v>
      </c>
      <c r="D644">
        <f t="shared" si="21"/>
        <v>2.2023467999999999</v>
      </c>
    </row>
    <row r="645" spans="1:4">
      <c r="A645">
        <v>1639</v>
      </c>
      <c r="B645">
        <v>2.556</v>
      </c>
      <c r="C645">
        <f t="shared" si="20"/>
        <v>238272.848</v>
      </c>
      <c r="D645">
        <f t="shared" si="21"/>
        <v>1.0802191999999999</v>
      </c>
    </row>
    <row r="646" spans="1:4">
      <c r="A646">
        <v>1640</v>
      </c>
      <c r="B646">
        <v>0.40200000000000002</v>
      </c>
      <c r="C646">
        <f t="shared" si="20"/>
        <v>167927.516</v>
      </c>
      <c r="D646">
        <f t="shared" si="21"/>
        <v>1.6872164000000001</v>
      </c>
    </row>
    <row r="647" spans="1:4">
      <c r="A647">
        <v>1641</v>
      </c>
      <c r="B647">
        <v>-2.7250000000000001</v>
      </c>
      <c r="C647">
        <f t="shared" si="20"/>
        <v>65805.95</v>
      </c>
      <c r="D647">
        <f t="shared" si="21"/>
        <v>2.5684050000000003</v>
      </c>
    </row>
    <row r="648" spans="1:4">
      <c r="A648">
        <v>1642</v>
      </c>
      <c r="B648">
        <v>-0.7</v>
      </c>
      <c r="C648">
        <f t="shared" si="20"/>
        <v>131938.4</v>
      </c>
      <c r="D648">
        <f t="shared" si="21"/>
        <v>1.99776</v>
      </c>
    </row>
    <row r="649" spans="1:4">
      <c r="A649">
        <v>1643</v>
      </c>
      <c r="B649">
        <v>-1.641</v>
      </c>
      <c r="C649">
        <f t="shared" si="20"/>
        <v>101207.22200000001</v>
      </c>
      <c r="D649">
        <f t="shared" si="21"/>
        <v>2.2629337999999999</v>
      </c>
    </row>
    <row r="650" spans="1:4">
      <c r="A650">
        <v>1644</v>
      </c>
      <c r="B650">
        <v>-2.5369999999999999</v>
      </c>
      <c r="C650">
        <f t="shared" si="20"/>
        <v>71945.65400000001</v>
      </c>
      <c r="D650">
        <f t="shared" si="21"/>
        <v>2.5154266000000001</v>
      </c>
    </row>
    <row r="651" spans="1:4">
      <c r="A651">
        <v>1645</v>
      </c>
      <c r="B651">
        <v>-1.234</v>
      </c>
      <c r="C651">
        <f t="shared" si="20"/>
        <v>114499.02799999999</v>
      </c>
      <c r="D651">
        <f t="shared" si="21"/>
        <v>2.1482412000000002</v>
      </c>
    </row>
    <row r="652" spans="1:4">
      <c r="A652">
        <v>1646</v>
      </c>
      <c r="B652">
        <v>-0.45900000000000002</v>
      </c>
      <c r="C652">
        <f t="shared" si="20"/>
        <v>139808.978</v>
      </c>
      <c r="D652">
        <f t="shared" si="21"/>
        <v>1.9298462000000001</v>
      </c>
    </row>
    <row r="653" spans="1:4">
      <c r="A653">
        <v>1647</v>
      </c>
      <c r="B653">
        <v>-2.2949999999999999</v>
      </c>
      <c r="C653">
        <f t="shared" si="20"/>
        <v>79848.89</v>
      </c>
      <c r="D653">
        <f t="shared" si="21"/>
        <v>2.4472309999999999</v>
      </c>
    </row>
    <row r="654" spans="1:4">
      <c r="A654">
        <v>1648</v>
      </c>
      <c r="B654">
        <v>-3.1030000000000002</v>
      </c>
      <c r="C654">
        <f t="shared" si="20"/>
        <v>53461.225999999995</v>
      </c>
      <c r="D654">
        <f t="shared" si="21"/>
        <v>2.6749254000000002</v>
      </c>
    </row>
    <row r="655" spans="1:4">
      <c r="A655">
        <v>1649</v>
      </c>
      <c r="B655">
        <v>3.5550000000000002</v>
      </c>
      <c r="C655">
        <f t="shared" si="20"/>
        <v>270898.19</v>
      </c>
      <c r="D655">
        <f t="shared" si="21"/>
        <v>0.79870099999999988</v>
      </c>
    </row>
    <row r="656" spans="1:4">
      <c r="A656">
        <v>1650</v>
      </c>
      <c r="B656">
        <v>1.53</v>
      </c>
      <c r="C656">
        <f t="shared" si="20"/>
        <v>204765.74</v>
      </c>
      <c r="D656">
        <f t="shared" si="21"/>
        <v>1.369346</v>
      </c>
    </row>
    <row r="657" spans="1:4">
      <c r="A657">
        <v>1651</v>
      </c>
      <c r="B657">
        <v>0.51500000000000001</v>
      </c>
      <c r="C657">
        <f t="shared" si="20"/>
        <v>171617.87</v>
      </c>
      <c r="D657">
        <f t="shared" si="21"/>
        <v>1.655373</v>
      </c>
    </row>
    <row r="658" spans="1:4">
      <c r="A658">
        <v>1652</v>
      </c>
      <c r="B658">
        <v>-0.91900000000000004</v>
      </c>
      <c r="C658">
        <f t="shared" si="20"/>
        <v>124786.298</v>
      </c>
      <c r="D658">
        <f t="shared" si="21"/>
        <v>2.0594741999999999</v>
      </c>
    </row>
    <row r="659" spans="1:4">
      <c r="A659">
        <v>1653</v>
      </c>
      <c r="B659">
        <v>1.681</v>
      </c>
      <c r="C659">
        <f t="shared" si="20"/>
        <v>209697.098</v>
      </c>
      <c r="D659">
        <f t="shared" si="21"/>
        <v>1.3267941999999999</v>
      </c>
    </row>
    <row r="660" spans="1:4">
      <c r="A660">
        <v>1654</v>
      </c>
      <c r="B660">
        <v>-4.0890000000000004</v>
      </c>
      <c r="C660">
        <f t="shared" si="20"/>
        <v>21260.437999999995</v>
      </c>
      <c r="D660">
        <f t="shared" si="21"/>
        <v>2.9527802000000003</v>
      </c>
    </row>
    <row r="661" spans="1:4">
      <c r="A661">
        <v>1655</v>
      </c>
      <c r="B661">
        <v>0.12</v>
      </c>
      <c r="C661">
        <f t="shared" si="20"/>
        <v>158717.96</v>
      </c>
      <c r="D661">
        <f t="shared" si="21"/>
        <v>1.7666839999999999</v>
      </c>
    </row>
    <row r="662" spans="1:4">
      <c r="A662">
        <v>1656</v>
      </c>
      <c r="B662">
        <v>-0.74299999999999999</v>
      </c>
      <c r="C662">
        <f t="shared" si="20"/>
        <v>130534.106</v>
      </c>
      <c r="D662">
        <f t="shared" si="21"/>
        <v>2.0098774000000001</v>
      </c>
    </row>
    <row r="663" spans="1:4">
      <c r="A663">
        <v>1657</v>
      </c>
      <c r="B663">
        <v>0.89400000000000002</v>
      </c>
      <c r="C663">
        <f t="shared" si="20"/>
        <v>183995.25200000001</v>
      </c>
      <c r="D663">
        <f t="shared" si="21"/>
        <v>1.5485708</v>
      </c>
    </row>
    <row r="664" spans="1:4">
      <c r="A664">
        <v>1658</v>
      </c>
      <c r="B664">
        <v>-7.4999999999999997E-2</v>
      </c>
      <c r="C664">
        <f t="shared" si="20"/>
        <v>152349.65</v>
      </c>
      <c r="D664">
        <f t="shared" si="21"/>
        <v>1.8216349999999999</v>
      </c>
    </row>
    <row r="665" spans="1:4">
      <c r="A665">
        <v>1659</v>
      </c>
      <c r="B665">
        <v>-2.1110000000000002</v>
      </c>
      <c r="C665">
        <f t="shared" si="20"/>
        <v>85857.962</v>
      </c>
      <c r="D665">
        <f t="shared" si="21"/>
        <v>2.3953798000000002</v>
      </c>
    </row>
    <row r="666" spans="1:4">
      <c r="A666">
        <v>1660</v>
      </c>
      <c r="B666">
        <v>2.9489999999999998</v>
      </c>
      <c r="C666">
        <f t="shared" si="20"/>
        <v>251107.44199999998</v>
      </c>
      <c r="D666">
        <f t="shared" si="21"/>
        <v>0.96947179999999999</v>
      </c>
    </row>
    <row r="667" spans="1:4">
      <c r="A667">
        <v>1661</v>
      </c>
      <c r="B667">
        <v>-0.312</v>
      </c>
      <c r="C667">
        <f t="shared" si="20"/>
        <v>144609.704</v>
      </c>
      <c r="D667">
        <f t="shared" si="21"/>
        <v>1.8884216</v>
      </c>
    </row>
    <row r="668" spans="1:4">
      <c r="A668">
        <v>1662</v>
      </c>
      <c r="B668">
        <v>3.931</v>
      </c>
      <c r="C668">
        <f t="shared" si="20"/>
        <v>283177.598</v>
      </c>
      <c r="D668">
        <f t="shared" si="21"/>
        <v>0.69274419999999992</v>
      </c>
    </row>
    <row r="669" spans="1:4">
      <c r="A669">
        <v>1663</v>
      </c>
      <c r="B669">
        <v>0.72399999999999998</v>
      </c>
      <c r="C669">
        <f t="shared" si="20"/>
        <v>178443.39199999999</v>
      </c>
      <c r="D669">
        <f t="shared" si="21"/>
        <v>1.5964768</v>
      </c>
    </row>
    <row r="670" spans="1:4">
      <c r="A670">
        <v>1664</v>
      </c>
      <c r="B670">
        <v>-1.623</v>
      </c>
      <c r="C670">
        <f t="shared" si="20"/>
        <v>101795.06599999999</v>
      </c>
      <c r="D670">
        <f t="shared" si="21"/>
        <v>2.2578613999999999</v>
      </c>
    </row>
    <row r="671" spans="1:4">
      <c r="A671">
        <v>1665</v>
      </c>
      <c r="B671">
        <v>1.4279999999999999</v>
      </c>
      <c r="C671">
        <f t="shared" si="20"/>
        <v>201434.62400000001</v>
      </c>
      <c r="D671">
        <f t="shared" si="21"/>
        <v>1.3980896</v>
      </c>
    </row>
    <row r="672" spans="1:4">
      <c r="A672">
        <v>1666</v>
      </c>
      <c r="B672">
        <v>-0.629</v>
      </c>
      <c r="C672">
        <f t="shared" si="20"/>
        <v>134257.11799999999</v>
      </c>
      <c r="D672">
        <f t="shared" si="21"/>
        <v>1.9777522000000001</v>
      </c>
    </row>
    <row r="673" spans="1:4">
      <c r="A673">
        <v>1667</v>
      </c>
      <c r="B673">
        <v>2.1469999999999998</v>
      </c>
      <c r="C673">
        <f t="shared" si="20"/>
        <v>224915.726</v>
      </c>
      <c r="D673">
        <f t="shared" si="21"/>
        <v>1.1954754000000001</v>
      </c>
    </row>
    <row r="674" spans="1:4">
      <c r="A674">
        <v>1668</v>
      </c>
      <c r="B674">
        <v>4.5869999999999997</v>
      </c>
      <c r="C674">
        <f t="shared" si="20"/>
        <v>304601.24599999998</v>
      </c>
      <c r="D674">
        <f t="shared" si="21"/>
        <v>0.5078834000000001</v>
      </c>
    </row>
    <row r="675" spans="1:4">
      <c r="A675">
        <v>1669</v>
      </c>
      <c r="B675">
        <v>0.53200000000000003</v>
      </c>
      <c r="C675">
        <f t="shared" si="20"/>
        <v>172173.05600000001</v>
      </c>
      <c r="D675">
        <f t="shared" si="21"/>
        <v>1.6505824</v>
      </c>
    </row>
    <row r="676" spans="1:4">
      <c r="A676">
        <v>1670</v>
      </c>
      <c r="B676">
        <v>-3.613</v>
      </c>
      <c r="C676">
        <f t="shared" si="20"/>
        <v>36805.645999999993</v>
      </c>
      <c r="D676">
        <f t="shared" si="21"/>
        <v>2.8186434</v>
      </c>
    </row>
    <row r="677" spans="1:4">
      <c r="A677">
        <v>1671</v>
      </c>
      <c r="B677">
        <v>0.27</v>
      </c>
      <c r="C677">
        <f t="shared" si="20"/>
        <v>163616.66</v>
      </c>
      <c r="D677">
        <f t="shared" si="21"/>
        <v>1.7244139999999999</v>
      </c>
    </row>
    <row r="678" spans="1:4">
      <c r="A678">
        <v>1672</v>
      </c>
      <c r="B678">
        <v>1.1539999999999999</v>
      </c>
      <c r="C678">
        <f t="shared" si="20"/>
        <v>192486.33199999999</v>
      </c>
      <c r="D678">
        <f t="shared" si="21"/>
        <v>1.4753028000000001</v>
      </c>
    </row>
    <row r="679" spans="1:4">
      <c r="A679">
        <v>1673</v>
      </c>
      <c r="B679">
        <v>-0.59799999999999998</v>
      </c>
      <c r="C679">
        <f t="shared" si="20"/>
        <v>135269.516</v>
      </c>
      <c r="D679">
        <f t="shared" si="21"/>
        <v>1.9690163999999999</v>
      </c>
    </row>
    <row r="680" spans="1:4">
      <c r="A680">
        <v>1674</v>
      </c>
      <c r="B680">
        <v>1.5449999999999999</v>
      </c>
      <c r="C680">
        <f t="shared" si="20"/>
        <v>205255.61</v>
      </c>
      <c r="D680">
        <f t="shared" si="21"/>
        <v>1.365119</v>
      </c>
    </row>
    <row r="681" spans="1:4">
      <c r="A681">
        <v>1675</v>
      </c>
      <c r="B681">
        <v>-3.8559999999999999</v>
      </c>
      <c r="C681">
        <f t="shared" si="20"/>
        <v>28869.752000000008</v>
      </c>
      <c r="D681">
        <f t="shared" si="21"/>
        <v>2.8871207999999999</v>
      </c>
    </row>
    <row r="682" spans="1:4">
      <c r="A682">
        <v>1676</v>
      </c>
      <c r="B682">
        <v>-1.98</v>
      </c>
      <c r="C682">
        <f t="shared" si="20"/>
        <v>90136.16</v>
      </c>
      <c r="D682">
        <f t="shared" si="21"/>
        <v>2.3584640000000001</v>
      </c>
    </row>
    <row r="683" spans="1:4">
      <c r="A683">
        <v>1677</v>
      </c>
      <c r="B683">
        <v>4.5279999999999996</v>
      </c>
      <c r="C683">
        <f t="shared" si="20"/>
        <v>302674.424</v>
      </c>
      <c r="D683">
        <f t="shared" si="21"/>
        <v>0.52450960000000002</v>
      </c>
    </row>
    <row r="684" spans="1:4">
      <c r="A684">
        <v>1678</v>
      </c>
      <c r="B684">
        <v>1.7010000000000001</v>
      </c>
      <c r="C684">
        <f t="shared" si="20"/>
        <v>210350.258</v>
      </c>
      <c r="D684">
        <f t="shared" si="21"/>
        <v>1.3211581999999999</v>
      </c>
    </row>
    <row r="685" spans="1:4">
      <c r="A685">
        <v>1679</v>
      </c>
      <c r="B685">
        <v>0.442</v>
      </c>
      <c r="C685">
        <f t="shared" si="20"/>
        <v>169233.83600000001</v>
      </c>
      <c r="D685">
        <f t="shared" si="21"/>
        <v>1.6759443999999999</v>
      </c>
    </row>
    <row r="686" spans="1:4">
      <c r="A686">
        <v>1680</v>
      </c>
      <c r="B686">
        <v>2.25</v>
      </c>
      <c r="C686">
        <f t="shared" si="20"/>
        <v>228279.5</v>
      </c>
      <c r="D686">
        <f t="shared" si="21"/>
        <v>1.16645</v>
      </c>
    </row>
    <row r="687" spans="1:4">
      <c r="A687">
        <v>1681</v>
      </c>
      <c r="B687">
        <v>-3.4359999999999999</v>
      </c>
      <c r="C687">
        <f t="shared" si="20"/>
        <v>42586.112000000008</v>
      </c>
      <c r="D687">
        <f t="shared" si="21"/>
        <v>2.7687648</v>
      </c>
    </row>
    <row r="688" spans="1:4">
      <c r="A688">
        <v>1682</v>
      </c>
      <c r="B688">
        <v>-2.3239999999999998</v>
      </c>
      <c r="C688">
        <f t="shared" si="20"/>
        <v>78901.808000000005</v>
      </c>
      <c r="D688">
        <f t="shared" si="21"/>
        <v>2.4554032000000001</v>
      </c>
    </row>
    <row r="689" spans="1:4">
      <c r="A689">
        <v>1683</v>
      </c>
      <c r="B689">
        <v>1.7709999999999999</v>
      </c>
      <c r="C689">
        <f t="shared" si="20"/>
        <v>212636.318</v>
      </c>
      <c r="D689">
        <f t="shared" si="21"/>
        <v>1.3014322</v>
      </c>
    </row>
    <row r="690" spans="1:4">
      <c r="A690">
        <v>1684</v>
      </c>
      <c r="B690">
        <v>-2.5550000000000002</v>
      </c>
      <c r="C690">
        <f t="shared" si="20"/>
        <v>71357.81</v>
      </c>
      <c r="D690">
        <f t="shared" si="21"/>
        <v>2.520499</v>
      </c>
    </row>
    <row r="691" spans="1:4">
      <c r="A691">
        <v>1685</v>
      </c>
      <c r="B691">
        <v>-2.0230000000000001</v>
      </c>
      <c r="C691">
        <f t="shared" si="20"/>
        <v>88731.865999999995</v>
      </c>
      <c r="D691">
        <f t="shared" si="21"/>
        <v>2.3705813999999998</v>
      </c>
    </row>
    <row r="692" spans="1:4">
      <c r="A692">
        <v>1686</v>
      </c>
      <c r="B692">
        <v>1.0049999999999999</v>
      </c>
      <c r="C692">
        <f t="shared" si="20"/>
        <v>187620.28999999998</v>
      </c>
      <c r="D692">
        <f t="shared" si="21"/>
        <v>1.5172909999999999</v>
      </c>
    </row>
    <row r="693" spans="1:4">
      <c r="A693">
        <v>1687</v>
      </c>
      <c r="B693">
        <v>-0.27900000000000003</v>
      </c>
      <c r="C693">
        <f t="shared" si="20"/>
        <v>145687.41800000001</v>
      </c>
      <c r="D693">
        <f t="shared" si="21"/>
        <v>1.8791222000000001</v>
      </c>
    </row>
    <row r="694" spans="1:4">
      <c r="A694">
        <v>1688</v>
      </c>
      <c r="B694">
        <v>-0.51500000000000001</v>
      </c>
      <c r="C694">
        <f t="shared" si="20"/>
        <v>137980.13</v>
      </c>
      <c r="D694">
        <f t="shared" si="21"/>
        <v>1.945627</v>
      </c>
    </row>
    <row r="695" spans="1:4">
      <c r="A695">
        <v>1689</v>
      </c>
      <c r="B695">
        <v>-0.70899999999999996</v>
      </c>
      <c r="C695">
        <f t="shared" si="20"/>
        <v>131644.478</v>
      </c>
      <c r="D695">
        <f t="shared" si="21"/>
        <v>2.0002962000000002</v>
      </c>
    </row>
    <row r="696" spans="1:4">
      <c r="A696">
        <v>1690</v>
      </c>
      <c r="B696">
        <v>-1.6639999999999999</v>
      </c>
      <c r="C696">
        <f t="shared" si="20"/>
        <v>100456.088</v>
      </c>
      <c r="D696">
        <f t="shared" si="21"/>
        <v>2.2694152000000001</v>
      </c>
    </row>
    <row r="697" spans="1:4">
      <c r="A697">
        <v>1691</v>
      </c>
      <c r="B697">
        <v>-2.4409999999999998</v>
      </c>
      <c r="C697">
        <f t="shared" si="20"/>
        <v>75080.822</v>
      </c>
      <c r="D697">
        <f t="shared" si="21"/>
        <v>2.4883737999999997</v>
      </c>
    </row>
    <row r="698" spans="1:4">
      <c r="A698">
        <v>1692</v>
      </c>
      <c r="B698">
        <v>0.98699999999999999</v>
      </c>
      <c r="C698">
        <f t="shared" si="20"/>
        <v>187032.446</v>
      </c>
      <c r="D698">
        <f t="shared" si="21"/>
        <v>1.5223633999999999</v>
      </c>
    </row>
    <row r="699" spans="1:4">
      <c r="A699">
        <v>1693</v>
      </c>
      <c r="B699">
        <v>-0.14599999999999999</v>
      </c>
      <c r="C699">
        <f t="shared" si="20"/>
        <v>150030.932</v>
      </c>
      <c r="D699">
        <f t="shared" si="21"/>
        <v>1.8416428</v>
      </c>
    </row>
    <row r="700" spans="1:4">
      <c r="A700">
        <v>1694</v>
      </c>
      <c r="B700">
        <v>3.0819999999999999</v>
      </c>
      <c r="C700">
        <f t="shared" si="20"/>
        <v>255450.95600000001</v>
      </c>
      <c r="D700">
        <f t="shared" si="21"/>
        <v>0.93199240000000005</v>
      </c>
    </row>
    <row r="701" spans="1:4">
      <c r="A701">
        <v>1695</v>
      </c>
      <c r="B701">
        <v>5.2380000000000004</v>
      </c>
      <c r="C701">
        <f t="shared" si="20"/>
        <v>325861.60400000005</v>
      </c>
      <c r="D701">
        <f t="shared" si="21"/>
        <v>0.32443159999999982</v>
      </c>
    </row>
    <row r="702" spans="1:4">
      <c r="A702">
        <v>1696</v>
      </c>
      <c r="B702">
        <v>-0.86799999999999999</v>
      </c>
      <c r="C702">
        <f t="shared" si="20"/>
        <v>126451.856</v>
      </c>
      <c r="D702">
        <f t="shared" si="21"/>
        <v>2.0451024000000002</v>
      </c>
    </row>
    <row r="703" spans="1:4">
      <c r="A703">
        <v>1697</v>
      </c>
      <c r="B703">
        <v>-1.54</v>
      </c>
      <c r="C703">
        <f t="shared" si="20"/>
        <v>104505.68</v>
      </c>
      <c r="D703">
        <f t="shared" si="21"/>
        <v>2.2344720000000002</v>
      </c>
    </row>
    <row r="704" spans="1:4">
      <c r="A704">
        <v>1698</v>
      </c>
      <c r="B704">
        <v>-1.5029999999999999</v>
      </c>
      <c r="C704">
        <f t="shared" si="20"/>
        <v>105714.02600000001</v>
      </c>
      <c r="D704">
        <f t="shared" si="21"/>
        <v>2.2240454000000001</v>
      </c>
    </row>
    <row r="705" spans="1:4">
      <c r="A705">
        <v>1699</v>
      </c>
      <c r="B705">
        <v>-3.1080000000000001</v>
      </c>
      <c r="C705">
        <f t="shared" si="20"/>
        <v>53297.936000000002</v>
      </c>
      <c r="D705">
        <f t="shared" si="21"/>
        <v>2.6763344</v>
      </c>
    </row>
    <row r="706" spans="1:4">
      <c r="A706">
        <v>1700</v>
      </c>
      <c r="B706">
        <v>0.27100000000000002</v>
      </c>
      <c r="C706">
        <f t="shared" ref="C706:C769" si="22">32658*B706+154799</f>
        <v>163649.318</v>
      </c>
      <c r="D706">
        <f t="shared" ref="D706:D769" si="23">B706*-0.2818+1.8005</f>
        <v>1.7241321999999999</v>
      </c>
    </row>
    <row r="707" spans="1:4">
      <c r="A707">
        <v>1701</v>
      </c>
      <c r="B707">
        <v>2.0529999999999999</v>
      </c>
      <c r="C707">
        <f t="shared" si="22"/>
        <v>221845.87400000001</v>
      </c>
      <c r="D707">
        <f t="shared" si="23"/>
        <v>1.2219646000000002</v>
      </c>
    </row>
    <row r="708" spans="1:4">
      <c r="A708">
        <v>1702</v>
      </c>
      <c r="B708">
        <v>2.343</v>
      </c>
      <c r="C708">
        <f t="shared" si="22"/>
        <v>231316.69400000002</v>
      </c>
      <c r="D708">
        <f t="shared" si="23"/>
        <v>1.1402426000000001</v>
      </c>
    </row>
    <row r="709" spans="1:4">
      <c r="A709">
        <v>1703</v>
      </c>
      <c r="B709">
        <v>-2.1520000000000001</v>
      </c>
      <c r="C709">
        <f t="shared" si="22"/>
        <v>84518.983999999997</v>
      </c>
      <c r="D709">
        <f t="shared" si="23"/>
        <v>2.4069335999999999</v>
      </c>
    </row>
    <row r="710" spans="1:4">
      <c r="A710">
        <v>1704</v>
      </c>
      <c r="B710">
        <v>-4.1100000000000003</v>
      </c>
      <c r="C710">
        <f t="shared" si="22"/>
        <v>20574.619999999995</v>
      </c>
      <c r="D710">
        <f t="shared" si="23"/>
        <v>2.9586980000000001</v>
      </c>
    </row>
    <row r="711" spans="1:4">
      <c r="A711">
        <v>1705</v>
      </c>
      <c r="B711">
        <v>-1.5740000000000001</v>
      </c>
      <c r="C711">
        <f t="shared" si="22"/>
        <v>103395.30799999999</v>
      </c>
      <c r="D711">
        <f t="shared" si="23"/>
        <v>2.2440532000000002</v>
      </c>
    </row>
    <row r="712" spans="1:4">
      <c r="A712">
        <v>1706</v>
      </c>
      <c r="B712">
        <v>2.3959999999999999</v>
      </c>
      <c r="C712">
        <f t="shared" si="22"/>
        <v>233047.568</v>
      </c>
      <c r="D712">
        <f t="shared" si="23"/>
        <v>1.1253072</v>
      </c>
    </row>
    <row r="713" spans="1:4">
      <c r="A713">
        <v>1707</v>
      </c>
      <c r="B713">
        <v>0.97599999999999998</v>
      </c>
      <c r="C713">
        <f t="shared" si="22"/>
        <v>186673.20799999998</v>
      </c>
      <c r="D713">
        <f t="shared" si="23"/>
        <v>1.5254631999999999</v>
      </c>
    </row>
    <row r="714" spans="1:4">
      <c r="A714">
        <v>1708</v>
      </c>
      <c r="B714">
        <v>-2.036</v>
      </c>
      <c r="C714">
        <f t="shared" si="22"/>
        <v>88307.312000000005</v>
      </c>
      <c r="D714">
        <f t="shared" si="23"/>
        <v>2.3742448</v>
      </c>
    </row>
    <row r="715" spans="1:4">
      <c r="A715">
        <v>1709</v>
      </c>
      <c r="B715">
        <v>-1.0409999999999999</v>
      </c>
      <c r="C715">
        <f t="shared" si="22"/>
        <v>120802.022</v>
      </c>
      <c r="D715">
        <f t="shared" si="23"/>
        <v>2.0938537999999998</v>
      </c>
    </row>
    <row r="716" spans="1:4">
      <c r="A716">
        <v>1710</v>
      </c>
      <c r="B716">
        <v>-0.51700000000000002</v>
      </c>
      <c r="C716">
        <f t="shared" si="22"/>
        <v>137914.81400000001</v>
      </c>
      <c r="D716">
        <f t="shared" si="23"/>
        <v>1.9461906</v>
      </c>
    </row>
    <row r="717" spans="1:4">
      <c r="A717">
        <v>1711</v>
      </c>
      <c r="B717">
        <v>0.3</v>
      </c>
      <c r="C717">
        <f t="shared" si="22"/>
        <v>164596.4</v>
      </c>
      <c r="D717">
        <f t="shared" si="23"/>
        <v>1.7159599999999999</v>
      </c>
    </row>
    <row r="718" spans="1:4">
      <c r="A718">
        <v>1712</v>
      </c>
      <c r="B718">
        <v>-0.42699999999999999</v>
      </c>
      <c r="C718">
        <f t="shared" si="22"/>
        <v>140854.03399999999</v>
      </c>
      <c r="D718">
        <f t="shared" si="23"/>
        <v>1.9208285999999999</v>
      </c>
    </row>
    <row r="719" spans="1:4">
      <c r="A719">
        <v>1713</v>
      </c>
      <c r="B719">
        <v>0.57599999999999996</v>
      </c>
      <c r="C719">
        <f t="shared" si="22"/>
        <v>173610.008</v>
      </c>
      <c r="D719">
        <f t="shared" si="23"/>
        <v>1.6381832000000001</v>
      </c>
    </row>
    <row r="720" spans="1:4">
      <c r="A720">
        <v>1714</v>
      </c>
      <c r="B720">
        <v>-2.2040000000000002</v>
      </c>
      <c r="C720">
        <f t="shared" si="22"/>
        <v>82820.767999999996</v>
      </c>
      <c r="D720">
        <f t="shared" si="23"/>
        <v>2.4215872000000003</v>
      </c>
    </row>
    <row r="721" spans="1:4">
      <c r="A721">
        <v>1715</v>
      </c>
      <c r="B721">
        <v>-2.7290000000000001</v>
      </c>
      <c r="C721">
        <f t="shared" si="22"/>
        <v>65675.317999999999</v>
      </c>
      <c r="D721">
        <f t="shared" si="23"/>
        <v>2.5695322000000003</v>
      </c>
    </row>
    <row r="722" spans="1:4">
      <c r="A722">
        <v>1716</v>
      </c>
      <c r="B722">
        <v>-0.755</v>
      </c>
      <c r="C722">
        <f t="shared" si="22"/>
        <v>130142.20999999999</v>
      </c>
      <c r="D722">
        <f t="shared" si="23"/>
        <v>2.0132590000000001</v>
      </c>
    </row>
    <row r="723" spans="1:4">
      <c r="A723">
        <v>1717</v>
      </c>
      <c r="B723">
        <v>-1.966</v>
      </c>
      <c r="C723">
        <f t="shared" si="22"/>
        <v>90593.372000000003</v>
      </c>
      <c r="D723">
        <f t="shared" si="23"/>
        <v>2.3545188000000001</v>
      </c>
    </row>
    <row r="724" spans="1:4">
      <c r="A724">
        <v>1718</v>
      </c>
      <c r="B724">
        <v>3.298</v>
      </c>
      <c r="C724">
        <f t="shared" si="22"/>
        <v>262505.08400000003</v>
      </c>
      <c r="D724">
        <f t="shared" si="23"/>
        <v>0.8711236</v>
      </c>
    </row>
    <row r="725" spans="1:4">
      <c r="A725">
        <v>1719</v>
      </c>
      <c r="B725">
        <v>4.8390000000000004</v>
      </c>
      <c r="C725">
        <f t="shared" si="22"/>
        <v>312831.06200000003</v>
      </c>
      <c r="D725">
        <f t="shared" si="23"/>
        <v>0.43686979999999997</v>
      </c>
    </row>
    <row r="726" spans="1:4">
      <c r="A726">
        <v>1720</v>
      </c>
      <c r="B726">
        <v>1.893</v>
      </c>
      <c r="C726">
        <f t="shared" si="22"/>
        <v>216620.59399999998</v>
      </c>
      <c r="D726">
        <f t="shared" si="23"/>
        <v>1.2670526</v>
      </c>
    </row>
    <row r="727" spans="1:4">
      <c r="A727">
        <v>1721</v>
      </c>
      <c r="B727">
        <v>2.2309999999999999</v>
      </c>
      <c r="C727">
        <f t="shared" si="22"/>
        <v>227658.99799999999</v>
      </c>
      <c r="D727">
        <f t="shared" si="23"/>
        <v>1.1718042</v>
      </c>
    </row>
    <row r="728" spans="1:4">
      <c r="A728">
        <v>1722</v>
      </c>
      <c r="B728">
        <v>-1.649</v>
      </c>
      <c r="C728">
        <f t="shared" si="22"/>
        <v>100945.958</v>
      </c>
      <c r="D728">
        <f t="shared" si="23"/>
        <v>2.2651881999999999</v>
      </c>
    </row>
    <row r="729" spans="1:4">
      <c r="A729">
        <v>1723</v>
      </c>
      <c r="B729">
        <v>1.536</v>
      </c>
      <c r="C729">
        <f t="shared" si="22"/>
        <v>204961.68799999999</v>
      </c>
      <c r="D729">
        <f t="shared" si="23"/>
        <v>1.3676552</v>
      </c>
    </row>
    <row r="730" spans="1:4">
      <c r="A730">
        <v>1724</v>
      </c>
      <c r="B730">
        <v>-1.522</v>
      </c>
      <c r="C730">
        <f t="shared" si="22"/>
        <v>105093.524</v>
      </c>
      <c r="D730">
        <f t="shared" si="23"/>
        <v>2.2293995999999998</v>
      </c>
    </row>
    <row r="731" spans="1:4">
      <c r="A731">
        <v>1725</v>
      </c>
      <c r="B731">
        <v>-1.804</v>
      </c>
      <c r="C731">
        <f t="shared" si="22"/>
        <v>95883.967999999993</v>
      </c>
      <c r="D731">
        <f t="shared" si="23"/>
        <v>2.3088671999999999</v>
      </c>
    </row>
    <row r="732" spans="1:4">
      <c r="A732">
        <v>1726</v>
      </c>
      <c r="B732">
        <v>6.5000000000000002E-2</v>
      </c>
      <c r="C732">
        <f t="shared" si="22"/>
        <v>156921.76999999999</v>
      </c>
      <c r="D732">
        <f t="shared" si="23"/>
        <v>1.7821830000000001</v>
      </c>
    </row>
    <row r="733" spans="1:4">
      <c r="A733">
        <v>1727</v>
      </c>
      <c r="B733">
        <v>-1.8180000000000001</v>
      </c>
      <c r="C733">
        <f t="shared" si="22"/>
        <v>95426.755999999994</v>
      </c>
      <c r="D733">
        <f t="shared" si="23"/>
        <v>2.3128123999999999</v>
      </c>
    </row>
    <row r="734" spans="1:4">
      <c r="A734">
        <v>1728</v>
      </c>
      <c r="B734">
        <v>-2.7290000000000001</v>
      </c>
      <c r="C734">
        <f t="shared" si="22"/>
        <v>65675.317999999999</v>
      </c>
      <c r="D734">
        <f t="shared" si="23"/>
        <v>2.5695322000000003</v>
      </c>
    </row>
    <row r="735" spans="1:4">
      <c r="A735">
        <v>1729</v>
      </c>
      <c r="B735">
        <v>-0.73399999999999999</v>
      </c>
      <c r="C735">
        <f t="shared" si="22"/>
        <v>130828.02800000001</v>
      </c>
      <c r="D735">
        <f t="shared" si="23"/>
        <v>2.0073411999999999</v>
      </c>
    </row>
    <row r="736" spans="1:4">
      <c r="A736">
        <v>1730</v>
      </c>
      <c r="B736">
        <v>-3.9990000000000001</v>
      </c>
      <c r="C736">
        <f t="shared" si="22"/>
        <v>24199.657999999996</v>
      </c>
      <c r="D736">
        <f t="shared" si="23"/>
        <v>2.9274182</v>
      </c>
    </row>
    <row r="737" spans="1:4">
      <c r="A737">
        <v>1731</v>
      </c>
      <c r="B737">
        <v>-1.9259999999999999</v>
      </c>
      <c r="C737">
        <f t="shared" si="22"/>
        <v>91899.69200000001</v>
      </c>
      <c r="D737">
        <f t="shared" si="23"/>
        <v>2.3432468000000002</v>
      </c>
    </row>
    <row r="738" spans="1:4">
      <c r="A738">
        <v>1732</v>
      </c>
      <c r="B738">
        <v>1.9610000000000001</v>
      </c>
      <c r="C738">
        <f t="shared" si="22"/>
        <v>218841.33799999999</v>
      </c>
      <c r="D738">
        <f t="shared" si="23"/>
        <v>1.2478902000000001</v>
      </c>
    </row>
    <row r="739" spans="1:4">
      <c r="A739">
        <v>1733</v>
      </c>
      <c r="B739">
        <v>1.2170000000000001</v>
      </c>
      <c r="C739">
        <f t="shared" si="22"/>
        <v>194543.78599999999</v>
      </c>
      <c r="D739">
        <f t="shared" si="23"/>
        <v>1.4575494</v>
      </c>
    </row>
    <row r="740" spans="1:4">
      <c r="A740">
        <v>1734</v>
      </c>
      <c r="B740">
        <v>-0.376</v>
      </c>
      <c r="C740">
        <f t="shared" si="22"/>
        <v>142519.592</v>
      </c>
      <c r="D740">
        <f t="shared" si="23"/>
        <v>1.9064568</v>
      </c>
    </row>
    <row r="741" spans="1:4">
      <c r="A741">
        <v>1735</v>
      </c>
      <c r="B741">
        <v>3.532</v>
      </c>
      <c r="C741">
        <f t="shared" si="22"/>
        <v>270147.05599999998</v>
      </c>
      <c r="D741">
        <f t="shared" si="23"/>
        <v>0.80518239999999996</v>
      </c>
    </row>
    <row r="742" spans="1:4">
      <c r="A742">
        <v>1736</v>
      </c>
      <c r="B742">
        <v>-3.343</v>
      </c>
      <c r="C742">
        <f t="shared" si="22"/>
        <v>45623.305999999997</v>
      </c>
      <c r="D742">
        <f t="shared" si="23"/>
        <v>2.7425573999999999</v>
      </c>
    </row>
    <row r="743" spans="1:4">
      <c r="A743">
        <v>1737</v>
      </c>
      <c r="B743">
        <v>-1.448</v>
      </c>
      <c r="C743">
        <f t="shared" si="22"/>
        <v>107510.216</v>
      </c>
      <c r="D743">
        <f t="shared" si="23"/>
        <v>2.2085463999999999</v>
      </c>
    </row>
    <row r="744" spans="1:4">
      <c r="A744">
        <v>1738</v>
      </c>
      <c r="B744">
        <v>-1.778</v>
      </c>
      <c r="C744">
        <f t="shared" si="22"/>
        <v>96733.076000000001</v>
      </c>
      <c r="D744">
        <f t="shared" si="23"/>
        <v>2.3015403999999999</v>
      </c>
    </row>
    <row r="745" spans="1:4">
      <c r="A745">
        <v>1739</v>
      </c>
      <c r="B745">
        <v>2.2639999999999998</v>
      </c>
      <c r="C745">
        <f t="shared" si="22"/>
        <v>228736.712</v>
      </c>
      <c r="D745">
        <f t="shared" si="23"/>
        <v>1.1625048</v>
      </c>
    </row>
    <row r="746" spans="1:4">
      <c r="A746">
        <v>1740</v>
      </c>
      <c r="B746">
        <v>4.5190000000000001</v>
      </c>
      <c r="C746">
        <f t="shared" si="22"/>
        <v>302380.50199999998</v>
      </c>
      <c r="D746">
        <f t="shared" si="23"/>
        <v>0.52704580000000001</v>
      </c>
    </row>
    <row r="747" spans="1:4">
      <c r="A747">
        <v>1741</v>
      </c>
      <c r="B747">
        <v>-6.6000000000000003E-2</v>
      </c>
      <c r="C747">
        <f t="shared" si="22"/>
        <v>152643.57199999999</v>
      </c>
      <c r="D747">
        <f t="shared" si="23"/>
        <v>1.8190987999999999</v>
      </c>
    </row>
    <row r="748" spans="1:4">
      <c r="A748">
        <v>1742</v>
      </c>
      <c r="B748">
        <v>-2.1659999999999999</v>
      </c>
      <c r="C748">
        <f t="shared" si="22"/>
        <v>84061.771999999997</v>
      </c>
      <c r="D748">
        <f t="shared" si="23"/>
        <v>2.4108787999999999</v>
      </c>
    </row>
    <row r="749" spans="1:4">
      <c r="A749">
        <v>1743</v>
      </c>
      <c r="B749">
        <v>-1.637</v>
      </c>
      <c r="C749">
        <f t="shared" si="22"/>
        <v>101337.85399999999</v>
      </c>
      <c r="D749">
        <f t="shared" si="23"/>
        <v>2.2618065999999999</v>
      </c>
    </row>
    <row r="750" spans="1:4">
      <c r="A750">
        <v>1744</v>
      </c>
      <c r="B750">
        <v>0.56999999999999995</v>
      </c>
      <c r="C750">
        <f t="shared" si="22"/>
        <v>173414.06</v>
      </c>
      <c r="D750">
        <f t="shared" si="23"/>
        <v>1.6398740000000001</v>
      </c>
    </row>
    <row r="751" spans="1:4">
      <c r="A751">
        <v>1745</v>
      </c>
      <c r="B751">
        <v>0.35799999999999998</v>
      </c>
      <c r="C751">
        <f t="shared" si="22"/>
        <v>166490.56400000001</v>
      </c>
      <c r="D751">
        <f t="shared" si="23"/>
        <v>1.6996156</v>
      </c>
    </row>
    <row r="752" spans="1:4">
      <c r="A752">
        <v>1746</v>
      </c>
      <c r="B752">
        <v>4.3280000000000003</v>
      </c>
      <c r="C752">
        <f t="shared" si="22"/>
        <v>296142.82400000002</v>
      </c>
      <c r="D752">
        <f t="shared" si="23"/>
        <v>0.58086959999999999</v>
      </c>
    </row>
    <row r="753" spans="1:4">
      <c r="A753">
        <v>1747</v>
      </c>
      <c r="B753">
        <v>2.6379999999999999</v>
      </c>
      <c r="C753">
        <f t="shared" si="22"/>
        <v>240950.804</v>
      </c>
      <c r="D753">
        <f t="shared" si="23"/>
        <v>1.0571116</v>
      </c>
    </row>
    <row r="754" spans="1:4">
      <c r="A754">
        <v>1748</v>
      </c>
      <c r="B754">
        <v>1.4179999999999999</v>
      </c>
      <c r="C754">
        <f t="shared" si="22"/>
        <v>201108.04399999999</v>
      </c>
      <c r="D754">
        <f t="shared" si="23"/>
        <v>1.4009076</v>
      </c>
    </row>
    <row r="755" spans="1:4">
      <c r="A755">
        <v>1749</v>
      </c>
      <c r="B755">
        <v>0.57699999999999996</v>
      </c>
      <c r="C755">
        <f t="shared" si="22"/>
        <v>173642.666</v>
      </c>
      <c r="D755">
        <f t="shared" si="23"/>
        <v>1.6379014000000001</v>
      </c>
    </row>
    <row r="756" spans="1:4">
      <c r="A756">
        <v>1750</v>
      </c>
      <c r="B756">
        <v>-1.474</v>
      </c>
      <c r="C756">
        <f t="shared" si="22"/>
        <v>106661.10800000001</v>
      </c>
      <c r="D756">
        <f t="shared" si="23"/>
        <v>2.2158731999999999</v>
      </c>
    </row>
    <row r="757" spans="1:4">
      <c r="A757">
        <v>1751</v>
      </c>
      <c r="B757">
        <v>-1.2669999999999999</v>
      </c>
      <c r="C757">
        <f t="shared" si="22"/>
        <v>113421.31400000001</v>
      </c>
      <c r="D757">
        <f t="shared" si="23"/>
        <v>2.1575405999999999</v>
      </c>
    </row>
    <row r="758" spans="1:4">
      <c r="A758">
        <v>1752</v>
      </c>
      <c r="B758">
        <v>-4.0860000000000003</v>
      </c>
      <c r="C758">
        <f t="shared" si="22"/>
        <v>21358.411999999982</v>
      </c>
      <c r="D758">
        <f t="shared" si="23"/>
        <v>2.9519348000000001</v>
      </c>
    </row>
    <row r="759" spans="1:4">
      <c r="A759">
        <v>1753</v>
      </c>
      <c r="B759">
        <v>-0.221</v>
      </c>
      <c r="C759">
        <f t="shared" si="22"/>
        <v>147581.58199999999</v>
      </c>
      <c r="D759">
        <f t="shared" si="23"/>
        <v>1.8627777999999999</v>
      </c>
    </row>
    <row r="760" spans="1:4">
      <c r="A760">
        <v>1754</v>
      </c>
      <c r="B760">
        <v>-1.923</v>
      </c>
      <c r="C760">
        <f t="shared" si="22"/>
        <v>91997.665999999997</v>
      </c>
      <c r="D760">
        <f t="shared" si="23"/>
        <v>2.3424014</v>
      </c>
    </row>
    <row r="761" spans="1:4">
      <c r="A761">
        <v>1755</v>
      </c>
      <c r="B761">
        <v>-3.4359999999999999</v>
      </c>
      <c r="C761">
        <f t="shared" si="22"/>
        <v>42586.112000000008</v>
      </c>
      <c r="D761">
        <f t="shared" si="23"/>
        <v>2.7687648</v>
      </c>
    </row>
    <row r="762" spans="1:4">
      <c r="A762">
        <v>1756</v>
      </c>
      <c r="B762">
        <v>-1.234</v>
      </c>
      <c r="C762">
        <f t="shared" si="22"/>
        <v>114499.02799999999</v>
      </c>
      <c r="D762">
        <f t="shared" si="23"/>
        <v>2.1482412000000002</v>
      </c>
    </row>
    <row r="763" spans="1:4">
      <c r="A763">
        <v>1757</v>
      </c>
      <c r="B763">
        <v>-0.71199999999999997</v>
      </c>
      <c r="C763">
        <f t="shared" si="22"/>
        <v>131546.50400000002</v>
      </c>
      <c r="D763">
        <f t="shared" si="23"/>
        <v>2.0011416</v>
      </c>
    </row>
    <row r="764" spans="1:4">
      <c r="A764">
        <v>1758</v>
      </c>
      <c r="B764">
        <v>4.141</v>
      </c>
      <c r="C764">
        <f t="shared" si="22"/>
        <v>290035.77799999999</v>
      </c>
      <c r="D764">
        <f t="shared" si="23"/>
        <v>0.63356619999999997</v>
      </c>
    </row>
    <row r="765" spans="1:4">
      <c r="A765">
        <v>1759</v>
      </c>
      <c r="B765">
        <v>2.0720000000000001</v>
      </c>
      <c r="C765">
        <f t="shared" si="22"/>
        <v>222466.37599999999</v>
      </c>
      <c r="D765">
        <f t="shared" si="23"/>
        <v>1.2166104</v>
      </c>
    </row>
    <row r="766" spans="1:4">
      <c r="A766">
        <v>1760</v>
      </c>
      <c r="B766">
        <v>2.4889999999999999</v>
      </c>
      <c r="C766">
        <f t="shared" si="22"/>
        <v>236084.76199999999</v>
      </c>
      <c r="D766">
        <f t="shared" si="23"/>
        <v>1.0990998000000001</v>
      </c>
    </row>
    <row r="767" spans="1:4">
      <c r="A767">
        <v>1761</v>
      </c>
      <c r="B767">
        <v>1.9390000000000001</v>
      </c>
      <c r="C767">
        <f t="shared" si="22"/>
        <v>218122.86199999999</v>
      </c>
      <c r="D767">
        <f t="shared" si="23"/>
        <v>1.2540898</v>
      </c>
    </row>
    <row r="768" spans="1:4">
      <c r="A768">
        <v>1762</v>
      </c>
      <c r="B768">
        <v>1.274</v>
      </c>
      <c r="C768">
        <f t="shared" si="22"/>
        <v>196405.29200000002</v>
      </c>
      <c r="D768">
        <f t="shared" si="23"/>
        <v>1.4414868000000001</v>
      </c>
    </row>
    <row r="769" spans="1:4">
      <c r="A769">
        <v>1763</v>
      </c>
      <c r="B769">
        <v>-1.31</v>
      </c>
      <c r="C769">
        <f t="shared" si="22"/>
        <v>112017.01999999999</v>
      </c>
      <c r="D769">
        <f t="shared" si="23"/>
        <v>2.1696580000000001</v>
      </c>
    </row>
    <row r="770" spans="1:4">
      <c r="A770">
        <v>1764</v>
      </c>
      <c r="B770">
        <v>-0.58399999999999996</v>
      </c>
      <c r="C770">
        <f t="shared" ref="C770:C833" si="24">32658*B770+154799</f>
        <v>135726.728</v>
      </c>
      <c r="D770">
        <f t="shared" ref="D770:D833" si="25">B770*-0.2818+1.8005</f>
        <v>1.9650711999999999</v>
      </c>
    </row>
    <row r="771" spans="1:4">
      <c r="A771">
        <v>1765</v>
      </c>
      <c r="B771">
        <v>-0.55300000000000005</v>
      </c>
      <c r="C771">
        <f t="shared" si="24"/>
        <v>136739.12599999999</v>
      </c>
      <c r="D771">
        <f t="shared" si="25"/>
        <v>1.9563353999999999</v>
      </c>
    </row>
    <row r="772" spans="1:4">
      <c r="A772">
        <v>1766</v>
      </c>
      <c r="B772">
        <v>-0.49</v>
      </c>
      <c r="C772">
        <f t="shared" si="24"/>
        <v>138796.57999999999</v>
      </c>
      <c r="D772">
        <f t="shared" si="25"/>
        <v>1.938582</v>
      </c>
    </row>
    <row r="773" spans="1:4">
      <c r="A773">
        <v>1767</v>
      </c>
      <c r="B773">
        <v>-2.0529999999999999</v>
      </c>
      <c r="C773">
        <f t="shared" si="24"/>
        <v>87752.126000000004</v>
      </c>
      <c r="D773">
        <f t="shared" si="25"/>
        <v>2.3790353999999998</v>
      </c>
    </row>
    <row r="774" spans="1:4">
      <c r="A774">
        <v>1768</v>
      </c>
      <c r="B774">
        <v>-1.266</v>
      </c>
      <c r="C774">
        <f t="shared" si="24"/>
        <v>113453.97200000001</v>
      </c>
      <c r="D774">
        <f t="shared" si="25"/>
        <v>2.1572588000000001</v>
      </c>
    </row>
    <row r="775" spans="1:4">
      <c r="A775">
        <v>1769</v>
      </c>
      <c r="B775">
        <v>-0.61399999999999999</v>
      </c>
      <c r="C775">
        <f t="shared" si="24"/>
        <v>134746.98800000001</v>
      </c>
      <c r="D775">
        <f t="shared" si="25"/>
        <v>1.9735252000000001</v>
      </c>
    </row>
    <row r="776" spans="1:4">
      <c r="A776">
        <v>1770</v>
      </c>
      <c r="B776">
        <v>4.9000000000000002E-2</v>
      </c>
      <c r="C776">
        <f t="shared" si="24"/>
        <v>156399.242</v>
      </c>
      <c r="D776">
        <f t="shared" si="25"/>
        <v>1.7866918000000001</v>
      </c>
    </row>
    <row r="777" spans="1:4">
      <c r="A777">
        <v>1771</v>
      </c>
      <c r="B777">
        <v>0.14099999999999999</v>
      </c>
      <c r="C777">
        <f t="shared" si="24"/>
        <v>159403.77799999999</v>
      </c>
      <c r="D777">
        <f t="shared" si="25"/>
        <v>1.7607661999999999</v>
      </c>
    </row>
    <row r="778" spans="1:4">
      <c r="A778">
        <v>1772</v>
      </c>
      <c r="B778">
        <v>-6.351</v>
      </c>
      <c r="C778">
        <f t="shared" si="24"/>
        <v>-52611.958000000013</v>
      </c>
      <c r="D778">
        <f t="shared" si="25"/>
        <v>3.5902117999999996</v>
      </c>
    </row>
    <row r="779" spans="1:4">
      <c r="A779">
        <v>1773</v>
      </c>
      <c r="B779">
        <v>-2.3180000000000001</v>
      </c>
      <c r="C779">
        <f t="shared" si="24"/>
        <v>79097.755999999994</v>
      </c>
      <c r="D779">
        <f t="shared" si="25"/>
        <v>2.4537124000000001</v>
      </c>
    </row>
    <row r="780" spans="1:4">
      <c r="A780">
        <v>1774</v>
      </c>
      <c r="B780">
        <v>-0.18099999999999999</v>
      </c>
      <c r="C780">
        <f t="shared" si="24"/>
        <v>148887.902</v>
      </c>
      <c r="D780">
        <f t="shared" si="25"/>
        <v>1.8515058</v>
      </c>
    </row>
    <row r="781" spans="1:4">
      <c r="A781">
        <v>1775</v>
      </c>
      <c r="B781">
        <v>-1.234</v>
      </c>
      <c r="C781">
        <f t="shared" si="24"/>
        <v>114499.02799999999</v>
      </c>
      <c r="D781">
        <f t="shared" si="25"/>
        <v>2.1482412000000002</v>
      </c>
    </row>
    <row r="782" spans="1:4">
      <c r="A782">
        <v>1776</v>
      </c>
      <c r="B782">
        <v>-0.875</v>
      </c>
      <c r="C782">
        <f t="shared" si="24"/>
        <v>126223.25</v>
      </c>
      <c r="D782">
        <f t="shared" si="25"/>
        <v>2.047075</v>
      </c>
    </row>
    <row r="783" spans="1:4">
      <c r="A783">
        <v>1777</v>
      </c>
      <c r="B783">
        <v>-1.569</v>
      </c>
      <c r="C783">
        <f t="shared" si="24"/>
        <v>103558.598</v>
      </c>
      <c r="D783">
        <f t="shared" si="25"/>
        <v>2.2426442</v>
      </c>
    </row>
    <row r="784" spans="1:4">
      <c r="A784">
        <v>1778</v>
      </c>
      <c r="B784">
        <v>-2.0030000000000001</v>
      </c>
      <c r="C784">
        <f t="shared" si="24"/>
        <v>89385.025999999998</v>
      </c>
      <c r="D784">
        <f t="shared" si="25"/>
        <v>2.3649453999999999</v>
      </c>
    </row>
    <row r="785" spans="1:4">
      <c r="A785">
        <v>1779</v>
      </c>
      <c r="B785">
        <v>0.23899999999999999</v>
      </c>
      <c r="C785">
        <f t="shared" si="24"/>
        <v>162604.26199999999</v>
      </c>
      <c r="D785">
        <f t="shared" si="25"/>
        <v>1.7331498000000001</v>
      </c>
    </row>
    <row r="786" spans="1:4">
      <c r="A786">
        <v>1780</v>
      </c>
      <c r="B786">
        <v>-1.657</v>
      </c>
      <c r="C786">
        <f t="shared" si="24"/>
        <v>100684.69399999999</v>
      </c>
      <c r="D786">
        <f t="shared" si="25"/>
        <v>2.2674425999999999</v>
      </c>
    </row>
    <row r="787" spans="1:4">
      <c r="A787">
        <v>1781</v>
      </c>
      <c r="B787">
        <v>2.4E-2</v>
      </c>
      <c r="C787">
        <f t="shared" si="24"/>
        <v>155582.79199999999</v>
      </c>
      <c r="D787">
        <f t="shared" si="25"/>
        <v>1.7937368</v>
      </c>
    </row>
    <row r="788" spans="1:4">
      <c r="A788">
        <v>1782</v>
      </c>
      <c r="B788">
        <v>3.8820000000000001</v>
      </c>
      <c r="C788">
        <f t="shared" si="24"/>
        <v>281577.35600000003</v>
      </c>
      <c r="D788">
        <f t="shared" si="25"/>
        <v>0.70655240000000008</v>
      </c>
    </row>
    <row r="789" spans="1:4">
      <c r="A789">
        <v>1783</v>
      </c>
      <c r="B789">
        <v>2.6589999999999998</v>
      </c>
      <c r="C789">
        <f t="shared" si="24"/>
        <v>241636.62199999997</v>
      </c>
      <c r="D789">
        <f t="shared" si="25"/>
        <v>1.0511938000000001</v>
      </c>
    </row>
    <row r="790" spans="1:4">
      <c r="A790">
        <v>1784</v>
      </c>
      <c r="B790">
        <v>0.60499999999999998</v>
      </c>
      <c r="C790">
        <f t="shared" si="24"/>
        <v>174557.09</v>
      </c>
      <c r="D790">
        <f t="shared" si="25"/>
        <v>1.6300110000000001</v>
      </c>
    </row>
    <row r="791" spans="1:4">
      <c r="A791">
        <v>1785</v>
      </c>
      <c r="B791">
        <v>-2.7829999999999999</v>
      </c>
      <c r="C791">
        <f t="shared" si="24"/>
        <v>63911.786000000007</v>
      </c>
      <c r="D791">
        <f t="shared" si="25"/>
        <v>2.5847493999999998</v>
      </c>
    </row>
    <row r="792" spans="1:4">
      <c r="A792">
        <v>1786</v>
      </c>
      <c r="B792">
        <v>-4.2169999999999996</v>
      </c>
      <c r="C792">
        <f t="shared" si="24"/>
        <v>17080.214000000007</v>
      </c>
      <c r="D792">
        <f t="shared" si="25"/>
        <v>2.9888506000000001</v>
      </c>
    </row>
    <row r="793" spans="1:4">
      <c r="A793">
        <v>1787</v>
      </c>
      <c r="B793">
        <v>3.5000000000000003E-2</v>
      </c>
      <c r="C793">
        <f t="shared" si="24"/>
        <v>155942.03</v>
      </c>
      <c r="D793">
        <f t="shared" si="25"/>
        <v>1.790637</v>
      </c>
    </row>
    <row r="794" spans="1:4">
      <c r="A794">
        <v>1788</v>
      </c>
      <c r="B794">
        <v>2.1360000000000001</v>
      </c>
      <c r="C794">
        <f t="shared" si="24"/>
        <v>224556.48800000001</v>
      </c>
      <c r="D794">
        <f t="shared" si="25"/>
        <v>1.1985752000000001</v>
      </c>
    </row>
    <row r="795" spans="1:4">
      <c r="A795">
        <v>1789</v>
      </c>
      <c r="B795">
        <v>-4.0720000000000001</v>
      </c>
      <c r="C795">
        <f t="shared" si="24"/>
        <v>21815.624000000011</v>
      </c>
      <c r="D795">
        <f t="shared" si="25"/>
        <v>2.9479895999999997</v>
      </c>
    </row>
    <row r="796" spans="1:4">
      <c r="A796">
        <v>1790</v>
      </c>
      <c r="B796">
        <v>-3.8820000000000001</v>
      </c>
      <c r="C796">
        <f t="shared" si="24"/>
        <v>28020.644</v>
      </c>
      <c r="D796">
        <f t="shared" si="25"/>
        <v>2.8944475999999999</v>
      </c>
    </row>
    <row r="797" spans="1:4">
      <c r="A797">
        <v>1791</v>
      </c>
      <c r="B797">
        <v>-0.70499999999999996</v>
      </c>
      <c r="C797">
        <f t="shared" si="24"/>
        <v>131775.10999999999</v>
      </c>
      <c r="D797">
        <f t="shared" si="25"/>
        <v>1.999169</v>
      </c>
    </row>
    <row r="798" spans="1:4">
      <c r="A798">
        <v>1792</v>
      </c>
      <c r="B798">
        <v>1.786</v>
      </c>
      <c r="C798">
        <f t="shared" si="24"/>
        <v>213126.18799999999</v>
      </c>
      <c r="D798">
        <f t="shared" si="25"/>
        <v>1.2972052000000001</v>
      </c>
    </row>
    <row r="799" spans="1:4">
      <c r="A799">
        <v>1793</v>
      </c>
      <c r="B799">
        <v>4.069</v>
      </c>
      <c r="C799">
        <f t="shared" si="24"/>
        <v>287684.402</v>
      </c>
      <c r="D799">
        <f t="shared" si="25"/>
        <v>0.6538558000000001</v>
      </c>
    </row>
    <row r="800" spans="1:4">
      <c r="A800">
        <v>1794</v>
      </c>
      <c r="B800">
        <v>2.2410000000000001</v>
      </c>
      <c r="C800">
        <f t="shared" si="24"/>
        <v>227985.57800000001</v>
      </c>
      <c r="D800">
        <f t="shared" si="25"/>
        <v>1.1689862</v>
      </c>
    </row>
    <row r="801" spans="1:4">
      <c r="A801">
        <v>1795</v>
      </c>
      <c r="B801">
        <v>2.5960000000000001</v>
      </c>
      <c r="C801">
        <f t="shared" si="24"/>
        <v>239579.16800000001</v>
      </c>
      <c r="D801">
        <f t="shared" si="25"/>
        <v>1.0689472</v>
      </c>
    </row>
    <row r="802" spans="1:4">
      <c r="A802">
        <v>1796</v>
      </c>
      <c r="B802">
        <v>2.625</v>
      </c>
      <c r="C802">
        <f t="shared" si="24"/>
        <v>240526.25</v>
      </c>
      <c r="D802">
        <f t="shared" si="25"/>
        <v>1.060775</v>
      </c>
    </row>
    <row r="803" spans="1:4">
      <c r="A803">
        <v>1797</v>
      </c>
      <c r="B803">
        <v>1.948</v>
      </c>
      <c r="C803">
        <f t="shared" si="24"/>
        <v>218416.78399999999</v>
      </c>
      <c r="D803">
        <f t="shared" si="25"/>
        <v>1.2515536</v>
      </c>
    </row>
    <row r="804" spans="1:4">
      <c r="A804">
        <v>1798</v>
      </c>
      <c r="B804">
        <v>-0.80400000000000005</v>
      </c>
      <c r="C804">
        <f t="shared" si="24"/>
        <v>128541.96799999999</v>
      </c>
      <c r="D804">
        <f t="shared" si="25"/>
        <v>2.0270671999999998</v>
      </c>
    </row>
    <row r="805" spans="1:4">
      <c r="A805">
        <v>1799</v>
      </c>
      <c r="B805">
        <v>2.73</v>
      </c>
      <c r="C805">
        <f t="shared" si="24"/>
        <v>243955.34</v>
      </c>
      <c r="D805">
        <f t="shared" si="25"/>
        <v>1.0311859999999999</v>
      </c>
    </row>
    <row r="806" spans="1:4">
      <c r="A806">
        <v>1800</v>
      </c>
      <c r="B806">
        <v>-0.42599999999999999</v>
      </c>
      <c r="C806">
        <f t="shared" si="24"/>
        <v>140886.69200000001</v>
      </c>
      <c r="D806">
        <f t="shared" si="25"/>
        <v>1.9205467999999999</v>
      </c>
    </row>
    <row r="807" spans="1:4">
      <c r="A807">
        <v>1801</v>
      </c>
      <c r="B807">
        <v>-4.05</v>
      </c>
      <c r="C807">
        <f t="shared" si="24"/>
        <v>22534.100000000006</v>
      </c>
      <c r="D807">
        <f t="shared" si="25"/>
        <v>2.9417900000000001</v>
      </c>
    </row>
    <row r="808" spans="1:4">
      <c r="A808">
        <v>1802</v>
      </c>
      <c r="B808">
        <v>3.9E-2</v>
      </c>
      <c r="C808">
        <f t="shared" si="24"/>
        <v>156072.66200000001</v>
      </c>
      <c r="D808">
        <f t="shared" si="25"/>
        <v>1.7895098</v>
      </c>
    </row>
    <row r="809" spans="1:4">
      <c r="A809">
        <v>1803</v>
      </c>
      <c r="B809">
        <v>1.0680000000000001</v>
      </c>
      <c r="C809">
        <f t="shared" si="24"/>
        <v>189677.74400000001</v>
      </c>
      <c r="D809">
        <f t="shared" si="25"/>
        <v>1.4995376</v>
      </c>
    </row>
    <row r="810" spans="1:4">
      <c r="A810">
        <v>1804</v>
      </c>
      <c r="B810">
        <v>0.95899999999999996</v>
      </c>
      <c r="C810">
        <f t="shared" si="24"/>
        <v>186118.022</v>
      </c>
      <c r="D810">
        <f t="shared" si="25"/>
        <v>1.5302538000000001</v>
      </c>
    </row>
    <row r="811" spans="1:4">
      <c r="A811">
        <v>1805</v>
      </c>
      <c r="B811">
        <v>-3.806</v>
      </c>
      <c r="C811">
        <f t="shared" si="24"/>
        <v>30502.652000000002</v>
      </c>
      <c r="D811">
        <f t="shared" si="25"/>
        <v>2.8730308</v>
      </c>
    </row>
    <row r="812" spans="1:4">
      <c r="A812">
        <v>1806</v>
      </c>
      <c r="B812">
        <v>-2.8130000000000002</v>
      </c>
      <c r="C812">
        <f t="shared" si="24"/>
        <v>62932.045999999988</v>
      </c>
      <c r="D812">
        <f t="shared" si="25"/>
        <v>2.5932034000000002</v>
      </c>
    </row>
    <row r="813" spans="1:4">
      <c r="A813">
        <v>1807</v>
      </c>
      <c r="B813">
        <v>0.42699999999999999</v>
      </c>
      <c r="C813">
        <f t="shared" si="24"/>
        <v>168743.96600000001</v>
      </c>
      <c r="D813">
        <f t="shared" si="25"/>
        <v>1.6801714000000001</v>
      </c>
    </row>
    <row r="814" spans="1:4">
      <c r="A814">
        <v>1808</v>
      </c>
      <c r="B814">
        <v>-1.911</v>
      </c>
      <c r="C814">
        <f t="shared" si="24"/>
        <v>92389.562000000005</v>
      </c>
      <c r="D814">
        <f t="shared" si="25"/>
        <v>2.3390198</v>
      </c>
    </row>
    <row r="815" spans="1:4">
      <c r="A815">
        <v>1809</v>
      </c>
      <c r="B815">
        <v>1.054</v>
      </c>
      <c r="C815">
        <f t="shared" si="24"/>
        <v>189220.53200000001</v>
      </c>
      <c r="D815">
        <f t="shared" si="25"/>
        <v>1.5034828</v>
      </c>
    </row>
    <row r="816" spans="1:4">
      <c r="A816">
        <v>1810</v>
      </c>
      <c r="B816">
        <v>2.0110000000000001</v>
      </c>
      <c r="C816">
        <f t="shared" si="24"/>
        <v>220474.23800000001</v>
      </c>
      <c r="D816">
        <f t="shared" si="25"/>
        <v>1.2338002000000001</v>
      </c>
    </row>
    <row r="817" spans="1:4">
      <c r="A817">
        <v>1811</v>
      </c>
      <c r="B817">
        <v>2.3980000000000001</v>
      </c>
      <c r="C817">
        <f t="shared" si="24"/>
        <v>233112.88400000002</v>
      </c>
      <c r="D817">
        <f t="shared" si="25"/>
        <v>1.1247436</v>
      </c>
    </row>
    <row r="818" spans="1:4">
      <c r="A818">
        <v>1812</v>
      </c>
      <c r="B818">
        <v>-0.9</v>
      </c>
      <c r="C818">
        <f t="shared" si="24"/>
        <v>125406.8</v>
      </c>
      <c r="D818">
        <f t="shared" si="25"/>
        <v>2.0541200000000002</v>
      </c>
    </row>
    <row r="819" spans="1:4">
      <c r="A819">
        <v>1813</v>
      </c>
      <c r="B819">
        <v>0.12</v>
      </c>
      <c r="C819">
        <f t="shared" si="24"/>
        <v>158717.96</v>
      </c>
      <c r="D819">
        <f t="shared" si="25"/>
        <v>1.7666839999999999</v>
      </c>
    </row>
    <row r="820" spans="1:4">
      <c r="A820">
        <v>1814</v>
      </c>
      <c r="B820">
        <v>1.234</v>
      </c>
      <c r="C820">
        <f t="shared" si="24"/>
        <v>195098.97200000001</v>
      </c>
      <c r="D820">
        <f t="shared" si="25"/>
        <v>1.4527588</v>
      </c>
    </row>
    <row r="821" spans="1:4">
      <c r="A821">
        <v>1815</v>
      </c>
      <c r="B821">
        <v>0.57599999999999996</v>
      </c>
      <c r="C821">
        <f t="shared" si="24"/>
        <v>173610.008</v>
      </c>
      <c r="D821">
        <f t="shared" si="25"/>
        <v>1.6381832000000001</v>
      </c>
    </row>
    <row r="822" spans="1:4">
      <c r="A822">
        <v>1816</v>
      </c>
      <c r="B822">
        <v>-0.373</v>
      </c>
      <c r="C822">
        <f t="shared" si="24"/>
        <v>142617.56599999999</v>
      </c>
      <c r="D822">
        <f t="shared" si="25"/>
        <v>1.9056114</v>
      </c>
    </row>
    <row r="823" spans="1:4">
      <c r="A823">
        <v>1817</v>
      </c>
      <c r="B823">
        <v>2.5379999999999998</v>
      </c>
      <c r="C823">
        <f t="shared" si="24"/>
        <v>237685.00400000002</v>
      </c>
      <c r="D823">
        <f t="shared" si="25"/>
        <v>1.0852916000000001</v>
      </c>
    </row>
    <row r="824" spans="1:4">
      <c r="A824">
        <v>1818</v>
      </c>
      <c r="B824">
        <v>0.16700000000000001</v>
      </c>
      <c r="C824">
        <f t="shared" si="24"/>
        <v>160252.886</v>
      </c>
      <c r="D824">
        <f t="shared" si="25"/>
        <v>1.7534394</v>
      </c>
    </row>
    <row r="825" spans="1:4">
      <c r="A825">
        <v>1819</v>
      </c>
      <c r="B825">
        <v>-0.23499999999999999</v>
      </c>
      <c r="C825">
        <f t="shared" si="24"/>
        <v>147124.37</v>
      </c>
      <c r="D825">
        <f t="shared" si="25"/>
        <v>1.8667229999999999</v>
      </c>
    </row>
    <row r="826" spans="1:4">
      <c r="A826">
        <v>1820</v>
      </c>
      <c r="B826">
        <v>-3.1320000000000001</v>
      </c>
      <c r="C826">
        <f t="shared" si="24"/>
        <v>52514.144</v>
      </c>
      <c r="D826">
        <f t="shared" si="25"/>
        <v>2.6830976</v>
      </c>
    </row>
    <row r="827" spans="1:4">
      <c r="A827">
        <v>1821</v>
      </c>
      <c r="B827">
        <v>0.34799999999999998</v>
      </c>
      <c r="C827">
        <f t="shared" si="24"/>
        <v>166163.984</v>
      </c>
      <c r="D827">
        <f t="shared" si="25"/>
        <v>1.7024336</v>
      </c>
    </row>
    <row r="828" spans="1:4">
      <c r="A828">
        <v>1822</v>
      </c>
      <c r="B828">
        <v>-3.258</v>
      </c>
      <c r="C828">
        <f t="shared" si="24"/>
        <v>48399.236000000004</v>
      </c>
      <c r="D828">
        <f t="shared" si="25"/>
        <v>2.7186043999999998</v>
      </c>
    </row>
    <row r="829" spans="1:4">
      <c r="A829">
        <v>1823</v>
      </c>
      <c r="B829">
        <v>1.4999999999999999E-2</v>
      </c>
      <c r="C829">
        <f t="shared" si="24"/>
        <v>155288.87</v>
      </c>
      <c r="D829">
        <f t="shared" si="25"/>
        <v>1.796273</v>
      </c>
    </row>
    <row r="830" spans="1:4">
      <c r="A830">
        <v>1824</v>
      </c>
      <c r="B830">
        <v>-3.95</v>
      </c>
      <c r="C830">
        <f t="shared" si="24"/>
        <v>25799.899999999994</v>
      </c>
      <c r="D830">
        <f t="shared" si="25"/>
        <v>2.9136100000000003</v>
      </c>
    </row>
    <row r="831" spans="1:4">
      <c r="A831">
        <v>1825</v>
      </c>
      <c r="B831">
        <v>1.3640000000000001</v>
      </c>
      <c r="C831">
        <f t="shared" si="24"/>
        <v>199344.51199999999</v>
      </c>
      <c r="D831">
        <f t="shared" si="25"/>
        <v>1.4161248</v>
      </c>
    </row>
    <row r="832" spans="1:4">
      <c r="A832">
        <v>1826</v>
      </c>
      <c r="B832">
        <v>1.2889999999999999</v>
      </c>
      <c r="C832">
        <f t="shared" si="24"/>
        <v>196895.16200000001</v>
      </c>
      <c r="D832">
        <f t="shared" si="25"/>
        <v>1.4372598000000001</v>
      </c>
    </row>
    <row r="833" spans="1:4">
      <c r="A833">
        <v>1827</v>
      </c>
      <c r="B833">
        <v>1.0529999999999999</v>
      </c>
      <c r="C833">
        <f t="shared" si="24"/>
        <v>189187.87400000001</v>
      </c>
      <c r="D833">
        <f t="shared" si="25"/>
        <v>1.5037646</v>
      </c>
    </row>
    <row r="834" spans="1:4">
      <c r="A834">
        <v>1828</v>
      </c>
      <c r="B834">
        <v>0.69299999999999995</v>
      </c>
      <c r="C834">
        <f t="shared" ref="C834:C897" si="26">32658*B834+154799</f>
        <v>177430.99400000001</v>
      </c>
      <c r="D834">
        <f t="shared" ref="D834:D897" si="27">B834*-0.2818+1.8005</f>
        <v>1.6052126</v>
      </c>
    </row>
    <row r="835" spans="1:4">
      <c r="A835">
        <v>1829</v>
      </c>
      <c r="B835">
        <v>-0.14000000000000001</v>
      </c>
      <c r="C835">
        <f t="shared" si="26"/>
        <v>150226.88</v>
      </c>
      <c r="D835">
        <f t="shared" si="27"/>
        <v>1.839952</v>
      </c>
    </row>
    <row r="836" spans="1:4">
      <c r="A836">
        <v>1830</v>
      </c>
      <c r="B836">
        <v>-0.93100000000000005</v>
      </c>
      <c r="C836">
        <f t="shared" si="26"/>
        <v>124394.402</v>
      </c>
      <c r="D836">
        <f t="shared" si="27"/>
        <v>2.0628557999999999</v>
      </c>
    </row>
    <row r="837" spans="1:4">
      <c r="A837">
        <v>1831</v>
      </c>
      <c r="B837">
        <v>-2.9340000000000002</v>
      </c>
      <c r="C837">
        <f t="shared" si="26"/>
        <v>58980.428</v>
      </c>
      <c r="D837">
        <f t="shared" si="27"/>
        <v>2.6273011999999998</v>
      </c>
    </row>
    <row r="838" spans="1:4">
      <c r="A838">
        <v>1832</v>
      </c>
      <c r="B838">
        <v>-1.171</v>
      </c>
      <c r="C838">
        <f t="shared" si="26"/>
        <v>116556.48199999999</v>
      </c>
      <c r="D838">
        <f t="shared" si="27"/>
        <v>2.1304878</v>
      </c>
    </row>
    <row r="839" spans="1:4">
      <c r="A839">
        <v>1833</v>
      </c>
      <c r="B839">
        <v>5.7939999999999996</v>
      </c>
      <c r="C839">
        <f t="shared" si="26"/>
        <v>344019.45199999999</v>
      </c>
      <c r="D839">
        <f t="shared" si="27"/>
        <v>0.16775080000000009</v>
      </c>
    </row>
    <row r="840" spans="1:4">
      <c r="A840">
        <v>1834</v>
      </c>
      <c r="B840">
        <v>2.637</v>
      </c>
      <c r="C840">
        <f t="shared" si="26"/>
        <v>240918.14600000001</v>
      </c>
      <c r="D840">
        <f t="shared" si="27"/>
        <v>1.0573934</v>
      </c>
    </row>
    <row r="841" spans="1:4">
      <c r="A841">
        <v>1835</v>
      </c>
      <c r="B841">
        <v>-1.5349999999999999</v>
      </c>
      <c r="C841">
        <f t="shared" si="26"/>
        <v>104668.97</v>
      </c>
      <c r="D841">
        <f t="shared" si="27"/>
        <v>2.233063</v>
      </c>
    </row>
    <row r="842" spans="1:4">
      <c r="A842">
        <v>1836</v>
      </c>
      <c r="B842">
        <v>4.6340000000000003</v>
      </c>
      <c r="C842">
        <f t="shared" si="26"/>
        <v>306136.17200000002</v>
      </c>
      <c r="D842">
        <f t="shared" si="27"/>
        <v>0.49463879999999993</v>
      </c>
    </row>
    <row r="843" spans="1:4">
      <c r="A843">
        <v>1837</v>
      </c>
      <c r="B843">
        <v>-0.26700000000000002</v>
      </c>
      <c r="C843">
        <f t="shared" si="26"/>
        <v>146079.31400000001</v>
      </c>
      <c r="D843">
        <f t="shared" si="27"/>
        <v>1.8757406000000001</v>
      </c>
    </row>
    <row r="844" spans="1:4">
      <c r="A844">
        <v>1838</v>
      </c>
      <c r="B844">
        <v>-0.74199999999999999</v>
      </c>
      <c r="C844">
        <f t="shared" si="26"/>
        <v>130566.764</v>
      </c>
      <c r="D844">
        <f t="shared" si="27"/>
        <v>2.0095955999999999</v>
      </c>
    </row>
    <row r="845" spans="1:4">
      <c r="A845">
        <v>1839</v>
      </c>
      <c r="B845">
        <v>-1.8089999999999999</v>
      </c>
      <c r="C845">
        <f t="shared" si="26"/>
        <v>95720.678</v>
      </c>
      <c r="D845">
        <f t="shared" si="27"/>
        <v>2.3102762000000001</v>
      </c>
    </row>
    <row r="846" spans="1:4">
      <c r="A846">
        <v>1840</v>
      </c>
      <c r="B846">
        <v>0.30099999999999999</v>
      </c>
      <c r="C846">
        <f t="shared" si="26"/>
        <v>164629.05799999999</v>
      </c>
      <c r="D846">
        <f t="shared" si="27"/>
        <v>1.7156781999999999</v>
      </c>
    </row>
    <row r="847" spans="1:4">
      <c r="A847">
        <v>1841</v>
      </c>
      <c r="B847">
        <v>-2.794</v>
      </c>
      <c r="C847">
        <f t="shared" si="26"/>
        <v>63552.547999999995</v>
      </c>
      <c r="D847">
        <f t="shared" si="27"/>
        <v>2.5878492</v>
      </c>
    </row>
    <row r="848" spans="1:4">
      <c r="A848">
        <v>1842</v>
      </c>
      <c r="B848">
        <v>-3.8679999999999999</v>
      </c>
      <c r="C848">
        <f t="shared" si="26"/>
        <v>28477.856</v>
      </c>
      <c r="D848">
        <f t="shared" si="27"/>
        <v>2.8905023999999999</v>
      </c>
    </row>
    <row r="849" spans="1:4">
      <c r="A849">
        <v>1843</v>
      </c>
      <c r="B849">
        <v>2.6829999999999998</v>
      </c>
      <c r="C849">
        <f t="shared" si="26"/>
        <v>242420.41399999999</v>
      </c>
      <c r="D849">
        <f t="shared" si="27"/>
        <v>1.0444306000000001</v>
      </c>
    </row>
    <row r="850" spans="1:4">
      <c r="A850">
        <v>1844</v>
      </c>
      <c r="B850">
        <v>1.393</v>
      </c>
      <c r="C850">
        <f t="shared" si="26"/>
        <v>200291.59399999998</v>
      </c>
      <c r="D850">
        <f t="shared" si="27"/>
        <v>1.4079526</v>
      </c>
    </row>
    <row r="851" spans="1:4">
      <c r="A851">
        <v>1845</v>
      </c>
      <c r="B851">
        <v>-0.89900000000000002</v>
      </c>
      <c r="C851">
        <f t="shared" si="26"/>
        <v>125439.458</v>
      </c>
      <c r="D851">
        <f t="shared" si="27"/>
        <v>2.0538381999999999</v>
      </c>
    </row>
    <row r="852" spans="1:4">
      <c r="A852">
        <v>1846</v>
      </c>
      <c r="B852">
        <v>-4.0000000000000001E-3</v>
      </c>
      <c r="C852">
        <f t="shared" si="26"/>
        <v>154668.36799999999</v>
      </c>
      <c r="D852">
        <f t="shared" si="27"/>
        <v>1.8016272</v>
      </c>
    </row>
    <row r="853" spans="1:4">
      <c r="A853">
        <v>1847</v>
      </c>
      <c r="B853">
        <v>-1.45</v>
      </c>
      <c r="C853">
        <f t="shared" si="26"/>
        <v>107444.9</v>
      </c>
      <c r="D853">
        <f t="shared" si="27"/>
        <v>2.2091099999999999</v>
      </c>
    </row>
    <row r="854" spans="1:4">
      <c r="A854">
        <v>1848</v>
      </c>
      <c r="B854">
        <v>-1.8919999999999999</v>
      </c>
      <c r="C854">
        <f t="shared" si="26"/>
        <v>93010.064000000013</v>
      </c>
      <c r="D854">
        <f t="shared" si="27"/>
        <v>2.3336655999999998</v>
      </c>
    </row>
    <row r="855" spans="1:4">
      <c r="A855">
        <v>1849</v>
      </c>
      <c r="B855">
        <v>2.327</v>
      </c>
      <c r="C855">
        <f t="shared" si="26"/>
        <v>230794.166</v>
      </c>
      <c r="D855">
        <f t="shared" si="27"/>
        <v>1.1447514000000001</v>
      </c>
    </row>
    <row r="856" spans="1:4">
      <c r="A856">
        <v>1850</v>
      </c>
      <c r="B856">
        <v>1.91</v>
      </c>
      <c r="C856">
        <f t="shared" si="26"/>
        <v>217175.78</v>
      </c>
      <c r="D856">
        <f t="shared" si="27"/>
        <v>1.262262</v>
      </c>
    </row>
    <row r="857" spans="1:4">
      <c r="A857">
        <v>1851</v>
      </c>
      <c r="B857">
        <v>0.17699999999999999</v>
      </c>
      <c r="C857">
        <f t="shared" si="26"/>
        <v>160579.46599999999</v>
      </c>
      <c r="D857">
        <f t="shared" si="27"/>
        <v>1.7506214</v>
      </c>
    </row>
    <row r="858" spans="1:4">
      <c r="A858">
        <v>1852</v>
      </c>
      <c r="B858">
        <v>-0.441</v>
      </c>
      <c r="C858">
        <f t="shared" si="26"/>
        <v>140396.82199999999</v>
      </c>
      <c r="D858">
        <f t="shared" si="27"/>
        <v>1.9247738000000001</v>
      </c>
    </row>
    <row r="859" spans="1:4">
      <c r="A859">
        <v>1853</v>
      </c>
      <c r="B859">
        <v>0.23100000000000001</v>
      </c>
      <c r="C859">
        <f t="shared" si="26"/>
        <v>162342.99799999999</v>
      </c>
      <c r="D859">
        <f t="shared" si="27"/>
        <v>1.7354042000000001</v>
      </c>
    </row>
    <row r="860" spans="1:4">
      <c r="A860">
        <v>1854</v>
      </c>
      <c r="B860">
        <v>-6.0999999999999999E-2</v>
      </c>
      <c r="C860">
        <f t="shared" si="26"/>
        <v>152806.86199999999</v>
      </c>
      <c r="D860">
        <f t="shared" si="27"/>
        <v>1.8176897999999999</v>
      </c>
    </row>
    <row r="861" spans="1:4">
      <c r="A861">
        <v>1855</v>
      </c>
      <c r="B861">
        <v>-5.65</v>
      </c>
      <c r="C861">
        <f t="shared" si="26"/>
        <v>-29718.700000000012</v>
      </c>
      <c r="D861">
        <f t="shared" si="27"/>
        <v>3.3926699999999999</v>
      </c>
    </row>
    <row r="862" spans="1:4">
      <c r="A862">
        <v>1856</v>
      </c>
      <c r="B862">
        <v>-1.504</v>
      </c>
      <c r="C862">
        <f t="shared" si="26"/>
        <v>105681.368</v>
      </c>
      <c r="D862">
        <f t="shared" si="27"/>
        <v>2.2243271999999998</v>
      </c>
    </row>
    <row r="863" spans="1:4">
      <c r="A863">
        <v>1857</v>
      </c>
      <c r="B863">
        <v>-3.6619999999999999</v>
      </c>
      <c r="C863">
        <f t="shared" si="26"/>
        <v>35205.40400000001</v>
      </c>
      <c r="D863">
        <f t="shared" si="27"/>
        <v>2.8324515999999997</v>
      </c>
    </row>
    <row r="864" spans="1:4">
      <c r="A864">
        <v>1858</v>
      </c>
      <c r="B864">
        <v>0.7</v>
      </c>
      <c r="C864">
        <f t="shared" si="26"/>
        <v>177659.6</v>
      </c>
      <c r="D864">
        <f t="shared" si="27"/>
        <v>1.60324</v>
      </c>
    </row>
    <row r="865" spans="1:4">
      <c r="A865">
        <v>1859</v>
      </c>
      <c r="B865">
        <v>-3.3069999999999999</v>
      </c>
      <c r="C865">
        <f t="shared" si="26"/>
        <v>46798.994000000006</v>
      </c>
      <c r="D865">
        <f t="shared" si="27"/>
        <v>2.7324126</v>
      </c>
    </row>
    <row r="866" spans="1:4">
      <c r="A866">
        <v>1860</v>
      </c>
      <c r="B866">
        <v>-3.3679999999999999</v>
      </c>
      <c r="C866">
        <f t="shared" si="26"/>
        <v>44806.856</v>
      </c>
      <c r="D866">
        <f t="shared" si="27"/>
        <v>2.7496023999999997</v>
      </c>
    </row>
    <row r="867" spans="1:4">
      <c r="A867">
        <v>1861</v>
      </c>
      <c r="B867">
        <v>-1.256</v>
      </c>
      <c r="C867">
        <f t="shared" si="26"/>
        <v>113780.552</v>
      </c>
      <c r="D867">
        <f t="shared" si="27"/>
        <v>2.1544408000000002</v>
      </c>
    </row>
    <row r="868" spans="1:4">
      <c r="A868">
        <v>1862</v>
      </c>
      <c r="B868">
        <v>-4.16</v>
      </c>
      <c r="C868">
        <f t="shared" si="26"/>
        <v>18941.72</v>
      </c>
      <c r="D868">
        <f t="shared" si="27"/>
        <v>2.972788</v>
      </c>
    </row>
    <row r="869" spans="1:4">
      <c r="A869">
        <v>1863</v>
      </c>
      <c r="B869">
        <v>-2.5990000000000002</v>
      </c>
      <c r="C869">
        <f t="shared" si="26"/>
        <v>69920.857999999993</v>
      </c>
      <c r="D869">
        <f t="shared" si="27"/>
        <v>2.5328982</v>
      </c>
    </row>
    <row r="870" spans="1:4">
      <c r="A870">
        <v>1864</v>
      </c>
      <c r="B870">
        <v>-2.5489999999999999</v>
      </c>
      <c r="C870">
        <f t="shared" si="26"/>
        <v>71553.758000000002</v>
      </c>
      <c r="D870">
        <f t="shared" si="27"/>
        <v>2.5188082000000001</v>
      </c>
    </row>
    <row r="871" spans="1:4">
      <c r="A871">
        <v>1865</v>
      </c>
      <c r="B871">
        <v>0.245</v>
      </c>
      <c r="C871">
        <f t="shared" si="26"/>
        <v>162800.21</v>
      </c>
      <c r="D871">
        <f t="shared" si="27"/>
        <v>1.7314590000000001</v>
      </c>
    </row>
    <row r="872" spans="1:4">
      <c r="A872">
        <v>1866</v>
      </c>
      <c r="B872">
        <v>0.46899999999999997</v>
      </c>
      <c r="C872">
        <f t="shared" si="26"/>
        <v>170115.60200000001</v>
      </c>
      <c r="D872">
        <f t="shared" si="27"/>
        <v>1.6683357999999999</v>
      </c>
    </row>
    <row r="873" spans="1:4">
      <c r="A873">
        <v>1867</v>
      </c>
      <c r="B873">
        <v>4.2560000000000002</v>
      </c>
      <c r="C873">
        <f t="shared" si="26"/>
        <v>293791.44799999997</v>
      </c>
      <c r="D873">
        <f t="shared" si="27"/>
        <v>0.60115919999999989</v>
      </c>
    </row>
    <row r="874" spans="1:4">
      <c r="A874">
        <v>1868</v>
      </c>
      <c r="B874">
        <v>0.995</v>
      </c>
      <c r="C874">
        <f t="shared" si="26"/>
        <v>187293.71</v>
      </c>
      <c r="D874">
        <f t="shared" si="27"/>
        <v>1.5201089999999999</v>
      </c>
    </row>
    <row r="875" spans="1:4">
      <c r="A875">
        <v>1869</v>
      </c>
      <c r="B875">
        <v>4.8380000000000001</v>
      </c>
      <c r="C875">
        <f t="shared" si="26"/>
        <v>312798.40399999998</v>
      </c>
      <c r="D875">
        <f t="shared" si="27"/>
        <v>0.43715159999999997</v>
      </c>
    </row>
    <row r="876" spans="1:4">
      <c r="A876">
        <v>1870</v>
      </c>
      <c r="B876">
        <v>1.3120000000000001</v>
      </c>
      <c r="C876">
        <f t="shared" si="26"/>
        <v>197646.296</v>
      </c>
      <c r="D876">
        <f t="shared" si="27"/>
        <v>1.4307783999999999</v>
      </c>
    </row>
    <row r="877" spans="1:4">
      <c r="A877">
        <v>1871</v>
      </c>
      <c r="B877">
        <v>1.425</v>
      </c>
      <c r="C877">
        <f t="shared" si="26"/>
        <v>201336.65</v>
      </c>
      <c r="D877">
        <f t="shared" si="27"/>
        <v>1.398935</v>
      </c>
    </row>
    <row r="878" spans="1:4">
      <c r="A878">
        <v>1872</v>
      </c>
      <c r="B878">
        <v>0.16300000000000001</v>
      </c>
      <c r="C878">
        <f t="shared" si="26"/>
        <v>160122.25399999999</v>
      </c>
      <c r="D878">
        <f t="shared" si="27"/>
        <v>1.7545666</v>
      </c>
    </row>
    <row r="879" spans="1:4">
      <c r="A879">
        <v>1873</v>
      </c>
      <c r="B879">
        <v>1.5</v>
      </c>
      <c r="C879">
        <f t="shared" si="26"/>
        <v>203786</v>
      </c>
      <c r="D879">
        <f t="shared" si="27"/>
        <v>1.3778000000000001</v>
      </c>
    </row>
    <row r="880" spans="1:4">
      <c r="A880">
        <v>1874</v>
      </c>
      <c r="B880">
        <v>-2.2650000000000001</v>
      </c>
      <c r="C880">
        <f t="shared" si="26"/>
        <v>80828.62999999999</v>
      </c>
      <c r="D880">
        <f t="shared" si="27"/>
        <v>2.438777</v>
      </c>
    </row>
    <row r="881" spans="1:4">
      <c r="A881">
        <v>1875</v>
      </c>
      <c r="B881">
        <v>0.22800000000000001</v>
      </c>
      <c r="C881">
        <f t="shared" si="26"/>
        <v>162245.024</v>
      </c>
      <c r="D881">
        <f t="shared" si="27"/>
        <v>1.7362496000000001</v>
      </c>
    </row>
    <row r="882" spans="1:4">
      <c r="A882">
        <v>1876</v>
      </c>
      <c r="B882">
        <v>0.55600000000000005</v>
      </c>
      <c r="C882">
        <f t="shared" si="26"/>
        <v>172956.848</v>
      </c>
      <c r="D882">
        <f t="shared" si="27"/>
        <v>1.6438192</v>
      </c>
    </row>
    <row r="883" spans="1:4">
      <c r="A883">
        <v>1877</v>
      </c>
      <c r="B883">
        <v>1.5369999999999999</v>
      </c>
      <c r="C883">
        <f t="shared" si="26"/>
        <v>204994.34599999999</v>
      </c>
      <c r="D883">
        <f t="shared" si="27"/>
        <v>1.3673734</v>
      </c>
    </row>
    <row r="884" spans="1:4">
      <c r="A884">
        <v>1878</v>
      </c>
      <c r="B884">
        <v>0.90900000000000003</v>
      </c>
      <c r="C884">
        <f t="shared" si="26"/>
        <v>184485.122</v>
      </c>
      <c r="D884">
        <f t="shared" si="27"/>
        <v>1.5443438</v>
      </c>
    </row>
    <row r="885" spans="1:4">
      <c r="A885">
        <v>1879</v>
      </c>
      <c r="B885">
        <v>-2.6480000000000001</v>
      </c>
      <c r="C885">
        <f t="shared" si="26"/>
        <v>68320.615999999995</v>
      </c>
      <c r="D885">
        <f t="shared" si="27"/>
        <v>2.5467064000000001</v>
      </c>
    </row>
    <row r="886" spans="1:4">
      <c r="A886">
        <v>1880</v>
      </c>
      <c r="B886">
        <v>-0.20499999999999999</v>
      </c>
      <c r="C886">
        <f t="shared" si="26"/>
        <v>148104.10999999999</v>
      </c>
      <c r="D886">
        <f t="shared" si="27"/>
        <v>1.8582689999999999</v>
      </c>
    </row>
    <row r="887" spans="1:4">
      <c r="A887">
        <v>1881</v>
      </c>
      <c r="B887">
        <v>0.308</v>
      </c>
      <c r="C887">
        <f t="shared" si="26"/>
        <v>164857.66399999999</v>
      </c>
      <c r="D887">
        <f t="shared" si="27"/>
        <v>1.7137055999999999</v>
      </c>
    </row>
    <row r="888" spans="1:4">
      <c r="A888">
        <v>1882</v>
      </c>
      <c r="B888">
        <v>0.36399999999999999</v>
      </c>
      <c r="C888">
        <f t="shared" si="26"/>
        <v>166686.51199999999</v>
      </c>
      <c r="D888">
        <f t="shared" si="27"/>
        <v>1.6979248</v>
      </c>
    </row>
    <row r="889" spans="1:4">
      <c r="A889">
        <v>1883</v>
      </c>
      <c r="B889">
        <v>0.46300000000000002</v>
      </c>
      <c r="C889">
        <f t="shared" si="26"/>
        <v>169919.65400000001</v>
      </c>
      <c r="D889">
        <f t="shared" si="27"/>
        <v>1.6700265999999999</v>
      </c>
    </row>
    <row r="890" spans="1:4">
      <c r="A890">
        <v>1884</v>
      </c>
      <c r="B890">
        <v>1.8759999999999999</v>
      </c>
      <c r="C890">
        <f t="shared" si="26"/>
        <v>216065.408</v>
      </c>
      <c r="D890">
        <f t="shared" si="27"/>
        <v>1.2718432000000002</v>
      </c>
    </row>
    <row r="891" spans="1:4">
      <c r="A891">
        <v>1885</v>
      </c>
      <c r="B891">
        <v>1.633</v>
      </c>
      <c r="C891">
        <f t="shared" si="26"/>
        <v>208129.514</v>
      </c>
      <c r="D891">
        <f t="shared" si="27"/>
        <v>1.3403206000000001</v>
      </c>
    </row>
    <row r="892" spans="1:4">
      <c r="A892">
        <v>1886</v>
      </c>
      <c r="B892">
        <v>-3.4580000000000002</v>
      </c>
      <c r="C892">
        <f t="shared" si="26"/>
        <v>41867.635999999999</v>
      </c>
      <c r="D892">
        <f t="shared" si="27"/>
        <v>2.7749644</v>
      </c>
    </row>
    <row r="893" spans="1:4">
      <c r="A893">
        <v>1887</v>
      </c>
      <c r="B893">
        <v>-4.12</v>
      </c>
      <c r="C893">
        <f t="shared" si="26"/>
        <v>20248.040000000008</v>
      </c>
      <c r="D893">
        <f t="shared" si="27"/>
        <v>2.961516</v>
      </c>
    </row>
    <row r="894" spans="1:4">
      <c r="A894">
        <v>1888</v>
      </c>
      <c r="B894">
        <v>1.5569999999999999</v>
      </c>
      <c r="C894">
        <f t="shared" si="26"/>
        <v>205647.50599999999</v>
      </c>
      <c r="D894">
        <f t="shared" si="27"/>
        <v>1.3617374</v>
      </c>
    </row>
    <row r="895" spans="1:4">
      <c r="A895">
        <v>1889</v>
      </c>
      <c r="B895">
        <v>-0.9</v>
      </c>
      <c r="C895">
        <f t="shared" si="26"/>
        <v>125406.8</v>
      </c>
      <c r="D895">
        <f t="shared" si="27"/>
        <v>2.0541200000000002</v>
      </c>
    </row>
    <row r="896" spans="1:4">
      <c r="A896">
        <v>1890</v>
      </c>
      <c r="B896">
        <v>3.173</v>
      </c>
      <c r="C896">
        <f t="shared" si="26"/>
        <v>258422.834</v>
      </c>
      <c r="D896">
        <f t="shared" si="27"/>
        <v>0.90634859999999995</v>
      </c>
    </row>
    <row r="897" spans="1:4">
      <c r="A897">
        <v>1891</v>
      </c>
      <c r="B897">
        <v>1.8420000000000001</v>
      </c>
      <c r="C897">
        <f t="shared" si="26"/>
        <v>214955.03599999999</v>
      </c>
      <c r="D897">
        <f t="shared" si="27"/>
        <v>1.2814244000000001</v>
      </c>
    </row>
    <row r="898" spans="1:4">
      <c r="A898">
        <v>1892</v>
      </c>
      <c r="B898">
        <v>0.27300000000000002</v>
      </c>
      <c r="C898">
        <f t="shared" ref="C898:C944" si="28">32658*B898+154799</f>
        <v>163714.63399999999</v>
      </c>
      <c r="D898">
        <f t="shared" ref="D898:D944" si="29">B898*-0.2818+1.8005</f>
        <v>1.7235685999999999</v>
      </c>
    </row>
    <row r="899" spans="1:4">
      <c r="A899">
        <v>1893</v>
      </c>
      <c r="B899">
        <v>-0.53200000000000003</v>
      </c>
      <c r="C899">
        <f t="shared" si="28"/>
        <v>137424.94399999999</v>
      </c>
      <c r="D899">
        <f t="shared" si="29"/>
        <v>1.9504176</v>
      </c>
    </row>
    <row r="900" spans="1:4">
      <c r="A900">
        <v>1894</v>
      </c>
      <c r="B900">
        <v>-2.9420000000000002</v>
      </c>
      <c r="C900">
        <f t="shared" si="28"/>
        <v>58719.16399999999</v>
      </c>
      <c r="D900">
        <f t="shared" si="29"/>
        <v>2.6295555999999998</v>
      </c>
    </row>
    <row r="901" spans="1:4">
      <c r="A901">
        <v>1895</v>
      </c>
      <c r="B901">
        <v>-1.57</v>
      </c>
      <c r="C901">
        <f t="shared" si="28"/>
        <v>103525.94</v>
      </c>
      <c r="D901">
        <f t="shared" si="29"/>
        <v>2.2429259999999998</v>
      </c>
    </row>
    <row r="902" spans="1:4">
      <c r="A902">
        <v>1896</v>
      </c>
      <c r="B902">
        <v>-2.6549999999999998</v>
      </c>
      <c r="C902">
        <f t="shared" si="28"/>
        <v>68092.010000000009</v>
      </c>
      <c r="D902">
        <f t="shared" si="29"/>
        <v>2.5486789999999999</v>
      </c>
    </row>
    <row r="903" spans="1:4">
      <c r="A903">
        <v>1897</v>
      </c>
      <c r="B903">
        <v>-0.13800000000000001</v>
      </c>
      <c r="C903">
        <f t="shared" si="28"/>
        <v>150292.196</v>
      </c>
      <c r="D903">
        <f t="shared" si="29"/>
        <v>1.8393884</v>
      </c>
    </row>
    <row r="904" spans="1:4">
      <c r="A904">
        <v>1898</v>
      </c>
      <c r="B904">
        <v>0.78900000000000003</v>
      </c>
      <c r="C904">
        <f t="shared" si="28"/>
        <v>180566.16200000001</v>
      </c>
      <c r="D904">
        <f t="shared" si="29"/>
        <v>1.5781597999999999</v>
      </c>
    </row>
    <row r="905" spans="1:4">
      <c r="A905">
        <v>1899</v>
      </c>
      <c r="B905">
        <v>-0.28499999999999998</v>
      </c>
      <c r="C905">
        <f t="shared" si="28"/>
        <v>145491.47</v>
      </c>
      <c r="D905">
        <f t="shared" si="29"/>
        <v>1.8808130000000001</v>
      </c>
    </row>
    <row r="906" spans="1:4">
      <c r="A906">
        <v>1900</v>
      </c>
      <c r="B906">
        <v>2.3570000000000002</v>
      </c>
      <c r="C906">
        <f t="shared" si="28"/>
        <v>231773.90600000002</v>
      </c>
      <c r="D906">
        <f t="shared" si="29"/>
        <v>1.1362973999999999</v>
      </c>
    </row>
    <row r="907" spans="1:4">
      <c r="A907">
        <v>1901</v>
      </c>
      <c r="B907">
        <v>-2.2810000000000001</v>
      </c>
      <c r="C907">
        <f t="shared" si="28"/>
        <v>80306.101999999999</v>
      </c>
      <c r="D907">
        <f t="shared" si="29"/>
        <v>2.4432858</v>
      </c>
    </row>
    <row r="908" spans="1:4">
      <c r="A908">
        <v>1902</v>
      </c>
      <c r="B908">
        <v>-2.7610000000000001</v>
      </c>
      <c r="C908">
        <f t="shared" si="28"/>
        <v>64630.262000000002</v>
      </c>
      <c r="D908">
        <f t="shared" si="29"/>
        <v>2.5785498000000002</v>
      </c>
    </row>
    <row r="909" spans="1:4">
      <c r="A909">
        <v>1903</v>
      </c>
      <c r="B909">
        <v>2.5760000000000001</v>
      </c>
      <c r="C909">
        <f t="shared" si="28"/>
        <v>238926.008</v>
      </c>
      <c r="D909">
        <f t="shared" si="29"/>
        <v>1.0745832</v>
      </c>
    </row>
    <row r="910" spans="1:4">
      <c r="A910">
        <v>1904</v>
      </c>
      <c r="B910">
        <v>-1.6459999999999999</v>
      </c>
      <c r="C910">
        <f t="shared" si="28"/>
        <v>101043.932</v>
      </c>
      <c r="D910">
        <f t="shared" si="29"/>
        <v>2.2643428000000001</v>
      </c>
    </row>
    <row r="911" spans="1:4">
      <c r="A911">
        <v>1905</v>
      </c>
      <c r="B911">
        <v>2.2919999999999998</v>
      </c>
      <c r="C911">
        <f t="shared" si="28"/>
        <v>229651.136</v>
      </c>
      <c r="D911">
        <f t="shared" si="29"/>
        <v>1.1546144</v>
      </c>
    </row>
    <row r="912" spans="1:4">
      <c r="A912">
        <v>1906</v>
      </c>
      <c r="B912">
        <v>-0.51800000000000002</v>
      </c>
      <c r="C912">
        <f t="shared" si="28"/>
        <v>137882.15599999999</v>
      </c>
      <c r="D912">
        <f t="shared" si="29"/>
        <v>1.9464724</v>
      </c>
    </row>
    <row r="913" spans="1:4">
      <c r="A913">
        <v>1907</v>
      </c>
      <c r="B913">
        <v>0.89700000000000002</v>
      </c>
      <c r="C913">
        <f t="shared" si="28"/>
        <v>184093.226</v>
      </c>
      <c r="D913">
        <f t="shared" si="29"/>
        <v>1.5477254</v>
      </c>
    </row>
    <row r="914" spans="1:4">
      <c r="A914">
        <v>1908</v>
      </c>
      <c r="B914">
        <v>3.0830000000000002</v>
      </c>
      <c r="C914">
        <f t="shared" si="28"/>
        <v>255483.614</v>
      </c>
      <c r="D914">
        <f t="shared" si="29"/>
        <v>0.93171059999999994</v>
      </c>
    </row>
    <row r="915" spans="1:4">
      <c r="A915">
        <v>1909</v>
      </c>
      <c r="B915">
        <v>-1.0089999999999999</v>
      </c>
      <c r="C915">
        <f t="shared" si="28"/>
        <v>121847.07800000001</v>
      </c>
      <c r="D915">
        <f t="shared" si="29"/>
        <v>2.0848361999999998</v>
      </c>
    </row>
    <row r="916" spans="1:4">
      <c r="A916">
        <v>1910</v>
      </c>
      <c r="B916">
        <v>-1.01</v>
      </c>
      <c r="C916">
        <f t="shared" si="28"/>
        <v>121814.42</v>
      </c>
      <c r="D916">
        <f t="shared" si="29"/>
        <v>2.085118</v>
      </c>
    </row>
    <row r="917" spans="1:4">
      <c r="A917">
        <v>1911</v>
      </c>
      <c r="B917">
        <v>-2.3969999999999998</v>
      </c>
      <c r="C917">
        <f t="shared" si="28"/>
        <v>76517.774000000005</v>
      </c>
      <c r="D917">
        <f t="shared" si="29"/>
        <v>2.4759745999999998</v>
      </c>
    </row>
    <row r="918" spans="1:4">
      <c r="A918">
        <v>1912</v>
      </c>
      <c r="B918">
        <v>0.40899999999999997</v>
      </c>
      <c r="C918">
        <f t="shared" si="28"/>
        <v>168156.122</v>
      </c>
      <c r="D918">
        <f t="shared" si="29"/>
        <v>1.6852438000000001</v>
      </c>
    </row>
    <row r="919" spans="1:4">
      <c r="A919">
        <v>1913</v>
      </c>
      <c r="B919">
        <v>-1.569</v>
      </c>
      <c r="C919">
        <f t="shared" si="28"/>
        <v>103558.598</v>
      </c>
      <c r="D919">
        <f t="shared" si="29"/>
        <v>2.2426442</v>
      </c>
    </row>
    <row r="920" spans="1:4">
      <c r="A920">
        <v>1914</v>
      </c>
      <c r="B920">
        <v>1.105</v>
      </c>
      <c r="C920">
        <f t="shared" si="28"/>
        <v>190886.09</v>
      </c>
      <c r="D920">
        <f t="shared" si="29"/>
        <v>1.4891110000000001</v>
      </c>
    </row>
    <row r="921" spans="1:4">
      <c r="A921">
        <v>1915</v>
      </c>
      <c r="B921">
        <v>2.1230000000000002</v>
      </c>
      <c r="C921">
        <f t="shared" si="28"/>
        <v>224131.93400000001</v>
      </c>
      <c r="D921">
        <f t="shared" si="29"/>
        <v>1.2022385999999998</v>
      </c>
    </row>
    <row r="922" spans="1:4">
      <c r="A922">
        <v>1916</v>
      </c>
      <c r="B922">
        <v>-1.3420000000000001</v>
      </c>
      <c r="C922">
        <f t="shared" si="28"/>
        <v>110971.96400000001</v>
      </c>
      <c r="D922">
        <f t="shared" si="29"/>
        <v>2.1786756</v>
      </c>
    </row>
    <row r="923" spans="1:4">
      <c r="A923">
        <v>1917</v>
      </c>
      <c r="B923">
        <v>-3.98</v>
      </c>
      <c r="C923">
        <f t="shared" si="28"/>
        <v>24820.160000000003</v>
      </c>
      <c r="D923">
        <f t="shared" si="29"/>
        <v>2.9220639999999998</v>
      </c>
    </row>
    <row r="924" spans="1:4">
      <c r="A924">
        <v>1918</v>
      </c>
      <c r="B924">
        <v>-2.597</v>
      </c>
      <c r="C924">
        <f t="shared" si="28"/>
        <v>69986.173999999999</v>
      </c>
      <c r="D924">
        <f t="shared" si="29"/>
        <v>2.5323346</v>
      </c>
    </row>
    <row r="925" spans="1:4">
      <c r="A925">
        <v>1919</v>
      </c>
      <c r="B925">
        <v>4.1130000000000004</v>
      </c>
      <c r="C925">
        <f t="shared" si="28"/>
        <v>289121.35400000005</v>
      </c>
      <c r="D925">
        <f t="shared" si="29"/>
        <v>0.64145659999999993</v>
      </c>
    </row>
    <row r="926" spans="1:4">
      <c r="A926">
        <v>1920</v>
      </c>
      <c r="B926">
        <v>2.2400000000000002</v>
      </c>
      <c r="C926">
        <f t="shared" si="28"/>
        <v>227952.92</v>
      </c>
      <c r="D926">
        <f t="shared" si="29"/>
        <v>1.169268</v>
      </c>
    </row>
    <row r="927" spans="1:4">
      <c r="A927">
        <v>1921</v>
      </c>
      <c r="B927">
        <v>2.0059999999999998</v>
      </c>
      <c r="C927">
        <f t="shared" si="28"/>
        <v>220310.94799999997</v>
      </c>
      <c r="D927">
        <f t="shared" si="29"/>
        <v>1.2352091999999999</v>
      </c>
    </row>
    <row r="928" spans="1:4">
      <c r="A928">
        <v>1922</v>
      </c>
      <c r="B928">
        <v>1.2130000000000001</v>
      </c>
      <c r="C928">
        <f t="shared" si="28"/>
        <v>194413.15400000001</v>
      </c>
      <c r="D928">
        <f t="shared" si="29"/>
        <v>1.4586766</v>
      </c>
    </row>
    <row r="929" spans="1:4">
      <c r="A929">
        <v>1923</v>
      </c>
      <c r="B929">
        <v>1.544</v>
      </c>
      <c r="C929">
        <f t="shared" si="28"/>
        <v>205222.95199999999</v>
      </c>
      <c r="D929">
        <f t="shared" si="29"/>
        <v>1.3654008</v>
      </c>
    </row>
    <row r="930" spans="1:4">
      <c r="A930">
        <v>1924</v>
      </c>
      <c r="B930">
        <v>3.3140000000000001</v>
      </c>
      <c r="C930">
        <f t="shared" si="28"/>
        <v>263027.61200000002</v>
      </c>
      <c r="D930">
        <f t="shared" si="29"/>
        <v>0.86661480000000002</v>
      </c>
    </row>
    <row r="931" spans="1:4">
      <c r="A931">
        <v>1925</v>
      </c>
      <c r="B931">
        <v>-6.444</v>
      </c>
      <c r="C931">
        <f t="shared" si="28"/>
        <v>-55649.152000000002</v>
      </c>
      <c r="D931">
        <f t="shared" si="29"/>
        <v>3.6164192000000002</v>
      </c>
    </row>
    <row r="932" spans="1:4">
      <c r="A932">
        <v>1926</v>
      </c>
      <c r="B932">
        <v>0.63400000000000001</v>
      </c>
      <c r="C932">
        <f t="shared" si="28"/>
        <v>175504.17199999999</v>
      </c>
      <c r="D932">
        <f t="shared" si="29"/>
        <v>1.6218387999999999</v>
      </c>
    </row>
    <row r="933" spans="1:4">
      <c r="A933">
        <v>1927</v>
      </c>
      <c r="B933">
        <v>0.77</v>
      </c>
      <c r="C933">
        <f t="shared" si="28"/>
        <v>179945.66</v>
      </c>
      <c r="D933">
        <f t="shared" si="29"/>
        <v>1.5835140000000001</v>
      </c>
    </row>
    <row r="934" spans="1:4">
      <c r="A934">
        <v>1928</v>
      </c>
      <c r="B934">
        <v>0.68799999999999994</v>
      </c>
      <c r="C934">
        <f t="shared" si="28"/>
        <v>177267.704</v>
      </c>
      <c r="D934">
        <f t="shared" si="29"/>
        <v>1.6066216</v>
      </c>
    </row>
    <row r="935" spans="1:4">
      <c r="A935">
        <v>1929</v>
      </c>
      <c r="B935">
        <v>1.663</v>
      </c>
      <c r="C935">
        <f t="shared" si="28"/>
        <v>209109.25400000002</v>
      </c>
      <c r="D935">
        <f t="shared" si="29"/>
        <v>1.3318666000000001</v>
      </c>
    </row>
    <row r="936" spans="1:4">
      <c r="A936">
        <v>1930</v>
      </c>
      <c r="B936">
        <v>0.126</v>
      </c>
      <c r="C936">
        <f t="shared" si="28"/>
        <v>158913.908</v>
      </c>
      <c r="D936">
        <f t="shared" si="29"/>
        <v>1.7649931999999999</v>
      </c>
    </row>
    <row r="937" spans="1:4">
      <c r="A937">
        <v>1931</v>
      </c>
      <c r="B937">
        <v>-0.20899999999999999</v>
      </c>
      <c r="C937">
        <f t="shared" si="28"/>
        <v>147973.478</v>
      </c>
      <c r="D937">
        <f t="shared" si="29"/>
        <v>1.8593961999999999</v>
      </c>
    </row>
    <row r="938" spans="1:4">
      <c r="A938">
        <v>1932</v>
      </c>
      <c r="B938">
        <v>1.7370000000000001</v>
      </c>
      <c r="C938">
        <f t="shared" si="28"/>
        <v>211525.946</v>
      </c>
      <c r="D938">
        <f t="shared" si="29"/>
        <v>1.3110134</v>
      </c>
    </row>
    <row r="939" spans="1:4">
      <c r="A939">
        <v>1933</v>
      </c>
      <c r="B939">
        <v>0.74</v>
      </c>
      <c r="C939">
        <f t="shared" si="28"/>
        <v>178965.91999999998</v>
      </c>
      <c r="D939">
        <f t="shared" si="29"/>
        <v>1.591968</v>
      </c>
    </row>
    <row r="940" spans="1:4">
      <c r="A940">
        <v>1934</v>
      </c>
      <c r="B940">
        <v>-2.673</v>
      </c>
      <c r="C940">
        <f t="shared" si="28"/>
        <v>67504.165999999997</v>
      </c>
      <c r="D940">
        <f t="shared" si="29"/>
        <v>2.5537513999999999</v>
      </c>
    </row>
    <row r="941" spans="1:4">
      <c r="A941">
        <v>1935</v>
      </c>
      <c r="B941">
        <v>3.1869999999999998</v>
      </c>
      <c r="C941">
        <f t="shared" si="28"/>
        <v>258880.04599999997</v>
      </c>
      <c r="D941">
        <f t="shared" si="29"/>
        <v>0.90240340000000008</v>
      </c>
    </row>
    <row r="942" spans="1:4">
      <c r="A942">
        <v>1936</v>
      </c>
      <c r="B942">
        <v>-1.1519999999999999</v>
      </c>
      <c r="C942">
        <f t="shared" si="28"/>
        <v>117176.984</v>
      </c>
      <c r="D942">
        <f t="shared" si="29"/>
        <v>2.1251335999999998</v>
      </c>
    </row>
    <row r="943" spans="1:4">
      <c r="A943">
        <v>1937</v>
      </c>
      <c r="B943">
        <v>-0.70299999999999996</v>
      </c>
      <c r="C943">
        <f t="shared" si="28"/>
        <v>131840.42600000001</v>
      </c>
      <c r="D943">
        <f t="shared" si="29"/>
        <v>1.9986054</v>
      </c>
    </row>
    <row r="944" spans="1:4">
      <c r="A944">
        <v>1938</v>
      </c>
      <c r="B944">
        <v>-0.40600000000000003</v>
      </c>
      <c r="C944">
        <f t="shared" si="28"/>
        <v>141539.85200000001</v>
      </c>
      <c r="D944">
        <f t="shared" si="29"/>
        <v>1.9149107999999999</v>
      </c>
    </row>
    <row r="945" spans="1:4">
      <c r="A945">
        <v>1939</v>
      </c>
      <c r="B945">
        <v>-3.4140000000000001</v>
      </c>
      <c r="C945">
        <f>32658*B945+154799</f>
        <v>43304.587999999989</v>
      </c>
      <c r="D945">
        <f>B945*-0.2818+1.8005</f>
        <v>2.7625652000000001</v>
      </c>
    </row>
    <row r="946" spans="1:4">
      <c r="A946">
        <v>1940</v>
      </c>
      <c r="B946">
        <v>-0.8</v>
      </c>
      <c r="C946" s="23">
        <v>166216.18335529999</v>
      </c>
      <c r="D946" s="23">
        <v>1.9852083333333335</v>
      </c>
    </row>
    <row r="947" spans="1:4">
      <c r="A947">
        <v>1941</v>
      </c>
      <c r="B947">
        <v>2.3889999999999998</v>
      </c>
      <c r="C947" s="23">
        <v>274419.50465670001</v>
      </c>
      <c r="D947" s="23">
        <v>1.1554166666666668</v>
      </c>
    </row>
    <row r="948" spans="1:4">
      <c r="A948">
        <v>1942</v>
      </c>
      <c r="B948">
        <v>1.6259999999999999</v>
      </c>
      <c r="C948" s="23">
        <v>350243.01582790003</v>
      </c>
      <c r="D948" s="23">
        <v>1.6216666666666668</v>
      </c>
    </row>
    <row r="949" spans="1:4">
      <c r="A949">
        <v>1943</v>
      </c>
      <c r="B949">
        <v>-0.10199999999999999</v>
      </c>
      <c r="C949" s="23">
        <v>90784.758863499999</v>
      </c>
      <c r="D949" s="23">
        <v>3.2079166666666676</v>
      </c>
    </row>
    <row r="950" spans="1:4">
      <c r="A950">
        <v>1944</v>
      </c>
      <c r="B950">
        <v>1.853</v>
      </c>
      <c r="C950" s="23">
        <v>148396.94683189999</v>
      </c>
      <c r="D950" s="23">
        <v>2.0933333333333337</v>
      </c>
    </row>
    <row r="951" spans="1:4">
      <c r="A951">
        <v>1945</v>
      </c>
      <c r="B951">
        <v>2.1320000000000001</v>
      </c>
      <c r="C951" s="23">
        <v>370082.42417119996</v>
      </c>
      <c r="D951" s="23">
        <v>1.1772916666666668</v>
      </c>
    </row>
    <row r="952" spans="1:4">
      <c r="A952">
        <v>1946</v>
      </c>
      <c r="B952">
        <v>1.66</v>
      </c>
      <c r="C952" s="23">
        <v>289531.31218180008</v>
      </c>
      <c r="D952" s="23">
        <v>1.54</v>
      </c>
    </row>
    <row r="953" spans="1:4">
      <c r="A953">
        <v>1947</v>
      </c>
      <c r="B953">
        <v>2.0310000000000001</v>
      </c>
      <c r="C953" s="23">
        <v>87875.272481200009</v>
      </c>
      <c r="D953" s="23">
        <v>2.9333333333333336</v>
      </c>
    </row>
    <row r="954" spans="1:4">
      <c r="A954">
        <v>1948</v>
      </c>
      <c r="B954">
        <v>-0.246</v>
      </c>
      <c r="C954" s="23">
        <v>85720</v>
      </c>
      <c r="D954" s="23">
        <v>3.66</v>
      </c>
    </row>
    <row r="955" spans="1:4">
      <c r="A955">
        <v>1949</v>
      </c>
      <c r="B955">
        <v>1.21</v>
      </c>
      <c r="C955" s="23">
        <v>132637</v>
      </c>
      <c r="D955" s="23">
        <v>1.5910416666666665</v>
      </c>
    </row>
    <row r="956" spans="1:4">
      <c r="A956">
        <v>1950</v>
      </c>
      <c r="B956">
        <v>0.77500000000000002</v>
      </c>
      <c r="C956" s="23">
        <v>223250</v>
      </c>
      <c r="D956" s="23">
        <v>2.0575000000000001</v>
      </c>
    </row>
    <row r="957" spans="1:4">
      <c r="A957">
        <v>1951</v>
      </c>
      <c r="B957">
        <v>-1.07</v>
      </c>
      <c r="C957" s="23">
        <v>39883</v>
      </c>
      <c r="D957" s="23">
        <v>3.2083333333333339</v>
      </c>
    </row>
    <row r="958" spans="1:4">
      <c r="A958">
        <v>1952</v>
      </c>
      <c r="B958">
        <v>-3.6520000000000001</v>
      </c>
      <c r="C958" s="23">
        <v>13154</v>
      </c>
      <c r="D958" s="23">
        <v>3.7764583333333337</v>
      </c>
    </row>
    <row r="959" spans="1:4">
      <c r="A959">
        <v>1953</v>
      </c>
      <c r="B959">
        <v>-4.2869999999999999</v>
      </c>
      <c r="C959" s="23">
        <v>37361</v>
      </c>
      <c r="D959" s="23">
        <v>3.0031249999999998</v>
      </c>
    </row>
    <row r="960" spans="1:4">
      <c r="A960">
        <v>1954</v>
      </c>
      <c r="B960">
        <v>-2.8860000000000001</v>
      </c>
      <c r="C960" s="23">
        <v>12264</v>
      </c>
      <c r="D960" s="23">
        <v>3.2414583333333336</v>
      </c>
    </row>
    <row r="961" spans="1:4">
      <c r="A961">
        <v>1955</v>
      </c>
      <c r="B961">
        <v>-2.2770000000000001</v>
      </c>
      <c r="C961" s="23">
        <v>16146</v>
      </c>
      <c r="D961" s="23">
        <v>2.6372916666666666</v>
      </c>
    </row>
    <row r="962" spans="1:4">
      <c r="A962">
        <v>1956</v>
      </c>
      <c r="B962">
        <v>-4.806</v>
      </c>
      <c r="C962" s="23">
        <v>12461</v>
      </c>
      <c r="D962" s="23">
        <v>3.96875</v>
      </c>
    </row>
    <row r="963" spans="1:4">
      <c r="A963">
        <v>1957</v>
      </c>
      <c r="B963">
        <v>0.45200000000000001</v>
      </c>
      <c r="C963" s="23">
        <v>483122</v>
      </c>
      <c r="D963" s="23">
        <v>-0.44708333333333322</v>
      </c>
    </row>
    <row r="964" spans="1:4">
      <c r="A964">
        <v>1958</v>
      </c>
      <c r="B964">
        <v>0.68</v>
      </c>
      <c r="C964" s="23">
        <v>192694</v>
      </c>
      <c r="D964" s="23">
        <v>1.1785416666666668</v>
      </c>
    </row>
    <row r="965" spans="1:4">
      <c r="A965">
        <v>1959</v>
      </c>
      <c r="B965">
        <v>-0.41699999999999998</v>
      </c>
      <c r="C965" s="23">
        <v>81210</v>
      </c>
      <c r="D965" s="23">
        <v>1.0818749999999999</v>
      </c>
    </row>
    <row r="966" spans="1:4">
      <c r="A966">
        <v>1960</v>
      </c>
      <c r="B966">
        <v>0.23100000000000001</v>
      </c>
      <c r="C966" s="23">
        <v>56423</v>
      </c>
      <c r="D966" s="23">
        <v>1.39375</v>
      </c>
    </row>
    <row r="967" spans="1:4">
      <c r="A967">
        <v>1961</v>
      </c>
      <c r="B967">
        <v>-0.36299999999999999</v>
      </c>
      <c r="C967" s="23">
        <v>53835</v>
      </c>
      <c r="D967" s="23">
        <v>1.1768749999999999</v>
      </c>
    </row>
    <row r="968" spans="1:4">
      <c r="A968">
        <v>1962</v>
      </c>
      <c r="B968">
        <v>0.16400000000000001</v>
      </c>
      <c r="C968" s="23">
        <v>185375</v>
      </c>
      <c r="D968" s="23">
        <v>0.94416666666666671</v>
      </c>
    </row>
    <row r="969" spans="1:4">
      <c r="A969">
        <v>1963</v>
      </c>
      <c r="B969">
        <v>-2.6</v>
      </c>
      <c r="C969" s="23">
        <v>47270</v>
      </c>
      <c r="D969" s="23">
        <v>2.987916666666667</v>
      </c>
    </row>
    <row r="970" spans="1:4">
      <c r="A970">
        <v>1964</v>
      </c>
      <c r="B970">
        <v>-2.0089999999999999</v>
      </c>
      <c r="C970" s="23">
        <v>159201</v>
      </c>
      <c r="D970" s="23">
        <v>1.7591666666666665</v>
      </c>
    </row>
    <row r="971" spans="1:4">
      <c r="A971">
        <v>1965</v>
      </c>
      <c r="B971">
        <v>2.0510000000000002</v>
      </c>
      <c r="C971" s="23">
        <v>125811</v>
      </c>
      <c r="D971" s="23">
        <v>1.7291666666666663</v>
      </c>
    </row>
    <row r="972" spans="1:4">
      <c r="A972">
        <v>1966</v>
      </c>
      <c r="B972">
        <v>-0.64500000000000002</v>
      </c>
      <c r="C972" s="23">
        <v>183105</v>
      </c>
      <c r="D972" s="23">
        <v>1.2985416666666667</v>
      </c>
    </row>
    <row r="973" spans="1:4">
      <c r="A973">
        <v>1967</v>
      </c>
      <c r="B973">
        <v>-2.7090000000000001</v>
      </c>
      <c r="C973" s="23">
        <v>48507</v>
      </c>
      <c r="D973" s="23">
        <v>1.8410416666666667</v>
      </c>
    </row>
    <row r="974" spans="1:4">
      <c r="A974">
        <v>1968</v>
      </c>
      <c r="B974">
        <v>2.722</v>
      </c>
      <c r="C974" s="23">
        <v>167037</v>
      </c>
      <c r="D974" s="23">
        <v>0.55770833333333336</v>
      </c>
    </row>
    <row r="975" spans="1:4">
      <c r="A975">
        <v>1969</v>
      </c>
      <c r="B975">
        <v>0.67400000000000004</v>
      </c>
      <c r="C975" s="23">
        <v>204434</v>
      </c>
      <c r="D975" s="23">
        <v>1.2681249999999999</v>
      </c>
    </row>
    <row r="976" spans="1:4">
      <c r="A976">
        <v>1970</v>
      </c>
      <c r="B976">
        <v>1</v>
      </c>
      <c r="C976" s="23">
        <v>226243</v>
      </c>
      <c r="D976" s="23">
        <v>1.5245833333333334</v>
      </c>
    </row>
    <row r="977" spans="1:4">
      <c r="A977">
        <v>1971</v>
      </c>
      <c r="B977">
        <v>-4.2050000000000001</v>
      </c>
      <c r="C977" s="23">
        <v>115167</v>
      </c>
      <c r="D977" s="23">
        <v>1.765208333333333</v>
      </c>
    </row>
    <row r="978" spans="1:4">
      <c r="A978">
        <v>1972</v>
      </c>
      <c r="B978">
        <v>-1.194</v>
      </c>
      <c r="C978" s="23">
        <v>16978</v>
      </c>
      <c r="D978" s="23">
        <v>2.4170833333333333</v>
      </c>
    </row>
    <row r="979" spans="1:4">
      <c r="A979">
        <v>1973</v>
      </c>
      <c r="B979">
        <v>2.883</v>
      </c>
      <c r="C979" s="23">
        <v>156842</v>
      </c>
      <c r="D979" s="23">
        <v>-2.729166666666662E-2</v>
      </c>
    </row>
    <row r="980" spans="1:4">
      <c r="A980">
        <v>1974</v>
      </c>
      <c r="B980">
        <v>-0.34200000000000003</v>
      </c>
      <c r="C980" s="23">
        <v>212433</v>
      </c>
      <c r="D980" s="23">
        <v>1.3058333333333332</v>
      </c>
    </row>
    <row r="981" spans="1:4">
      <c r="A981">
        <v>1975</v>
      </c>
      <c r="B981">
        <v>3.3959999999999999</v>
      </c>
      <c r="C981" s="23">
        <v>191328</v>
      </c>
      <c r="D981" s="23">
        <v>1.506875</v>
      </c>
    </row>
    <row r="982" spans="1:4">
      <c r="A982">
        <v>1976</v>
      </c>
      <c r="B982">
        <v>1.069</v>
      </c>
      <c r="C982" s="23">
        <v>34655</v>
      </c>
      <c r="D982" s="23">
        <v>1.3295833333333333</v>
      </c>
    </row>
    <row r="983" spans="1:4">
      <c r="A983">
        <v>1977</v>
      </c>
      <c r="B983">
        <v>0.23</v>
      </c>
      <c r="C983" s="23">
        <v>117241</v>
      </c>
      <c r="D983" s="23">
        <v>2.6129166666666666</v>
      </c>
    </row>
    <row r="984" spans="1:4">
      <c r="A984">
        <v>1978</v>
      </c>
      <c r="B984">
        <v>-2.4350000000000001</v>
      </c>
      <c r="C984" s="23">
        <v>0</v>
      </c>
      <c r="D984" s="23">
        <v>2.5933333333333337</v>
      </c>
    </row>
    <row r="985" spans="1:4">
      <c r="A985">
        <v>1979</v>
      </c>
      <c r="B985">
        <v>3.1179999999999999</v>
      </c>
      <c r="C985" s="23">
        <v>91392</v>
      </c>
      <c r="D985" s="23">
        <v>1.2508333333333332</v>
      </c>
    </row>
    <row r="986" spans="1:4">
      <c r="A986">
        <v>1980</v>
      </c>
      <c r="B986">
        <v>-1.617</v>
      </c>
      <c r="C986" s="23">
        <v>5370</v>
      </c>
      <c r="D986" s="23">
        <v>3.2197916666666662</v>
      </c>
    </row>
    <row r="987" spans="1:4">
      <c r="A987">
        <v>1981</v>
      </c>
      <c r="B987">
        <v>1.4930000000000001</v>
      </c>
      <c r="C987" s="23">
        <v>471476</v>
      </c>
      <c r="D987" s="23">
        <v>0.75687499999999996</v>
      </c>
    </row>
    <row r="988" spans="1:4">
      <c r="A988">
        <v>1982</v>
      </c>
      <c r="B988">
        <v>1.52</v>
      </c>
      <c r="C988" s="23">
        <v>394108</v>
      </c>
      <c r="D988" s="23">
        <v>1.0441666666666665</v>
      </c>
    </row>
    <row r="989" spans="1:4">
      <c r="A989">
        <v>1983</v>
      </c>
      <c r="B989">
        <v>1.635</v>
      </c>
      <c r="C989" s="23">
        <v>46976</v>
      </c>
      <c r="D989" s="23">
        <v>1.8768750000000001</v>
      </c>
    </row>
    <row r="990" spans="1:4">
      <c r="A990">
        <v>1984</v>
      </c>
      <c r="B990">
        <v>-2.0619999999999998</v>
      </c>
      <c r="C990" s="23">
        <v>30780</v>
      </c>
      <c r="D990" s="23">
        <v>2.0797916666666665</v>
      </c>
    </row>
    <row r="991" spans="1:4">
      <c r="A991">
        <v>1985</v>
      </c>
      <c r="B991">
        <v>1.482</v>
      </c>
      <c r="C991" s="23">
        <v>160320</v>
      </c>
      <c r="D991" s="23">
        <v>1.4879166666666668</v>
      </c>
    </row>
    <row r="992" spans="1:4">
      <c r="A992">
        <v>1986</v>
      </c>
      <c r="B992">
        <v>0.29599999999999999</v>
      </c>
      <c r="C992" s="23">
        <v>198231</v>
      </c>
      <c r="D992" s="23">
        <v>0.97104166666666669</v>
      </c>
    </row>
    <row r="993" spans="1:4">
      <c r="A993">
        <v>1987</v>
      </c>
      <c r="B993">
        <v>3.7709999999999999</v>
      </c>
      <c r="C993" s="23">
        <v>240739</v>
      </c>
      <c r="D993" s="23">
        <v>1.2862499999999999</v>
      </c>
    </row>
    <row r="994" spans="1:4">
      <c r="A994">
        <v>1988</v>
      </c>
      <c r="B994">
        <v>-1.306</v>
      </c>
      <c r="C994" s="23">
        <v>20153</v>
      </c>
      <c r="D994" s="23">
        <v>2.4993750000000001</v>
      </c>
    </row>
    <row r="995" spans="1:4">
      <c r="A995">
        <v>1989</v>
      </c>
      <c r="B995">
        <v>1.665</v>
      </c>
      <c r="C995" s="23">
        <v>473864</v>
      </c>
      <c r="D995" s="23">
        <v>1.0358333333333334</v>
      </c>
    </row>
    <row r="996" spans="1:4">
      <c r="A996">
        <v>1990</v>
      </c>
      <c r="B996">
        <v>0.94299999999999995</v>
      </c>
      <c r="C996" s="23">
        <v>478301</v>
      </c>
      <c r="D996" s="23">
        <v>0.42854166666666643</v>
      </c>
    </row>
    <row r="997" spans="1:4">
      <c r="A997">
        <v>1991</v>
      </c>
      <c r="B997">
        <v>1.645</v>
      </c>
      <c r="C997" s="23">
        <v>282907.40159999998</v>
      </c>
      <c r="D997" s="23">
        <v>0.41333333333333333</v>
      </c>
    </row>
    <row r="998" spans="1:4">
      <c r="A998">
        <v>1992</v>
      </c>
      <c r="B998">
        <v>4.569</v>
      </c>
      <c r="C998" s="23">
        <v>205772.11200000002</v>
      </c>
      <c r="D998" s="23">
        <v>0.60124999999999995</v>
      </c>
    </row>
    <row r="999" spans="1:4">
      <c r="A999">
        <v>1993</v>
      </c>
      <c r="B999">
        <v>2.2229999999999999</v>
      </c>
      <c r="C999" s="23">
        <v>280821.1152</v>
      </c>
      <c r="D999" s="23">
        <v>1.620625</v>
      </c>
    </row>
    <row r="1000" spans="1:4">
      <c r="A1000">
        <v>1994</v>
      </c>
      <c r="B1000">
        <v>1.3049999999999999</v>
      </c>
      <c r="C1000" s="23">
        <v>255173.5968</v>
      </c>
      <c r="D1000" s="23">
        <v>0.67854166666666682</v>
      </c>
    </row>
    <row r="1001" spans="1:4">
      <c r="A1001">
        <v>1995</v>
      </c>
      <c r="B1001">
        <v>3.18</v>
      </c>
      <c r="C1001" s="23">
        <v>167171.22719999996</v>
      </c>
      <c r="D1001" s="23">
        <v>1.02</v>
      </c>
    </row>
    <row r="1002" spans="1:4">
      <c r="A1002">
        <v>1996</v>
      </c>
      <c r="B1002">
        <v>-1.619</v>
      </c>
      <c r="C1002" s="23">
        <v>81700.334399999992</v>
      </c>
      <c r="D1002" s="23">
        <v>1.6395833333333332</v>
      </c>
    </row>
    <row r="1003" spans="1:4">
      <c r="A1003">
        <v>1997</v>
      </c>
      <c r="B1003">
        <v>3.5409999999999999</v>
      </c>
      <c r="C1003">
        <f>32658*B1003+154799</f>
        <v>270440.978</v>
      </c>
      <c r="D1003">
        <f>B1003*-0.2818+1.8005</f>
        <v>0.80264619999999998</v>
      </c>
    </row>
    <row r="1004" spans="1:4">
      <c r="A1004">
        <v>1998</v>
      </c>
      <c r="B1004">
        <v>-2.3820000000000001</v>
      </c>
      <c r="C1004">
        <f t="shared" ref="C1004:C1009" si="30">32658*B1004+154799</f>
        <v>77007.644</v>
      </c>
      <c r="D1004">
        <f t="shared" ref="D1004:D1009" si="31">B1004*-0.2818+1.8005</f>
        <v>2.4717476</v>
      </c>
    </row>
    <row r="1005" spans="1:4">
      <c r="A1005">
        <v>1999</v>
      </c>
      <c r="B1005">
        <v>-0.247</v>
      </c>
      <c r="C1005">
        <f t="shared" si="30"/>
        <v>146732.47399999999</v>
      </c>
      <c r="D1005">
        <f t="shared" si="31"/>
        <v>1.8701045999999999</v>
      </c>
    </row>
    <row r="1006" spans="1:4">
      <c r="A1006">
        <v>2000</v>
      </c>
      <c r="B1006">
        <v>-1.472</v>
      </c>
      <c r="C1006">
        <f t="shared" si="30"/>
        <v>106726.424</v>
      </c>
      <c r="D1006">
        <f t="shared" si="31"/>
        <v>2.2153095999999999</v>
      </c>
    </row>
    <row r="1007" spans="1:4">
      <c r="A1007">
        <v>2001</v>
      </c>
      <c r="B1007">
        <v>1.2929999999999999</v>
      </c>
      <c r="C1007">
        <f t="shared" si="30"/>
        <v>197025.79399999999</v>
      </c>
      <c r="D1007">
        <f t="shared" si="31"/>
        <v>1.4361326000000001</v>
      </c>
    </row>
    <row r="1008" spans="1:4">
      <c r="A1008">
        <v>2002</v>
      </c>
      <c r="B1008">
        <v>1.327</v>
      </c>
      <c r="C1008">
        <f t="shared" si="30"/>
        <v>198136.166</v>
      </c>
      <c r="D1008">
        <f t="shared" si="31"/>
        <v>1.4265514000000001</v>
      </c>
    </row>
    <row r="1009" spans="1:4">
      <c r="A1009">
        <v>2003</v>
      </c>
      <c r="B1009">
        <v>-0.72599999999999998</v>
      </c>
      <c r="C1009">
        <f t="shared" si="30"/>
        <v>131089.29200000002</v>
      </c>
      <c r="D1009">
        <f t="shared" si="31"/>
        <v>2.0050867999999999</v>
      </c>
    </row>
    <row r="1011" spans="1:4">
      <c r="B1011" s="10">
        <f>MAX(B2:B1009)</f>
        <v>6.9279999999999999</v>
      </c>
    </row>
    <row r="1012" spans="1:4">
      <c r="B1012" s="10">
        <f>MIN(B2:B1009)</f>
        <v>-6.7220000000000004</v>
      </c>
    </row>
    <row r="1013" spans="1:4">
      <c r="B1013" s="24">
        <f>AVERAGE(B2:B1009)</f>
        <v>-0.31738591269841271</v>
      </c>
    </row>
    <row r="1014" spans="1:4">
      <c r="B1014" s="24">
        <f>STDEV(B2:B1009)</f>
        <v>2.2250091056528944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B5"/>
  <sheetViews>
    <sheetView tabSelected="1" workbookViewId="0">
      <selection activeCell="H16" sqref="H16"/>
    </sheetView>
  </sheetViews>
  <sheetFormatPr defaultRowHeight="12.75"/>
  <cols>
    <col min="1" max="1" width="34" bestFit="1" customWidth="1"/>
    <col min="2" max="2" width="13.28515625" customWidth="1"/>
  </cols>
  <sheetData>
    <row r="3" spans="1:2">
      <c r="A3" s="28" t="s">
        <v>55</v>
      </c>
      <c r="B3" s="28" t="s">
        <v>54</v>
      </c>
    </row>
    <row r="4" spans="1:2">
      <c r="A4" s="29" t="s">
        <v>52</v>
      </c>
      <c r="B4" s="30">
        <v>90000</v>
      </c>
    </row>
    <row r="5" spans="1:2">
      <c r="A5" s="29" t="s">
        <v>53</v>
      </c>
      <c r="B5" s="30">
        <v>78500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Description</vt:lpstr>
      <vt:lpstr>Capacity Curve</vt:lpstr>
      <vt:lpstr>Inflow</vt:lpstr>
      <vt:lpstr>Evaporation</vt:lpstr>
      <vt:lpstr>Supplemental Flows</vt:lpstr>
      <vt:lpstr>Monthly Stage</vt:lpstr>
      <vt:lpstr>regression</vt:lpstr>
      <vt:lpstr>results</vt:lpstr>
      <vt:lpstr>Inflow Regression</vt:lpstr>
      <vt:lpstr>NetEvap Regression</vt:lpstr>
      <vt:lpstr>Yearly Stage 1000 year</vt:lpstr>
    </vt:vector>
  </TitlesOfParts>
  <Company>R. W. Harden &amp; Associates,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L. Henkel</dc:creator>
  <cp:lastModifiedBy>mda</cp:lastModifiedBy>
  <dcterms:created xsi:type="dcterms:W3CDTF">2005-01-21T15:01:09Z</dcterms:created>
  <dcterms:modified xsi:type="dcterms:W3CDTF">2010-05-03T03:29:35Z</dcterms:modified>
</cp:coreProperties>
</file>