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ata Results Summary\2015\"/>
    </mc:Choice>
  </mc:AlternateContent>
  <bookViews>
    <workbookView xWindow="120" yWindow="60" windowWidth="15180" windowHeight="9345" activeTab="2"/>
  </bookViews>
  <sheets>
    <sheet name="HS-VOC" sheetId="10" r:id="rId1"/>
    <sheet name="VOC" sheetId="2" r:id="rId2"/>
    <sheet name="SVOC" sheetId="3" r:id="rId3"/>
    <sheet name="NVOC" sheetId="4" r:id="rId4"/>
    <sheet name="LCUV" sheetId="9" r:id="rId5"/>
    <sheet name="CAS #" sheetId="5" r:id="rId6"/>
  </sheets>
  <calcPr calcId="162913"/>
</workbook>
</file>

<file path=xl/calcChain.xml><?xml version="1.0" encoding="utf-8"?>
<calcChain xmlns="http://schemas.openxmlformats.org/spreadsheetml/2006/main">
  <c r="H48" i="3" l="1"/>
  <c r="I48" i="3" s="1"/>
  <c r="H47" i="3"/>
  <c r="I47" i="3" s="1"/>
  <c r="H45" i="3"/>
  <c r="I45" i="3" s="1"/>
  <c r="H44" i="3"/>
  <c r="I44" i="3" s="1"/>
  <c r="H42" i="3"/>
  <c r="I42" i="3" s="1"/>
  <c r="H41" i="3"/>
  <c r="I41" i="3" s="1"/>
  <c r="H39" i="3"/>
  <c r="I39" i="3" s="1"/>
  <c r="H38" i="3"/>
  <c r="I38" i="3" s="1"/>
  <c r="H36" i="3"/>
  <c r="I36" i="3" s="1"/>
  <c r="H35" i="3"/>
  <c r="I35" i="3" s="1"/>
  <c r="H98" i="3"/>
  <c r="I98" i="3" s="1"/>
  <c r="H109" i="3"/>
  <c r="H108" i="3"/>
  <c r="H106" i="3"/>
  <c r="H105" i="3"/>
  <c r="H103" i="3"/>
  <c r="H102" i="3"/>
  <c r="H100" i="3"/>
  <c r="H99" i="3"/>
  <c r="H96" i="3"/>
  <c r="I96" i="3" s="1"/>
  <c r="H95" i="3"/>
  <c r="I95" i="3" s="1"/>
  <c r="I108" i="3" s="1"/>
  <c r="I109" i="3" l="1"/>
  <c r="I99" i="3"/>
  <c r="I105" i="3"/>
  <c r="I100" i="3"/>
  <c r="I106" i="3"/>
  <c r="I102" i="3"/>
  <c r="I103" i="3"/>
  <c r="I150" i="3"/>
  <c r="I148" i="3"/>
  <c r="I146" i="3"/>
  <c r="I144" i="3"/>
  <c r="I142" i="3"/>
  <c r="I140" i="3"/>
  <c r="I138" i="3"/>
  <c r="I136" i="3"/>
  <c r="I134" i="3"/>
  <c r="I132" i="3"/>
  <c r="H93" i="3"/>
  <c r="H92" i="3"/>
  <c r="H90" i="3"/>
  <c r="H89" i="3"/>
  <c r="H87" i="3"/>
  <c r="H86" i="3"/>
  <c r="H84" i="3"/>
  <c r="H83" i="3"/>
  <c r="H81" i="3"/>
  <c r="I81" i="3" s="1"/>
  <c r="H80" i="3"/>
  <c r="I80" i="3" s="1"/>
  <c r="H33" i="3"/>
  <c r="H32" i="3"/>
  <c r="H30" i="3"/>
  <c r="H29" i="3"/>
  <c r="H27" i="3"/>
  <c r="H26" i="3"/>
  <c r="H24" i="3"/>
  <c r="H23" i="3"/>
  <c r="H21" i="3"/>
  <c r="I21" i="3" s="1"/>
  <c r="H20" i="3"/>
  <c r="I20" i="3" s="1"/>
  <c r="A57" i="3"/>
  <c r="H61" i="3"/>
  <c r="I61" i="3" s="1"/>
  <c r="H62" i="3"/>
  <c r="I62" i="3" s="1"/>
  <c r="H63" i="3"/>
  <c r="I63" i="3" s="1"/>
  <c r="H65" i="3"/>
  <c r="H66" i="3"/>
  <c r="H68" i="3"/>
  <c r="I130" i="3"/>
  <c r="I128" i="3"/>
  <c r="I126" i="3"/>
  <c r="I124" i="3"/>
  <c r="A118" i="3"/>
  <c r="I122" i="3"/>
  <c r="H78" i="3"/>
  <c r="H77" i="3"/>
  <c r="H76" i="3"/>
  <c r="H74" i="3"/>
  <c r="H73" i="3"/>
  <c r="H72" i="3"/>
  <c r="H70" i="3"/>
  <c r="H69" i="3"/>
  <c r="H18" i="3"/>
  <c r="H17" i="3"/>
  <c r="H15" i="3"/>
  <c r="H14" i="3"/>
  <c r="H12" i="3"/>
  <c r="H11" i="3"/>
  <c r="H9" i="3"/>
  <c r="H8" i="3"/>
  <c r="H6" i="3"/>
  <c r="I6" i="3" s="1"/>
  <c r="H5" i="3"/>
  <c r="I5" i="3" s="1"/>
  <c r="I11" i="3" s="1"/>
  <c r="I90" i="3" l="1"/>
  <c r="I89" i="3"/>
  <c r="I86" i="3"/>
  <c r="I83" i="3"/>
  <c r="I33" i="3"/>
  <c r="I87" i="3"/>
  <c r="I24" i="3"/>
  <c r="I30" i="3"/>
  <c r="I32" i="3"/>
  <c r="I92" i="3"/>
  <c r="I84" i="3"/>
  <c r="I93" i="3"/>
  <c r="I73" i="3"/>
  <c r="I69" i="3"/>
  <c r="I65" i="3"/>
  <c r="I23" i="3"/>
  <c r="I29" i="3"/>
  <c r="I9" i="3"/>
  <c r="I15" i="3"/>
  <c r="I70" i="3"/>
  <c r="I66" i="3"/>
  <c r="I26" i="3"/>
  <c r="I77" i="3"/>
  <c r="I27" i="3"/>
  <c r="I68" i="3"/>
  <c r="I76" i="3"/>
  <c r="I12" i="3"/>
  <c r="I72" i="3"/>
  <c r="I78" i="3"/>
  <c r="I74" i="3"/>
  <c r="I8" i="3"/>
  <c r="I18" i="3"/>
  <c r="I17" i="3"/>
  <c r="I14" i="3"/>
  <c r="G32" i="2"/>
  <c r="H32" i="2" s="1"/>
  <c r="G31" i="2"/>
  <c r="H31" i="2" s="1"/>
  <c r="G30" i="2"/>
  <c r="G29" i="2"/>
  <c r="H29" i="2" s="1"/>
  <c r="G27" i="2"/>
  <c r="H27" i="2" s="1"/>
  <c r="G26" i="2"/>
  <c r="H26" i="2" s="1"/>
  <c r="G25" i="2"/>
  <c r="G24" i="2"/>
  <c r="H24" i="2" s="1"/>
  <c r="H36" i="2"/>
  <c r="G35" i="2"/>
  <c r="H35" i="2" s="1"/>
  <c r="G36" i="2"/>
  <c r="G37" i="2"/>
  <c r="H37" i="2" s="1"/>
  <c r="G34" i="2"/>
  <c r="H34" i="2"/>
  <c r="H18" i="2"/>
  <c r="H17" i="2"/>
  <c r="H16" i="2"/>
  <c r="H15" i="2"/>
  <c r="H30" i="2" l="1"/>
  <c r="H25" i="2"/>
  <c r="I64" i="4"/>
  <c r="I58" i="4"/>
  <c r="I52" i="4"/>
  <c r="I46" i="4"/>
  <c r="I230" i="4" l="1"/>
  <c r="I228" i="4"/>
  <c r="I226" i="4"/>
  <c r="I224" i="4"/>
  <c r="I222" i="4"/>
  <c r="I186" i="4" l="1"/>
  <c r="I172" i="4"/>
  <c r="H186" i="4"/>
  <c r="H185" i="4"/>
  <c r="H184" i="4"/>
  <c r="I184" i="4" s="1"/>
  <c r="H183" i="4"/>
  <c r="H182" i="4"/>
  <c r="I182" i="4" s="1"/>
  <c r="H180" i="4"/>
  <c r="I180" i="4" s="1"/>
  <c r="H179" i="4"/>
  <c r="I179" i="4" s="1"/>
  <c r="H178" i="4"/>
  <c r="I178" i="4" s="1"/>
  <c r="H177" i="4"/>
  <c r="H176" i="4"/>
  <c r="I176" i="4" s="1"/>
  <c r="H174" i="4"/>
  <c r="I174" i="4" s="1"/>
  <c r="H173" i="4"/>
  <c r="H172" i="4"/>
  <c r="H171" i="4"/>
  <c r="H170" i="4"/>
  <c r="I170" i="4" s="1"/>
  <c r="H168" i="4"/>
  <c r="I168" i="4" s="1"/>
  <c r="H167" i="4"/>
  <c r="I167" i="4" s="1"/>
  <c r="H166" i="4"/>
  <c r="I166" i="4" s="1"/>
  <c r="H165" i="4"/>
  <c r="I165" i="4" s="1"/>
  <c r="H164" i="4"/>
  <c r="I164" i="4" s="1"/>
  <c r="H162" i="4"/>
  <c r="I162" i="4" s="1"/>
  <c r="H161" i="4"/>
  <c r="I161" i="4" s="1"/>
  <c r="H160" i="4"/>
  <c r="I160" i="4" s="1"/>
  <c r="H85" i="4"/>
  <c r="H84" i="4"/>
  <c r="H82" i="4"/>
  <c r="I82" i="4" s="1"/>
  <c r="H81" i="4"/>
  <c r="H79" i="4"/>
  <c r="H78" i="4"/>
  <c r="H76" i="4"/>
  <c r="I76" i="4" s="1"/>
  <c r="H75" i="4"/>
  <c r="H73" i="4"/>
  <c r="I73" i="4" s="1"/>
  <c r="H72" i="4"/>
  <c r="I72" i="4" s="1"/>
  <c r="H71" i="4"/>
  <c r="I71" i="4" s="1"/>
  <c r="I171" i="4" l="1"/>
  <c r="I177" i="4"/>
  <c r="I185" i="4"/>
  <c r="I173" i="4"/>
  <c r="I183" i="4"/>
  <c r="I78" i="4"/>
  <c r="I79" i="4"/>
  <c r="I85" i="4"/>
  <c r="I75" i="4"/>
  <c r="I81" i="4"/>
  <c r="I84" i="4"/>
  <c r="I213" i="4"/>
  <c r="I217" i="4"/>
  <c r="I215" i="4"/>
  <c r="I211" i="4"/>
  <c r="I209" i="4"/>
  <c r="H155" i="4"/>
  <c r="H154" i="4"/>
  <c r="H153" i="4"/>
  <c r="H152" i="4"/>
  <c r="H151" i="4"/>
  <c r="H149" i="4"/>
  <c r="I149" i="4" s="1"/>
  <c r="H148" i="4"/>
  <c r="H147" i="4"/>
  <c r="H146" i="4"/>
  <c r="I146" i="4" s="1"/>
  <c r="H145" i="4"/>
  <c r="I145" i="4" s="1"/>
  <c r="H143" i="4"/>
  <c r="H142" i="4"/>
  <c r="H141" i="4"/>
  <c r="H140" i="4"/>
  <c r="I140" i="4" s="1"/>
  <c r="H139" i="4"/>
  <c r="H137" i="4"/>
  <c r="H136" i="4"/>
  <c r="H135" i="4"/>
  <c r="H134" i="4"/>
  <c r="H133" i="4"/>
  <c r="H131" i="4"/>
  <c r="I131" i="4" s="1"/>
  <c r="H130" i="4"/>
  <c r="I130" i="4" s="1"/>
  <c r="H129" i="4"/>
  <c r="I129" i="4" s="1"/>
  <c r="H128" i="4"/>
  <c r="I128" i="4" s="1"/>
  <c r="H127" i="4"/>
  <c r="I127" i="4" s="1"/>
  <c r="H66" i="4"/>
  <c r="H65" i="4"/>
  <c r="H64" i="4"/>
  <c r="H63" i="4"/>
  <c r="H62" i="4"/>
  <c r="H60" i="4"/>
  <c r="H59" i="4"/>
  <c r="H58" i="4"/>
  <c r="H57" i="4"/>
  <c r="H56" i="4"/>
  <c r="H54" i="4"/>
  <c r="H53" i="4"/>
  <c r="H52" i="4"/>
  <c r="H51" i="4"/>
  <c r="H50" i="4"/>
  <c r="H48" i="4"/>
  <c r="H47" i="4"/>
  <c r="H46" i="4"/>
  <c r="H45" i="4"/>
  <c r="H44" i="4"/>
  <c r="H42" i="4"/>
  <c r="I42" i="4" s="1"/>
  <c r="H41" i="4"/>
  <c r="I41" i="4" s="1"/>
  <c r="H40" i="4"/>
  <c r="I40" i="4" s="1"/>
  <c r="H39" i="4"/>
  <c r="I39" i="4" s="1"/>
  <c r="H38" i="4"/>
  <c r="I38" i="4" s="1"/>
  <c r="I57" i="4" l="1"/>
  <c r="I51" i="4"/>
  <c r="I56" i="4"/>
  <c r="I60" i="4"/>
  <c r="I134" i="4"/>
  <c r="I139" i="4"/>
  <c r="I143" i="4"/>
  <c r="I148" i="4"/>
  <c r="I65" i="4"/>
  <c r="I153" i="4"/>
  <c r="I47" i="4"/>
  <c r="I62" i="4"/>
  <c r="I66" i="4"/>
  <c r="I135" i="4"/>
  <c r="I154" i="4"/>
  <c r="I44" i="4"/>
  <c r="I48" i="4"/>
  <c r="I53" i="4"/>
  <c r="I63" i="4"/>
  <c r="I136" i="4"/>
  <c r="I141" i="4"/>
  <c r="I151" i="4"/>
  <c r="I155" i="4"/>
  <c r="I45" i="4"/>
  <c r="I50" i="4"/>
  <c r="I54" i="4"/>
  <c r="I59" i="4"/>
  <c r="I133" i="4"/>
  <c r="I137" i="4"/>
  <c r="I142" i="4"/>
  <c r="I147" i="4"/>
  <c r="I152" i="4"/>
  <c r="H13" i="2"/>
  <c r="H12" i="2"/>
  <c r="H11" i="2"/>
  <c r="H10" i="2"/>
  <c r="H6" i="2"/>
  <c r="H7" i="2"/>
  <c r="H8" i="2"/>
  <c r="I204" i="4" l="1"/>
  <c r="I202" i="4"/>
  <c r="H200" i="4"/>
  <c r="I200" i="4" s="1"/>
  <c r="I198" i="4"/>
  <c r="A192" i="4"/>
  <c r="I196" i="4"/>
  <c r="H98" i="4"/>
  <c r="I98" i="4" s="1"/>
  <c r="A90" i="4"/>
  <c r="H122" i="4"/>
  <c r="H121" i="4"/>
  <c r="H120" i="4"/>
  <c r="H119" i="4"/>
  <c r="H118" i="4"/>
  <c r="H116" i="4"/>
  <c r="H115" i="4"/>
  <c r="H114" i="4"/>
  <c r="H113" i="4"/>
  <c r="H112" i="4"/>
  <c r="H110" i="4"/>
  <c r="H109" i="4"/>
  <c r="H108" i="4"/>
  <c r="H107" i="4"/>
  <c r="H106" i="4"/>
  <c r="H104" i="4"/>
  <c r="H103" i="4"/>
  <c r="H102" i="4"/>
  <c r="H101" i="4"/>
  <c r="H100" i="4"/>
  <c r="H97" i="4"/>
  <c r="H96" i="4"/>
  <c r="H95" i="4"/>
  <c r="H94" i="4"/>
  <c r="H93" i="4"/>
  <c r="H33" i="4"/>
  <c r="H32" i="4"/>
  <c r="H31" i="4"/>
  <c r="H30" i="4"/>
  <c r="H29" i="4"/>
  <c r="H27" i="4"/>
  <c r="H26" i="4"/>
  <c r="H25" i="4"/>
  <c r="H24" i="4"/>
  <c r="H23" i="4"/>
  <c r="H21" i="4"/>
  <c r="H20" i="4"/>
  <c r="H19" i="4"/>
  <c r="H18" i="4"/>
  <c r="H17" i="4"/>
  <c r="H15" i="4"/>
  <c r="H14" i="4"/>
  <c r="H13" i="4"/>
  <c r="H12" i="4"/>
  <c r="H11" i="4"/>
  <c r="H5" i="4"/>
  <c r="H6" i="4"/>
  <c r="H7" i="4"/>
  <c r="H8" i="4"/>
  <c r="H9" i="4"/>
  <c r="I15" i="4" l="1"/>
  <c r="I20" i="4"/>
  <c r="I103" i="4"/>
  <c r="I108" i="4"/>
  <c r="I113" i="4"/>
  <c r="I97" i="4"/>
  <c r="I31" i="4"/>
  <c r="I94" i="4"/>
  <c r="I14" i="4"/>
  <c r="I95" i="4"/>
  <c r="I101" i="4"/>
  <c r="I13" i="4"/>
  <c r="I11" i="4"/>
  <c r="I96" i="4"/>
  <c r="I93" i="4"/>
  <c r="I6" i="4"/>
  <c r="I30" i="4"/>
  <c r="I122" i="4"/>
  <c r="I9" i="4"/>
  <c r="I5" i="4"/>
  <c r="I8" i="4"/>
  <c r="I7" i="4"/>
  <c r="I12" i="4"/>
  <c r="I33" i="4"/>
  <c r="I102" i="4"/>
  <c r="I107" i="4"/>
  <c r="I112" i="4"/>
  <c r="I116" i="4"/>
  <c r="I17" i="4"/>
  <c r="I21" i="4"/>
  <c r="I26" i="4"/>
  <c r="I114" i="4"/>
  <c r="I25" i="4"/>
  <c r="I118" i="4"/>
  <c r="I18" i="4"/>
  <c r="I23" i="4"/>
  <c r="I27" i="4"/>
  <c r="I109" i="4"/>
  <c r="I119" i="4"/>
  <c r="I19" i="4"/>
  <c r="I24" i="4"/>
  <c r="I29" i="4"/>
  <c r="I32" i="4"/>
  <c r="I106" i="4"/>
  <c r="I110" i="4"/>
  <c r="I115" i="4"/>
  <c r="I120" i="4"/>
  <c r="I121" i="4"/>
  <c r="I100" i="4"/>
  <c r="I104" i="4"/>
  <c r="A1" i="10"/>
  <c r="E21" i="10"/>
  <c r="H5" i="2"/>
  <c r="A1" i="9"/>
  <c r="A1" i="4"/>
  <c r="A1" i="3"/>
</calcChain>
</file>

<file path=xl/comments1.xml><?xml version="1.0" encoding="utf-8"?>
<comments xmlns="http://schemas.openxmlformats.org/spreadsheetml/2006/main">
  <authors>
    <author>sdoherty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sdoherty:</t>
        </r>
        <r>
          <rPr>
            <sz val="9"/>
            <color indexed="81"/>
            <rFont val="Tahoma"/>
            <family val="2"/>
          </rPr>
          <t xml:space="preserve">
Update formula in Column G</t>
        </r>
      </text>
    </comment>
  </commentList>
</comments>
</file>

<file path=xl/connections.xml><?xml version="1.0" encoding="utf-8"?>
<connections xmlns="http://schemas.openxmlformats.org/spreadsheetml/2006/main">
  <connection id="1" name="VOC5BM" type="6" refreshedVersion="3" background="1" saveData="1">
    <textPr prompt="0" codePage="437" firstRow="20" sourceFile="D:\Macro Data\VOC5BM.lsc" delimited="0">
      <textFields count="5">
        <textField type="text"/>
        <textField type="text" position="21"/>
        <textField type="text" position="28"/>
        <textField type="text" position="39"/>
        <textField type="text" position="50"/>
      </textFields>
    </textPr>
  </connection>
</connections>
</file>

<file path=xl/sharedStrings.xml><?xml version="1.0" encoding="utf-8"?>
<sst xmlns="http://schemas.openxmlformats.org/spreadsheetml/2006/main" count="1920" uniqueCount="209">
  <si>
    <t>Control</t>
  </si>
  <si>
    <t>Compound</t>
  </si>
  <si>
    <t xml:space="preserve">Ret Time </t>
  </si>
  <si>
    <t>None</t>
  </si>
  <si>
    <t>N/A</t>
  </si>
  <si>
    <t>Result (ug/mL)</t>
  </si>
  <si>
    <t>CAS #</t>
  </si>
  <si>
    <t>Sample 1</t>
  </si>
  <si>
    <t>Factor</t>
  </si>
  <si>
    <t xml:space="preserve">Concentration </t>
  </si>
  <si>
    <t>SVOC</t>
  </si>
  <si>
    <t>Instrument</t>
  </si>
  <si>
    <t>ID</t>
  </si>
  <si>
    <t>Corrected</t>
  </si>
  <si>
    <t>57-10-3</t>
  </si>
  <si>
    <t>57-11-4</t>
  </si>
  <si>
    <t>Sample 2</t>
  </si>
  <si>
    <t>Sample 3</t>
  </si>
  <si>
    <t>Dilution</t>
  </si>
  <si>
    <t>VOC</t>
  </si>
  <si>
    <t>NVOC</t>
  </si>
  <si>
    <t>Acetone</t>
  </si>
  <si>
    <t>67-64-1</t>
  </si>
  <si>
    <t>Caprolactam</t>
  </si>
  <si>
    <t>105-60-2</t>
  </si>
  <si>
    <t>544-63-8</t>
  </si>
  <si>
    <t>Tert butyl alcohol</t>
  </si>
  <si>
    <t>75-65-0</t>
  </si>
  <si>
    <t>Diethylphthalate</t>
  </si>
  <si>
    <t>84-66-2</t>
  </si>
  <si>
    <t>Palmitic acid</t>
  </si>
  <si>
    <t>Oleic acid</t>
  </si>
  <si>
    <t>112-80-1</t>
  </si>
  <si>
    <t>2 methyl 1 propene</t>
  </si>
  <si>
    <t>115-11-7</t>
  </si>
  <si>
    <t>Stearic acid</t>
  </si>
  <si>
    <t>ethyl alcohol</t>
  </si>
  <si>
    <t>64-17-5</t>
  </si>
  <si>
    <t>Erucamide</t>
  </si>
  <si>
    <t>112-84-5</t>
  </si>
  <si>
    <t>2-ethyl 1 hexanol</t>
  </si>
  <si>
    <t>104-76-7</t>
  </si>
  <si>
    <t>Irgafos 126</t>
  </si>
  <si>
    <t>26741-53-7</t>
  </si>
  <si>
    <t>Butanal</t>
  </si>
  <si>
    <t>123-72-8</t>
  </si>
  <si>
    <t>119-47-1</t>
  </si>
  <si>
    <t>Pentanal</t>
  </si>
  <si>
    <t>110-62-3</t>
  </si>
  <si>
    <t>Hexanal</t>
  </si>
  <si>
    <t>66-25-1</t>
  </si>
  <si>
    <t>Benzyl alcohol</t>
  </si>
  <si>
    <t>100-51-6</t>
  </si>
  <si>
    <t>2-butanone</t>
  </si>
  <si>
    <t>78-93-3</t>
  </si>
  <si>
    <t>2-hexanone</t>
  </si>
  <si>
    <t>591-78-6</t>
  </si>
  <si>
    <t>1-propene, 2methyl-</t>
  </si>
  <si>
    <t>methylene chloride</t>
  </si>
  <si>
    <t>75-09-2</t>
  </si>
  <si>
    <t>acetonitrile</t>
  </si>
  <si>
    <t>75-05-8</t>
  </si>
  <si>
    <t>chloromethane</t>
  </si>
  <si>
    <t>74-87-3</t>
  </si>
  <si>
    <t>bromomethane</t>
  </si>
  <si>
    <t>74-83-9</t>
  </si>
  <si>
    <t>IPA</t>
  </si>
  <si>
    <t>67-63-0</t>
  </si>
  <si>
    <t>tetrahydrofuran</t>
  </si>
  <si>
    <t>109-99-9</t>
  </si>
  <si>
    <t>acrylonitrile</t>
  </si>
  <si>
    <t>1424-48-2</t>
  </si>
  <si>
    <t>styrene</t>
  </si>
  <si>
    <t>100-42-5</t>
  </si>
  <si>
    <t>chloro benzene</t>
  </si>
  <si>
    <t>108-90-7</t>
  </si>
  <si>
    <t>4-methyl-2-pentanone</t>
  </si>
  <si>
    <t>108-10-1</t>
  </si>
  <si>
    <t>ethylbenzene</t>
  </si>
  <si>
    <t>100-41-4</t>
  </si>
  <si>
    <t>m,p-xylene</t>
  </si>
  <si>
    <t>1330-20-7</t>
  </si>
  <si>
    <t>n-hexane</t>
  </si>
  <si>
    <t>110-54-3</t>
  </si>
  <si>
    <t>Result (ug/L)</t>
  </si>
  <si>
    <t>MPC - &gt;80%</t>
  </si>
  <si>
    <t>TIC - &lt;80%</t>
  </si>
  <si>
    <t>Oleamide</t>
  </si>
  <si>
    <t>301-02-0</t>
  </si>
  <si>
    <t>IC</t>
  </si>
  <si>
    <t>Irganox 1330</t>
  </si>
  <si>
    <t>1709-70-5</t>
  </si>
  <si>
    <t>toluene</t>
  </si>
  <si>
    <t>108-88-3</t>
  </si>
  <si>
    <t>Benzene</t>
  </si>
  <si>
    <t>71-43-2</t>
  </si>
  <si>
    <t>naphthalene</t>
  </si>
  <si>
    <t>91-20-3</t>
  </si>
  <si>
    <t>1,1,1-trichloroethane</t>
  </si>
  <si>
    <t>71-55-6</t>
  </si>
  <si>
    <t>Carbon tetrachloride</t>
  </si>
  <si>
    <t>56-23-5</t>
  </si>
  <si>
    <t>ethyl tert-butyl ether</t>
  </si>
  <si>
    <t>637-92-3</t>
  </si>
  <si>
    <t>Irganox 1076</t>
  </si>
  <si>
    <t>2082-79-3</t>
  </si>
  <si>
    <t>1,3,5-trimethylbenzene</t>
  </si>
  <si>
    <t>108-67-8</t>
  </si>
  <si>
    <t>1,2,4-trimethylbenzene</t>
  </si>
  <si>
    <t>95-63-6</t>
  </si>
  <si>
    <t>Dimethylphthalate</t>
  </si>
  <si>
    <t>131-11-3</t>
  </si>
  <si>
    <t>Chloroform</t>
  </si>
  <si>
    <t>67-66-3</t>
  </si>
  <si>
    <t>128-37-0</t>
  </si>
  <si>
    <t>Irgafos 168</t>
  </si>
  <si>
    <t>31570-04-4</t>
  </si>
  <si>
    <t>2,2,4,6,6-pentamethylheptane</t>
  </si>
  <si>
    <t>13475-82-6</t>
  </si>
  <si>
    <t>bis (2-ethylhexyl) phthalate</t>
  </si>
  <si>
    <t>117-81-7</t>
  </si>
  <si>
    <t>Concentration Factor = Initial Extraction Volume/Concentrated Volume</t>
  </si>
  <si>
    <t>80-05-7</t>
  </si>
  <si>
    <t>Bisphenol A</t>
  </si>
  <si>
    <t>Irganox 1010</t>
  </si>
  <si>
    <t>98584-37-3</t>
  </si>
  <si>
    <t>LC/UV</t>
  </si>
  <si>
    <t>Additional Peaks</t>
  </si>
  <si>
    <t>Wavelenth(s) (nm)</t>
  </si>
  <si>
    <t>Corrected Resulted (ug/mL) = (Instrument Result (ug/mL) * Dilution Factor)/Concentration Factor</t>
  </si>
  <si>
    <t>Corrected Result (ug/L) = Instrument Result (ug/L) * Dilution Factor - Control Result (ug/L)</t>
  </si>
  <si>
    <t>Compounds observed in blank not reported, as they are not test article/control related.</t>
  </si>
  <si>
    <t>Blank</t>
  </si>
  <si>
    <t xml:space="preserve"> Factor</t>
  </si>
  <si>
    <t>Corrected Result (ug/mL) = (Instrument Result (ug/mL) * Dilution Factor)/Concentration Factor</t>
  </si>
  <si>
    <t xml:space="preserve">Blank/Control Corrected Result (ug/mL) = Correct Result (ug/mL) - Corrected Result Corrected for Blank/Control (ug/mL) </t>
  </si>
  <si>
    <t>BRL - Below reporting Limit (&lt;1 ug/mL)</t>
  </si>
  <si>
    <t>HS-VOC</t>
  </si>
  <si>
    <t>Sample Mass (g)</t>
  </si>
  <si>
    <t>Retention Time</t>
  </si>
  <si>
    <t>Response</t>
  </si>
  <si>
    <t>Area &gt; 10 %</t>
  </si>
  <si>
    <t>Conc (ug)</t>
  </si>
  <si>
    <t>Conc (ug/g)</t>
  </si>
  <si>
    <t>CAS</t>
  </si>
  <si>
    <t>ID Level</t>
  </si>
  <si>
    <t>TIC</t>
  </si>
  <si>
    <t>MPC</t>
  </si>
  <si>
    <t>Area Internal</t>
  </si>
  <si>
    <t>Run ID:</t>
  </si>
  <si>
    <t>A0074</t>
  </si>
  <si>
    <t xml:space="preserve">10% area internal </t>
  </si>
  <si>
    <t>Conc (ug) = Conc Standard (ug) * Area Sample/Area Standard</t>
  </si>
  <si>
    <t>Conc (ug/g) = Conc (ug)/Sample Mass (g)</t>
  </si>
  <si>
    <t>Highlighted results reported.</t>
  </si>
  <si>
    <t>Trioctyl Trimellitate (TOTM)</t>
  </si>
  <si>
    <t>3319-31-1</t>
  </si>
  <si>
    <t>BHT</t>
  </si>
  <si>
    <t>Irganox 245</t>
  </si>
  <si>
    <t>A.O. 2246</t>
  </si>
  <si>
    <t>Myristic acid</t>
  </si>
  <si>
    <t>Irganox 3114</t>
  </si>
  <si>
    <t>27676-62-6</t>
  </si>
  <si>
    <t>36443-68-2</t>
  </si>
  <si>
    <t>Purified Water</t>
  </si>
  <si>
    <t>24h</t>
  </si>
  <si>
    <t>Reportable</t>
  </si>
  <si>
    <t>Not Reportable</t>
  </si>
  <si>
    <t>(R/NR)</t>
  </si>
  <si>
    <t>15-04191-N1</t>
  </si>
  <si>
    <t>-</t>
  </si>
  <si>
    <t>Palmitic Acid</t>
  </si>
  <si>
    <t>Oleic Acid</t>
  </si>
  <si>
    <t>Stearic Acid</t>
  </si>
  <si>
    <t>mb1512027oe</t>
  </si>
  <si>
    <t>NR</t>
  </si>
  <si>
    <t>50% Ethanol</t>
  </si>
  <si>
    <t>mb1512030oe</t>
  </si>
  <si>
    <t>Hexane</t>
  </si>
  <si>
    <t>mb1512028oe</t>
  </si>
  <si>
    <t xml:space="preserve">Sample 2 </t>
  </si>
  <si>
    <t>48h</t>
  </si>
  <si>
    <t>mb1512032oe</t>
  </si>
  <si>
    <t>mb1512034oe</t>
  </si>
  <si>
    <t>mb1512036oe</t>
  </si>
  <si>
    <t>72h</t>
  </si>
  <si>
    <t>mb1512039oe</t>
  </si>
  <si>
    <t>mb1512042oe</t>
  </si>
  <si>
    <t>mb1512040oe</t>
  </si>
  <si>
    <t>Ethanol</t>
  </si>
  <si>
    <t>Note: 72h samples run on ID 3145</t>
  </si>
  <si>
    <t>121-43-7</t>
  </si>
  <si>
    <t xml:space="preserve">Column Bleed </t>
  </si>
  <si>
    <t>Trimethyl ester boric acid</t>
  </si>
  <si>
    <t>Propylene Glycol</t>
  </si>
  <si>
    <t>57-55-6</t>
  </si>
  <si>
    <t>4-hydroxy-4-methyl-2-Pentanone</t>
  </si>
  <si>
    <t>123-42-2</t>
  </si>
  <si>
    <t>mb1512029oe</t>
  </si>
  <si>
    <t>2,2-diethoxy-Propane</t>
  </si>
  <si>
    <t>126-84-1</t>
  </si>
  <si>
    <t>mb1512026oe</t>
  </si>
  <si>
    <t>mb1512031oe</t>
  </si>
  <si>
    <t>mb1512025oe</t>
  </si>
  <si>
    <t>mb1512033oe</t>
  </si>
  <si>
    <t>mb1512035oe</t>
  </si>
  <si>
    <t>mb1512038oe</t>
  </si>
  <si>
    <t>mb1512041oe</t>
  </si>
  <si>
    <t>mb1512037oe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</si>
</sst>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2"/>
      <color indexed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FF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0" fillId="0" borderId="0" xfId="0" applyFill="1" applyAlignment="1">
      <alignment horizontal="center"/>
    </xf>
    <xf numFmtId="0" fontId="7" fillId="0" borderId="0" xfId="0" applyFont="1"/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1"/>
    <xf numFmtId="0" fontId="1" fillId="0" borderId="0" xfId="1" applyFont="1"/>
    <xf numFmtId="0" fontId="2" fillId="0" borderId="0" xfId="1" applyFill="1"/>
    <xf numFmtId="0" fontId="2" fillId="0" borderId="0" xfId="1" applyFill="1" applyAlignment="1">
      <alignment horizontal="center"/>
    </xf>
    <xf numFmtId="0" fontId="2" fillId="0" borderId="0" xfId="1" applyAlignment="1">
      <alignment horizontal="center"/>
    </xf>
    <xf numFmtId="0" fontId="1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Fill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/>
    <xf numFmtId="0" fontId="0" fillId="0" borderId="0" xfId="0" applyFill="1"/>
    <xf numFmtId="0" fontId="1" fillId="0" borderId="0" xfId="1" applyFont="1" applyFill="1"/>
    <xf numFmtId="0" fontId="1" fillId="0" borderId="0" xfId="1" applyFont="1" applyFill="1" applyAlignment="1">
      <alignment horizontal="center"/>
    </xf>
    <xf numFmtId="0" fontId="2" fillId="0" borderId="0" xfId="1" applyFont="1" applyFill="1"/>
    <xf numFmtId="0" fontId="2" fillId="0" borderId="0" xfId="1" applyFont="1"/>
    <xf numFmtId="0" fontId="7" fillId="0" borderId="0" xfId="1" applyFont="1"/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Fill="1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Fill="1" applyAlignment="1">
      <alignment horizontal="center"/>
    </xf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workbookViewId="0">
      <selection activeCell="C19" sqref="C19"/>
    </sheetView>
  </sheetViews>
  <sheetFormatPr defaultRowHeight="12.75" x14ac:dyDescent="0.2"/>
  <cols>
    <col min="1" max="1" width="12" style="16" bestFit="1" customWidth="1"/>
    <col min="2" max="2" width="16.28515625" style="12" customWidth="1"/>
    <col min="3" max="3" width="31.5703125" style="12" bestFit="1" customWidth="1"/>
    <col min="4" max="4" width="16.140625" style="12" bestFit="1" customWidth="1"/>
    <col min="5" max="5" width="9.7109375" style="12" bestFit="1" customWidth="1"/>
    <col min="6" max="6" width="11.5703125" style="12" bestFit="1" customWidth="1"/>
    <col min="7" max="7" width="12" style="12" bestFit="1" customWidth="1"/>
    <col min="8" max="8" width="11.28515625" style="12" bestFit="1" customWidth="1"/>
    <col min="9" max="9" width="9.140625" style="12"/>
    <col min="10" max="10" width="11" style="12" customWidth="1"/>
    <col min="11" max="16384" width="9.140625" style="12"/>
  </cols>
  <sheetData>
    <row r="1" spans="1:11" ht="15" x14ac:dyDescent="0.25">
      <c r="A1" s="31" t="str">
        <f>VOC!A1</f>
        <v>15-04191-N1</v>
      </c>
      <c r="D1" s="13" t="s">
        <v>137</v>
      </c>
    </row>
    <row r="2" spans="1:11" x14ac:dyDescent="0.2">
      <c r="A2" s="15"/>
      <c r="B2" s="14"/>
      <c r="C2" s="15"/>
      <c r="D2" s="14"/>
      <c r="E2" s="14"/>
      <c r="F2" s="14"/>
      <c r="G2" s="14"/>
      <c r="H2" s="14"/>
      <c r="I2" s="14"/>
      <c r="J2" s="14"/>
      <c r="K2" s="14"/>
    </row>
    <row r="3" spans="1:11" x14ac:dyDescent="0.2">
      <c r="A3" s="15"/>
      <c r="B3" s="24" t="s">
        <v>138</v>
      </c>
      <c r="C3" s="25" t="s">
        <v>1</v>
      </c>
      <c r="D3" s="25" t="s">
        <v>139</v>
      </c>
      <c r="E3" s="25" t="s">
        <v>140</v>
      </c>
      <c r="F3" s="25" t="s">
        <v>141</v>
      </c>
      <c r="G3" s="25" t="s">
        <v>142</v>
      </c>
      <c r="H3" s="25" t="s">
        <v>143</v>
      </c>
      <c r="I3" s="25" t="s">
        <v>145</v>
      </c>
      <c r="J3" s="25" t="s">
        <v>144</v>
      </c>
      <c r="K3" s="14"/>
    </row>
    <row r="4" spans="1:11" x14ac:dyDescent="0.2">
      <c r="A4" s="19" t="s">
        <v>7</v>
      </c>
      <c r="B4" s="15">
        <v>0.24</v>
      </c>
      <c r="C4" s="15" t="s">
        <v>192</v>
      </c>
      <c r="D4" s="15">
        <v>1.52</v>
      </c>
      <c r="E4" s="15">
        <v>6685880</v>
      </c>
      <c r="F4" s="15" t="b">
        <v>1</v>
      </c>
      <c r="G4" s="15">
        <v>1.54</v>
      </c>
      <c r="H4" s="15">
        <v>6.43</v>
      </c>
      <c r="I4" s="15" t="s">
        <v>4</v>
      </c>
      <c r="J4" s="15" t="s">
        <v>4</v>
      </c>
      <c r="K4" s="14"/>
    </row>
    <row r="5" spans="1:11" x14ac:dyDescent="0.2">
      <c r="A5" s="19"/>
      <c r="B5" s="15"/>
      <c r="C5" s="15" t="s">
        <v>193</v>
      </c>
      <c r="D5" s="15">
        <v>3.77</v>
      </c>
      <c r="E5" s="15">
        <v>887346</v>
      </c>
      <c r="F5" s="15" t="b">
        <v>1</v>
      </c>
      <c r="G5" s="15">
        <v>0.2</v>
      </c>
      <c r="H5" s="15">
        <v>0.85</v>
      </c>
      <c r="I5" s="15" t="s">
        <v>146</v>
      </c>
      <c r="J5" s="15" t="s">
        <v>191</v>
      </c>
      <c r="K5" s="14"/>
    </row>
    <row r="6" spans="1:11" x14ac:dyDescent="0.2">
      <c r="A6" s="19"/>
      <c r="B6" s="15"/>
      <c r="C6" s="15"/>
      <c r="D6" s="15"/>
      <c r="E6" s="15"/>
      <c r="F6" s="15"/>
      <c r="G6" s="15"/>
      <c r="H6" s="15"/>
      <c r="I6" s="15"/>
      <c r="J6" s="15"/>
      <c r="K6" s="14"/>
    </row>
    <row r="7" spans="1:11" x14ac:dyDescent="0.2">
      <c r="A7" s="19" t="s">
        <v>16</v>
      </c>
      <c r="B7" s="15">
        <v>4.79</v>
      </c>
      <c r="C7" s="15" t="s">
        <v>192</v>
      </c>
      <c r="D7" s="15">
        <v>1.52</v>
      </c>
      <c r="E7" s="15">
        <v>2452950</v>
      </c>
      <c r="F7" s="15" t="b">
        <v>1</v>
      </c>
      <c r="G7" s="15">
        <v>0.56999999999999995</v>
      </c>
      <c r="H7" s="15">
        <v>2.37</v>
      </c>
      <c r="I7" s="15" t="s">
        <v>4</v>
      </c>
      <c r="J7" s="15" t="s">
        <v>4</v>
      </c>
      <c r="K7" s="14"/>
    </row>
    <row r="8" spans="1:11" x14ac:dyDescent="0.2">
      <c r="A8" s="19"/>
      <c r="B8" s="15"/>
      <c r="C8" s="15" t="s">
        <v>193</v>
      </c>
      <c r="D8" s="15">
        <v>3.77</v>
      </c>
      <c r="E8" s="15">
        <v>2176470</v>
      </c>
      <c r="F8" s="15" t="b">
        <v>1</v>
      </c>
      <c r="G8" s="15">
        <v>0.5</v>
      </c>
      <c r="H8" s="15">
        <v>2.1</v>
      </c>
      <c r="I8" s="15" t="s">
        <v>147</v>
      </c>
      <c r="J8" s="15" t="s">
        <v>191</v>
      </c>
      <c r="K8" s="14"/>
    </row>
    <row r="9" spans="1:11" x14ac:dyDescent="0.2">
      <c r="A9" s="19"/>
      <c r="B9" s="15"/>
      <c r="C9" s="15"/>
      <c r="D9" s="15"/>
      <c r="E9" s="15"/>
      <c r="F9" s="15"/>
      <c r="G9" s="15"/>
      <c r="H9" s="15"/>
      <c r="I9" s="15"/>
      <c r="J9" s="15"/>
      <c r="K9" s="14"/>
    </row>
    <row r="10" spans="1:11" x14ac:dyDescent="0.2">
      <c r="A10" s="19" t="s">
        <v>17</v>
      </c>
      <c r="B10" s="15">
        <v>4.79</v>
      </c>
      <c r="C10" s="15" t="s">
        <v>192</v>
      </c>
      <c r="D10" s="15">
        <v>1.49</v>
      </c>
      <c r="E10" s="15">
        <v>2367950</v>
      </c>
      <c r="F10" s="15" t="b">
        <v>1</v>
      </c>
      <c r="G10" s="15">
        <v>0.59</v>
      </c>
      <c r="H10" s="15">
        <v>2.4700000000000002</v>
      </c>
      <c r="I10" s="15" t="s">
        <v>4</v>
      </c>
      <c r="J10" s="15" t="s">
        <v>4</v>
      </c>
      <c r="K10" s="14"/>
    </row>
    <row r="11" spans="1:11" x14ac:dyDescent="0.2">
      <c r="A11" s="19"/>
      <c r="B11" s="15"/>
      <c r="C11" s="15" t="s">
        <v>193</v>
      </c>
      <c r="D11" s="15">
        <v>3.76</v>
      </c>
      <c r="E11" s="15">
        <v>1182450</v>
      </c>
      <c r="F11" s="15" t="b">
        <v>1</v>
      </c>
      <c r="G11" s="15">
        <v>0.3</v>
      </c>
      <c r="H11" s="15">
        <v>1.24</v>
      </c>
      <c r="I11" s="15" t="s">
        <v>147</v>
      </c>
      <c r="J11" s="15" t="s">
        <v>191</v>
      </c>
      <c r="K11" s="14"/>
    </row>
    <row r="12" spans="1:11" x14ac:dyDescent="0.2">
      <c r="A12" s="19"/>
      <c r="B12" s="15"/>
      <c r="C12" s="15"/>
      <c r="D12" s="15"/>
      <c r="E12" s="15"/>
      <c r="F12" s="15"/>
      <c r="G12" s="15"/>
      <c r="H12" s="15"/>
      <c r="I12" s="15"/>
      <c r="J12" s="15"/>
      <c r="K12" s="14"/>
    </row>
    <row r="13" spans="1:11" x14ac:dyDescent="0.2">
      <c r="A13" s="19"/>
      <c r="B13" s="15"/>
      <c r="C13" s="15"/>
      <c r="D13" s="15"/>
      <c r="E13" s="15"/>
      <c r="F13" s="15"/>
      <c r="G13" s="15"/>
      <c r="H13" s="15"/>
      <c r="I13" s="15"/>
      <c r="J13" s="15"/>
      <c r="K13" s="14"/>
    </row>
    <row r="14" spans="1:11" x14ac:dyDescent="0.2">
      <c r="A14" s="19"/>
      <c r="B14" s="15"/>
      <c r="C14" s="15"/>
      <c r="D14" s="15"/>
      <c r="E14" s="15"/>
      <c r="F14" s="15"/>
      <c r="G14" s="15"/>
      <c r="H14" s="15"/>
      <c r="I14" s="15"/>
      <c r="J14" s="15"/>
      <c r="K14" s="14"/>
    </row>
    <row r="15" spans="1:11" x14ac:dyDescent="0.2">
      <c r="A15" s="19"/>
      <c r="B15" s="15"/>
      <c r="C15" s="15"/>
      <c r="D15" s="15"/>
      <c r="E15" s="15"/>
      <c r="F15" s="15"/>
      <c r="G15" s="15"/>
      <c r="H15" s="15"/>
      <c r="I15" s="15"/>
      <c r="J15" s="15"/>
      <c r="K15" s="14"/>
    </row>
    <row r="16" spans="1:11" x14ac:dyDescent="0.2">
      <c r="A16" s="19"/>
      <c r="B16" s="15"/>
      <c r="C16" s="15"/>
      <c r="D16" s="15"/>
      <c r="E16" s="15"/>
      <c r="F16" s="15"/>
      <c r="G16" s="15"/>
      <c r="H16" s="15"/>
      <c r="I16" s="15"/>
      <c r="J16" s="15"/>
      <c r="K16" s="14"/>
    </row>
    <row r="17" spans="1:11" x14ac:dyDescent="0.2">
      <c r="A17" s="19"/>
      <c r="B17" s="15"/>
      <c r="C17" s="15"/>
      <c r="D17" s="15"/>
      <c r="E17" s="15"/>
      <c r="F17" s="15"/>
      <c r="G17" s="15"/>
      <c r="H17" s="15"/>
      <c r="I17" s="15"/>
      <c r="J17" s="15"/>
      <c r="K17" s="14"/>
    </row>
    <row r="18" spans="1:11" x14ac:dyDescent="0.2">
      <c r="A18" s="19"/>
      <c r="B18" s="15"/>
      <c r="C18" s="15"/>
      <c r="D18" s="15"/>
      <c r="E18" s="15"/>
      <c r="F18" s="15"/>
      <c r="G18" s="15"/>
      <c r="H18" s="15"/>
      <c r="I18" s="15"/>
      <c r="J18" s="15"/>
      <c r="K18" s="14"/>
    </row>
    <row r="19" spans="1:11" x14ac:dyDescent="0.2">
      <c r="A19" s="15"/>
      <c r="B19" s="14"/>
      <c r="C19" s="15"/>
      <c r="D19" s="14"/>
      <c r="E19" s="14"/>
      <c r="F19" s="14"/>
      <c r="G19" s="14"/>
      <c r="H19" s="14"/>
      <c r="I19" s="14"/>
      <c r="J19" s="14"/>
      <c r="K19" s="14"/>
    </row>
    <row r="20" spans="1:11" x14ac:dyDescent="0.2">
      <c r="A20" s="15"/>
      <c r="B20" s="14"/>
      <c r="C20" s="14"/>
      <c r="D20" s="26" t="s">
        <v>148</v>
      </c>
      <c r="E20" s="14">
        <v>1895353</v>
      </c>
      <c r="F20" s="24" t="s">
        <v>149</v>
      </c>
      <c r="G20" s="26" t="s">
        <v>150</v>
      </c>
      <c r="H20" s="14"/>
      <c r="I20" s="14"/>
      <c r="J20" s="14"/>
      <c r="K20" s="14"/>
    </row>
    <row r="21" spans="1:11" x14ac:dyDescent="0.2">
      <c r="A21" s="15"/>
      <c r="B21" s="14"/>
      <c r="C21" s="14"/>
      <c r="D21" s="26" t="s">
        <v>151</v>
      </c>
      <c r="E21" s="14">
        <f>E20*0.1</f>
        <v>189535.30000000002</v>
      </c>
      <c r="F21" s="14"/>
      <c r="G21" s="14"/>
      <c r="H21" s="14"/>
      <c r="I21" s="14"/>
      <c r="J21" s="14"/>
      <c r="K21" s="14"/>
    </row>
    <row r="22" spans="1:11" x14ac:dyDescent="0.2">
      <c r="A22" s="15"/>
      <c r="B22" s="14"/>
      <c r="C22" s="14"/>
      <c r="D22" s="26" t="s">
        <v>142</v>
      </c>
      <c r="E22" s="14">
        <v>1</v>
      </c>
      <c r="F22" s="14"/>
      <c r="G22" s="14"/>
      <c r="H22" s="14"/>
      <c r="I22" s="14"/>
      <c r="J22" s="14"/>
      <c r="K22" s="14"/>
    </row>
    <row r="23" spans="1:11" x14ac:dyDescent="0.2">
      <c r="A23" s="15"/>
      <c r="B23" s="14"/>
      <c r="C23" s="14"/>
      <c r="D23" s="14"/>
      <c r="E23" s="14"/>
      <c r="F23" s="14"/>
      <c r="G23" s="14"/>
      <c r="H23" s="14"/>
      <c r="I23" s="14"/>
      <c r="J23" s="14"/>
      <c r="K23" s="14"/>
    </row>
    <row r="24" spans="1:11" x14ac:dyDescent="0.2">
      <c r="C24" s="27" t="s">
        <v>152</v>
      </c>
    </row>
    <row r="25" spans="1:11" x14ac:dyDescent="0.2">
      <c r="C25" s="27" t="s">
        <v>153</v>
      </c>
    </row>
    <row r="26" spans="1:11" x14ac:dyDescent="0.2">
      <c r="A26" s="15"/>
      <c r="B26" s="14"/>
      <c r="C26" s="14" t="s">
        <v>154</v>
      </c>
      <c r="D26" s="14"/>
      <c r="E26" s="14"/>
      <c r="F26" s="14"/>
      <c r="G26" s="14"/>
      <c r="H26" s="14"/>
      <c r="I26" s="14"/>
      <c r="J26" s="14"/>
      <c r="K26" s="14"/>
    </row>
    <row r="27" spans="1:11" x14ac:dyDescent="0.2">
      <c r="A27" s="15"/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 spans="1:11" x14ac:dyDescent="0.2">
      <c r="C28" s="28" t="s">
        <v>85</v>
      </c>
    </row>
    <row r="29" spans="1:11" x14ac:dyDescent="0.2">
      <c r="C29" s="28" t="s">
        <v>86</v>
      </c>
    </row>
  </sheetData>
  <pageMargins left="0.7" right="0.7" top="0.75" bottom="0.75" header="0.3" footer="0.3"/>
  <pageSetup scale="87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3"/>
  <sheetViews>
    <sheetView topLeftCell="A12" workbookViewId="0">
      <selection activeCell="A15" sqref="A15:K43"/>
    </sheetView>
  </sheetViews>
  <sheetFormatPr defaultRowHeight="12.75" x14ac:dyDescent="0.2"/>
  <cols>
    <col min="1" max="1" width="14.5703125" style="2" bestFit="1" customWidth="1"/>
    <col min="2" max="2" width="17.42578125" style="2" bestFit="1" customWidth="1"/>
    <col min="3" max="3" width="12.5703125" bestFit="1" customWidth="1"/>
    <col min="4" max="4" width="12.28515625" bestFit="1" customWidth="1"/>
    <col min="5" max="5" width="14.140625" bestFit="1" customWidth="1"/>
    <col min="7" max="7" width="14.140625" bestFit="1" customWidth="1"/>
    <col min="8" max="9" width="14.140625" customWidth="1"/>
  </cols>
  <sheetData>
    <row r="1" spans="1:11" ht="15" x14ac:dyDescent="0.25">
      <c r="A1" s="32" t="s">
        <v>169</v>
      </c>
      <c r="C1" s="1" t="s">
        <v>19</v>
      </c>
    </row>
    <row r="2" spans="1:11" x14ac:dyDescent="0.2">
      <c r="C2" s="2"/>
      <c r="D2" s="2"/>
      <c r="E2" s="2"/>
      <c r="F2" s="2"/>
      <c r="G2" s="2"/>
      <c r="H2" s="3" t="s">
        <v>0</v>
      </c>
      <c r="I2" s="3" t="s">
        <v>166</v>
      </c>
    </row>
    <row r="3" spans="1:11" x14ac:dyDescent="0.2">
      <c r="C3" s="2"/>
      <c r="D3" s="2"/>
      <c r="E3" s="3" t="s">
        <v>11</v>
      </c>
      <c r="F3" s="3" t="s">
        <v>18</v>
      </c>
      <c r="G3" s="3" t="s">
        <v>13</v>
      </c>
      <c r="H3" s="3" t="s">
        <v>13</v>
      </c>
      <c r="I3" s="3" t="s">
        <v>167</v>
      </c>
    </row>
    <row r="4" spans="1:11" x14ac:dyDescent="0.2">
      <c r="C4" s="3" t="s">
        <v>1</v>
      </c>
      <c r="D4" s="3" t="s">
        <v>2</v>
      </c>
      <c r="E4" s="3" t="s">
        <v>84</v>
      </c>
      <c r="F4" s="3" t="s">
        <v>8</v>
      </c>
      <c r="G4" s="3" t="s">
        <v>84</v>
      </c>
      <c r="H4" s="3" t="s">
        <v>84</v>
      </c>
      <c r="I4" s="3" t="s">
        <v>168</v>
      </c>
      <c r="J4" s="3" t="s">
        <v>12</v>
      </c>
      <c r="K4" s="3" t="s">
        <v>6</v>
      </c>
    </row>
    <row r="5" spans="1:11" x14ac:dyDescent="0.2">
      <c r="A5" s="3" t="s">
        <v>164</v>
      </c>
      <c r="B5" s="2" t="s">
        <v>0</v>
      </c>
      <c r="C5" s="4" t="s">
        <v>3</v>
      </c>
      <c r="D5" s="2" t="s">
        <v>4</v>
      </c>
      <c r="E5" s="2" t="s">
        <v>4</v>
      </c>
      <c r="F5" s="2">
        <v>1</v>
      </c>
      <c r="G5" s="2" t="s">
        <v>4</v>
      </c>
      <c r="H5" s="2" t="str">
        <f>G5</f>
        <v>N/A</v>
      </c>
      <c r="I5" s="2" t="s">
        <v>170</v>
      </c>
      <c r="J5" s="2" t="s">
        <v>4</v>
      </c>
      <c r="K5" s="2" t="s">
        <v>4</v>
      </c>
    </row>
    <row r="6" spans="1:11" x14ac:dyDescent="0.2">
      <c r="A6" s="3" t="s">
        <v>165</v>
      </c>
      <c r="B6" s="2" t="s">
        <v>7</v>
      </c>
      <c r="C6" s="4" t="s">
        <v>3</v>
      </c>
      <c r="D6" s="2" t="s">
        <v>4</v>
      </c>
      <c r="E6" s="2" t="s">
        <v>4</v>
      </c>
      <c r="F6" s="2">
        <v>1</v>
      </c>
      <c r="G6" s="2" t="s">
        <v>4</v>
      </c>
      <c r="H6" s="2" t="str">
        <f t="shared" ref="H6:H8" si="0">G6</f>
        <v>N/A</v>
      </c>
      <c r="I6" s="2" t="s">
        <v>170</v>
      </c>
      <c r="J6" s="2" t="s">
        <v>4</v>
      </c>
      <c r="K6" s="2" t="s">
        <v>4</v>
      </c>
    </row>
    <row r="7" spans="1:11" x14ac:dyDescent="0.2">
      <c r="B7" s="2" t="s">
        <v>16</v>
      </c>
      <c r="C7" s="4" t="s">
        <v>3</v>
      </c>
      <c r="D7" s="2" t="s">
        <v>4</v>
      </c>
      <c r="E7" s="2" t="s">
        <v>4</v>
      </c>
      <c r="F7" s="2">
        <v>1</v>
      </c>
      <c r="G7" s="2" t="s">
        <v>4</v>
      </c>
      <c r="H7" s="2" t="str">
        <f t="shared" si="0"/>
        <v>N/A</v>
      </c>
      <c r="I7" s="2" t="s">
        <v>170</v>
      </c>
      <c r="J7" s="2" t="s">
        <v>4</v>
      </c>
      <c r="K7" s="2" t="s">
        <v>4</v>
      </c>
    </row>
    <row r="8" spans="1:11" x14ac:dyDescent="0.2">
      <c r="B8" s="2" t="s">
        <v>17</v>
      </c>
      <c r="C8" s="4" t="s">
        <v>3</v>
      </c>
      <c r="D8" s="2" t="s">
        <v>4</v>
      </c>
      <c r="E8" s="2" t="s">
        <v>4</v>
      </c>
      <c r="F8" s="2">
        <v>1</v>
      </c>
      <c r="G8" s="2" t="s">
        <v>4</v>
      </c>
      <c r="H8" s="2" t="str">
        <f t="shared" si="0"/>
        <v>N/A</v>
      </c>
      <c r="I8" s="2" t="s">
        <v>170</v>
      </c>
      <c r="J8" s="2" t="s">
        <v>4</v>
      </c>
      <c r="K8" s="2" t="s">
        <v>4</v>
      </c>
    </row>
    <row r="10" spans="1:11" x14ac:dyDescent="0.2">
      <c r="A10" s="3" t="s">
        <v>164</v>
      </c>
      <c r="B10" s="2" t="s">
        <v>0</v>
      </c>
      <c r="C10" s="4" t="s">
        <v>3</v>
      </c>
      <c r="D10" s="2" t="s">
        <v>4</v>
      </c>
      <c r="E10" s="2" t="s">
        <v>4</v>
      </c>
      <c r="F10" s="2">
        <v>1</v>
      </c>
      <c r="G10" s="2" t="s">
        <v>4</v>
      </c>
      <c r="H10" s="2" t="str">
        <f>G10</f>
        <v>N/A</v>
      </c>
      <c r="I10" s="2" t="s">
        <v>170</v>
      </c>
      <c r="J10" s="2" t="s">
        <v>4</v>
      </c>
      <c r="K10" s="2" t="s">
        <v>4</v>
      </c>
    </row>
    <row r="11" spans="1:11" x14ac:dyDescent="0.2">
      <c r="A11" s="3" t="s">
        <v>181</v>
      </c>
      <c r="B11" s="2" t="s">
        <v>7</v>
      </c>
      <c r="C11" s="4" t="s">
        <v>3</v>
      </c>
      <c r="D11" s="2" t="s">
        <v>4</v>
      </c>
      <c r="E11" s="2" t="s">
        <v>4</v>
      </c>
      <c r="F11" s="2">
        <v>1</v>
      </c>
      <c r="G11" s="2" t="s">
        <v>4</v>
      </c>
      <c r="H11" s="2" t="str">
        <f t="shared" ref="H11:H13" si="1">G11</f>
        <v>N/A</v>
      </c>
      <c r="I11" s="2" t="s">
        <v>170</v>
      </c>
      <c r="J11" s="2" t="s">
        <v>4</v>
      </c>
      <c r="K11" s="2" t="s">
        <v>4</v>
      </c>
    </row>
    <row r="12" spans="1:11" x14ac:dyDescent="0.2">
      <c r="B12" s="2" t="s">
        <v>16</v>
      </c>
      <c r="C12" s="4" t="s">
        <v>3</v>
      </c>
      <c r="D12" s="2" t="s">
        <v>4</v>
      </c>
      <c r="E12" s="2" t="s">
        <v>4</v>
      </c>
      <c r="F12" s="2">
        <v>1</v>
      </c>
      <c r="G12" s="2" t="s">
        <v>4</v>
      </c>
      <c r="H12" s="2" t="str">
        <f t="shared" si="1"/>
        <v>N/A</v>
      </c>
      <c r="I12" s="2" t="s">
        <v>170</v>
      </c>
      <c r="J12" s="2" t="s">
        <v>4</v>
      </c>
      <c r="K12" s="2" t="s">
        <v>4</v>
      </c>
    </row>
    <row r="13" spans="1:11" x14ac:dyDescent="0.2">
      <c r="B13" s="2" t="s">
        <v>17</v>
      </c>
      <c r="C13" s="4" t="s">
        <v>3</v>
      </c>
      <c r="D13" s="2" t="s">
        <v>4</v>
      </c>
      <c r="E13" s="2" t="s">
        <v>4</v>
      </c>
      <c r="F13" s="2">
        <v>1</v>
      </c>
      <c r="G13" s="2" t="s">
        <v>4</v>
      </c>
      <c r="H13" s="2" t="str">
        <f t="shared" si="1"/>
        <v>N/A</v>
      </c>
      <c r="I13" s="2" t="s">
        <v>170</v>
      </c>
      <c r="J13" s="2" t="s">
        <v>4</v>
      </c>
      <c r="K13" s="2" t="s">
        <v>4</v>
      </c>
    </row>
    <row r="15" spans="1:11" x14ac:dyDescent="0.2">
      <c r="A15" s="3" t="s">
        <v>164</v>
      </c>
      <c r="B15" s="2" t="s">
        <v>0</v>
      </c>
      <c r="C15" s="4" t="s">
        <v>3</v>
      </c>
      <c r="D15" s="2" t="s">
        <v>4</v>
      </c>
      <c r="E15" s="2" t="s">
        <v>4</v>
      </c>
      <c r="F15" s="2">
        <v>1</v>
      </c>
      <c r="G15" s="2" t="s">
        <v>4</v>
      </c>
      <c r="H15" s="2" t="str">
        <f>G15</f>
        <v>N/A</v>
      </c>
      <c r="I15" s="2" t="s">
        <v>170</v>
      </c>
      <c r="J15" s="2" t="s">
        <v>4</v>
      </c>
      <c r="K15" s="2" t="s">
        <v>4</v>
      </c>
    </row>
    <row r="16" spans="1:11" x14ac:dyDescent="0.2">
      <c r="A16" s="3" t="s">
        <v>185</v>
      </c>
      <c r="B16" s="2" t="s">
        <v>7</v>
      </c>
      <c r="C16" s="4" t="s">
        <v>3</v>
      </c>
      <c r="D16" s="2" t="s">
        <v>4</v>
      </c>
      <c r="E16" s="2" t="s">
        <v>4</v>
      </c>
      <c r="F16" s="2">
        <v>1</v>
      </c>
      <c r="G16" s="2" t="s">
        <v>4</v>
      </c>
      <c r="H16" s="2" t="str">
        <f t="shared" ref="H16:H18" si="2">G16</f>
        <v>N/A</v>
      </c>
      <c r="I16" s="2" t="s">
        <v>170</v>
      </c>
      <c r="J16" s="2" t="s">
        <v>4</v>
      </c>
      <c r="K16" s="2" t="s">
        <v>4</v>
      </c>
    </row>
    <row r="17" spans="1:11" x14ac:dyDescent="0.2">
      <c r="B17" s="2" t="s">
        <v>16</v>
      </c>
      <c r="C17" s="4" t="s">
        <v>3</v>
      </c>
      <c r="D17" s="2" t="s">
        <v>4</v>
      </c>
      <c r="E17" s="2" t="s">
        <v>4</v>
      </c>
      <c r="F17" s="2">
        <v>1</v>
      </c>
      <c r="G17" s="2" t="s">
        <v>4</v>
      </c>
      <c r="H17" s="2" t="str">
        <f t="shared" si="2"/>
        <v>N/A</v>
      </c>
      <c r="I17" s="2" t="s">
        <v>170</v>
      </c>
      <c r="J17" s="2" t="s">
        <v>4</v>
      </c>
      <c r="K17" s="2" t="s">
        <v>4</v>
      </c>
    </row>
    <row r="18" spans="1:11" x14ac:dyDescent="0.2">
      <c r="B18" s="2" t="s">
        <v>17</v>
      </c>
      <c r="C18" s="4" t="s">
        <v>3</v>
      </c>
      <c r="D18" s="2" t="s">
        <v>4</v>
      </c>
      <c r="E18" s="2" t="s">
        <v>4</v>
      </c>
      <c r="F18" s="2">
        <v>1</v>
      </c>
      <c r="G18" s="2" t="s">
        <v>4</v>
      </c>
      <c r="H18" s="2" t="str">
        <f t="shared" si="2"/>
        <v>N/A</v>
      </c>
      <c r="I18" s="2" t="s">
        <v>170</v>
      </c>
      <c r="J18" s="2" t="s">
        <v>4</v>
      </c>
      <c r="K18" s="2" t="s">
        <v>4</v>
      </c>
    </row>
    <row r="20" spans="1:11" ht="15" x14ac:dyDescent="0.25">
      <c r="A20" s="32" t="s">
        <v>169</v>
      </c>
      <c r="C20" s="1" t="s">
        <v>19</v>
      </c>
    </row>
    <row r="21" spans="1:11" x14ac:dyDescent="0.2">
      <c r="C21" s="2"/>
      <c r="D21" s="2"/>
      <c r="E21" s="2"/>
      <c r="F21" s="2"/>
      <c r="G21" s="2"/>
      <c r="H21" s="3" t="s">
        <v>0</v>
      </c>
      <c r="I21" s="3" t="s">
        <v>166</v>
      </c>
    </row>
    <row r="22" spans="1:11" x14ac:dyDescent="0.2">
      <c r="C22" s="2"/>
      <c r="D22" s="2"/>
      <c r="E22" s="3" t="s">
        <v>11</v>
      </c>
      <c r="F22" s="3" t="s">
        <v>18</v>
      </c>
      <c r="G22" s="3" t="s">
        <v>13</v>
      </c>
      <c r="H22" s="3" t="s">
        <v>13</v>
      </c>
      <c r="I22" s="3" t="s">
        <v>167</v>
      </c>
    </row>
    <row r="23" spans="1:11" x14ac:dyDescent="0.2">
      <c r="C23" s="3" t="s">
        <v>1</v>
      </c>
      <c r="D23" s="3" t="s">
        <v>2</v>
      </c>
      <c r="E23" s="3" t="s">
        <v>84</v>
      </c>
      <c r="F23" s="3" t="s">
        <v>8</v>
      </c>
      <c r="G23" s="3" t="s">
        <v>84</v>
      </c>
      <c r="H23" s="3" t="s">
        <v>84</v>
      </c>
      <c r="I23" s="3" t="s">
        <v>168</v>
      </c>
      <c r="J23" s="3" t="s">
        <v>12</v>
      </c>
      <c r="K23" s="3" t="s">
        <v>6</v>
      </c>
    </row>
    <row r="24" spans="1:11" x14ac:dyDescent="0.2">
      <c r="A24" s="3" t="s">
        <v>176</v>
      </c>
      <c r="B24" s="2" t="s">
        <v>0</v>
      </c>
      <c r="C24" s="4" t="s">
        <v>189</v>
      </c>
      <c r="D24" s="2">
        <v>1.99</v>
      </c>
      <c r="E24" s="2">
        <v>1671.5</v>
      </c>
      <c r="F24" s="2">
        <v>100</v>
      </c>
      <c r="G24" s="2">
        <f>E24*F24</f>
        <v>167150</v>
      </c>
      <c r="H24" s="2">
        <f>G24</f>
        <v>167150</v>
      </c>
      <c r="I24" s="2" t="s">
        <v>170</v>
      </c>
      <c r="J24" s="2" t="s">
        <v>89</v>
      </c>
      <c r="K24" s="2" t="s">
        <v>37</v>
      </c>
    </row>
    <row r="25" spans="1:11" x14ac:dyDescent="0.2">
      <c r="A25" s="3" t="s">
        <v>165</v>
      </c>
      <c r="B25" s="2" t="s">
        <v>7</v>
      </c>
      <c r="C25" s="4" t="s">
        <v>189</v>
      </c>
      <c r="D25" s="2">
        <v>2.08</v>
      </c>
      <c r="E25" s="2">
        <v>3430.9</v>
      </c>
      <c r="F25" s="2">
        <v>100</v>
      </c>
      <c r="G25" s="2">
        <f t="shared" ref="G25:G27" si="3">E25*F25</f>
        <v>343090</v>
      </c>
      <c r="H25" s="2">
        <f>G25-G24</f>
        <v>175940</v>
      </c>
      <c r="I25" s="2" t="s">
        <v>175</v>
      </c>
      <c r="J25" s="2" t="s">
        <v>89</v>
      </c>
      <c r="K25" s="2" t="s">
        <v>37</v>
      </c>
    </row>
    <row r="26" spans="1:11" x14ac:dyDescent="0.2">
      <c r="B26" s="2" t="s">
        <v>16</v>
      </c>
      <c r="C26" s="4" t="s">
        <v>189</v>
      </c>
      <c r="D26" s="2">
        <v>2.1</v>
      </c>
      <c r="E26" s="2">
        <v>3874.7</v>
      </c>
      <c r="F26" s="2">
        <v>100</v>
      </c>
      <c r="G26" s="2">
        <f t="shared" si="3"/>
        <v>387470</v>
      </c>
      <c r="H26" s="2">
        <f>G26-G24</f>
        <v>220320</v>
      </c>
      <c r="I26" s="2" t="s">
        <v>175</v>
      </c>
      <c r="J26" s="2" t="s">
        <v>89</v>
      </c>
      <c r="K26" s="2" t="s">
        <v>37</v>
      </c>
    </row>
    <row r="27" spans="1:11" x14ac:dyDescent="0.2">
      <c r="B27" s="2" t="s">
        <v>17</v>
      </c>
      <c r="C27" s="4" t="s">
        <v>189</v>
      </c>
      <c r="D27" s="2">
        <v>2.12</v>
      </c>
      <c r="E27" s="2">
        <v>4514.8999999999996</v>
      </c>
      <c r="F27" s="2">
        <v>100</v>
      </c>
      <c r="G27" s="2">
        <f t="shared" si="3"/>
        <v>451489.99999999994</v>
      </c>
      <c r="H27" s="2">
        <f>G27-G24</f>
        <v>284339.99999999994</v>
      </c>
      <c r="I27" s="2" t="s">
        <v>175</v>
      </c>
      <c r="J27" s="2" t="s">
        <v>89</v>
      </c>
      <c r="K27" s="2" t="s">
        <v>37</v>
      </c>
    </row>
    <row r="28" spans="1:11" x14ac:dyDescent="0.2">
      <c r="C28" s="4"/>
    </row>
    <row r="29" spans="1:11" x14ac:dyDescent="0.2">
      <c r="A29" s="3" t="s">
        <v>176</v>
      </c>
      <c r="B29" s="2" t="s">
        <v>0</v>
      </c>
      <c r="C29" s="4" t="s">
        <v>189</v>
      </c>
      <c r="D29" s="2">
        <v>1.97</v>
      </c>
      <c r="E29" s="2">
        <v>1441.4</v>
      </c>
      <c r="F29" s="2">
        <v>100</v>
      </c>
      <c r="G29" s="2">
        <f>E29*F29</f>
        <v>144140</v>
      </c>
      <c r="H29" s="2">
        <f>G29</f>
        <v>144140</v>
      </c>
      <c r="I29" s="2" t="s">
        <v>170</v>
      </c>
      <c r="J29" s="2" t="s">
        <v>89</v>
      </c>
      <c r="K29" s="2" t="s">
        <v>37</v>
      </c>
    </row>
    <row r="30" spans="1:11" x14ac:dyDescent="0.2">
      <c r="A30" s="3" t="s">
        <v>181</v>
      </c>
      <c r="B30" s="2" t="s">
        <v>7</v>
      </c>
      <c r="C30" s="4" t="s">
        <v>189</v>
      </c>
      <c r="D30" s="2">
        <v>2.0499999999999998</v>
      </c>
      <c r="E30" s="2">
        <v>3274.3</v>
      </c>
      <c r="F30" s="2">
        <v>100</v>
      </c>
      <c r="G30" s="2">
        <f t="shared" ref="G30:G32" si="4">E30*F30</f>
        <v>327430</v>
      </c>
      <c r="H30" s="2">
        <f>G30-G29</f>
        <v>183290</v>
      </c>
      <c r="I30" s="2" t="s">
        <v>175</v>
      </c>
      <c r="J30" s="2" t="s">
        <v>89</v>
      </c>
      <c r="K30" s="2" t="s">
        <v>37</v>
      </c>
    </row>
    <row r="31" spans="1:11" x14ac:dyDescent="0.2">
      <c r="B31" s="2" t="s">
        <v>16</v>
      </c>
      <c r="C31" s="4" t="s">
        <v>189</v>
      </c>
      <c r="D31" s="2">
        <v>2.08</v>
      </c>
      <c r="E31" s="2">
        <v>4059.4</v>
      </c>
      <c r="F31" s="2">
        <v>100</v>
      </c>
      <c r="G31" s="2">
        <f t="shared" si="4"/>
        <v>405940</v>
      </c>
      <c r="H31" s="2">
        <f>G31-G29</f>
        <v>261800</v>
      </c>
      <c r="I31" s="2" t="s">
        <v>175</v>
      </c>
      <c r="J31" s="2" t="s">
        <v>89</v>
      </c>
      <c r="K31" s="2" t="s">
        <v>37</v>
      </c>
    </row>
    <row r="32" spans="1:11" x14ac:dyDescent="0.2">
      <c r="B32" s="2" t="s">
        <v>17</v>
      </c>
      <c r="C32" s="4" t="s">
        <v>189</v>
      </c>
      <c r="D32" s="2">
        <v>2.09</v>
      </c>
      <c r="E32" s="2">
        <v>4188.1000000000004</v>
      </c>
      <c r="F32" s="2">
        <v>100</v>
      </c>
      <c r="G32" s="2">
        <f t="shared" si="4"/>
        <v>418810.00000000006</v>
      </c>
      <c r="H32" s="2">
        <f>G32-G29</f>
        <v>274670.00000000006</v>
      </c>
      <c r="I32" s="2" t="s">
        <v>175</v>
      </c>
      <c r="J32" s="2" t="s">
        <v>89</v>
      </c>
      <c r="K32" s="2" t="s">
        <v>37</v>
      </c>
    </row>
    <row r="33" spans="1:11" x14ac:dyDescent="0.2">
      <c r="C33" s="4"/>
    </row>
    <row r="34" spans="1:11" x14ac:dyDescent="0.2">
      <c r="A34" s="3" t="s">
        <v>176</v>
      </c>
      <c r="B34" s="2" t="s">
        <v>0</v>
      </c>
      <c r="C34" s="4" t="s">
        <v>189</v>
      </c>
      <c r="D34" s="2">
        <v>2.6509999999999998</v>
      </c>
      <c r="E34" s="2">
        <v>11062</v>
      </c>
      <c r="F34" s="2">
        <v>100</v>
      </c>
      <c r="G34" s="2">
        <f>E34*F34</f>
        <v>1106200</v>
      </c>
      <c r="H34" s="2">
        <f>G34</f>
        <v>1106200</v>
      </c>
      <c r="I34" s="2" t="s">
        <v>170</v>
      </c>
      <c r="J34" s="2" t="s">
        <v>89</v>
      </c>
      <c r="K34" s="2" t="s">
        <v>37</v>
      </c>
    </row>
    <row r="35" spans="1:11" x14ac:dyDescent="0.2">
      <c r="A35" s="3" t="s">
        <v>185</v>
      </c>
      <c r="B35" s="2" t="s">
        <v>7</v>
      </c>
      <c r="C35" s="4" t="s">
        <v>189</v>
      </c>
      <c r="D35" s="2">
        <v>2.6720000000000002</v>
      </c>
      <c r="E35" s="2">
        <v>10711.8</v>
      </c>
      <c r="F35" s="2">
        <v>100</v>
      </c>
      <c r="G35" s="2">
        <f t="shared" ref="G35:G37" si="5">E35*F35</f>
        <v>1071180</v>
      </c>
      <c r="H35" s="2">
        <f>G35-G34</f>
        <v>-35020</v>
      </c>
      <c r="I35" s="2" t="s">
        <v>175</v>
      </c>
      <c r="J35" s="2" t="s">
        <v>89</v>
      </c>
      <c r="K35" s="2" t="s">
        <v>37</v>
      </c>
    </row>
    <row r="36" spans="1:11" x14ac:dyDescent="0.2">
      <c r="B36" s="2" t="s">
        <v>16</v>
      </c>
      <c r="C36" s="4" t="s">
        <v>189</v>
      </c>
      <c r="D36" s="2">
        <v>2.673</v>
      </c>
      <c r="E36" s="2">
        <v>10749.9</v>
      </c>
      <c r="F36" s="2">
        <v>100</v>
      </c>
      <c r="G36" s="2">
        <f t="shared" si="5"/>
        <v>1074990</v>
      </c>
      <c r="H36" s="2">
        <f>G36-G34</f>
        <v>-31210</v>
      </c>
      <c r="I36" s="2" t="s">
        <v>175</v>
      </c>
      <c r="J36" s="2" t="s">
        <v>89</v>
      </c>
      <c r="K36" s="2" t="s">
        <v>37</v>
      </c>
    </row>
    <row r="37" spans="1:11" x14ac:dyDescent="0.2">
      <c r="B37" s="2" t="s">
        <v>17</v>
      </c>
      <c r="C37" s="4" t="s">
        <v>189</v>
      </c>
      <c r="D37" s="2">
        <v>2.673</v>
      </c>
      <c r="E37" s="2">
        <v>10879</v>
      </c>
      <c r="F37" s="2">
        <v>100</v>
      </c>
      <c r="G37" s="2">
        <f t="shared" si="5"/>
        <v>1087900</v>
      </c>
      <c r="H37" s="2">
        <f>G37-G34</f>
        <v>-18300</v>
      </c>
      <c r="I37" s="2" t="s">
        <v>175</v>
      </c>
      <c r="J37" s="2" t="s">
        <v>89</v>
      </c>
      <c r="K37" s="2" t="s">
        <v>37</v>
      </c>
    </row>
    <row r="38" spans="1:11" x14ac:dyDescent="0.2">
      <c r="A38" s="36" t="s">
        <v>190</v>
      </c>
      <c r="C38" s="4"/>
      <c r="D38" s="2"/>
      <c r="E38" s="2"/>
      <c r="F38" s="2"/>
      <c r="G38" s="2"/>
      <c r="H38" s="2"/>
      <c r="I38" s="2"/>
      <c r="J38" s="2"/>
      <c r="K38" s="2"/>
    </row>
    <row r="39" spans="1:11" x14ac:dyDescent="0.2">
      <c r="C39" s="4"/>
      <c r="D39" s="2"/>
      <c r="E39" s="2"/>
      <c r="F39" s="2"/>
      <c r="G39" s="2"/>
      <c r="H39" s="2"/>
      <c r="I39" s="2"/>
      <c r="J39" s="2"/>
      <c r="K39" s="2"/>
    </row>
    <row r="40" spans="1:11" x14ac:dyDescent="0.2">
      <c r="C40" s="2"/>
      <c r="D40" s="2"/>
      <c r="E40" s="1" t="s">
        <v>130</v>
      </c>
    </row>
    <row r="41" spans="1:11" x14ac:dyDescent="0.2">
      <c r="C41" s="2"/>
      <c r="D41" s="2"/>
    </row>
    <row r="42" spans="1:11" x14ac:dyDescent="0.2">
      <c r="C42" s="2"/>
      <c r="D42" s="2"/>
      <c r="E42" s="8" t="s">
        <v>85</v>
      </c>
    </row>
    <row r="43" spans="1:11" x14ac:dyDescent="0.2">
      <c r="C43" s="2"/>
      <c r="D43" s="2"/>
      <c r="E43" s="8" t="s">
        <v>86</v>
      </c>
    </row>
  </sheetData>
  <phoneticPr fontId="0" type="noConversion"/>
  <pageMargins left="0.75" right="0.75" top="1" bottom="1" header="0.5" footer="0.5"/>
  <pageSetup scale="8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58"/>
  <sheetViews>
    <sheetView tabSelected="1" topLeftCell="A28" workbookViewId="0">
      <selection sqref="A1:L55"/>
    </sheetView>
  </sheetViews>
  <sheetFormatPr defaultRowHeight="12.75" x14ac:dyDescent="0.2"/>
  <cols>
    <col min="1" max="1" width="16.42578125" style="2" customWidth="1"/>
    <col min="2" max="2" width="13.42578125" style="2" bestFit="1" customWidth="1"/>
    <col min="3" max="3" width="29.5703125" customWidth="1"/>
    <col min="5" max="5" width="14.140625" bestFit="1" customWidth="1"/>
    <col min="6" max="6" width="14.140625" customWidth="1"/>
    <col min="7" max="7" width="14.42578125" bestFit="1" customWidth="1"/>
    <col min="8" max="9" width="14.140625" bestFit="1" customWidth="1"/>
    <col min="10" max="10" width="14.140625" customWidth="1"/>
    <col min="12" max="12" width="14.140625" customWidth="1"/>
  </cols>
  <sheetData>
    <row r="1" spans="1:13" ht="15" x14ac:dyDescent="0.25">
      <c r="A1" s="32" t="str">
        <f>VOC!A1</f>
        <v>15-04191-N1</v>
      </c>
      <c r="C1" s="1" t="s">
        <v>10</v>
      </c>
    </row>
    <row r="2" spans="1:13" x14ac:dyDescent="0.2">
      <c r="C2" s="2"/>
      <c r="D2" s="2"/>
      <c r="E2" s="2"/>
      <c r="F2" s="2"/>
      <c r="G2" s="2"/>
      <c r="H2" s="2"/>
      <c r="I2" s="3" t="s">
        <v>132</v>
      </c>
      <c r="J2" s="3" t="s">
        <v>166</v>
      </c>
    </row>
    <row r="3" spans="1:13" x14ac:dyDescent="0.2">
      <c r="C3" s="2"/>
      <c r="D3" s="2"/>
      <c r="E3" s="3" t="s">
        <v>11</v>
      </c>
      <c r="F3" s="3" t="s">
        <v>9</v>
      </c>
      <c r="G3" s="3" t="s">
        <v>18</v>
      </c>
      <c r="H3" s="3" t="s">
        <v>13</v>
      </c>
      <c r="I3" s="3" t="s">
        <v>13</v>
      </c>
      <c r="J3" s="3" t="s">
        <v>167</v>
      </c>
    </row>
    <row r="4" spans="1:13" x14ac:dyDescent="0.2">
      <c r="C4" s="3" t="s">
        <v>1</v>
      </c>
      <c r="D4" s="1" t="s">
        <v>2</v>
      </c>
      <c r="E4" s="1" t="s">
        <v>5</v>
      </c>
      <c r="F4" s="3" t="s">
        <v>8</v>
      </c>
      <c r="G4" s="3" t="s">
        <v>133</v>
      </c>
      <c r="H4" s="1" t="s">
        <v>5</v>
      </c>
      <c r="I4" s="1" t="s">
        <v>5</v>
      </c>
      <c r="J4" s="3" t="s">
        <v>168</v>
      </c>
      <c r="K4" s="3" t="s">
        <v>12</v>
      </c>
      <c r="L4" s="3" t="s">
        <v>6</v>
      </c>
    </row>
    <row r="5" spans="1:13" x14ac:dyDescent="0.2">
      <c r="A5" s="3" t="s">
        <v>164</v>
      </c>
      <c r="B5" s="4" t="s">
        <v>203</v>
      </c>
      <c r="C5" s="4" t="s">
        <v>194</v>
      </c>
      <c r="D5" s="2">
        <v>5.32</v>
      </c>
      <c r="E5" s="2">
        <v>9.73</v>
      </c>
      <c r="F5" s="2">
        <v>25</v>
      </c>
      <c r="G5" s="2">
        <v>1</v>
      </c>
      <c r="H5" s="2">
        <f t="shared" ref="H5" si="0">E5/F5*G5</f>
        <v>0.38919999999999999</v>
      </c>
      <c r="I5" s="2">
        <f>H5</f>
        <v>0.38919999999999999</v>
      </c>
      <c r="J5" s="4" t="s">
        <v>170</v>
      </c>
      <c r="K5" s="4" t="s">
        <v>146</v>
      </c>
      <c r="L5" s="4" t="s">
        <v>195</v>
      </c>
    </row>
    <row r="6" spans="1:13" x14ac:dyDescent="0.2">
      <c r="A6" s="3" t="s">
        <v>165</v>
      </c>
      <c r="C6" s="4" t="s">
        <v>196</v>
      </c>
      <c r="D6" s="2">
        <v>7.88</v>
      </c>
      <c r="E6" s="2">
        <v>13.78</v>
      </c>
      <c r="F6" s="2">
        <v>25</v>
      </c>
      <c r="G6" s="2">
        <v>1</v>
      </c>
      <c r="H6" s="2">
        <f t="shared" ref="H6" si="1">E6/F6*G6</f>
        <v>0.55120000000000002</v>
      </c>
      <c r="I6" s="2">
        <f>H6</f>
        <v>0.55120000000000002</v>
      </c>
      <c r="J6" s="4" t="s">
        <v>170</v>
      </c>
      <c r="K6" s="4" t="s">
        <v>146</v>
      </c>
      <c r="L6" s="4" t="s">
        <v>197</v>
      </c>
    </row>
    <row r="7" spans="1:13" x14ac:dyDescent="0.2">
      <c r="A7" s="3"/>
      <c r="C7" s="4"/>
      <c r="D7" s="2"/>
      <c r="E7" s="2"/>
      <c r="F7" s="2"/>
      <c r="G7" s="2"/>
      <c r="H7" s="2"/>
      <c r="I7" s="2"/>
      <c r="J7" s="2"/>
      <c r="K7" s="2"/>
      <c r="L7" s="2"/>
    </row>
    <row r="8" spans="1:13" x14ac:dyDescent="0.2">
      <c r="B8" s="2" t="s">
        <v>0</v>
      </c>
      <c r="C8" s="4" t="s">
        <v>194</v>
      </c>
      <c r="D8" s="2">
        <v>5.31</v>
      </c>
      <c r="E8" s="2">
        <v>10.78</v>
      </c>
      <c r="F8" s="2">
        <v>25</v>
      </c>
      <c r="G8" s="2">
        <v>1</v>
      </c>
      <c r="H8" s="2">
        <f t="shared" ref="H8:H9" si="2">E8/F8*G8</f>
        <v>0.43119999999999997</v>
      </c>
      <c r="I8" s="2">
        <f>H8-$I$5</f>
        <v>4.1999999999999982E-2</v>
      </c>
      <c r="J8" s="4" t="s">
        <v>175</v>
      </c>
      <c r="K8" s="4" t="s">
        <v>146</v>
      </c>
      <c r="L8" s="4" t="s">
        <v>195</v>
      </c>
    </row>
    <row r="9" spans="1:13" x14ac:dyDescent="0.2">
      <c r="A9" s="3"/>
      <c r="C9" s="4" t="s">
        <v>196</v>
      </c>
      <c r="D9" s="2">
        <v>7.88</v>
      </c>
      <c r="E9" s="2">
        <v>13.2</v>
      </c>
      <c r="F9" s="2">
        <v>25</v>
      </c>
      <c r="G9" s="2">
        <v>1</v>
      </c>
      <c r="H9" s="2">
        <f t="shared" si="2"/>
        <v>0.52800000000000002</v>
      </c>
      <c r="I9" s="2">
        <f>H9-$I$6</f>
        <v>-2.3199999999999998E-2</v>
      </c>
      <c r="J9" s="4" t="s">
        <v>175</v>
      </c>
      <c r="K9" s="4" t="s">
        <v>146</v>
      </c>
      <c r="L9" s="4" t="s">
        <v>197</v>
      </c>
    </row>
    <row r="10" spans="1:13" x14ac:dyDescent="0.2">
      <c r="C10" s="4"/>
      <c r="D10" s="2"/>
      <c r="E10" s="2"/>
      <c r="F10" s="2"/>
      <c r="G10" s="2"/>
      <c r="H10" s="2"/>
      <c r="I10" s="2"/>
      <c r="J10" s="4"/>
      <c r="K10" s="2"/>
      <c r="L10" s="2"/>
    </row>
    <row r="11" spans="1:13" x14ac:dyDescent="0.2">
      <c r="B11" s="4" t="s">
        <v>7</v>
      </c>
      <c r="C11" s="4" t="s">
        <v>194</v>
      </c>
      <c r="D11" s="2">
        <v>5.31</v>
      </c>
      <c r="E11" s="4">
        <v>11.06</v>
      </c>
      <c r="F11" s="2">
        <v>25</v>
      </c>
      <c r="G11" s="2">
        <v>1</v>
      </c>
      <c r="H11" s="2">
        <f t="shared" ref="H11:H12" si="3">E11/F11*G11</f>
        <v>0.44240000000000002</v>
      </c>
      <c r="I11" s="2">
        <f>H11-$I$5</f>
        <v>5.3200000000000025E-2</v>
      </c>
      <c r="J11" s="4" t="s">
        <v>175</v>
      </c>
      <c r="K11" s="4" t="s">
        <v>146</v>
      </c>
      <c r="L11" s="4" t="s">
        <v>195</v>
      </c>
    </row>
    <row r="12" spans="1:13" s="23" customFormat="1" x14ac:dyDescent="0.2">
      <c r="A12" s="10"/>
      <c r="B12" s="2"/>
      <c r="C12" s="4" t="s">
        <v>196</v>
      </c>
      <c r="D12" s="2">
        <v>7.8</v>
      </c>
      <c r="E12" s="2">
        <v>12.89</v>
      </c>
      <c r="F12" s="2">
        <v>25</v>
      </c>
      <c r="G12" s="2">
        <v>1</v>
      </c>
      <c r="H12" s="2">
        <f t="shared" si="3"/>
        <v>0.51560000000000006</v>
      </c>
      <c r="I12" s="2">
        <f>H12-$I$6</f>
        <v>-3.5599999999999965E-2</v>
      </c>
      <c r="J12" s="4" t="s">
        <v>175</v>
      </c>
      <c r="K12" s="4" t="s">
        <v>146</v>
      </c>
      <c r="L12" s="4" t="s">
        <v>197</v>
      </c>
    </row>
    <row r="13" spans="1:13" x14ac:dyDescent="0.2">
      <c r="I13" s="2"/>
      <c r="J13" s="4"/>
      <c r="K13" s="4"/>
      <c r="L13" s="2"/>
      <c r="M13" s="4"/>
    </row>
    <row r="14" spans="1:13" x14ac:dyDescent="0.2">
      <c r="B14" s="4" t="s">
        <v>16</v>
      </c>
      <c r="C14" s="4" t="s">
        <v>194</v>
      </c>
      <c r="D14" s="2">
        <v>5.32</v>
      </c>
      <c r="E14" s="4">
        <v>7.05</v>
      </c>
      <c r="F14" s="2">
        <v>25</v>
      </c>
      <c r="G14" s="2">
        <v>1</v>
      </c>
      <c r="H14" s="2">
        <f t="shared" ref="H14:H15" si="4">E14/F14*G14</f>
        <v>0.28199999999999997</v>
      </c>
      <c r="I14" s="2">
        <f>H14-$I$5</f>
        <v>-0.10720000000000002</v>
      </c>
      <c r="J14" s="4" t="s">
        <v>175</v>
      </c>
      <c r="K14" s="4" t="s">
        <v>146</v>
      </c>
      <c r="L14" s="4" t="s">
        <v>195</v>
      </c>
      <c r="M14" s="4"/>
    </row>
    <row r="15" spans="1:13" x14ac:dyDescent="0.2">
      <c r="C15" s="4" t="s">
        <v>196</v>
      </c>
      <c r="D15" s="2">
        <v>7.88</v>
      </c>
      <c r="E15" s="2">
        <v>12.74</v>
      </c>
      <c r="F15" s="2">
        <v>25</v>
      </c>
      <c r="G15" s="2">
        <v>1</v>
      </c>
      <c r="H15" s="2">
        <f t="shared" si="4"/>
        <v>0.50960000000000005</v>
      </c>
      <c r="I15" s="2">
        <f>H15-$I$6</f>
        <v>-4.159999999999997E-2</v>
      </c>
      <c r="J15" s="4" t="s">
        <v>175</v>
      </c>
      <c r="K15" s="4" t="s">
        <v>146</v>
      </c>
      <c r="L15" s="4" t="s">
        <v>197</v>
      </c>
    </row>
    <row r="16" spans="1:13" x14ac:dyDescent="0.2">
      <c r="J16" s="4"/>
    </row>
    <row r="17" spans="1:12" x14ac:dyDescent="0.2">
      <c r="B17" s="4" t="s">
        <v>17</v>
      </c>
      <c r="C17" s="4" t="s">
        <v>194</v>
      </c>
      <c r="D17" s="2">
        <v>5.32</v>
      </c>
      <c r="E17" s="37">
        <v>9.76</v>
      </c>
      <c r="F17" s="2">
        <v>25</v>
      </c>
      <c r="G17" s="2">
        <v>1</v>
      </c>
      <c r="H17" s="2">
        <f t="shared" ref="H17:H18" si="5">E17/F17*G17</f>
        <v>0.39039999999999997</v>
      </c>
      <c r="I17" s="2">
        <f>H17-$I$5</f>
        <v>1.1999999999999789E-3</v>
      </c>
      <c r="J17" s="4" t="s">
        <v>175</v>
      </c>
      <c r="K17" s="4" t="s">
        <v>146</v>
      </c>
      <c r="L17" s="4" t="s">
        <v>195</v>
      </c>
    </row>
    <row r="18" spans="1:12" x14ac:dyDescent="0.2">
      <c r="C18" s="4" t="s">
        <v>196</v>
      </c>
      <c r="D18" s="2">
        <v>7.88</v>
      </c>
      <c r="E18" s="11">
        <v>12.74</v>
      </c>
      <c r="F18" s="2">
        <v>25</v>
      </c>
      <c r="G18" s="2">
        <v>1</v>
      </c>
      <c r="H18" s="2">
        <f t="shared" si="5"/>
        <v>0.50960000000000005</v>
      </c>
      <c r="I18" s="2">
        <f>H18-$I$6</f>
        <v>-4.159999999999997E-2</v>
      </c>
      <c r="J18" s="4" t="s">
        <v>175</v>
      </c>
      <c r="K18" s="4" t="s">
        <v>146</v>
      </c>
      <c r="L18" s="4" t="s">
        <v>197</v>
      </c>
    </row>
    <row r="20" spans="1:12" x14ac:dyDescent="0.2">
      <c r="A20" s="3" t="s">
        <v>164</v>
      </c>
      <c r="B20" s="4" t="s">
        <v>202</v>
      </c>
      <c r="C20" s="4" t="s">
        <v>194</v>
      </c>
      <c r="D20" s="2">
        <v>5.31</v>
      </c>
      <c r="E20" s="2">
        <v>13.45</v>
      </c>
      <c r="F20" s="2">
        <v>25</v>
      </c>
      <c r="G20" s="2">
        <v>1</v>
      </c>
      <c r="H20" s="2">
        <f t="shared" ref="H20:H21" si="6">E20/F20*G20</f>
        <v>0.53799999999999992</v>
      </c>
      <c r="I20" s="2">
        <f>H20</f>
        <v>0.53799999999999992</v>
      </c>
      <c r="J20" s="4" t="s">
        <v>170</v>
      </c>
      <c r="K20" s="4" t="s">
        <v>146</v>
      </c>
      <c r="L20" s="4" t="s">
        <v>195</v>
      </c>
    </row>
    <row r="21" spans="1:12" x14ac:dyDescent="0.2">
      <c r="A21" s="3" t="s">
        <v>181</v>
      </c>
      <c r="C21" s="4" t="s">
        <v>196</v>
      </c>
      <c r="D21" s="2">
        <v>7.88</v>
      </c>
      <c r="E21" s="2">
        <v>12.59</v>
      </c>
      <c r="F21" s="2">
        <v>25</v>
      </c>
      <c r="G21" s="2">
        <v>1</v>
      </c>
      <c r="H21" s="2">
        <f t="shared" si="6"/>
        <v>0.50360000000000005</v>
      </c>
      <c r="I21" s="2">
        <f>H21</f>
        <v>0.50360000000000005</v>
      </c>
      <c r="J21" s="4" t="s">
        <v>170</v>
      </c>
      <c r="K21" s="4" t="s">
        <v>146</v>
      </c>
      <c r="L21" s="4" t="s">
        <v>197</v>
      </c>
    </row>
    <row r="22" spans="1:12" x14ac:dyDescent="0.2">
      <c r="A22" s="3"/>
      <c r="C22" s="4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">
      <c r="B23" s="2" t="s">
        <v>0</v>
      </c>
      <c r="C23" s="4" t="s">
        <v>194</v>
      </c>
      <c r="D23" s="2">
        <v>5.31</v>
      </c>
      <c r="E23" s="2">
        <v>8.5399999999999991</v>
      </c>
      <c r="F23" s="2">
        <v>25</v>
      </c>
      <c r="G23" s="2">
        <v>1</v>
      </c>
      <c r="H23" s="2">
        <f t="shared" ref="H23:H24" si="7">E23/F23*G23</f>
        <v>0.34159999999999996</v>
      </c>
      <c r="I23" s="2">
        <f>H23-$I$20</f>
        <v>-0.19639999999999996</v>
      </c>
      <c r="J23" s="4" t="s">
        <v>175</v>
      </c>
      <c r="K23" s="4" t="s">
        <v>146</v>
      </c>
      <c r="L23" s="4" t="s">
        <v>195</v>
      </c>
    </row>
    <row r="24" spans="1:12" x14ac:dyDescent="0.2">
      <c r="A24" s="3"/>
      <c r="C24" s="4" t="s">
        <v>196</v>
      </c>
      <c r="D24" s="2">
        <v>7.88</v>
      </c>
      <c r="E24" s="2">
        <v>12.46</v>
      </c>
      <c r="F24" s="2">
        <v>25</v>
      </c>
      <c r="G24" s="2">
        <v>1</v>
      </c>
      <c r="H24" s="2">
        <f t="shared" si="7"/>
        <v>0.49840000000000001</v>
      </c>
      <c r="I24" s="2">
        <f>H24-$I$21</f>
        <v>-5.2000000000000379E-3</v>
      </c>
      <c r="J24" s="4" t="s">
        <v>175</v>
      </c>
      <c r="K24" s="4" t="s">
        <v>146</v>
      </c>
      <c r="L24" s="4" t="s">
        <v>197</v>
      </c>
    </row>
    <row r="25" spans="1:12" x14ac:dyDescent="0.2">
      <c r="C25" s="4"/>
      <c r="D25" s="2"/>
      <c r="E25" s="2"/>
      <c r="F25" s="2"/>
      <c r="G25" s="2"/>
      <c r="H25" s="2"/>
      <c r="I25" s="2"/>
      <c r="J25" s="4"/>
      <c r="K25" s="2"/>
      <c r="L25" s="2"/>
    </row>
    <row r="26" spans="1:12" x14ac:dyDescent="0.2">
      <c r="B26" s="4" t="s">
        <v>7</v>
      </c>
      <c r="C26" s="4" t="s">
        <v>194</v>
      </c>
      <c r="D26" s="2">
        <v>5.32</v>
      </c>
      <c r="E26" s="4">
        <v>8.69</v>
      </c>
      <c r="F26" s="2">
        <v>25</v>
      </c>
      <c r="G26" s="2">
        <v>1</v>
      </c>
      <c r="H26" s="2">
        <f t="shared" ref="H26:H27" si="8">E26/F26*G26</f>
        <v>0.34759999999999996</v>
      </c>
      <c r="I26" s="2">
        <f>H26-$I$20</f>
        <v>-0.19039999999999996</v>
      </c>
      <c r="J26" s="4" t="s">
        <v>175</v>
      </c>
      <c r="K26" s="4" t="s">
        <v>146</v>
      </c>
      <c r="L26" s="4" t="s">
        <v>195</v>
      </c>
    </row>
    <row r="27" spans="1:12" x14ac:dyDescent="0.2">
      <c r="A27" s="10"/>
      <c r="C27" s="4" t="s">
        <v>196</v>
      </c>
      <c r="D27" s="2">
        <v>7.88</v>
      </c>
      <c r="E27" s="2">
        <v>11.98</v>
      </c>
      <c r="F27" s="2">
        <v>25</v>
      </c>
      <c r="G27" s="2">
        <v>1</v>
      </c>
      <c r="H27" s="2">
        <f t="shared" si="8"/>
        <v>0.47920000000000001</v>
      </c>
      <c r="I27" s="2">
        <f>H27-$I$21</f>
        <v>-2.4400000000000033E-2</v>
      </c>
      <c r="J27" s="4" t="s">
        <v>175</v>
      </c>
      <c r="K27" s="4" t="s">
        <v>146</v>
      </c>
      <c r="L27" s="4" t="s">
        <v>197</v>
      </c>
    </row>
    <row r="28" spans="1:12" x14ac:dyDescent="0.2">
      <c r="I28" s="2"/>
      <c r="J28" s="4"/>
      <c r="K28" s="4"/>
      <c r="L28" s="2"/>
    </row>
    <row r="29" spans="1:12" x14ac:dyDescent="0.2">
      <c r="B29" s="4" t="s">
        <v>16</v>
      </c>
      <c r="C29" s="4" t="s">
        <v>194</v>
      </c>
      <c r="D29" s="2">
        <v>5.31</v>
      </c>
      <c r="E29" s="4">
        <v>9.18</v>
      </c>
      <c r="F29" s="2">
        <v>25</v>
      </c>
      <c r="G29" s="2">
        <v>1</v>
      </c>
      <c r="H29" s="2">
        <f t="shared" ref="H29:H30" si="9">E29/F29*G29</f>
        <v>0.36719999999999997</v>
      </c>
      <c r="I29" s="2">
        <f>H29-$I$20</f>
        <v>-0.17079999999999995</v>
      </c>
      <c r="J29" s="4" t="s">
        <v>175</v>
      </c>
      <c r="K29" s="4" t="s">
        <v>146</v>
      </c>
      <c r="L29" s="4" t="s">
        <v>195</v>
      </c>
    </row>
    <row r="30" spans="1:12" x14ac:dyDescent="0.2">
      <c r="C30" s="4" t="s">
        <v>196</v>
      </c>
      <c r="D30" s="2">
        <v>7.88</v>
      </c>
      <c r="E30" s="2">
        <v>11.87</v>
      </c>
      <c r="F30" s="2">
        <v>25</v>
      </c>
      <c r="G30" s="2">
        <v>1</v>
      </c>
      <c r="H30" s="2">
        <f t="shared" si="9"/>
        <v>0.47479999999999994</v>
      </c>
      <c r="I30" s="2">
        <f>H30-$I$21</f>
        <v>-2.8800000000000103E-2</v>
      </c>
      <c r="J30" s="4" t="s">
        <v>175</v>
      </c>
      <c r="K30" s="4" t="s">
        <v>146</v>
      </c>
      <c r="L30" s="4" t="s">
        <v>197</v>
      </c>
    </row>
    <row r="31" spans="1:12" x14ac:dyDescent="0.2">
      <c r="J31" s="4"/>
    </row>
    <row r="32" spans="1:12" x14ac:dyDescent="0.2">
      <c r="B32" s="4" t="s">
        <v>17</v>
      </c>
      <c r="C32" s="4" t="s">
        <v>194</v>
      </c>
      <c r="D32" s="2">
        <v>5.31</v>
      </c>
      <c r="E32" s="37">
        <v>9.7899999999999991</v>
      </c>
      <c r="F32" s="2">
        <v>25</v>
      </c>
      <c r="G32" s="2">
        <v>1</v>
      </c>
      <c r="H32" s="2">
        <f t="shared" ref="H32:H33" si="10">E32/F32*G32</f>
        <v>0.39159999999999995</v>
      </c>
      <c r="I32" s="2">
        <f>H32-$I$20</f>
        <v>-0.14639999999999997</v>
      </c>
      <c r="J32" s="4" t="s">
        <v>175</v>
      </c>
      <c r="K32" s="4" t="s">
        <v>146</v>
      </c>
      <c r="L32" s="4" t="s">
        <v>195</v>
      </c>
    </row>
    <row r="33" spans="1:12" x14ac:dyDescent="0.2">
      <c r="C33" s="4" t="s">
        <v>196</v>
      </c>
      <c r="D33" s="2">
        <v>7.88</v>
      </c>
      <c r="E33" s="11">
        <v>12.58</v>
      </c>
      <c r="F33" s="2">
        <v>25</v>
      </c>
      <c r="G33" s="2">
        <v>1</v>
      </c>
      <c r="H33" s="2">
        <f t="shared" si="10"/>
        <v>0.50319999999999998</v>
      </c>
      <c r="I33" s="2">
        <f>H33-$I$21</f>
        <v>-4.0000000000006697E-4</v>
      </c>
      <c r="J33" s="4" t="s">
        <v>175</v>
      </c>
      <c r="K33" s="4" t="s">
        <v>146</v>
      </c>
      <c r="L33" s="4" t="s">
        <v>197</v>
      </c>
    </row>
    <row r="35" spans="1:12" x14ac:dyDescent="0.2">
      <c r="A35" s="3" t="s">
        <v>164</v>
      </c>
      <c r="B35" s="4" t="s">
        <v>208</v>
      </c>
      <c r="C35" s="4" t="s">
        <v>194</v>
      </c>
      <c r="D35" s="2">
        <v>5.31</v>
      </c>
      <c r="E35" s="2">
        <v>14.76</v>
      </c>
      <c r="F35" s="2">
        <v>25</v>
      </c>
      <c r="G35" s="2">
        <v>1</v>
      </c>
      <c r="H35" s="2">
        <f t="shared" ref="H35:H36" si="11">E35/F35*G35</f>
        <v>0.59040000000000004</v>
      </c>
      <c r="I35" s="2">
        <f>H35</f>
        <v>0.59040000000000004</v>
      </c>
      <c r="J35" s="4" t="s">
        <v>170</v>
      </c>
      <c r="K35" s="4" t="s">
        <v>146</v>
      </c>
      <c r="L35" s="4" t="s">
        <v>195</v>
      </c>
    </row>
    <row r="36" spans="1:12" x14ac:dyDescent="0.2">
      <c r="A36" s="3" t="s">
        <v>185</v>
      </c>
      <c r="C36" s="4" t="s">
        <v>196</v>
      </c>
      <c r="D36" s="2">
        <v>7.88</v>
      </c>
      <c r="E36" s="2">
        <v>11.79</v>
      </c>
      <c r="F36" s="2">
        <v>25</v>
      </c>
      <c r="G36" s="2">
        <v>1</v>
      </c>
      <c r="H36" s="2">
        <f t="shared" si="11"/>
        <v>0.47159999999999996</v>
      </c>
      <c r="I36" s="2">
        <f>H36</f>
        <v>0.47159999999999996</v>
      </c>
      <c r="J36" s="4" t="s">
        <v>170</v>
      </c>
      <c r="K36" s="4" t="s">
        <v>146</v>
      </c>
      <c r="L36" s="4" t="s">
        <v>197</v>
      </c>
    </row>
    <row r="37" spans="1:12" x14ac:dyDescent="0.2">
      <c r="A37" s="3"/>
      <c r="C37" s="4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">
      <c r="B38" s="2" t="s">
        <v>0</v>
      </c>
      <c r="C38" s="4" t="s">
        <v>194</v>
      </c>
      <c r="D38" s="2">
        <v>5.31</v>
      </c>
      <c r="E38" s="2">
        <v>18.28</v>
      </c>
      <c r="F38" s="2">
        <v>25</v>
      </c>
      <c r="G38" s="2">
        <v>1</v>
      </c>
      <c r="H38" s="2">
        <f t="shared" ref="H38:H39" si="12">E38/F38*G38</f>
        <v>0.73120000000000007</v>
      </c>
      <c r="I38" s="2">
        <f>H38-$I$35</f>
        <v>0.14080000000000004</v>
      </c>
      <c r="J38" s="4" t="s">
        <v>175</v>
      </c>
      <c r="K38" s="4" t="s">
        <v>146</v>
      </c>
      <c r="L38" s="4" t="s">
        <v>195</v>
      </c>
    </row>
    <row r="39" spans="1:12" x14ac:dyDescent="0.2">
      <c r="A39" s="3"/>
      <c r="C39" s="4" t="s">
        <v>196</v>
      </c>
      <c r="D39" s="2">
        <v>7.88</v>
      </c>
      <c r="E39" s="2">
        <v>23.83</v>
      </c>
      <c r="F39" s="2">
        <v>25</v>
      </c>
      <c r="G39" s="2">
        <v>1</v>
      </c>
      <c r="H39" s="2">
        <f t="shared" si="12"/>
        <v>0.95319999999999994</v>
      </c>
      <c r="I39" s="2">
        <f>H39-$I$36</f>
        <v>0.48159999999999997</v>
      </c>
      <c r="J39" s="4" t="s">
        <v>175</v>
      </c>
      <c r="K39" s="4" t="s">
        <v>146</v>
      </c>
      <c r="L39" s="4" t="s">
        <v>197</v>
      </c>
    </row>
    <row r="40" spans="1:12" x14ac:dyDescent="0.2">
      <c r="C40" s="4"/>
      <c r="D40" s="2"/>
      <c r="E40" s="2"/>
      <c r="F40" s="2"/>
      <c r="G40" s="2"/>
      <c r="H40" s="2"/>
      <c r="I40" s="2"/>
      <c r="J40" s="4"/>
      <c r="K40" s="2"/>
      <c r="L40" s="2"/>
    </row>
    <row r="41" spans="1:12" x14ac:dyDescent="0.2">
      <c r="B41" s="4" t="s">
        <v>7</v>
      </c>
      <c r="C41" s="4" t="s">
        <v>194</v>
      </c>
      <c r="D41" s="2">
        <v>5.31</v>
      </c>
      <c r="E41" s="37">
        <v>17.100000000000001</v>
      </c>
      <c r="F41" s="2">
        <v>25</v>
      </c>
      <c r="G41" s="2">
        <v>1</v>
      </c>
      <c r="H41" s="2">
        <f t="shared" ref="H41:H42" si="13">E41/F41*G41</f>
        <v>0.68400000000000005</v>
      </c>
      <c r="I41" s="2">
        <f>H41-$I$35</f>
        <v>9.3600000000000017E-2</v>
      </c>
      <c r="J41" s="4" t="s">
        <v>175</v>
      </c>
      <c r="K41" s="4" t="s">
        <v>146</v>
      </c>
      <c r="L41" s="4" t="s">
        <v>195</v>
      </c>
    </row>
    <row r="42" spans="1:12" x14ac:dyDescent="0.2">
      <c r="A42" s="10"/>
      <c r="C42" s="4" t="s">
        <v>196</v>
      </c>
      <c r="D42" s="2">
        <v>7.88</v>
      </c>
      <c r="E42" s="2">
        <v>11.22</v>
      </c>
      <c r="F42" s="2">
        <v>25</v>
      </c>
      <c r="G42" s="2">
        <v>1</v>
      </c>
      <c r="H42" s="2">
        <f t="shared" si="13"/>
        <v>0.44880000000000003</v>
      </c>
      <c r="I42" s="2">
        <f>H42-$I$36</f>
        <v>-2.2799999999999931E-2</v>
      </c>
      <c r="J42" s="4" t="s">
        <v>175</v>
      </c>
      <c r="K42" s="4" t="s">
        <v>146</v>
      </c>
      <c r="L42" s="4" t="s">
        <v>197</v>
      </c>
    </row>
    <row r="43" spans="1:12" x14ac:dyDescent="0.2">
      <c r="I43" s="2"/>
      <c r="J43" s="4"/>
      <c r="K43" s="4"/>
      <c r="L43" s="2"/>
    </row>
    <row r="44" spans="1:12" x14ac:dyDescent="0.2">
      <c r="B44" s="4" t="s">
        <v>16</v>
      </c>
      <c r="C44" s="4" t="s">
        <v>194</v>
      </c>
      <c r="D44" s="2">
        <v>5.31</v>
      </c>
      <c r="E44" s="4">
        <v>17.87</v>
      </c>
      <c r="F44" s="2">
        <v>25</v>
      </c>
      <c r="G44" s="2">
        <v>1</v>
      </c>
      <c r="H44" s="2">
        <f t="shared" ref="H44:H45" si="14">E44/F44*G44</f>
        <v>0.71479999999999999</v>
      </c>
      <c r="I44" s="2">
        <f>H44-$I$35</f>
        <v>0.12439999999999996</v>
      </c>
      <c r="J44" s="4" t="s">
        <v>175</v>
      </c>
      <c r="K44" s="4" t="s">
        <v>146</v>
      </c>
      <c r="L44" s="4" t="s">
        <v>195</v>
      </c>
    </row>
    <row r="45" spans="1:12" x14ac:dyDescent="0.2">
      <c r="C45" s="4" t="s">
        <v>196</v>
      </c>
      <c r="D45" s="2">
        <v>7.88</v>
      </c>
      <c r="E45" s="2">
        <v>11.65</v>
      </c>
      <c r="F45" s="2">
        <v>25</v>
      </c>
      <c r="G45" s="2">
        <v>1</v>
      </c>
      <c r="H45" s="2">
        <f t="shared" si="14"/>
        <v>0.46600000000000003</v>
      </c>
      <c r="I45" s="2">
        <f>H45-$I$36</f>
        <v>-5.5999999999999384E-3</v>
      </c>
      <c r="J45" s="4" t="s">
        <v>175</v>
      </c>
      <c r="K45" s="4" t="s">
        <v>146</v>
      </c>
      <c r="L45" s="4" t="s">
        <v>197</v>
      </c>
    </row>
    <row r="46" spans="1:12" x14ac:dyDescent="0.2">
      <c r="J46" s="4"/>
    </row>
    <row r="47" spans="1:12" x14ac:dyDescent="0.2">
      <c r="B47" s="4" t="s">
        <v>17</v>
      </c>
      <c r="C47" s="4" t="s">
        <v>194</v>
      </c>
      <c r="D47" s="2">
        <v>5.31</v>
      </c>
      <c r="E47" s="37">
        <v>18.059999999999999</v>
      </c>
      <c r="F47" s="2">
        <v>25</v>
      </c>
      <c r="G47" s="2">
        <v>1</v>
      </c>
      <c r="H47" s="2">
        <f t="shared" ref="H47:H48" si="15">E47/F47*G47</f>
        <v>0.72239999999999993</v>
      </c>
      <c r="I47" s="2">
        <f>H47-$I$35</f>
        <v>0.1319999999999999</v>
      </c>
      <c r="J47" s="4" t="s">
        <v>175</v>
      </c>
      <c r="K47" s="4" t="s">
        <v>146</v>
      </c>
      <c r="L47" s="4" t="s">
        <v>195</v>
      </c>
    </row>
    <row r="48" spans="1:12" x14ac:dyDescent="0.2">
      <c r="C48" s="4" t="s">
        <v>196</v>
      </c>
      <c r="D48" s="2">
        <v>7.88</v>
      </c>
      <c r="E48" s="11">
        <v>11.11</v>
      </c>
      <c r="F48" s="2">
        <v>25</v>
      </c>
      <c r="G48" s="2">
        <v>1</v>
      </c>
      <c r="H48" s="2">
        <f t="shared" si="15"/>
        <v>0.44439999999999996</v>
      </c>
      <c r="I48" s="2">
        <f>H48-$I$36</f>
        <v>-2.7200000000000002E-2</v>
      </c>
      <c r="J48" s="4" t="s">
        <v>175</v>
      </c>
      <c r="K48" s="4" t="s">
        <v>146</v>
      </c>
      <c r="L48" s="4" t="s">
        <v>197</v>
      </c>
    </row>
    <row r="49" spans="1:12" x14ac:dyDescent="0.2">
      <c r="C49" s="4"/>
      <c r="D49" s="2"/>
      <c r="E49" s="11"/>
      <c r="F49" s="2"/>
      <c r="G49" s="2"/>
      <c r="H49" s="2"/>
      <c r="I49" s="2"/>
      <c r="J49" s="4"/>
      <c r="K49" s="4"/>
      <c r="L49" s="4"/>
    </row>
    <row r="50" spans="1:12" x14ac:dyDescent="0.2">
      <c r="B50" s="1" t="s">
        <v>131</v>
      </c>
    </row>
    <row r="51" spans="1:12" x14ac:dyDescent="0.2">
      <c r="B51" s="20" t="s">
        <v>134</v>
      </c>
    </row>
    <row r="52" spans="1:12" x14ac:dyDescent="0.2">
      <c r="B52" s="20" t="s">
        <v>135</v>
      </c>
    </row>
    <row r="53" spans="1:12" x14ac:dyDescent="0.2">
      <c r="B53" s="20" t="s">
        <v>121</v>
      </c>
    </row>
    <row r="54" spans="1:12" x14ac:dyDescent="0.2">
      <c r="C54" s="8" t="s">
        <v>85</v>
      </c>
    </row>
    <row r="55" spans="1:12" x14ac:dyDescent="0.2">
      <c r="C55" s="8" t="s">
        <v>86</v>
      </c>
    </row>
    <row r="57" spans="1:12" ht="15" x14ac:dyDescent="0.25">
      <c r="A57" s="32" t="str">
        <f>VOC!A1</f>
        <v>15-04191-N1</v>
      </c>
      <c r="C57" s="1" t="s">
        <v>10</v>
      </c>
    </row>
    <row r="58" spans="1:12" x14ac:dyDescent="0.2">
      <c r="C58" s="2"/>
      <c r="D58" s="2"/>
      <c r="E58" s="2"/>
      <c r="F58" s="2"/>
      <c r="G58" s="2"/>
      <c r="H58" s="2"/>
      <c r="I58" s="3" t="s">
        <v>132</v>
      </c>
      <c r="J58" s="3" t="s">
        <v>166</v>
      </c>
    </row>
    <row r="59" spans="1:12" x14ac:dyDescent="0.2">
      <c r="C59" s="2"/>
      <c r="D59" s="2"/>
      <c r="E59" s="3" t="s">
        <v>11</v>
      </c>
      <c r="F59" s="3" t="s">
        <v>9</v>
      </c>
      <c r="G59" s="3" t="s">
        <v>18</v>
      </c>
      <c r="H59" s="3" t="s">
        <v>13</v>
      </c>
      <c r="I59" s="3" t="s">
        <v>13</v>
      </c>
      <c r="J59" s="3" t="s">
        <v>167</v>
      </c>
    </row>
    <row r="60" spans="1:12" x14ac:dyDescent="0.2">
      <c r="C60" s="3" t="s">
        <v>1</v>
      </c>
      <c r="D60" s="1" t="s">
        <v>2</v>
      </c>
      <c r="E60" s="1" t="s">
        <v>5</v>
      </c>
      <c r="F60" s="3" t="s">
        <v>8</v>
      </c>
      <c r="G60" s="3" t="s">
        <v>133</v>
      </c>
      <c r="H60" s="1" t="s">
        <v>5</v>
      </c>
      <c r="I60" s="1" t="s">
        <v>5</v>
      </c>
      <c r="J60" s="3" t="s">
        <v>168</v>
      </c>
      <c r="K60" s="3" t="s">
        <v>12</v>
      </c>
      <c r="L60" s="3" t="s">
        <v>6</v>
      </c>
    </row>
    <row r="61" spans="1:12" x14ac:dyDescent="0.2">
      <c r="A61" s="3" t="s">
        <v>176</v>
      </c>
      <c r="B61" s="4" t="s">
        <v>198</v>
      </c>
      <c r="C61" s="4" t="s">
        <v>194</v>
      </c>
      <c r="D61" s="2">
        <v>5.46</v>
      </c>
      <c r="E61" s="2">
        <v>10.01</v>
      </c>
      <c r="F61" s="2">
        <v>25</v>
      </c>
      <c r="G61" s="2">
        <v>1</v>
      </c>
      <c r="H61" s="2">
        <f t="shared" ref="H61" si="16">E61/F61*G61</f>
        <v>0.40039999999999998</v>
      </c>
      <c r="I61" s="2">
        <f>H61</f>
        <v>0.40039999999999998</v>
      </c>
      <c r="J61" s="4" t="s">
        <v>170</v>
      </c>
      <c r="K61" s="4" t="s">
        <v>146</v>
      </c>
      <c r="L61" s="4" t="s">
        <v>195</v>
      </c>
    </row>
    <row r="62" spans="1:12" x14ac:dyDescent="0.2">
      <c r="A62" s="3" t="s">
        <v>165</v>
      </c>
      <c r="C62" s="4" t="s">
        <v>199</v>
      </c>
      <c r="D62" s="2">
        <v>6.05</v>
      </c>
      <c r="E62" s="2">
        <v>176.32</v>
      </c>
      <c r="F62" s="2">
        <v>25</v>
      </c>
      <c r="G62" s="2">
        <v>1</v>
      </c>
      <c r="H62" s="2">
        <f t="shared" ref="H62" si="17">E62/F62*G62</f>
        <v>7.0527999999999995</v>
      </c>
      <c r="I62" s="2">
        <f>H62</f>
        <v>7.0527999999999995</v>
      </c>
      <c r="J62" s="3" t="s">
        <v>170</v>
      </c>
      <c r="K62" s="4" t="s">
        <v>146</v>
      </c>
      <c r="L62" s="4" t="s">
        <v>200</v>
      </c>
    </row>
    <row r="63" spans="1:12" x14ac:dyDescent="0.2">
      <c r="C63" s="4" t="s">
        <v>196</v>
      </c>
      <c r="D63" s="4">
        <v>7.95</v>
      </c>
      <c r="E63" s="11">
        <v>13.9</v>
      </c>
      <c r="F63" s="2">
        <v>25</v>
      </c>
      <c r="G63" s="2">
        <v>1</v>
      </c>
      <c r="H63" s="2">
        <f t="shared" ref="H63" si="18">E63/F63*G63</f>
        <v>0.55600000000000005</v>
      </c>
      <c r="I63" s="2">
        <f>H63</f>
        <v>0.55600000000000005</v>
      </c>
      <c r="J63" s="3" t="s">
        <v>170</v>
      </c>
      <c r="K63" s="4" t="s">
        <v>146</v>
      </c>
      <c r="L63" s="4" t="s">
        <v>197</v>
      </c>
    </row>
    <row r="64" spans="1:12" x14ac:dyDescent="0.2">
      <c r="D64" s="36"/>
      <c r="E64" s="36"/>
      <c r="F64" s="36"/>
      <c r="G64" s="36"/>
    </row>
    <row r="65" spans="1:12" x14ac:dyDescent="0.2">
      <c r="B65" s="4" t="s">
        <v>0</v>
      </c>
      <c r="C65" s="4" t="s">
        <v>199</v>
      </c>
      <c r="D65" s="2">
        <v>6.03</v>
      </c>
      <c r="E65" s="2">
        <v>127.66</v>
      </c>
      <c r="F65" s="2">
        <v>25</v>
      </c>
      <c r="G65" s="2">
        <v>1</v>
      </c>
      <c r="H65" s="2">
        <f t="shared" ref="H65:H66" si="19">E65/F65*G65</f>
        <v>5.1063999999999998</v>
      </c>
      <c r="I65" s="2">
        <f>H65-$I$62</f>
        <v>-1.9463999999999997</v>
      </c>
      <c r="J65" s="4" t="s">
        <v>175</v>
      </c>
      <c r="K65" s="4" t="s">
        <v>146</v>
      </c>
      <c r="L65" s="4" t="s">
        <v>200</v>
      </c>
    </row>
    <row r="66" spans="1:12" x14ac:dyDescent="0.2">
      <c r="C66" s="4" t="s">
        <v>196</v>
      </c>
      <c r="D66" s="4">
        <v>7.92</v>
      </c>
      <c r="E66" s="11">
        <v>13.9</v>
      </c>
      <c r="F66" s="2">
        <v>25</v>
      </c>
      <c r="G66" s="2">
        <v>1</v>
      </c>
      <c r="H66" s="2">
        <f t="shared" si="19"/>
        <v>0.55600000000000005</v>
      </c>
      <c r="I66" s="2">
        <f>H66-$I$63</f>
        <v>0</v>
      </c>
      <c r="J66" s="4" t="s">
        <v>175</v>
      </c>
      <c r="K66" s="4" t="s">
        <v>146</v>
      </c>
      <c r="L66" s="4" t="s">
        <v>197</v>
      </c>
    </row>
    <row r="67" spans="1:12" x14ac:dyDescent="0.2">
      <c r="D67" s="36"/>
      <c r="E67" s="36"/>
      <c r="F67" s="36"/>
      <c r="G67" s="36"/>
      <c r="J67" s="4"/>
    </row>
    <row r="68" spans="1:12" x14ac:dyDescent="0.2">
      <c r="B68" s="4" t="s">
        <v>7</v>
      </c>
      <c r="C68" s="4" t="s">
        <v>194</v>
      </c>
      <c r="D68" s="2">
        <v>5.42</v>
      </c>
      <c r="E68" s="2">
        <v>7.17</v>
      </c>
      <c r="F68" s="2">
        <v>25</v>
      </c>
      <c r="G68" s="2">
        <v>1</v>
      </c>
      <c r="H68" s="2">
        <f t="shared" ref="H68:H70" si="20">E68/F68*G68</f>
        <v>0.2868</v>
      </c>
      <c r="I68" s="2">
        <f>H68-$I$61</f>
        <v>-0.11359999999999998</v>
      </c>
      <c r="J68" s="4" t="s">
        <v>175</v>
      </c>
      <c r="K68" s="4" t="s">
        <v>146</v>
      </c>
      <c r="L68" s="4" t="s">
        <v>195</v>
      </c>
    </row>
    <row r="69" spans="1:12" x14ac:dyDescent="0.2">
      <c r="C69" s="4" t="s">
        <v>199</v>
      </c>
      <c r="D69" s="2">
        <v>6.03</v>
      </c>
      <c r="E69" s="2">
        <v>157.97999999999999</v>
      </c>
      <c r="F69" s="2">
        <v>25</v>
      </c>
      <c r="G69" s="2">
        <v>1</v>
      </c>
      <c r="H69" s="2">
        <f t="shared" si="20"/>
        <v>6.3191999999999995</v>
      </c>
      <c r="I69" s="2">
        <f>H69-$I$62</f>
        <v>-0.73360000000000003</v>
      </c>
      <c r="J69" s="4" t="s">
        <v>175</v>
      </c>
      <c r="K69" s="4" t="s">
        <v>146</v>
      </c>
      <c r="L69" s="4" t="s">
        <v>200</v>
      </c>
    </row>
    <row r="70" spans="1:12" x14ac:dyDescent="0.2">
      <c r="C70" s="4" t="s">
        <v>196</v>
      </c>
      <c r="D70" s="4">
        <v>7.92</v>
      </c>
      <c r="E70" s="11">
        <v>12.91</v>
      </c>
      <c r="F70" s="2">
        <v>25</v>
      </c>
      <c r="G70" s="2">
        <v>1</v>
      </c>
      <c r="H70" s="2">
        <f t="shared" si="20"/>
        <v>0.51639999999999997</v>
      </c>
      <c r="I70" s="2">
        <f>H70-$I$63</f>
        <v>-3.960000000000008E-2</v>
      </c>
      <c r="J70" s="4" t="s">
        <v>175</v>
      </c>
      <c r="K70" s="4" t="s">
        <v>146</v>
      </c>
      <c r="L70" s="4" t="s">
        <v>197</v>
      </c>
    </row>
    <row r="71" spans="1:12" x14ac:dyDescent="0.2">
      <c r="J71" s="4" t="s">
        <v>175</v>
      </c>
    </row>
    <row r="72" spans="1:12" x14ac:dyDescent="0.2">
      <c r="B72" s="4" t="s">
        <v>16</v>
      </c>
      <c r="C72" s="4" t="s">
        <v>194</v>
      </c>
      <c r="D72" s="2">
        <v>5.43</v>
      </c>
      <c r="E72" s="2">
        <v>11.19</v>
      </c>
      <c r="F72" s="2">
        <v>25</v>
      </c>
      <c r="G72" s="2">
        <v>1</v>
      </c>
      <c r="H72" s="2">
        <f t="shared" ref="H72:H74" si="21">E72/F72*G72</f>
        <v>0.4476</v>
      </c>
      <c r="I72" s="2">
        <f>H72-$I$61</f>
        <v>4.720000000000002E-2</v>
      </c>
      <c r="J72" s="4"/>
      <c r="K72" s="4" t="s">
        <v>146</v>
      </c>
      <c r="L72" s="4" t="s">
        <v>195</v>
      </c>
    </row>
    <row r="73" spans="1:12" x14ac:dyDescent="0.2">
      <c r="C73" s="4" t="s">
        <v>199</v>
      </c>
      <c r="D73" s="2">
        <v>6.05</v>
      </c>
      <c r="E73" s="2">
        <v>206.12</v>
      </c>
      <c r="F73" s="2">
        <v>25</v>
      </c>
      <c r="G73" s="2">
        <v>1</v>
      </c>
      <c r="H73" s="2">
        <f t="shared" si="21"/>
        <v>8.2447999999999997</v>
      </c>
      <c r="I73" s="2">
        <f>H73-$I$62</f>
        <v>1.1920000000000002</v>
      </c>
      <c r="J73" s="4" t="s">
        <v>175</v>
      </c>
      <c r="K73" s="4" t="s">
        <v>146</v>
      </c>
      <c r="L73" s="4" t="s">
        <v>200</v>
      </c>
    </row>
    <row r="74" spans="1:12" x14ac:dyDescent="0.2">
      <c r="C74" s="4" t="s">
        <v>196</v>
      </c>
      <c r="D74" s="4">
        <v>7.93</v>
      </c>
      <c r="E74" s="11">
        <v>13.24</v>
      </c>
      <c r="F74" s="2">
        <v>25</v>
      </c>
      <c r="G74" s="2">
        <v>1</v>
      </c>
      <c r="H74" s="2">
        <f t="shared" si="21"/>
        <v>0.52959999999999996</v>
      </c>
      <c r="I74" s="2">
        <f>H74-$I$63</f>
        <v>-2.640000000000009E-2</v>
      </c>
      <c r="J74" s="4" t="s">
        <v>175</v>
      </c>
      <c r="K74" s="4" t="s">
        <v>146</v>
      </c>
      <c r="L74" s="4" t="s">
        <v>197</v>
      </c>
    </row>
    <row r="75" spans="1:12" x14ac:dyDescent="0.2">
      <c r="J75" s="4"/>
    </row>
    <row r="76" spans="1:12" x14ac:dyDescent="0.2">
      <c r="B76" s="4" t="s">
        <v>17</v>
      </c>
      <c r="C76" s="4" t="s">
        <v>194</v>
      </c>
      <c r="D76" s="2">
        <v>5.45</v>
      </c>
      <c r="E76" s="2">
        <v>9.19</v>
      </c>
      <c r="F76" s="2">
        <v>25</v>
      </c>
      <c r="G76" s="2">
        <v>1</v>
      </c>
      <c r="H76" s="2">
        <f t="shared" ref="H76:H78" si="22">E76/F76*G76</f>
        <v>0.36759999999999998</v>
      </c>
      <c r="I76" s="2">
        <f>H76-$I$61</f>
        <v>-3.2799999999999996E-2</v>
      </c>
      <c r="J76" s="4" t="s">
        <v>175</v>
      </c>
      <c r="K76" s="4" t="s">
        <v>146</v>
      </c>
      <c r="L76" s="4" t="s">
        <v>195</v>
      </c>
    </row>
    <row r="77" spans="1:12" x14ac:dyDescent="0.2">
      <c r="C77" s="4" t="s">
        <v>199</v>
      </c>
      <c r="D77" s="2">
        <v>6.05</v>
      </c>
      <c r="E77" s="2">
        <v>138.72999999999999</v>
      </c>
      <c r="F77" s="2">
        <v>25</v>
      </c>
      <c r="G77" s="2">
        <v>1</v>
      </c>
      <c r="H77" s="2">
        <f t="shared" si="22"/>
        <v>5.5491999999999999</v>
      </c>
      <c r="I77" s="2">
        <f>H77-$I$62</f>
        <v>-1.5035999999999996</v>
      </c>
      <c r="J77" s="4" t="s">
        <v>175</v>
      </c>
      <c r="K77" s="4" t="s">
        <v>146</v>
      </c>
      <c r="L77" s="4" t="s">
        <v>200</v>
      </c>
    </row>
    <row r="78" spans="1:12" x14ac:dyDescent="0.2">
      <c r="C78" s="4" t="s">
        <v>196</v>
      </c>
      <c r="D78" s="4">
        <v>7.93</v>
      </c>
      <c r="E78" s="11">
        <v>13.82</v>
      </c>
      <c r="F78" s="2">
        <v>25</v>
      </c>
      <c r="G78" s="2">
        <v>1</v>
      </c>
      <c r="H78" s="2">
        <f t="shared" si="22"/>
        <v>0.55279999999999996</v>
      </c>
      <c r="I78" s="2">
        <f>H78-$I$63</f>
        <v>-3.2000000000000917E-3</v>
      </c>
      <c r="J78" s="4" t="s">
        <v>175</v>
      </c>
      <c r="K78" s="4" t="s">
        <v>146</v>
      </c>
      <c r="L78" s="4" t="s">
        <v>197</v>
      </c>
    </row>
    <row r="79" spans="1:12" x14ac:dyDescent="0.2">
      <c r="C79" s="4"/>
      <c r="D79" s="4"/>
      <c r="E79" s="11"/>
      <c r="F79" s="2"/>
      <c r="G79" s="2"/>
      <c r="H79" s="2"/>
      <c r="I79" s="2"/>
      <c r="J79" s="3"/>
      <c r="K79" s="4"/>
      <c r="L79" s="4"/>
    </row>
    <row r="80" spans="1:12" x14ac:dyDescent="0.2">
      <c r="A80" s="3" t="s">
        <v>176</v>
      </c>
      <c r="B80" s="4" t="s">
        <v>204</v>
      </c>
      <c r="C80" s="4" t="s">
        <v>199</v>
      </c>
      <c r="D80" s="2">
        <v>6.03</v>
      </c>
      <c r="E80" s="2">
        <v>353.13</v>
      </c>
      <c r="F80" s="2">
        <v>25</v>
      </c>
      <c r="G80" s="2">
        <v>1</v>
      </c>
      <c r="H80" s="2">
        <f t="shared" ref="H80:H81" si="23">E80/F80*G80</f>
        <v>14.1252</v>
      </c>
      <c r="I80" s="2">
        <f>H80</f>
        <v>14.1252</v>
      </c>
      <c r="J80" s="3" t="s">
        <v>170</v>
      </c>
      <c r="K80" s="4" t="s">
        <v>146</v>
      </c>
      <c r="L80" s="4" t="s">
        <v>200</v>
      </c>
    </row>
    <row r="81" spans="1:12" x14ac:dyDescent="0.2">
      <c r="A81" s="3" t="s">
        <v>181</v>
      </c>
      <c r="C81" s="4" t="s">
        <v>196</v>
      </c>
      <c r="D81" s="4">
        <v>7.91</v>
      </c>
      <c r="E81" s="11">
        <v>12.86</v>
      </c>
      <c r="F81" s="2">
        <v>25</v>
      </c>
      <c r="G81" s="2">
        <v>1</v>
      </c>
      <c r="H81" s="2">
        <f t="shared" si="23"/>
        <v>0.51439999999999997</v>
      </c>
      <c r="I81" s="2">
        <f>H81</f>
        <v>0.51439999999999997</v>
      </c>
      <c r="J81" s="3" t="s">
        <v>170</v>
      </c>
      <c r="K81" s="4" t="s">
        <v>146</v>
      </c>
      <c r="L81" s="4" t="s">
        <v>197</v>
      </c>
    </row>
    <row r="82" spans="1:12" x14ac:dyDescent="0.2">
      <c r="D82" s="36"/>
      <c r="E82" s="36"/>
      <c r="F82" s="36"/>
      <c r="G82" s="36"/>
    </row>
    <row r="83" spans="1:12" x14ac:dyDescent="0.2">
      <c r="B83" s="4" t="s">
        <v>0</v>
      </c>
      <c r="C83" s="4" t="s">
        <v>199</v>
      </c>
      <c r="D83" s="2">
        <v>6.03</v>
      </c>
      <c r="E83" s="2">
        <v>53.34</v>
      </c>
      <c r="F83" s="2">
        <v>25</v>
      </c>
      <c r="G83" s="2">
        <v>1</v>
      </c>
      <c r="H83" s="2">
        <f t="shared" ref="H83:H84" si="24">E83/F83*G83</f>
        <v>2.1335999999999999</v>
      </c>
      <c r="I83" s="2">
        <f>H83-$I$80</f>
        <v>-11.9916</v>
      </c>
      <c r="J83" s="4" t="s">
        <v>175</v>
      </c>
      <c r="K83" s="4" t="s">
        <v>146</v>
      </c>
      <c r="L83" s="4" t="s">
        <v>200</v>
      </c>
    </row>
    <row r="84" spans="1:12" x14ac:dyDescent="0.2">
      <c r="C84" s="4" t="s">
        <v>196</v>
      </c>
      <c r="D84" s="4">
        <v>7.91</v>
      </c>
      <c r="E84" s="11">
        <v>12.26</v>
      </c>
      <c r="F84" s="2">
        <v>25</v>
      </c>
      <c r="G84" s="2">
        <v>1</v>
      </c>
      <c r="H84" s="2">
        <f t="shared" si="24"/>
        <v>0.4904</v>
      </c>
      <c r="I84" s="2">
        <f>H84-$I$81</f>
        <v>-2.3999999999999966E-2</v>
      </c>
      <c r="J84" s="4" t="s">
        <v>175</v>
      </c>
      <c r="K84" s="4" t="s">
        <v>146</v>
      </c>
      <c r="L84" s="4" t="s">
        <v>197</v>
      </c>
    </row>
    <row r="85" spans="1:12" x14ac:dyDescent="0.2">
      <c r="D85" s="36"/>
      <c r="E85" s="36"/>
      <c r="F85" s="36"/>
      <c r="G85" s="36"/>
      <c r="J85" s="4"/>
    </row>
    <row r="86" spans="1:12" x14ac:dyDescent="0.2">
      <c r="B86" s="4" t="s">
        <v>7</v>
      </c>
      <c r="C86" s="4" t="s">
        <v>199</v>
      </c>
      <c r="D86" s="2">
        <v>6.03</v>
      </c>
      <c r="E86" s="2">
        <v>232.21</v>
      </c>
      <c r="F86" s="2">
        <v>25</v>
      </c>
      <c r="G86" s="2">
        <v>1</v>
      </c>
      <c r="H86" s="2">
        <f t="shared" ref="H86:H87" si="25">E86/F86*G86</f>
        <v>9.2884000000000011</v>
      </c>
      <c r="I86" s="2">
        <f>H86-$I$80</f>
        <v>-4.8367999999999984</v>
      </c>
      <c r="J86" s="4" t="s">
        <v>175</v>
      </c>
      <c r="K86" s="4" t="s">
        <v>146</v>
      </c>
      <c r="L86" s="4" t="s">
        <v>200</v>
      </c>
    </row>
    <row r="87" spans="1:12" x14ac:dyDescent="0.2">
      <c r="C87" s="4" t="s">
        <v>196</v>
      </c>
      <c r="D87" s="4">
        <v>7.92</v>
      </c>
      <c r="E87" s="11">
        <v>13.14</v>
      </c>
      <c r="F87" s="2">
        <v>25</v>
      </c>
      <c r="G87" s="2">
        <v>1</v>
      </c>
      <c r="H87" s="2">
        <f t="shared" si="25"/>
        <v>0.52560000000000007</v>
      </c>
      <c r="I87" s="2">
        <f>H87-$I$81</f>
        <v>1.1200000000000099E-2</v>
      </c>
      <c r="J87" s="4" t="s">
        <v>175</v>
      </c>
      <c r="K87" s="4" t="s">
        <v>146</v>
      </c>
      <c r="L87" s="4" t="s">
        <v>197</v>
      </c>
    </row>
    <row r="88" spans="1:12" x14ac:dyDescent="0.2">
      <c r="J88" s="4"/>
    </row>
    <row r="89" spans="1:12" x14ac:dyDescent="0.2">
      <c r="B89" s="4" t="s">
        <v>16</v>
      </c>
      <c r="C89" s="4" t="s">
        <v>199</v>
      </c>
      <c r="D89" s="2">
        <v>6.03</v>
      </c>
      <c r="E89" s="2">
        <v>78.040000000000006</v>
      </c>
      <c r="F89" s="2">
        <v>25</v>
      </c>
      <c r="G89" s="2">
        <v>1</v>
      </c>
      <c r="H89" s="2">
        <f t="shared" ref="H89:H90" si="26">E89/F89*G89</f>
        <v>3.1216000000000004</v>
      </c>
      <c r="I89" s="2">
        <f>H89-$I$80</f>
        <v>-11.003599999999999</v>
      </c>
      <c r="J89" s="4" t="s">
        <v>175</v>
      </c>
      <c r="K89" s="4" t="s">
        <v>146</v>
      </c>
      <c r="L89" s="4" t="s">
        <v>200</v>
      </c>
    </row>
    <row r="90" spans="1:12" x14ac:dyDescent="0.2">
      <c r="C90" s="4" t="s">
        <v>196</v>
      </c>
      <c r="D90" s="4">
        <v>7.92</v>
      </c>
      <c r="E90" s="11">
        <v>13.42</v>
      </c>
      <c r="F90" s="2">
        <v>25</v>
      </c>
      <c r="G90" s="2">
        <v>1</v>
      </c>
      <c r="H90" s="2">
        <f t="shared" si="26"/>
        <v>0.53679999999999994</v>
      </c>
      <c r="I90" s="2">
        <f>H90-$I$81</f>
        <v>2.2399999999999975E-2</v>
      </c>
      <c r="J90" s="4" t="s">
        <v>175</v>
      </c>
      <c r="K90" s="4" t="s">
        <v>146</v>
      </c>
      <c r="L90" s="4" t="s">
        <v>197</v>
      </c>
    </row>
    <row r="91" spans="1:12" x14ac:dyDescent="0.2">
      <c r="J91" s="4"/>
    </row>
    <row r="92" spans="1:12" x14ac:dyDescent="0.2">
      <c r="B92" s="4" t="s">
        <v>17</v>
      </c>
      <c r="C92" s="4" t="s">
        <v>199</v>
      </c>
      <c r="D92" s="2">
        <v>6.05</v>
      </c>
      <c r="E92" s="2">
        <v>109.21</v>
      </c>
      <c r="F92" s="2">
        <v>25</v>
      </c>
      <c r="G92" s="2">
        <v>1</v>
      </c>
      <c r="H92" s="2">
        <f t="shared" ref="H92:H93" si="27">E92/F92*G92</f>
        <v>4.3683999999999994</v>
      </c>
      <c r="I92" s="2">
        <f>H92-$I$62</f>
        <v>-2.6844000000000001</v>
      </c>
      <c r="J92" s="4" t="s">
        <v>175</v>
      </c>
      <c r="K92" s="4" t="s">
        <v>146</v>
      </c>
      <c r="L92" s="4" t="s">
        <v>200</v>
      </c>
    </row>
    <row r="93" spans="1:12" x14ac:dyDescent="0.2">
      <c r="C93" s="4" t="s">
        <v>196</v>
      </c>
      <c r="D93" s="4">
        <v>7.93</v>
      </c>
      <c r="E93" s="11">
        <v>13.14</v>
      </c>
      <c r="F93" s="2">
        <v>25</v>
      </c>
      <c r="G93" s="2">
        <v>1</v>
      </c>
      <c r="H93" s="2">
        <f t="shared" si="27"/>
        <v>0.52560000000000007</v>
      </c>
      <c r="I93" s="2">
        <f>H93-$I$63</f>
        <v>-3.0399999999999983E-2</v>
      </c>
      <c r="J93" s="4" t="s">
        <v>175</v>
      </c>
      <c r="K93" s="4" t="s">
        <v>146</v>
      </c>
      <c r="L93" s="4" t="s">
        <v>197</v>
      </c>
    </row>
    <row r="94" spans="1:12" x14ac:dyDescent="0.2">
      <c r="C94" s="4"/>
      <c r="D94" s="4"/>
      <c r="E94" s="11"/>
      <c r="F94" s="2"/>
      <c r="G94" s="2"/>
      <c r="H94" s="2"/>
      <c r="I94" s="2"/>
      <c r="J94" s="3"/>
      <c r="K94" s="4"/>
      <c r="L94" s="4"/>
    </row>
    <row r="95" spans="1:12" x14ac:dyDescent="0.2">
      <c r="A95" s="3" t="s">
        <v>176</v>
      </c>
      <c r="B95" s="4" t="s">
        <v>207</v>
      </c>
      <c r="C95" s="4" t="s">
        <v>199</v>
      </c>
      <c r="D95" s="2">
        <v>6.03</v>
      </c>
      <c r="E95" s="2">
        <v>68.11</v>
      </c>
      <c r="F95" s="2">
        <v>25</v>
      </c>
      <c r="G95" s="2">
        <v>1</v>
      </c>
      <c r="H95" s="2">
        <f t="shared" ref="H95:H96" si="28">E95/F95*G95</f>
        <v>2.7244000000000002</v>
      </c>
      <c r="I95" s="2">
        <f>H95</f>
        <v>2.7244000000000002</v>
      </c>
      <c r="J95" s="3" t="s">
        <v>170</v>
      </c>
      <c r="K95" s="4" t="s">
        <v>146</v>
      </c>
      <c r="L95" s="4" t="s">
        <v>200</v>
      </c>
    </row>
    <row r="96" spans="1:12" x14ac:dyDescent="0.2">
      <c r="A96" s="3" t="s">
        <v>185</v>
      </c>
      <c r="C96" s="4" t="s">
        <v>196</v>
      </c>
      <c r="D96" s="4">
        <v>7.92</v>
      </c>
      <c r="E96" s="11">
        <v>15.02</v>
      </c>
      <c r="F96" s="2">
        <v>25</v>
      </c>
      <c r="G96" s="2">
        <v>1</v>
      </c>
      <c r="H96" s="2">
        <f t="shared" si="28"/>
        <v>0.6008</v>
      </c>
      <c r="I96" s="2">
        <f>H96</f>
        <v>0.6008</v>
      </c>
      <c r="J96" s="3" t="s">
        <v>170</v>
      </c>
      <c r="K96" s="4" t="s">
        <v>146</v>
      </c>
      <c r="L96" s="4" t="s">
        <v>197</v>
      </c>
    </row>
    <row r="97" spans="2:12" x14ac:dyDescent="0.2">
      <c r="D97" s="36"/>
      <c r="E97" s="36"/>
      <c r="F97" s="36"/>
      <c r="G97" s="36"/>
    </row>
    <row r="98" spans="2:12" x14ac:dyDescent="0.2">
      <c r="B98" s="4" t="s">
        <v>0</v>
      </c>
      <c r="C98" s="4" t="s">
        <v>194</v>
      </c>
      <c r="D98" s="2">
        <v>5.45</v>
      </c>
      <c r="E98" s="2">
        <v>12.34</v>
      </c>
      <c r="F98" s="2">
        <v>25</v>
      </c>
      <c r="G98" s="2">
        <v>1</v>
      </c>
      <c r="H98" s="2">
        <f t="shared" ref="H98" si="29">E98/F98*G98</f>
        <v>0.49359999999999998</v>
      </c>
      <c r="I98" s="2">
        <f>H98</f>
        <v>0.49359999999999998</v>
      </c>
      <c r="J98" s="4" t="s">
        <v>175</v>
      </c>
      <c r="K98" s="4" t="s">
        <v>146</v>
      </c>
      <c r="L98" s="4" t="s">
        <v>195</v>
      </c>
    </row>
    <row r="99" spans="2:12" x14ac:dyDescent="0.2">
      <c r="C99" s="4" t="s">
        <v>199</v>
      </c>
      <c r="D99" s="2">
        <v>6.05</v>
      </c>
      <c r="E99" s="2">
        <v>93.61</v>
      </c>
      <c r="F99" s="2">
        <v>25</v>
      </c>
      <c r="G99" s="2">
        <v>1</v>
      </c>
      <c r="H99" s="2">
        <f t="shared" ref="H99:H100" si="30">E99/F99*G99</f>
        <v>3.7444000000000002</v>
      </c>
      <c r="I99" s="2">
        <f>H99-$I$95</f>
        <v>1.02</v>
      </c>
      <c r="J99" s="4" t="s">
        <v>175</v>
      </c>
      <c r="K99" s="4" t="s">
        <v>146</v>
      </c>
      <c r="L99" s="4" t="s">
        <v>200</v>
      </c>
    </row>
    <row r="100" spans="2:12" x14ac:dyDescent="0.2">
      <c r="C100" s="4" t="s">
        <v>196</v>
      </c>
      <c r="D100" s="4">
        <v>7.93</v>
      </c>
      <c r="E100" s="11">
        <v>15.16</v>
      </c>
      <c r="F100" s="2">
        <v>25</v>
      </c>
      <c r="G100" s="2">
        <v>1</v>
      </c>
      <c r="H100" s="2">
        <f t="shared" si="30"/>
        <v>0.60640000000000005</v>
      </c>
      <c r="I100" s="2">
        <f>H100-$I$96</f>
        <v>5.6000000000000494E-3</v>
      </c>
      <c r="J100" s="4" t="s">
        <v>175</v>
      </c>
      <c r="K100" s="4" t="s">
        <v>146</v>
      </c>
      <c r="L100" s="4" t="s">
        <v>197</v>
      </c>
    </row>
    <row r="101" spans="2:12" x14ac:dyDescent="0.2">
      <c r="D101" s="36"/>
      <c r="E101" s="36"/>
      <c r="F101" s="36"/>
      <c r="G101" s="36"/>
      <c r="J101" s="4"/>
    </row>
    <row r="102" spans="2:12" x14ac:dyDescent="0.2">
      <c r="B102" s="4" t="s">
        <v>7</v>
      </c>
      <c r="C102" s="4" t="s">
        <v>199</v>
      </c>
      <c r="D102" s="2">
        <v>6.05</v>
      </c>
      <c r="E102" s="2">
        <v>85.77</v>
      </c>
      <c r="F102" s="2">
        <v>25</v>
      </c>
      <c r="G102" s="2">
        <v>1</v>
      </c>
      <c r="H102" s="2">
        <f t="shared" ref="H102:H103" si="31">E102/F102*G102</f>
        <v>3.4307999999999996</v>
      </c>
      <c r="I102" s="2">
        <f>H102-$I$95</f>
        <v>0.70639999999999947</v>
      </c>
      <c r="J102" s="4" t="s">
        <v>175</v>
      </c>
      <c r="K102" s="4" t="s">
        <v>146</v>
      </c>
      <c r="L102" s="4" t="s">
        <v>200</v>
      </c>
    </row>
    <row r="103" spans="2:12" x14ac:dyDescent="0.2">
      <c r="C103" s="4" t="s">
        <v>196</v>
      </c>
      <c r="D103" s="4">
        <v>7.93</v>
      </c>
      <c r="E103" s="11">
        <v>14.76</v>
      </c>
      <c r="F103" s="2">
        <v>25</v>
      </c>
      <c r="G103" s="2">
        <v>1</v>
      </c>
      <c r="H103" s="2">
        <f t="shared" si="31"/>
        <v>0.59040000000000004</v>
      </c>
      <c r="I103" s="2">
        <f>H103-$I$96</f>
        <v>-1.0399999999999965E-2</v>
      </c>
      <c r="J103" s="4" t="s">
        <v>175</v>
      </c>
      <c r="K103" s="4" t="s">
        <v>146</v>
      </c>
      <c r="L103" s="4" t="s">
        <v>197</v>
      </c>
    </row>
    <row r="104" spans="2:12" x14ac:dyDescent="0.2">
      <c r="J104" s="4"/>
    </row>
    <row r="105" spans="2:12" x14ac:dyDescent="0.2">
      <c r="B105" s="4" t="s">
        <v>16</v>
      </c>
      <c r="C105" s="4" t="s">
        <v>199</v>
      </c>
      <c r="D105" s="2">
        <v>6.05</v>
      </c>
      <c r="E105" s="2">
        <v>104.64</v>
      </c>
      <c r="F105" s="2">
        <v>25</v>
      </c>
      <c r="G105" s="2">
        <v>1</v>
      </c>
      <c r="H105" s="2">
        <f t="shared" ref="H105:H106" si="32">E105/F105*G105</f>
        <v>4.1856</v>
      </c>
      <c r="I105" s="2">
        <f>H105-$I$95</f>
        <v>1.4611999999999998</v>
      </c>
      <c r="J105" s="4" t="s">
        <v>175</v>
      </c>
      <c r="K105" s="4" t="s">
        <v>146</v>
      </c>
      <c r="L105" s="4" t="s">
        <v>200</v>
      </c>
    </row>
    <row r="106" spans="2:12" x14ac:dyDescent="0.2">
      <c r="C106" s="4" t="s">
        <v>196</v>
      </c>
      <c r="D106" s="4">
        <v>7.92</v>
      </c>
      <c r="E106" s="11">
        <v>15.1</v>
      </c>
      <c r="F106" s="2">
        <v>25</v>
      </c>
      <c r="G106" s="2">
        <v>1</v>
      </c>
      <c r="H106" s="2">
        <f t="shared" si="32"/>
        <v>0.60399999999999998</v>
      </c>
      <c r="I106" s="2">
        <f>H106-$I$96</f>
        <v>3.1999999999999806E-3</v>
      </c>
      <c r="J106" s="4" t="s">
        <v>175</v>
      </c>
      <c r="K106" s="4" t="s">
        <v>146</v>
      </c>
      <c r="L106" s="4" t="s">
        <v>197</v>
      </c>
    </row>
    <row r="107" spans="2:12" x14ac:dyDescent="0.2">
      <c r="J107" s="4"/>
    </row>
    <row r="108" spans="2:12" x14ac:dyDescent="0.2">
      <c r="B108" s="4" t="s">
        <v>17</v>
      </c>
      <c r="C108" s="4" t="s">
        <v>199</v>
      </c>
      <c r="D108" s="2">
        <v>6.03</v>
      </c>
      <c r="E108" s="2">
        <v>43.34</v>
      </c>
      <c r="F108" s="2">
        <v>25</v>
      </c>
      <c r="G108" s="2">
        <v>1</v>
      </c>
      <c r="H108" s="2">
        <f t="shared" ref="H108:H109" si="33">E108/F108*G108</f>
        <v>1.7336</v>
      </c>
      <c r="I108" s="2">
        <f>H108-$I$95</f>
        <v>-0.99080000000000013</v>
      </c>
      <c r="J108" s="4" t="s">
        <v>175</v>
      </c>
      <c r="K108" s="4" t="s">
        <v>146</v>
      </c>
      <c r="L108" s="4" t="s">
        <v>200</v>
      </c>
    </row>
    <row r="109" spans="2:12" x14ac:dyDescent="0.2">
      <c r="C109" s="4" t="s">
        <v>196</v>
      </c>
      <c r="D109" s="4">
        <v>7.91</v>
      </c>
      <c r="E109" s="11">
        <v>12.95</v>
      </c>
      <c r="F109" s="2">
        <v>25</v>
      </c>
      <c r="G109" s="2">
        <v>1</v>
      </c>
      <c r="H109" s="2">
        <f t="shared" si="33"/>
        <v>0.51800000000000002</v>
      </c>
      <c r="I109" s="2">
        <f>H109-$I$96</f>
        <v>-8.2799999999999985E-2</v>
      </c>
      <c r="J109" s="4" t="s">
        <v>175</v>
      </c>
      <c r="K109" s="4" t="s">
        <v>146</v>
      </c>
      <c r="L109" s="4" t="s">
        <v>197</v>
      </c>
    </row>
    <row r="110" spans="2:12" x14ac:dyDescent="0.2">
      <c r="C110" s="4"/>
      <c r="D110" s="4"/>
      <c r="E110" s="11"/>
      <c r="F110" s="2"/>
      <c r="G110" s="2"/>
      <c r="H110" s="2"/>
      <c r="I110" s="2"/>
      <c r="J110" s="3"/>
      <c r="K110" s="4"/>
      <c r="L110" s="4"/>
    </row>
    <row r="111" spans="2:12" x14ac:dyDescent="0.2">
      <c r="B111" s="1" t="s">
        <v>131</v>
      </c>
    </row>
    <row r="112" spans="2:12" x14ac:dyDescent="0.2">
      <c r="B112" s="20" t="s">
        <v>134</v>
      </c>
    </row>
    <row r="113" spans="1:12" x14ac:dyDescent="0.2">
      <c r="B113" s="20" t="s">
        <v>135</v>
      </c>
    </row>
    <row r="114" spans="1:12" x14ac:dyDescent="0.2">
      <c r="B114" s="20" t="s">
        <v>121</v>
      </c>
    </row>
    <row r="115" spans="1:12" x14ac:dyDescent="0.2">
      <c r="C115" s="8" t="s">
        <v>85</v>
      </c>
    </row>
    <row r="116" spans="1:12" x14ac:dyDescent="0.2">
      <c r="C116" s="8" t="s">
        <v>86</v>
      </c>
    </row>
    <row r="118" spans="1:12" ht="15" x14ac:dyDescent="0.25">
      <c r="A118" s="32" t="str">
        <f>VOC!A1</f>
        <v>15-04191-N1</v>
      </c>
      <c r="C118" s="1" t="s">
        <v>10</v>
      </c>
    </row>
    <row r="119" spans="1:12" x14ac:dyDescent="0.2">
      <c r="C119" s="2"/>
      <c r="D119" s="2"/>
      <c r="E119" s="2"/>
      <c r="F119" s="2"/>
      <c r="G119" s="2"/>
      <c r="H119" s="2"/>
      <c r="I119" s="3" t="s">
        <v>132</v>
      </c>
      <c r="J119" s="3" t="s">
        <v>166</v>
      </c>
    </row>
    <row r="120" spans="1:12" x14ac:dyDescent="0.2">
      <c r="C120" s="2"/>
      <c r="D120" s="2"/>
      <c r="E120" s="3" t="s">
        <v>11</v>
      </c>
      <c r="F120" s="3" t="s">
        <v>9</v>
      </c>
      <c r="G120" s="3" t="s">
        <v>18</v>
      </c>
      <c r="H120" s="3" t="s">
        <v>13</v>
      </c>
      <c r="I120" s="3" t="s">
        <v>13</v>
      </c>
      <c r="J120" s="3" t="s">
        <v>167</v>
      </c>
    </row>
    <row r="121" spans="1:12" x14ac:dyDescent="0.2">
      <c r="C121" s="3" t="s">
        <v>1</v>
      </c>
      <c r="D121" s="1" t="s">
        <v>2</v>
      </c>
      <c r="E121" s="1" t="s">
        <v>5</v>
      </c>
      <c r="F121" s="3" t="s">
        <v>8</v>
      </c>
      <c r="G121" s="3" t="s">
        <v>133</v>
      </c>
      <c r="H121" s="1" t="s">
        <v>5</v>
      </c>
      <c r="I121" s="1" t="s">
        <v>5</v>
      </c>
      <c r="J121" s="3" t="s">
        <v>168</v>
      </c>
      <c r="K121" s="3" t="s">
        <v>12</v>
      </c>
      <c r="L121" s="3" t="s">
        <v>6</v>
      </c>
    </row>
    <row r="122" spans="1:12" x14ac:dyDescent="0.2">
      <c r="A122" s="3" t="s">
        <v>178</v>
      </c>
      <c r="B122" s="4" t="s">
        <v>201</v>
      </c>
      <c r="C122" s="4" t="s">
        <v>3</v>
      </c>
      <c r="D122" s="4" t="s">
        <v>4</v>
      </c>
      <c r="E122" s="4" t="s">
        <v>4</v>
      </c>
      <c r="F122" s="2">
        <v>25</v>
      </c>
      <c r="G122" s="2">
        <v>1</v>
      </c>
      <c r="H122" s="4" t="s">
        <v>4</v>
      </c>
      <c r="I122" s="2" t="str">
        <f>H122</f>
        <v>N/A</v>
      </c>
      <c r="J122" s="4" t="s">
        <v>4</v>
      </c>
      <c r="K122" s="4" t="s">
        <v>4</v>
      </c>
      <c r="L122" s="4" t="s">
        <v>4</v>
      </c>
    </row>
    <row r="123" spans="1:12" x14ac:dyDescent="0.2">
      <c r="A123" s="3" t="s">
        <v>165</v>
      </c>
    </row>
    <row r="124" spans="1:12" x14ac:dyDescent="0.2">
      <c r="B124" s="4" t="s">
        <v>0</v>
      </c>
      <c r="C124" s="4" t="s">
        <v>3</v>
      </c>
      <c r="D124" s="4" t="s">
        <v>4</v>
      </c>
      <c r="E124" s="4" t="s">
        <v>4</v>
      </c>
      <c r="F124" s="2">
        <v>25</v>
      </c>
      <c r="G124" s="2">
        <v>1</v>
      </c>
      <c r="H124" s="4" t="s">
        <v>4</v>
      </c>
      <c r="I124" s="2" t="str">
        <f>H124</f>
        <v>N/A</v>
      </c>
      <c r="J124" s="4" t="s">
        <v>4</v>
      </c>
      <c r="K124" s="4" t="s">
        <v>4</v>
      </c>
      <c r="L124" s="4" t="s">
        <v>4</v>
      </c>
    </row>
    <row r="126" spans="1:12" x14ac:dyDescent="0.2">
      <c r="B126" s="4" t="s">
        <v>7</v>
      </c>
      <c r="C126" s="4" t="s">
        <v>3</v>
      </c>
      <c r="D126" s="4" t="s">
        <v>4</v>
      </c>
      <c r="E126" s="4" t="s">
        <v>4</v>
      </c>
      <c r="F126" s="2">
        <v>25</v>
      </c>
      <c r="G126" s="2">
        <v>1</v>
      </c>
      <c r="H126" s="4" t="s">
        <v>4</v>
      </c>
      <c r="I126" s="2" t="str">
        <f>H126</f>
        <v>N/A</v>
      </c>
      <c r="J126" s="4" t="s">
        <v>4</v>
      </c>
      <c r="K126" s="4" t="s">
        <v>4</v>
      </c>
      <c r="L126" s="4" t="s">
        <v>4</v>
      </c>
    </row>
    <row r="128" spans="1:12" x14ac:dyDescent="0.2">
      <c r="B128" s="4" t="s">
        <v>16</v>
      </c>
      <c r="C128" s="4" t="s">
        <v>3</v>
      </c>
      <c r="D128" s="4" t="s">
        <v>4</v>
      </c>
      <c r="E128" s="4" t="s">
        <v>4</v>
      </c>
      <c r="F128" s="2">
        <v>25</v>
      </c>
      <c r="G128" s="2">
        <v>1</v>
      </c>
      <c r="H128" s="4" t="s">
        <v>4</v>
      </c>
      <c r="I128" s="2" t="str">
        <f>H128</f>
        <v>N/A</v>
      </c>
      <c r="J128" s="4" t="s">
        <v>4</v>
      </c>
      <c r="K128" s="4" t="s">
        <v>4</v>
      </c>
      <c r="L128" s="4" t="s">
        <v>4</v>
      </c>
    </row>
    <row r="130" spans="1:12" x14ac:dyDescent="0.2">
      <c r="B130" s="4" t="s">
        <v>17</v>
      </c>
      <c r="C130" s="4" t="s">
        <v>3</v>
      </c>
      <c r="D130" s="4" t="s">
        <v>4</v>
      </c>
      <c r="E130" s="4" t="s">
        <v>4</v>
      </c>
      <c r="F130" s="2">
        <v>25</v>
      </c>
      <c r="G130" s="2">
        <v>1</v>
      </c>
      <c r="H130" s="4" t="s">
        <v>4</v>
      </c>
      <c r="I130" s="2" t="str">
        <f>H130</f>
        <v>N/A</v>
      </c>
      <c r="J130" s="4" t="s">
        <v>4</v>
      </c>
      <c r="K130" s="4" t="s">
        <v>4</v>
      </c>
      <c r="L130" s="4" t="s">
        <v>4</v>
      </c>
    </row>
    <row r="132" spans="1:12" x14ac:dyDescent="0.2">
      <c r="A132" s="3" t="s">
        <v>178</v>
      </c>
      <c r="B132" s="4" t="s">
        <v>205</v>
      </c>
      <c r="C132" s="4" t="s">
        <v>3</v>
      </c>
      <c r="D132" s="4" t="s">
        <v>4</v>
      </c>
      <c r="E132" s="4" t="s">
        <v>4</v>
      </c>
      <c r="F132" s="2">
        <v>25</v>
      </c>
      <c r="G132" s="2">
        <v>1</v>
      </c>
      <c r="H132" s="4" t="s">
        <v>4</v>
      </c>
      <c r="I132" s="2" t="str">
        <f>H132</f>
        <v>N/A</v>
      </c>
      <c r="J132" s="4" t="s">
        <v>4</v>
      </c>
      <c r="K132" s="4" t="s">
        <v>4</v>
      </c>
      <c r="L132" s="4" t="s">
        <v>4</v>
      </c>
    </row>
    <row r="133" spans="1:12" x14ac:dyDescent="0.2">
      <c r="A133" s="3" t="s">
        <v>181</v>
      </c>
    </row>
    <row r="134" spans="1:12" x14ac:dyDescent="0.2">
      <c r="B134" s="4" t="s">
        <v>0</v>
      </c>
      <c r="C134" s="4" t="s">
        <v>3</v>
      </c>
      <c r="D134" s="4" t="s">
        <v>4</v>
      </c>
      <c r="E134" s="4" t="s">
        <v>4</v>
      </c>
      <c r="F134" s="2">
        <v>25</v>
      </c>
      <c r="G134" s="2">
        <v>1</v>
      </c>
      <c r="H134" s="4" t="s">
        <v>4</v>
      </c>
      <c r="I134" s="2" t="str">
        <f>H134</f>
        <v>N/A</v>
      </c>
      <c r="J134" s="4" t="s">
        <v>4</v>
      </c>
      <c r="K134" s="4" t="s">
        <v>4</v>
      </c>
      <c r="L134" s="4" t="s">
        <v>4</v>
      </c>
    </row>
    <row r="136" spans="1:12" x14ac:dyDescent="0.2">
      <c r="B136" s="4" t="s">
        <v>7</v>
      </c>
      <c r="C136" s="4" t="s">
        <v>3</v>
      </c>
      <c r="D136" s="4" t="s">
        <v>4</v>
      </c>
      <c r="E136" s="4" t="s">
        <v>4</v>
      </c>
      <c r="F136" s="2">
        <v>25</v>
      </c>
      <c r="G136" s="2">
        <v>1</v>
      </c>
      <c r="H136" s="4" t="s">
        <v>4</v>
      </c>
      <c r="I136" s="2" t="str">
        <f>H136</f>
        <v>N/A</v>
      </c>
      <c r="J136" s="4" t="s">
        <v>4</v>
      </c>
      <c r="K136" s="4" t="s">
        <v>4</v>
      </c>
      <c r="L136" s="4" t="s">
        <v>4</v>
      </c>
    </row>
    <row r="138" spans="1:12" x14ac:dyDescent="0.2">
      <c r="B138" s="4" t="s">
        <v>16</v>
      </c>
      <c r="C138" s="4" t="s">
        <v>3</v>
      </c>
      <c r="D138" s="4" t="s">
        <v>4</v>
      </c>
      <c r="E138" s="4" t="s">
        <v>4</v>
      </c>
      <c r="F138" s="2">
        <v>25</v>
      </c>
      <c r="G138" s="2">
        <v>1</v>
      </c>
      <c r="H138" s="4" t="s">
        <v>4</v>
      </c>
      <c r="I138" s="2" t="str">
        <f>H138</f>
        <v>N/A</v>
      </c>
      <c r="J138" s="4" t="s">
        <v>4</v>
      </c>
      <c r="K138" s="4" t="s">
        <v>4</v>
      </c>
      <c r="L138" s="4" t="s">
        <v>4</v>
      </c>
    </row>
    <row r="140" spans="1:12" x14ac:dyDescent="0.2">
      <c r="B140" s="4" t="s">
        <v>17</v>
      </c>
      <c r="C140" s="4" t="s">
        <v>3</v>
      </c>
      <c r="D140" s="4" t="s">
        <v>4</v>
      </c>
      <c r="E140" s="4" t="s">
        <v>4</v>
      </c>
      <c r="F140" s="2">
        <v>25</v>
      </c>
      <c r="G140" s="2">
        <v>1</v>
      </c>
      <c r="H140" s="4" t="s">
        <v>4</v>
      </c>
      <c r="I140" s="2" t="str">
        <f>H140</f>
        <v>N/A</v>
      </c>
      <c r="J140" s="4" t="s">
        <v>4</v>
      </c>
      <c r="K140" s="4" t="s">
        <v>4</v>
      </c>
      <c r="L140" s="4" t="s">
        <v>4</v>
      </c>
    </row>
    <row r="142" spans="1:12" x14ac:dyDescent="0.2">
      <c r="A142" s="3" t="s">
        <v>178</v>
      </c>
      <c r="B142" s="4" t="s">
        <v>206</v>
      </c>
      <c r="C142" s="4" t="s">
        <v>3</v>
      </c>
      <c r="D142" s="4" t="s">
        <v>4</v>
      </c>
      <c r="E142" s="4" t="s">
        <v>4</v>
      </c>
      <c r="F142" s="2">
        <v>25</v>
      </c>
      <c r="G142" s="2">
        <v>1</v>
      </c>
      <c r="H142" s="4" t="s">
        <v>4</v>
      </c>
      <c r="I142" s="2" t="str">
        <f>H142</f>
        <v>N/A</v>
      </c>
      <c r="J142" s="4" t="s">
        <v>4</v>
      </c>
      <c r="K142" s="4" t="s">
        <v>4</v>
      </c>
      <c r="L142" s="4" t="s">
        <v>4</v>
      </c>
    </row>
    <row r="143" spans="1:12" x14ac:dyDescent="0.2">
      <c r="A143" s="3" t="s">
        <v>185</v>
      </c>
    </row>
    <row r="144" spans="1:12" x14ac:dyDescent="0.2">
      <c r="B144" s="4" t="s">
        <v>0</v>
      </c>
      <c r="C144" s="4" t="s">
        <v>3</v>
      </c>
      <c r="D144" s="4" t="s">
        <v>4</v>
      </c>
      <c r="E144" s="4" t="s">
        <v>4</v>
      </c>
      <c r="F144" s="2">
        <v>25</v>
      </c>
      <c r="G144" s="2">
        <v>1</v>
      </c>
      <c r="H144" s="4" t="s">
        <v>4</v>
      </c>
      <c r="I144" s="2" t="str">
        <f>H144</f>
        <v>N/A</v>
      </c>
      <c r="J144" s="4" t="s">
        <v>4</v>
      </c>
      <c r="K144" s="4" t="s">
        <v>4</v>
      </c>
      <c r="L144" s="4" t="s">
        <v>4</v>
      </c>
    </row>
    <row r="146" spans="2:12" x14ac:dyDescent="0.2">
      <c r="B146" s="4" t="s">
        <v>7</v>
      </c>
      <c r="C146" s="4" t="s">
        <v>3</v>
      </c>
      <c r="D146" s="4" t="s">
        <v>4</v>
      </c>
      <c r="E146" s="4" t="s">
        <v>4</v>
      </c>
      <c r="F146" s="2">
        <v>25</v>
      </c>
      <c r="G146" s="2">
        <v>1</v>
      </c>
      <c r="H146" s="4" t="s">
        <v>4</v>
      </c>
      <c r="I146" s="2" t="str">
        <f>H146</f>
        <v>N/A</v>
      </c>
      <c r="J146" s="4" t="s">
        <v>4</v>
      </c>
      <c r="K146" s="4" t="s">
        <v>4</v>
      </c>
      <c r="L146" s="4" t="s">
        <v>4</v>
      </c>
    </row>
    <row r="148" spans="2:12" x14ac:dyDescent="0.2">
      <c r="B148" s="4" t="s">
        <v>16</v>
      </c>
      <c r="C148" s="4" t="s">
        <v>3</v>
      </c>
      <c r="D148" s="4" t="s">
        <v>4</v>
      </c>
      <c r="E148" s="4" t="s">
        <v>4</v>
      </c>
      <c r="F148" s="2">
        <v>25</v>
      </c>
      <c r="G148" s="2">
        <v>1</v>
      </c>
      <c r="H148" s="4" t="s">
        <v>4</v>
      </c>
      <c r="I148" s="2" t="str">
        <f>H148</f>
        <v>N/A</v>
      </c>
      <c r="J148" s="4" t="s">
        <v>4</v>
      </c>
      <c r="K148" s="4" t="s">
        <v>4</v>
      </c>
      <c r="L148" s="4" t="s">
        <v>4</v>
      </c>
    </row>
    <row r="150" spans="2:12" x14ac:dyDescent="0.2">
      <c r="B150" s="4" t="s">
        <v>17</v>
      </c>
      <c r="C150" s="4" t="s">
        <v>3</v>
      </c>
      <c r="D150" s="4" t="s">
        <v>4</v>
      </c>
      <c r="E150" s="4" t="s">
        <v>4</v>
      </c>
      <c r="F150" s="2">
        <v>25</v>
      </c>
      <c r="G150" s="2">
        <v>1</v>
      </c>
      <c r="H150" s="4" t="s">
        <v>4</v>
      </c>
      <c r="I150" s="2" t="str">
        <f>H150</f>
        <v>N/A</v>
      </c>
      <c r="J150" s="4" t="s">
        <v>4</v>
      </c>
      <c r="K150" s="4" t="s">
        <v>4</v>
      </c>
      <c r="L150" s="4" t="s">
        <v>4</v>
      </c>
    </row>
    <row r="153" spans="2:12" x14ac:dyDescent="0.2">
      <c r="B153" s="1" t="s">
        <v>131</v>
      </c>
    </row>
    <row r="154" spans="2:12" x14ac:dyDescent="0.2">
      <c r="B154" s="20" t="s">
        <v>134</v>
      </c>
    </row>
    <row r="155" spans="2:12" x14ac:dyDescent="0.2">
      <c r="B155" s="20" t="s">
        <v>135</v>
      </c>
    </row>
    <row r="156" spans="2:12" x14ac:dyDescent="0.2">
      <c r="B156" s="20" t="s">
        <v>121</v>
      </c>
    </row>
    <row r="157" spans="2:12" x14ac:dyDescent="0.2">
      <c r="C157" s="8" t="s">
        <v>85</v>
      </c>
    </row>
    <row r="158" spans="2:12" x14ac:dyDescent="0.2">
      <c r="C158" s="8" t="s">
        <v>86</v>
      </c>
    </row>
  </sheetData>
  <phoneticPr fontId="0" type="noConversion"/>
  <pageMargins left="0.75" right="0.75" top="1" bottom="1" header="0.5" footer="0.5"/>
  <pageSetup scale="23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39"/>
  <sheetViews>
    <sheetView workbookViewId="0">
      <selection activeCell="H5" sqref="H5"/>
    </sheetView>
  </sheetViews>
  <sheetFormatPr defaultRowHeight="12.75" x14ac:dyDescent="0.2"/>
  <cols>
    <col min="1" max="1" width="14.28515625" style="2" bestFit="1" customWidth="1"/>
    <col min="2" max="2" width="12.5703125" style="2" bestFit="1" customWidth="1"/>
    <col min="3" max="3" width="11.7109375" bestFit="1" customWidth="1"/>
    <col min="4" max="4" width="14.140625" bestFit="1" customWidth="1"/>
    <col min="5" max="5" width="14.42578125" bestFit="1" customWidth="1"/>
    <col min="6" max="6" width="14.42578125" customWidth="1"/>
    <col min="7" max="9" width="14.140625" bestFit="1" customWidth="1"/>
    <col min="10" max="10" width="14.140625" customWidth="1"/>
    <col min="12" max="12" width="10.140625" customWidth="1"/>
  </cols>
  <sheetData>
    <row r="1" spans="1:15" ht="15" x14ac:dyDescent="0.25">
      <c r="A1" s="32" t="str">
        <f>VOC!A1</f>
        <v>15-04191-N1</v>
      </c>
      <c r="C1" s="1" t="s">
        <v>20</v>
      </c>
    </row>
    <row r="2" spans="1:15" x14ac:dyDescent="0.2">
      <c r="C2" s="2"/>
      <c r="D2" s="2"/>
      <c r="E2" s="2"/>
      <c r="F2" s="2"/>
      <c r="G2" s="2"/>
      <c r="H2" s="2"/>
      <c r="I2" s="3" t="s">
        <v>132</v>
      </c>
      <c r="J2" s="3" t="s">
        <v>166</v>
      </c>
    </row>
    <row r="3" spans="1:15" x14ac:dyDescent="0.2">
      <c r="C3" s="2"/>
      <c r="D3" s="2"/>
      <c r="E3" s="3" t="s">
        <v>11</v>
      </c>
      <c r="F3" s="3" t="s">
        <v>9</v>
      </c>
      <c r="G3" s="3" t="s">
        <v>18</v>
      </c>
      <c r="H3" s="3" t="s">
        <v>13</v>
      </c>
      <c r="I3" s="3" t="s">
        <v>13</v>
      </c>
      <c r="J3" s="3" t="s">
        <v>167</v>
      </c>
    </row>
    <row r="4" spans="1:15" x14ac:dyDescent="0.2">
      <c r="C4" s="3" t="s">
        <v>1</v>
      </c>
      <c r="D4" s="3" t="s">
        <v>2</v>
      </c>
      <c r="E4" s="3" t="s">
        <v>5</v>
      </c>
      <c r="F4" s="3" t="s">
        <v>8</v>
      </c>
      <c r="G4" s="3" t="s">
        <v>133</v>
      </c>
      <c r="H4" s="3" t="s">
        <v>5</v>
      </c>
      <c r="I4" s="3" t="s">
        <v>5</v>
      </c>
      <c r="J4" s="3" t="s">
        <v>168</v>
      </c>
      <c r="K4" s="3" t="s">
        <v>12</v>
      </c>
      <c r="L4" s="3" t="s">
        <v>6</v>
      </c>
    </row>
    <row r="5" spans="1:15" x14ac:dyDescent="0.2">
      <c r="A5" s="3" t="s">
        <v>164</v>
      </c>
      <c r="B5" s="2" t="s">
        <v>177</v>
      </c>
      <c r="C5" s="4" t="s">
        <v>87</v>
      </c>
      <c r="D5" s="2">
        <v>4.8410000000000002</v>
      </c>
      <c r="E5" s="2">
        <v>3.59</v>
      </c>
      <c r="F5" s="2">
        <v>10</v>
      </c>
      <c r="G5" s="2">
        <v>1</v>
      </c>
      <c r="H5" s="2">
        <f t="shared" ref="H5:H9" si="0">E5/F5*G5</f>
        <v>0.35899999999999999</v>
      </c>
      <c r="I5" s="7">
        <f t="shared" ref="I5:I9" si="1">H5</f>
        <v>0.35899999999999999</v>
      </c>
      <c r="J5" s="2" t="s">
        <v>170</v>
      </c>
      <c r="K5" s="2" t="s">
        <v>89</v>
      </c>
      <c r="L5" s="2" t="s">
        <v>88</v>
      </c>
    </row>
    <row r="6" spans="1:15" x14ac:dyDescent="0.2">
      <c r="A6" s="3" t="s">
        <v>165</v>
      </c>
      <c r="C6" s="4" t="s">
        <v>171</v>
      </c>
      <c r="D6" s="2">
        <v>5.6950000000000003</v>
      </c>
      <c r="E6" s="2">
        <v>3.88</v>
      </c>
      <c r="F6" s="2">
        <v>10</v>
      </c>
      <c r="G6" s="2">
        <v>1</v>
      </c>
      <c r="H6" s="2">
        <f t="shared" si="0"/>
        <v>0.38800000000000001</v>
      </c>
      <c r="I6" s="7">
        <f t="shared" si="1"/>
        <v>0.38800000000000001</v>
      </c>
      <c r="J6" s="2" t="s">
        <v>170</v>
      </c>
      <c r="K6" s="2" t="s">
        <v>89</v>
      </c>
      <c r="L6" s="2" t="s">
        <v>14</v>
      </c>
    </row>
    <row r="7" spans="1:15" x14ac:dyDescent="0.2">
      <c r="C7" s="4" t="s">
        <v>172</v>
      </c>
      <c r="D7" s="2">
        <v>6.1109999999999998</v>
      </c>
      <c r="E7" s="2">
        <v>0.4</v>
      </c>
      <c r="F7" s="2">
        <v>10</v>
      </c>
      <c r="G7" s="2">
        <v>1</v>
      </c>
      <c r="H7" s="2">
        <f t="shared" si="0"/>
        <v>0.04</v>
      </c>
      <c r="I7" s="7">
        <f t="shared" si="1"/>
        <v>0.04</v>
      </c>
      <c r="J7" s="2" t="s">
        <v>170</v>
      </c>
      <c r="K7" s="2" t="s">
        <v>89</v>
      </c>
      <c r="L7" s="2" t="s">
        <v>32</v>
      </c>
    </row>
    <row r="8" spans="1:15" x14ac:dyDescent="0.2">
      <c r="C8" s="2" t="s">
        <v>173</v>
      </c>
      <c r="D8" s="2">
        <v>6.883</v>
      </c>
      <c r="E8" s="2">
        <v>2.15</v>
      </c>
      <c r="F8" s="2">
        <v>10</v>
      </c>
      <c r="G8" s="2">
        <v>1</v>
      </c>
      <c r="H8" s="2">
        <f t="shared" si="0"/>
        <v>0.215</v>
      </c>
      <c r="I8" s="7">
        <f t="shared" si="1"/>
        <v>0.215</v>
      </c>
      <c r="J8" s="2" t="s">
        <v>170</v>
      </c>
      <c r="K8" s="2" t="s">
        <v>89</v>
      </c>
      <c r="L8" s="2" t="s">
        <v>15</v>
      </c>
    </row>
    <row r="9" spans="1:15" x14ac:dyDescent="0.2">
      <c r="C9" s="2" t="s">
        <v>38</v>
      </c>
      <c r="D9" s="2">
        <v>6.9740000000000002</v>
      </c>
      <c r="E9" s="2">
        <v>4.99</v>
      </c>
      <c r="F9" s="2">
        <v>10</v>
      </c>
      <c r="G9" s="2">
        <v>1</v>
      </c>
      <c r="H9" s="2">
        <f t="shared" si="0"/>
        <v>0.499</v>
      </c>
      <c r="I9" s="7">
        <f t="shared" si="1"/>
        <v>0.499</v>
      </c>
      <c r="J9" s="2" t="s">
        <v>170</v>
      </c>
      <c r="K9" s="2" t="s">
        <v>89</v>
      </c>
      <c r="L9" s="2" t="s">
        <v>39</v>
      </c>
    </row>
    <row r="10" spans="1:15" x14ac:dyDescent="0.2">
      <c r="A10" s="4"/>
      <c r="B10" s="4"/>
      <c r="M10" s="5"/>
      <c r="N10" s="5"/>
    </row>
    <row r="11" spans="1:15" x14ac:dyDescent="0.2">
      <c r="B11" s="4" t="s">
        <v>0</v>
      </c>
      <c r="C11" s="4" t="s">
        <v>87</v>
      </c>
      <c r="D11" s="2">
        <v>4.7720000000000002</v>
      </c>
      <c r="E11" s="2">
        <v>2.2000000000000002</v>
      </c>
      <c r="F11" s="2">
        <v>10</v>
      </c>
      <c r="G11" s="2">
        <v>1</v>
      </c>
      <c r="H11" s="2">
        <f t="shared" ref="H11:H15" si="2">E11/F11*G11</f>
        <v>0.22000000000000003</v>
      </c>
      <c r="I11" s="7">
        <f>H11-$H$5</f>
        <v>-0.13899999999999996</v>
      </c>
      <c r="J11" s="2" t="s">
        <v>170</v>
      </c>
      <c r="K11" s="2" t="s">
        <v>89</v>
      </c>
      <c r="L11" s="2" t="s">
        <v>88</v>
      </c>
      <c r="M11" s="4"/>
      <c r="N11" s="5"/>
      <c r="O11" s="5"/>
    </row>
    <row r="12" spans="1:15" x14ac:dyDescent="0.2">
      <c r="A12" s="4"/>
      <c r="B12" s="4"/>
      <c r="C12" s="4" t="s">
        <v>171</v>
      </c>
      <c r="D12" s="2">
        <v>5.681</v>
      </c>
      <c r="E12" s="2">
        <v>2.98</v>
      </c>
      <c r="F12" s="2">
        <v>10</v>
      </c>
      <c r="G12" s="2">
        <v>1</v>
      </c>
      <c r="H12" s="2">
        <f t="shared" si="2"/>
        <v>0.29799999999999999</v>
      </c>
      <c r="I12" s="7">
        <f>H12-$H$6</f>
        <v>-9.0000000000000024E-2</v>
      </c>
      <c r="J12" s="2" t="s">
        <v>170</v>
      </c>
      <c r="K12" s="2" t="s">
        <v>89</v>
      </c>
      <c r="L12" s="2" t="s">
        <v>14</v>
      </c>
      <c r="M12" s="5"/>
      <c r="N12" s="5"/>
    </row>
    <row r="13" spans="1:15" x14ac:dyDescent="0.2">
      <c r="A13" s="4"/>
      <c r="B13" s="4"/>
      <c r="C13" s="4" t="s">
        <v>172</v>
      </c>
      <c r="D13" s="2">
        <v>6.0449999999999999</v>
      </c>
      <c r="E13" s="2">
        <v>0.43</v>
      </c>
      <c r="F13" s="2">
        <v>10</v>
      </c>
      <c r="G13" s="2">
        <v>1</v>
      </c>
      <c r="H13" s="2">
        <f t="shared" si="2"/>
        <v>4.2999999999999997E-2</v>
      </c>
      <c r="I13" s="7">
        <f>H13-$H$7</f>
        <v>2.9999999999999957E-3</v>
      </c>
      <c r="J13" s="2" t="s">
        <v>170</v>
      </c>
      <c r="K13" s="2" t="s">
        <v>89</v>
      </c>
      <c r="L13" s="2" t="s">
        <v>32</v>
      </c>
      <c r="M13" s="5"/>
      <c r="N13" s="5"/>
    </row>
    <row r="14" spans="1:15" x14ac:dyDescent="0.2">
      <c r="B14" s="4"/>
      <c r="C14" s="2" t="s">
        <v>173</v>
      </c>
      <c r="D14" s="2">
        <v>6.84</v>
      </c>
      <c r="E14" s="2">
        <v>1.8</v>
      </c>
      <c r="F14" s="2">
        <v>10</v>
      </c>
      <c r="G14" s="2">
        <v>1</v>
      </c>
      <c r="H14" s="2">
        <f t="shared" si="2"/>
        <v>0.18</v>
      </c>
      <c r="I14" s="7">
        <f>H14-$H$8</f>
        <v>-3.5000000000000003E-2</v>
      </c>
      <c r="J14" s="2" t="s">
        <v>170</v>
      </c>
      <c r="K14" s="2" t="s">
        <v>89</v>
      </c>
      <c r="L14" s="2" t="s">
        <v>15</v>
      </c>
      <c r="M14" s="5"/>
      <c r="N14" s="22"/>
      <c r="O14" s="5"/>
    </row>
    <row r="15" spans="1:15" x14ac:dyDescent="0.2">
      <c r="A15" s="4"/>
      <c r="B15" s="4"/>
      <c r="C15" s="2" t="s">
        <v>38</v>
      </c>
      <c r="D15" s="2">
        <v>6.9370000000000003</v>
      </c>
      <c r="E15" s="2">
        <v>2.94</v>
      </c>
      <c r="F15" s="2">
        <v>10</v>
      </c>
      <c r="G15" s="2">
        <v>1</v>
      </c>
      <c r="H15" s="2">
        <f t="shared" si="2"/>
        <v>0.29399999999999998</v>
      </c>
      <c r="I15" s="7">
        <f>H15-$H$9</f>
        <v>-0.20500000000000002</v>
      </c>
      <c r="J15" s="2" t="s">
        <v>170</v>
      </c>
      <c r="K15" s="2" t="s">
        <v>89</v>
      </c>
      <c r="L15" s="2" t="s">
        <v>39</v>
      </c>
      <c r="M15" s="22"/>
      <c r="N15" s="5"/>
    </row>
    <row r="17" spans="2:12" x14ac:dyDescent="0.2">
      <c r="B17" s="2" t="s">
        <v>7</v>
      </c>
      <c r="C17" s="4" t="s">
        <v>87</v>
      </c>
      <c r="D17" s="2">
        <v>4.7709999999999999</v>
      </c>
      <c r="E17" s="2">
        <v>2.42</v>
      </c>
      <c r="F17" s="2">
        <v>10</v>
      </c>
      <c r="G17" s="2">
        <v>1</v>
      </c>
      <c r="H17" s="2">
        <f t="shared" ref="H17:H21" si="3">E17/F17*G17</f>
        <v>0.24199999999999999</v>
      </c>
      <c r="I17" s="7">
        <f>H17-$H$5</f>
        <v>-0.11699999999999999</v>
      </c>
      <c r="J17" s="2" t="s">
        <v>175</v>
      </c>
      <c r="K17" s="2" t="s">
        <v>89</v>
      </c>
      <c r="L17" s="2" t="s">
        <v>88</v>
      </c>
    </row>
    <row r="18" spans="2:12" x14ac:dyDescent="0.2">
      <c r="C18" s="4" t="s">
        <v>171</v>
      </c>
      <c r="D18" s="2">
        <v>5.625</v>
      </c>
      <c r="E18" s="2">
        <v>3.66</v>
      </c>
      <c r="F18" s="2">
        <v>10</v>
      </c>
      <c r="G18" s="2">
        <v>1</v>
      </c>
      <c r="H18" s="2">
        <f t="shared" si="3"/>
        <v>0.36599999999999999</v>
      </c>
      <c r="I18" s="7">
        <f>H18-$H$6</f>
        <v>-2.200000000000002E-2</v>
      </c>
      <c r="J18" s="2" t="s">
        <v>175</v>
      </c>
      <c r="K18" s="2" t="s">
        <v>89</v>
      </c>
      <c r="L18" s="2" t="s">
        <v>14</v>
      </c>
    </row>
    <row r="19" spans="2:12" x14ac:dyDescent="0.2">
      <c r="C19" s="4" t="s">
        <v>172</v>
      </c>
      <c r="D19" s="2">
        <v>5.9850000000000003</v>
      </c>
      <c r="E19" s="2">
        <v>0.61</v>
      </c>
      <c r="F19" s="2">
        <v>10</v>
      </c>
      <c r="G19" s="2">
        <v>1</v>
      </c>
      <c r="H19" s="2">
        <f t="shared" si="3"/>
        <v>6.0999999999999999E-2</v>
      </c>
      <c r="I19" s="7">
        <f>H19-$H$7</f>
        <v>2.0999999999999998E-2</v>
      </c>
      <c r="J19" s="2" t="s">
        <v>175</v>
      </c>
      <c r="K19" s="2" t="s">
        <v>89</v>
      </c>
      <c r="L19" s="2" t="s">
        <v>32</v>
      </c>
    </row>
    <row r="20" spans="2:12" x14ac:dyDescent="0.2">
      <c r="C20" s="2" t="s">
        <v>173</v>
      </c>
      <c r="D20" s="2">
        <v>6.82</v>
      </c>
      <c r="E20" s="2">
        <v>2</v>
      </c>
      <c r="F20" s="2">
        <v>10</v>
      </c>
      <c r="G20" s="2">
        <v>1</v>
      </c>
      <c r="H20" s="2">
        <f t="shared" si="3"/>
        <v>0.2</v>
      </c>
      <c r="I20" s="7">
        <f>H20-$H$8</f>
        <v>-1.4999999999999986E-2</v>
      </c>
      <c r="J20" s="2" t="s">
        <v>175</v>
      </c>
      <c r="K20" s="2" t="s">
        <v>89</v>
      </c>
      <c r="L20" s="2" t="s">
        <v>15</v>
      </c>
    </row>
    <row r="21" spans="2:12" x14ac:dyDescent="0.2">
      <c r="C21" s="2" t="s">
        <v>38</v>
      </c>
      <c r="D21" s="2">
        <v>6.9180000000000001</v>
      </c>
      <c r="E21" s="2">
        <v>3.45</v>
      </c>
      <c r="F21" s="2">
        <v>10</v>
      </c>
      <c r="G21" s="2">
        <v>1</v>
      </c>
      <c r="H21" s="2">
        <f t="shared" si="3"/>
        <v>0.34500000000000003</v>
      </c>
      <c r="I21" s="7">
        <f>H21-$H$9</f>
        <v>-0.15399999999999997</v>
      </c>
      <c r="J21" s="2" t="s">
        <v>175</v>
      </c>
      <c r="K21" s="2" t="s">
        <v>89</v>
      </c>
      <c r="L21" s="2" t="s">
        <v>39</v>
      </c>
    </row>
    <row r="22" spans="2:12" x14ac:dyDescent="0.2">
      <c r="J22" s="2"/>
    </row>
    <row r="23" spans="2:12" x14ac:dyDescent="0.2">
      <c r="B23" s="2" t="s">
        <v>16</v>
      </c>
      <c r="C23" s="4" t="s">
        <v>87</v>
      </c>
      <c r="D23" s="2">
        <v>4.7889999999999997</v>
      </c>
      <c r="E23" s="2">
        <v>2.2599999999999998</v>
      </c>
      <c r="F23" s="2">
        <v>10</v>
      </c>
      <c r="G23" s="2">
        <v>1</v>
      </c>
      <c r="H23" s="2">
        <f t="shared" ref="H23:H27" si="4">E23/F23*G23</f>
        <v>0.22599999999999998</v>
      </c>
      <c r="I23" s="7">
        <f>H23-$H$5</f>
        <v>-0.13300000000000001</v>
      </c>
      <c r="J23" s="2" t="s">
        <v>175</v>
      </c>
      <c r="K23" s="2" t="s">
        <v>89</v>
      </c>
      <c r="L23" s="2" t="s">
        <v>88</v>
      </c>
    </row>
    <row r="24" spans="2:12" x14ac:dyDescent="0.2">
      <c r="C24" s="4" t="s">
        <v>171</v>
      </c>
      <c r="D24" s="2">
        <v>5.6289999999999996</v>
      </c>
      <c r="E24" s="2">
        <v>2.67</v>
      </c>
      <c r="F24" s="2">
        <v>10</v>
      </c>
      <c r="G24" s="2">
        <v>1</v>
      </c>
      <c r="H24" s="2">
        <f t="shared" si="4"/>
        <v>0.26700000000000002</v>
      </c>
      <c r="I24" s="7">
        <f>H24-$H$6</f>
        <v>-0.121</v>
      </c>
      <c r="J24" s="2" t="s">
        <v>175</v>
      </c>
      <c r="K24" s="2" t="s">
        <v>89</v>
      </c>
      <c r="L24" s="2" t="s">
        <v>14</v>
      </c>
    </row>
    <row r="25" spans="2:12" x14ac:dyDescent="0.2">
      <c r="C25" s="4" t="s">
        <v>172</v>
      </c>
      <c r="D25" s="2">
        <v>5.9829999999999997</v>
      </c>
      <c r="E25" s="2">
        <v>0.32</v>
      </c>
      <c r="F25" s="2">
        <v>10</v>
      </c>
      <c r="G25" s="2">
        <v>1</v>
      </c>
      <c r="H25" s="2">
        <f t="shared" si="4"/>
        <v>3.2000000000000001E-2</v>
      </c>
      <c r="I25" s="7">
        <f>H25-$H$7</f>
        <v>-8.0000000000000002E-3</v>
      </c>
      <c r="J25" s="2" t="s">
        <v>175</v>
      </c>
      <c r="K25" s="2" t="s">
        <v>89</v>
      </c>
      <c r="L25" s="2" t="s">
        <v>32</v>
      </c>
    </row>
    <row r="26" spans="2:12" x14ac:dyDescent="0.2">
      <c r="C26" s="2" t="s">
        <v>173</v>
      </c>
      <c r="D26" s="2">
        <v>6.7990000000000004</v>
      </c>
      <c r="E26" s="2">
        <v>1.77</v>
      </c>
      <c r="F26" s="2">
        <v>10</v>
      </c>
      <c r="G26" s="2">
        <v>1</v>
      </c>
      <c r="H26" s="2">
        <f t="shared" si="4"/>
        <v>0.17699999999999999</v>
      </c>
      <c r="I26" s="7">
        <f>H26-$H$8</f>
        <v>-3.8000000000000006E-2</v>
      </c>
      <c r="J26" s="2" t="s">
        <v>175</v>
      </c>
      <c r="K26" s="2" t="s">
        <v>89</v>
      </c>
      <c r="L26" s="2" t="s">
        <v>15</v>
      </c>
    </row>
    <row r="27" spans="2:12" x14ac:dyDescent="0.2">
      <c r="C27" s="2" t="s">
        <v>38</v>
      </c>
      <c r="D27" s="2">
        <v>6.9059999999999997</v>
      </c>
      <c r="E27" s="2">
        <v>3.19</v>
      </c>
      <c r="F27" s="2">
        <v>10</v>
      </c>
      <c r="G27" s="2">
        <v>1</v>
      </c>
      <c r="H27" s="2">
        <f t="shared" si="4"/>
        <v>0.31900000000000001</v>
      </c>
      <c r="I27" s="7">
        <f>H27-$H$9</f>
        <v>-0.18</v>
      </c>
      <c r="J27" s="2" t="s">
        <v>175</v>
      </c>
      <c r="K27" s="2" t="s">
        <v>89</v>
      </c>
      <c r="L27" s="2" t="s">
        <v>39</v>
      </c>
    </row>
    <row r="28" spans="2:12" x14ac:dyDescent="0.2">
      <c r="J28" s="2"/>
    </row>
    <row r="29" spans="2:12" x14ac:dyDescent="0.2">
      <c r="B29" s="2" t="s">
        <v>17</v>
      </c>
      <c r="C29" s="4" t="s">
        <v>87</v>
      </c>
      <c r="D29" s="2">
        <v>4.7679999999999998</v>
      </c>
      <c r="E29" s="2">
        <v>2.36</v>
      </c>
      <c r="F29" s="2">
        <v>10</v>
      </c>
      <c r="G29" s="2">
        <v>1</v>
      </c>
      <c r="H29" s="2">
        <f t="shared" ref="H29:H33" si="5">E29/F29*G29</f>
        <v>0.23599999999999999</v>
      </c>
      <c r="I29" s="7">
        <f>H29-$H$5</f>
        <v>-0.123</v>
      </c>
      <c r="J29" s="2" t="s">
        <v>175</v>
      </c>
      <c r="K29" s="2" t="s">
        <v>89</v>
      </c>
      <c r="L29" s="2" t="s">
        <v>88</v>
      </c>
    </row>
    <row r="30" spans="2:12" x14ac:dyDescent="0.2">
      <c r="C30" s="4" t="s">
        <v>171</v>
      </c>
      <c r="D30" s="2">
        <v>5.649</v>
      </c>
      <c r="E30" s="2">
        <v>3.74</v>
      </c>
      <c r="F30" s="2">
        <v>10</v>
      </c>
      <c r="G30" s="2">
        <v>1</v>
      </c>
      <c r="H30" s="2">
        <f t="shared" si="5"/>
        <v>0.374</v>
      </c>
      <c r="I30" s="7">
        <f>H30-$H$6</f>
        <v>-1.4000000000000012E-2</v>
      </c>
      <c r="J30" s="2" t="s">
        <v>175</v>
      </c>
      <c r="K30" s="2" t="s">
        <v>89</v>
      </c>
      <c r="L30" s="2" t="s">
        <v>14</v>
      </c>
    </row>
    <row r="31" spans="2:12" x14ac:dyDescent="0.2">
      <c r="C31" s="4" t="s">
        <v>172</v>
      </c>
      <c r="D31" s="2">
        <v>6.0019999999999998</v>
      </c>
      <c r="E31" s="2">
        <v>0.43</v>
      </c>
      <c r="F31" s="2">
        <v>10</v>
      </c>
      <c r="G31" s="2">
        <v>1</v>
      </c>
      <c r="H31" s="2">
        <f t="shared" si="5"/>
        <v>4.2999999999999997E-2</v>
      </c>
      <c r="I31" s="7">
        <f>H31-$H$7</f>
        <v>2.9999999999999957E-3</v>
      </c>
      <c r="J31" s="2" t="s">
        <v>175</v>
      </c>
      <c r="K31" s="2" t="s">
        <v>89</v>
      </c>
      <c r="L31" s="2" t="s">
        <v>32</v>
      </c>
    </row>
    <row r="32" spans="2:12" x14ac:dyDescent="0.2">
      <c r="C32" s="2" t="s">
        <v>173</v>
      </c>
      <c r="D32" s="2">
        <v>6.8120000000000003</v>
      </c>
      <c r="E32" s="2">
        <v>1.99</v>
      </c>
      <c r="F32" s="2">
        <v>10</v>
      </c>
      <c r="G32" s="2">
        <v>1</v>
      </c>
      <c r="H32" s="2">
        <f t="shared" si="5"/>
        <v>0.19900000000000001</v>
      </c>
      <c r="I32" s="7">
        <f>H32-$H$8</f>
        <v>-1.5999999999999986E-2</v>
      </c>
      <c r="J32" s="2" t="s">
        <v>175</v>
      </c>
      <c r="K32" s="2" t="s">
        <v>89</v>
      </c>
      <c r="L32" s="2" t="s">
        <v>15</v>
      </c>
    </row>
    <row r="33" spans="1:12" x14ac:dyDescent="0.2">
      <c r="C33" s="2" t="s">
        <v>38</v>
      </c>
      <c r="D33" s="2">
        <v>6.9029999999999996</v>
      </c>
      <c r="E33" s="2">
        <v>3.36</v>
      </c>
      <c r="F33" s="2">
        <v>10</v>
      </c>
      <c r="G33" s="2">
        <v>1</v>
      </c>
      <c r="H33" s="2">
        <f t="shared" si="5"/>
        <v>0.33599999999999997</v>
      </c>
      <c r="I33" s="7">
        <f>H33-$H$9</f>
        <v>-0.16300000000000003</v>
      </c>
      <c r="J33" s="2" t="s">
        <v>175</v>
      </c>
      <c r="K33" s="2" t="s">
        <v>89</v>
      </c>
      <c r="L33" s="2" t="s">
        <v>39</v>
      </c>
    </row>
    <row r="34" spans="1:12" x14ac:dyDescent="0.2">
      <c r="C34" s="2"/>
      <c r="D34" s="2"/>
      <c r="E34" s="2"/>
      <c r="F34" s="2"/>
      <c r="G34" s="2"/>
      <c r="H34" s="2"/>
      <c r="I34" s="7"/>
      <c r="J34" s="2"/>
      <c r="K34" s="2"/>
      <c r="L34" s="2"/>
    </row>
    <row r="35" spans="1:12" x14ac:dyDescent="0.2">
      <c r="C35" s="2"/>
      <c r="D35" s="2"/>
      <c r="E35" s="2"/>
      <c r="F35" s="2"/>
      <c r="G35" s="2"/>
      <c r="H35" s="2"/>
      <c r="I35" s="3" t="s">
        <v>132</v>
      </c>
      <c r="J35" s="3" t="s">
        <v>166</v>
      </c>
    </row>
    <row r="36" spans="1:12" x14ac:dyDescent="0.2">
      <c r="C36" s="2"/>
      <c r="D36" s="2"/>
      <c r="E36" s="3" t="s">
        <v>11</v>
      </c>
      <c r="F36" s="3" t="s">
        <v>9</v>
      </c>
      <c r="G36" s="3" t="s">
        <v>18</v>
      </c>
      <c r="H36" s="3" t="s">
        <v>13</v>
      </c>
      <c r="I36" s="3" t="s">
        <v>13</v>
      </c>
      <c r="J36" s="3" t="s">
        <v>167</v>
      </c>
    </row>
    <row r="37" spans="1:12" x14ac:dyDescent="0.2">
      <c r="C37" s="3" t="s">
        <v>1</v>
      </c>
      <c r="D37" s="3" t="s">
        <v>2</v>
      </c>
      <c r="E37" s="3" t="s">
        <v>5</v>
      </c>
      <c r="F37" s="3" t="s">
        <v>8</v>
      </c>
      <c r="G37" s="3" t="s">
        <v>133</v>
      </c>
      <c r="H37" s="3" t="s">
        <v>5</v>
      </c>
      <c r="I37" s="3" t="s">
        <v>5</v>
      </c>
      <c r="J37" s="3" t="s">
        <v>168</v>
      </c>
      <c r="K37" s="3" t="s">
        <v>12</v>
      </c>
      <c r="L37" s="3" t="s">
        <v>6</v>
      </c>
    </row>
    <row r="38" spans="1:12" x14ac:dyDescent="0.2">
      <c r="B38" s="2" t="s">
        <v>182</v>
      </c>
      <c r="C38" s="4" t="s">
        <v>87</v>
      </c>
      <c r="D38" s="2">
        <v>4.9349999999999996</v>
      </c>
      <c r="E38" s="2">
        <v>1.85</v>
      </c>
      <c r="F38" s="2">
        <v>10</v>
      </c>
      <c r="G38" s="2">
        <v>1</v>
      </c>
      <c r="H38" s="2">
        <f t="shared" ref="H38:H42" si="6">E38/F38*G38</f>
        <v>0.185</v>
      </c>
      <c r="I38" s="7">
        <f t="shared" ref="I38:I42" si="7">H38</f>
        <v>0.185</v>
      </c>
      <c r="J38" s="2" t="s">
        <v>170</v>
      </c>
      <c r="K38" s="2" t="s">
        <v>89</v>
      </c>
      <c r="L38" s="2" t="s">
        <v>88</v>
      </c>
    </row>
    <row r="39" spans="1:12" x14ac:dyDescent="0.2">
      <c r="A39" s="3" t="s">
        <v>164</v>
      </c>
      <c r="C39" s="4" t="s">
        <v>171</v>
      </c>
      <c r="D39" s="2">
        <v>5.8259999999999996</v>
      </c>
      <c r="E39" s="2">
        <v>2.7</v>
      </c>
      <c r="F39" s="2">
        <v>10</v>
      </c>
      <c r="G39" s="2">
        <v>1</v>
      </c>
      <c r="H39" s="2">
        <f t="shared" si="6"/>
        <v>0.27</v>
      </c>
      <c r="I39" s="7">
        <f t="shared" si="7"/>
        <v>0.27</v>
      </c>
      <c r="J39" s="2" t="s">
        <v>170</v>
      </c>
      <c r="K39" s="2" t="s">
        <v>89</v>
      </c>
      <c r="L39" s="2" t="s">
        <v>14</v>
      </c>
    </row>
    <row r="40" spans="1:12" x14ac:dyDescent="0.2">
      <c r="A40" s="3" t="s">
        <v>181</v>
      </c>
      <c r="C40" s="4" t="s">
        <v>172</v>
      </c>
      <c r="D40" s="34">
        <v>6.22</v>
      </c>
      <c r="E40" s="2">
        <v>0.21</v>
      </c>
      <c r="F40" s="2">
        <v>10</v>
      </c>
      <c r="G40" s="2">
        <v>1</v>
      </c>
      <c r="H40" s="2">
        <f t="shared" si="6"/>
        <v>2.0999999999999998E-2</v>
      </c>
      <c r="I40" s="7">
        <f t="shared" si="7"/>
        <v>2.0999999999999998E-2</v>
      </c>
      <c r="J40" s="2" t="s">
        <v>170</v>
      </c>
      <c r="K40" s="2" t="s">
        <v>89</v>
      </c>
      <c r="L40" s="2" t="s">
        <v>32</v>
      </c>
    </row>
    <row r="41" spans="1:12" x14ac:dyDescent="0.2">
      <c r="C41" s="2" t="s">
        <v>173</v>
      </c>
      <c r="D41" s="2">
        <v>7.0119999999999996</v>
      </c>
      <c r="E41" s="2">
        <v>1.45</v>
      </c>
      <c r="F41" s="2">
        <v>10</v>
      </c>
      <c r="G41" s="2">
        <v>1</v>
      </c>
      <c r="H41" s="2">
        <f t="shared" si="6"/>
        <v>0.14499999999999999</v>
      </c>
      <c r="I41" s="7">
        <f t="shared" si="7"/>
        <v>0.14499999999999999</v>
      </c>
      <c r="J41" s="2" t="s">
        <v>170</v>
      </c>
      <c r="K41" s="2" t="s">
        <v>89</v>
      </c>
      <c r="L41" s="2" t="s">
        <v>15</v>
      </c>
    </row>
    <row r="42" spans="1:12" x14ac:dyDescent="0.2">
      <c r="C42" s="2" t="s">
        <v>38</v>
      </c>
      <c r="D42" s="2">
        <v>7.14</v>
      </c>
      <c r="E42" s="2">
        <v>2.31</v>
      </c>
      <c r="F42" s="2">
        <v>10</v>
      </c>
      <c r="G42" s="2">
        <v>1</v>
      </c>
      <c r="H42" s="2">
        <f t="shared" si="6"/>
        <v>0.23100000000000001</v>
      </c>
      <c r="I42" s="7">
        <f t="shared" si="7"/>
        <v>0.23100000000000001</v>
      </c>
      <c r="J42" s="2" t="s">
        <v>170</v>
      </c>
      <c r="K42" s="2" t="s">
        <v>89</v>
      </c>
      <c r="L42" s="2" t="s">
        <v>39</v>
      </c>
    </row>
    <row r="44" spans="1:12" x14ac:dyDescent="0.2">
      <c r="A44" s="4"/>
      <c r="B44" s="4" t="s">
        <v>0</v>
      </c>
      <c r="C44" s="4" t="s">
        <v>87</v>
      </c>
      <c r="D44" s="2">
        <v>4.8959999999999999</v>
      </c>
      <c r="E44" s="2">
        <v>1.82</v>
      </c>
      <c r="F44" s="2">
        <v>10</v>
      </c>
      <c r="G44" s="2">
        <v>1</v>
      </c>
      <c r="H44" s="2">
        <f t="shared" ref="H44:H48" si="8">E44/F44*G44</f>
        <v>0.182</v>
      </c>
      <c r="I44" s="7">
        <f>H44-$H$38</f>
        <v>-3.0000000000000027E-3</v>
      </c>
      <c r="J44" s="2" t="s">
        <v>170</v>
      </c>
      <c r="K44" s="2" t="s">
        <v>89</v>
      </c>
      <c r="L44" s="2" t="s">
        <v>88</v>
      </c>
    </row>
    <row r="45" spans="1:12" x14ac:dyDescent="0.2">
      <c r="C45" s="4" t="s">
        <v>171</v>
      </c>
      <c r="D45" s="2">
        <v>5.7889999999999997</v>
      </c>
      <c r="E45" s="2">
        <v>2.66</v>
      </c>
      <c r="F45" s="2">
        <v>10</v>
      </c>
      <c r="G45" s="2">
        <v>1</v>
      </c>
      <c r="H45" s="2">
        <f t="shared" si="8"/>
        <v>0.26600000000000001</v>
      </c>
      <c r="I45" s="7">
        <f>H45-$H$39</f>
        <v>-4.0000000000000036E-3</v>
      </c>
      <c r="J45" s="2" t="s">
        <v>170</v>
      </c>
      <c r="K45" s="2" t="s">
        <v>89</v>
      </c>
      <c r="L45" s="2" t="s">
        <v>14</v>
      </c>
    </row>
    <row r="46" spans="1:12" x14ac:dyDescent="0.2">
      <c r="A46" s="4"/>
      <c r="B46" s="4"/>
      <c r="C46" s="4" t="s">
        <v>172</v>
      </c>
      <c r="D46" s="2">
        <v>6.1379999999999999</v>
      </c>
      <c r="E46" s="2">
        <v>0.34</v>
      </c>
      <c r="F46" s="2">
        <v>10</v>
      </c>
      <c r="G46" s="2">
        <v>1</v>
      </c>
      <c r="H46" s="2">
        <f t="shared" si="8"/>
        <v>3.4000000000000002E-2</v>
      </c>
      <c r="I46" s="35">
        <f>H46-$H$40</f>
        <v>1.3000000000000005E-2</v>
      </c>
      <c r="J46" s="2" t="s">
        <v>170</v>
      </c>
      <c r="K46" s="2" t="s">
        <v>89</v>
      </c>
      <c r="L46" s="2" t="s">
        <v>32</v>
      </c>
    </row>
    <row r="47" spans="1:12" x14ac:dyDescent="0.2">
      <c r="A47" s="4"/>
      <c r="B47" s="4"/>
      <c r="C47" s="2" t="s">
        <v>173</v>
      </c>
      <c r="D47" s="2">
        <v>6.97</v>
      </c>
      <c r="E47" s="2">
        <v>1.59</v>
      </c>
      <c r="F47" s="2">
        <v>10</v>
      </c>
      <c r="G47" s="2">
        <v>1</v>
      </c>
      <c r="H47" s="2">
        <f t="shared" si="8"/>
        <v>0.159</v>
      </c>
      <c r="I47" s="7">
        <f>H47-$H$41</f>
        <v>1.4000000000000012E-2</v>
      </c>
      <c r="J47" s="2" t="s">
        <v>170</v>
      </c>
      <c r="K47" s="2" t="s">
        <v>89</v>
      </c>
      <c r="L47" s="2" t="s">
        <v>15</v>
      </c>
    </row>
    <row r="48" spans="1:12" x14ac:dyDescent="0.2">
      <c r="B48" s="4"/>
      <c r="C48" s="2" t="s">
        <v>38</v>
      </c>
      <c r="D48" s="2">
        <v>7.0720000000000001</v>
      </c>
      <c r="E48" s="2">
        <v>1.77</v>
      </c>
      <c r="F48" s="2">
        <v>10</v>
      </c>
      <c r="G48" s="2">
        <v>1</v>
      </c>
      <c r="H48" s="2">
        <f t="shared" si="8"/>
        <v>0.17699999999999999</v>
      </c>
      <c r="I48" s="7">
        <f>H48-$H$42</f>
        <v>-5.400000000000002E-2</v>
      </c>
      <c r="J48" s="2" t="s">
        <v>170</v>
      </c>
      <c r="K48" s="2" t="s">
        <v>89</v>
      </c>
      <c r="L48" s="2" t="s">
        <v>39</v>
      </c>
    </row>
    <row r="49" spans="1:12" x14ac:dyDescent="0.2">
      <c r="A49" s="4"/>
      <c r="B49" s="4"/>
    </row>
    <row r="50" spans="1:12" x14ac:dyDescent="0.2">
      <c r="B50" s="2" t="s">
        <v>7</v>
      </c>
      <c r="C50" s="4" t="s">
        <v>87</v>
      </c>
      <c r="D50" s="2">
        <v>4.8810000000000002</v>
      </c>
      <c r="E50" s="2">
        <v>1.76</v>
      </c>
      <c r="F50" s="2">
        <v>10</v>
      </c>
      <c r="G50" s="2">
        <v>1</v>
      </c>
      <c r="H50" s="2">
        <f t="shared" ref="H50:H54" si="9">E50/F50*G50</f>
        <v>0.17599999999999999</v>
      </c>
      <c r="I50" s="7">
        <f>H50-$H$38</f>
        <v>-9.000000000000008E-3</v>
      </c>
      <c r="J50" s="2" t="s">
        <v>175</v>
      </c>
      <c r="K50" s="2" t="s">
        <v>89</v>
      </c>
      <c r="L50" s="2" t="s">
        <v>88</v>
      </c>
    </row>
    <row r="51" spans="1:12" x14ac:dyDescent="0.2">
      <c r="C51" s="4" t="s">
        <v>171</v>
      </c>
      <c r="D51" s="2">
        <v>5.78</v>
      </c>
      <c r="E51" s="11">
        <v>2.7</v>
      </c>
      <c r="F51" s="2">
        <v>10</v>
      </c>
      <c r="G51" s="2">
        <v>1</v>
      </c>
      <c r="H51" s="2">
        <f t="shared" si="9"/>
        <v>0.27</v>
      </c>
      <c r="I51" s="35">
        <f>H51-$H$39</f>
        <v>0</v>
      </c>
      <c r="J51" s="2" t="s">
        <v>175</v>
      </c>
      <c r="K51" s="2" t="s">
        <v>89</v>
      </c>
      <c r="L51" s="2" t="s">
        <v>14</v>
      </c>
    </row>
    <row r="52" spans="1:12" x14ac:dyDescent="0.2">
      <c r="C52" s="4" t="s">
        <v>172</v>
      </c>
      <c r="D52" s="2">
        <v>6.1390000000000002</v>
      </c>
      <c r="E52" s="2">
        <v>0.35</v>
      </c>
      <c r="F52" s="2">
        <v>10</v>
      </c>
      <c r="G52" s="2">
        <v>1</v>
      </c>
      <c r="H52" s="2">
        <f t="shared" si="9"/>
        <v>3.4999999999999996E-2</v>
      </c>
      <c r="I52" s="35">
        <f>H52-$H$40</f>
        <v>1.3999999999999999E-2</v>
      </c>
      <c r="J52" s="2" t="s">
        <v>175</v>
      </c>
      <c r="K52" s="2" t="s">
        <v>89</v>
      </c>
      <c r="L52" s="2" t="s">
        <v>32</v>
      </c>
    </row>
    <row r="53" spans="1:12" x14ac:dyDescent="0.2">
      <c r="C53" s="2" t="s">
        <v>173</v>
      </c>
      <c r="D53" s="34">
        <v>6.98</v>
      </c>
      <c r="E53" s="2">
        <v>1.28</v>
      </c>
      <c r="F53" s="2">
        <v>10</v>
      </c>
      <c r="G53" s="2">
        <v>1</v>
      </c>
      <c r="H53" s="2">
        <f t="shared" si="9"/>
        <v>0.128</v>
      </c>
      <c r="I53" s="7">
        <f>H53-$H$41</f>
        <v>-1.6999999999999987E-2</v>
      </c>
      <c r="J53" s="2" t="s">
        <v>175</v>
      </c>
      <c r="K53" s="2" t="s">
        <v>89</v>
      </c>
      <c r="L53" s="2" t="s">
        <v>15</v>
      </c>
    </row>
    <row r="54" spans="1:12" x14ac:dyDescent="0.2">
      <c r="C54" s="2" t="s">
        <v>38</v>
      </c>
      <c r="D54" s="2">
        <v>7.0780000000000003</v>
      </c>
      <c r="E54" s="2">
        <v>1.82</v>
      </c>
      <c r="F54" s="2">
        <v>10</v>
      </c>
      <c r="G54" s="2">
        <v>1</v>
      </c>
      <c r="H54" s="2">
        <f t="shared" si="9"/>
        <v>0.182</v>
      </c>
      <c r="I54" s="7">
        <f>H54-$H$42</f>
        <v>-4.9000000000000016E-2</v>
      </c>
      <c r="J54" s="2" t="s">
        <v>175</v>
      </c>
      <c r="K54" s="2" t="s">
        <v>89</v>
      </c>
      <c r="L54" s="2" t="s">
        <v>39</v>
      </c>
    </row>
    <row r="55" spans="1:12" x14ac:dyDescent="0.2">
      <c r="J55" s="2"/>
    </row>
    <row r="56" spans="1:12" x14ac:dyDescent="0.2">
      <c r="B56" s="2" t="s">
        <v>16</v>
      </c>
      <c r="C56" s="4" t="s">
        <v>87</v>
      </c>
      <c r="D56" s="2">
        <v>4.9000000000000004</v>
      </c>
      <c r="E56" s="2">
        <v>1.39</v>
      </c>
      <c r="F56" s="2">
        <v>10</v>
      </c>
      <c r="G56" s="2">
        <v>1</v>
      </c>
      <c r="H56" s="2">
        <f t="shared" ref="H56:H60" si="10">E56/F56*G56</f>
        <v>0.13899999999999998</v>
      </c>
      <c r="I56" s="7">
        <f>H56-$H$38</f>
        <v>-4.6000000000000013E-2</v>
      </c>
      <c r="J56" s="2" t="s">
        <v>175</v>
      </c>
      <c r="K56" s="2" t="s">
        <v>89</v>
      </c>
      <c r="L56" s="2" t="s">
        <v>88</v>
      </c>
    </row>
    <row r="57" spans="1:12" x14ac:dyDescent="0.2">
      <c r="C57" s="4" t="s">
        <v>171</v>
      </c>
      <c r="D57" s="2">
        <v>5.7880000000000003</v>
      </c>
      <c r="E57" s="2">
        <v>2.89</v>
      </c>
      <c r="F57" s="2">
        <v>10</v>
      </c>
      <c r="G57" s="2">
        <v>1</v>
      </c>
      <c r="H57" s="2">
        <f t="shared" si="10"/>
        <v>0.28900000000000003</v>
      </c>
      <c r="I57" s="7">
        <f>H57-$H$39</f>
        <v>1.9000000000000017E-2</v>
      </c>
      <c r="J57" s="2" t="s">
        <v>175</v>
      </c>
      <c r="K57" s="2" t="s">
        <v>89</v>
      </c>
      <c r="L57" s="2" t="s">
        <v>14</v>
      </c>
    </row>
    <row r="58" spans="1:12" x14ac:dyDescent="0.2">
      <c r="C58" s="4" t="s">
        <v>172</v>
      </c>
      <c r="D58" s="2">
        <v>6.1440000000000001</v>
      </c>
      <c r="E58" s="2">
        <v>0.28000000000000003</v>
      </c>
      <c r="F58" s="2">
        <v>10</v>
      </c>
      <c r="G58" s="2">
        <v>1</v>
      </c>
      <c r="H58" s="2">
        <f t="shared" si="10"/>
        <v>2.8000000000000004E-2</v>
      </c>
      <c r="I58" s="35">
        <f>H58-$H$40</f>
        <v>7.0000000000000062E-3</v>
      </c>
      <c r="J58" s="2" t="s">
        <v>175</v>
      </c>
      <c r="K58" s="2" t="s">
        <v>89</v>
      </c>
      <c r="L58" s="2" t="s">
        <v>32</v>
      </c>
    </row>
    <row r="59" spans="1:12" x14ac:dyDescent="0.2">
      <c r="C59" s="2" t="s">
        <v>173</v>
      </c>
      <c r="D59" s="34">
        <v>7</v>
      </c>
      <c r="E59" s="2">
        <v>1.94</v>
      </c>
      <c r="F59" s="2">
        <v>10</v>
      </c>
      <c r="G59" s="2">
        <v>1</v>
      </c>
      <c r="H59" s="2">
        <f t="shared" si="10"/>
        <v>0.19400000000000001</v>
      </c>
      <c r="I59" s="7">
        <f>H59-$H$41</f>
        <v>4.9000000000000016E-2</v>
      </c>
      <c r="J59" s="2" t="s">
        <v>175</v>
      </c>
      <c r="K59" s="2" t="s">
        <v>89</v>
      </c>
      <c r="L59" s="2" t="s">
        <v>15</v>
      </c>
    </row>
    <row r="60" spans="1:12" x14ac:dyDescent="0.2">
      <c r="C60" s="2" t="s">
        <v>38</v>
      </c>
      <c r="D60" s="2">
        <v>7.0640000000000001</v>
      </c>
      <c r="E60" s="2">
        <v>1.37</v>
      </c>
      <c r="F60" s="2">
        <v>10</v>
      </c>
      <c r="G60" s="2">
        <v>1</v>
      </c>
      <c r="H60" s="2">
        <f t="shared" si="10"/>
        <v>0.13700000000000001</v>
      </c>
      <c r="I60" s="7">
        <f>H60-$H$42</f>
        <v>-9.4E-2</v>
      </c>
      <c r="J60" s="2" t="s">
        <v>175</v>
      </c>
      <c r="K60" s="2" t="s">
        <v>89</v>
      </c>
      <c r="L60" s="2" t="s">
        <v>39</v>
      </c>
    </row>
    <row r="61" spans="1:12" x14ac:dyDescent="0.2">
      <c r="J61" s="2"/>
    </row>
    <row r="62" spans="1:12" x14ac:dyDescent="0.2">
      <c r="B62" s="2" t="s">
        <v>17</v>
      </c>
      <c r="C62" s="4" t="s">
        <v>87</v>
      </c>
      <c r="D62" s="2">
        <v>4.899</v>
      </c>
      <c r="E62" s="2">
        <v>1.54</v>
      </c>
      <c r="F62" s="2">
        <v>10</v>
      </c>
      <c r="G62" s="2">
        <v>1</v>
      </c>
      <c r="H62" s="2">
        <f t="shared" ref="H62:H66" si="11">E62/F62*G62</f>
        <v>0.154</v>
      </c>
      <c r="I62" s="7">
        <f>H62-$H$38</f>
        <v>-3.1E-2</v>
      </c>
      <c r="J62" s="2" t="s">
        <v>175</v>
      </c>
      <c r="K62" s="2" t="s">
        <v>89</v>
      </c>
      <c r="L62" s="2" t="s">
        <v>88</v>
      </c>
    </row>
    <row r="63" spans="1:12" x14ac:dyDescent="0.2">
      <c r="C63" s="4" t="s">
        <v>171</v>
      </c>
      <c r="D63" s="2">
        <v>5.782</v>
      </c>
      <c r="E63" s="2">
        <v>3.85</v>
      </c>
      <c r="F63" s="2">
        <v>10</v>
      </c>
      <c r="G63" s="2">
        <v>1</v>
      </c>
      <c r="H63" s="2">
        <f t="shared" si="11"/>
        <v>0.38500000000000001</v>
      </c>
      <c r="I63" s="7">
        <f>H63-$H$39</f>
        <v>0.11499999999999999</v>
      </c>
      <c r="J63" s="2" t="s">
        <v>175</v>
      </c>
      <c r="K63" s="2" t="s">
        <v>89</v>
      </c>
      <c r="L63" s="2" t="s">
        <v>14</v>
      </c>
    </row>
    <row r="64" spans="1:12" x14ac:dyDescent="0.2">
      <c r="C64" s="4" t="s">
        <v>172</v>
      </c>
      <c r="D64" s="34">
        <v>6.1559999999999997</v>
      </c>
      <c r="E64" s="2">
        <v>0.28000000000000003</v>
      </c>
      <c r="F64" s="2">
        <v>10</v>
      </c>
      <c r="G64" s="2">
        <v>1</v>
      </c>
      <c r="H64" s="2">
        <f t="shared" si="11"/>
        <v>2.8000000000000004E-2</v>
      </c>
      <c r="I64" s="35">
        <f>H64-$H$40</f>
        <v>7.0000000000000062E-3</v>
      </c>
      <c r="J64" s="2" t="s">
        <v>175</v>
      </c>
      <c r="K64" s="2" t="s">
        <v>89</v>
      </c>
      <c r="L64" s="2" t="s">
        <v>32</v>
      </c>
    </row>
    <row r="65" spans="1:12" x14ac:dyDescent="0.2">
      <c r="C65" s="2" t="s">
        <v>173</v>
      </c>
      <c r="D65" s="2">
        <v>7.0019999999999998</v>
      </c>
      <c r="E65" s="2">
        <v>2.35</v>
      </c>
      <c r="F65" s="2">
        <v>10</v>
      </c>
      <c r="G65" s="2">
        <v>1</v>
      </c>
      <c r="H65" s="2">
        <f t="shared" si="11"/>
        <v>0.23500000000000001</v>
      </c>
      <c r="I65" s="7">
        <f>H65-$H$41</f>
        <v>9.0000000000000024E-2</v>
      </c>
      <c r="J65" s="2" t="s">
        <v>175</v>
      </c>
      <c r="K65" s="2" t="s">
        <v>89</v>
      </c>
      <c r="L65" s="2" t="s">
        <v>15</v>
      </c>
    </row>
    <row r="66" spans="1:12" x14ac:dyDescent="0.2">
      <c r="C66" s="2" t="s">
        <v>38</v>
      </c>
      <c r="D66" s="2">
        <v>7.0960000000000001</v>
      </c>
      <c r="E66" s="2">
        <v>1.1599999999999999</v>
      </c>
      <c r="F66" s="2">
        <v>10</v>
      </c>
      <c r="G66" s="2">
        <v>1</v>
      </c>
      <c r="H66" s="2">
        <f t="shared" si="11"/>
        <v>0.11599999999999999</v>
      </c>
      <c r="I66" s="7">
        <f>H66-$H$42</f>
        <v>-0.11500000000000002</v>
      </c>
      <c r="J66" s="2" t="s">
        <v>175</v>
      </c>
      <c r="K66" s="2" t="s">
        <v>89</v>
      </c>
      <c r="L66" s="2" t="s">
        <v>39</v>
      </c>
    </row>
    <row r="67" spans="1:12" x14ac:dyDescent="0.2">
      <c r="C67" s="2"/>
      <c r="D67" s="2"/>
      <c r="E67" s="2"/>
      <c r="F67" s="2"/>
      <c r="G67" s="2"/>
      <c r="H67" s="2"/>
      <c r="I67" s="7"/>
      <c r="J67" s="2"/>
      <c r="K67" s="2"/>
      <c r="L67" s="2"/>
    </row>
    <row r="68" spans="1:12" x14ac:dyDescent="0.2">
      <c r="C68" s="2"/>
      <c r="D68" s="2"/>
      <c r="E68" s="2"/>
      <c r="F68" s="2"/>
      <c r="G68" s="2"/>
      <c r="H68" s="2"/>
      <c r="I68" s="3" t="s">
        <v>132</v>
      </c>
      <c r="J68" s="3" t="s">
        <v>166</v>
      </c>
    </row>
    <row r="69" spans="1:12" x14ac:dyDescent="0.2">
      <c r="C69" s="2"/>
      <c r="D69" s="2"/>
      <c r="E69" s="3" t="s">
        <v>11</v>
      </c>
      <c r="F69" s="3" t="s">
        <v>9</v>
      </c>
      <c r="G69" s="3" t="s">
        <v>18</v>
      </c>
      <c r="H69" s="3" t="s">
        <v>13</v>
      </c>
      <c r="I69" s="3" t="s">
        <v>13</v>
      </c>
      <c r="J69" s="3" t="s">
        <v>167</v>
      </c>
    </row>
    <row r="70" spans="1:12" x14ac:dyDescent="0.2">
      <c r="C70" s="3" t="s">
        <v>1</v>
      </c>
      <c r="D70" s="3" t="s">
        <v>2</v>
      </c>
      <c r="E70" s="3" t="s">
        <v>5</v>
      </c>
      <c r="F70" s="3" t="s">
        <v>8</v>
      </c>
      <c r="G70" s="3" t="s">
        <v>133</v>
      </c>
      <c r="H70" s="3" t="s">
        <v>5</v>
      </c>
      <c r="I70" s="3" t="s">
        <v>5</v>
      </c>
      <c r="J70" s="3" t="s">
        <v>168</v>
      </c>
      <c r="K70" s="3" t="s">
        <v>12</v>
      </c>
      <c r="L70" s="3" t="s">
        <v>6</v>
      </c>
    </row>
    <row r="71" spans="1:12" x14ac:dyDescent="0.2">
      <c r="A71" s="3" t="s">
        <v>164</v>
      </c>
      <c r="B71" s="2" t="s">
        <v>186</v>
      </c>
      <c r="C71" s="4" t="s">
        <v>171</v>
      </c>
      <c r="D71" s="2">
        <v>5.9420000000000002</v>
      </c>
      <c r="E71" s="2">
        <v>3.24</v>
      </c>
      <c r="F71" s="2">
        <v>10</v>
      </c>
      <c r="G71" s="2">
        <v>1</v>
      </c>
      <c r="H71" s="2">
        <f t="shared" ref="H71:H73" si="12">E71/F71*G71</f>
        <v>0.32400000000000001</v>
      </c>
      <c r="I71" s="7">
        <f t="shared" ref="I71:I73" si="13">H71</f>
        <v>0.32400000000000001</v>
      </c>
      <c r="J71" s="2" t="s">
        <v>170</v>
      </c>
      <c r="K71" s="2" t="s">
        <v>89</v>
      </c>
      <c r="L71" s="2" t="s">
        <v>14</v>
      </c>
    </row>
    <row r="72" spans="1:12" x14ac:dyDescent="0.2">
      <c r="A72" s="3" t="s">
        <v>185</v>
      </c>
      <c r="C72" s="2" t="s">
        <v>173</v>
      </c>
      <c r="D72" s="2">
        <v>7.1639999999999997</v>
      </c>
      <c r="E72" s="2">
        <v>2.54</v>
      </c>
      <c r="F72" s="2">
        <v>10</v>
      </c>
      <c r="G72" s="2">
        <v>1</v>
      </c>
      <c r="H72" s="2">
        <f t="shared" si="12"/>
        <v>0.254</v>
      </c>
      <c r="I72" s="7">
        <f t="shared" si="13"/>
        <v>0.254</v>
      </c>
      <c r="J72" s="2" t="s">
        <v>170</v>
      </c>
      <c r="K72" s="2" t="s">
        <v>89</v>
      </c>
      <c r="L72" s="2" t="s">
        <v>15</v>
      </c>
    </row>
    <row r="73" spans="1:12" x14ac:dyDescent="0.2">
      <c r="C73" s="2" t="s">
        <v>38</v>
      </c>
      <c r="D73" s="2">
        <v>7.2560000000000002</v>
      </c>
      <c r="E73" s="2">
        <v>1.18</v>
      </c>
      <c r="F73" s="2">
        <v>10</v>
      </c>
      <c r="G73" s="2">
        <v>1</v>
      </c>
      <c r="H73" s="2">
        <f t="shared" si="12"/>
        <v>0.11799999999999999</v>
      </c>
      <c r="I73" s="7">
        <f t="shared" si="13"/>
        <v>0.11799999999999999</v>
      </c>
      <c r="J73" s="2" t="s">
        <v>170</v>
      </c>
      <c r="K73" s="2" t="s">
        <v>89</v>
      </c>
      <c r="L73" s="2" t="s">
        <v>39</v>
      </c>
    </row>
    <row r="75" spans="1:12" x14ac:dyDescent="0.2">
      <c r="B75" s="4" t="s">
        <v>0</v>
      </c>
      <c r="C75" s="4" t="s">
        <v>171</v>
      </c>
      <c r="D75" s="2">
        <v>5.9089999999999998</v>
      </c>
      <c r="E75" s="2">
        <v>2.21</v>
      </c>
      <c r="F75" s="2">
        <v>10</v>
      </c>
      <c r="G75" s="2">
        <v>1</v>
      </c>
      <c r="H75" s="2">
        <f t="shared" ref="H75:H76" si="14">E75/F75*G75</f>
        <v>0.221</v>
      </c>
      <c r="I75" s="7">
        <f>H75-$H$71</f>
        <v>-0.10300000000000001</v>
      </c>
      <c r="J75" s="2" t="s">
        <v>170</v>
      </c>
      <c r="K75" s="2" t="s">
        <v>89</v>
      </c>
      <c r="L75" s="2" t="s">
        <v>14</v>
      </c>
    </row>
    <row r="76" spans="1:12" x14ac:dyDescent="0.2">
      <c r="A76" s="4"/>
      <c r="B76" s="4"/>
      <c r="C76" s="2" t="s">
        <v>173</v>
      </c>
      <c r="D76" s="2">
        <v>7.15</v>
      </c>
      <c r="E76" s="2">
        <v>1.65</v>
      </c>
      <c r="F76" s="2">
        <v>10</v>
      </c>
      <c r="G76" s="2">
        <v>1</v>
      </c>
      <c r="H76" s="2">
        <f t="shared" si="14"/>
        <v>0.16499999999999998</v>
      </c>
      <c r="I76" s="7">
        <f>H76-$H$72</f>
        <v>-8.9000000000000024E-2</v>
      </c>
      <c r="J76" s="2" t="s">
        <v>170</v>
      </c>
      <c r="K76" s="2" t="s">
        <v>89</v>
      </c>
      <c r="L76" s="2" t="s">
        <v>15</v>
      </c>
    </row>
    <row r="77" spans="1:12" x14ac:dyDescent="0.2">
      <c r="A77" s="4"/>
      <c r="B77" s="4"/>
    </row>
    <row r="78" spans="1:12" x14ac:dyDescent="0.2">
      <c r="B78" s="2" t="s">
        <v>7</v>
      </c>
      <c r="C78" s="4" t="s">
        <v>171</v>
      </c>
      <c r="D78" s="2">
        <v>5.9249999999999998</v>
      </c>
      <c r="E78" s="2">
        <v>2.2599999999999998</v>
      </c>
      <c r="F78" s="2">
        <v>10</v>
      </c>
      <c r="G78" s="2">
        <v>1</v>
      </c>
      <c r="H78" s="2">
        <f t="shared" ref="H78:H79" si="15">E78/F78*G78</f>
        <v>0.22599999999999998</v>
      </c>
      <c r="I78" s="7">
        <f>H78-$H$71</f>
        <v>-9.8000000000000032E-2</v>
      </c>
      <c r="J78" s="2" t="s">
        <v>175</v>
      </c>
      <c r="K78" s="2" t="s">
        <v>89</v>
      </c>
      <c r="L78" s="2" t="s">
        <v>14</v>
      </c>
    </row>
    <row r="79" spans="1:12" x14ac:dyDescent="0.2">
      <c r="C79" s="2" t="s">
        <v>173</v>
      </c>
      <c r="D79" s="2">
        <v>7.1440000000000001</v>
      </c>
      <c r="E79" s="2">
        <v>2.3199999999999998</v>
      </c>
      <c r="F79" s="2">
        <v>10</v>
      </c>
      <c r="G79" s="2">
        <v>1</v>
      </c>
      <c r="H79" s="2">
        <f t="shared" si="15"/>
        <v>0.23199999999999998</v>
      </c>
      <c r="I79" s="7">
        <f>H79-$H$72</f>
        <v>-2.200000000000002E-2</v>
      </c>
      <c r="J79" s="2" t="s">
        <v>175</v>
      </c>
      <c r="K79" s="2" t="s">
        <v>89</v>
      </c>
      <c r="L79" s="2" t="s">
        <v>15</v>
      </c>
    </row>
    <row r="80" spans="1:12" x14ac:dyDescent="0.2">
      <c r="J80" s="2"/>
    </row>
    <row r="81" spans="1:12" x14ac:dyDescent="0.2">
      <c r="B81" s="2" t="s">
        <v>16</v>
      </c>
      <c r="C81" s="4" t="s">
        <v>171</v>
      </c>
      <c r="D81" s="2">
        <v>5.9059999999999997</v>
      </c>
      <c r="E81" s="2">
        <v>2.62</v>
      </c>
      <c r="F81" s="2">
        <v>10</v>
      </c>
      <c r="G81" s="2">
        <v>1</v>
      </c>
      <c r="H81" s="2">
        <f t="shared" ref="H81:H82" si="16">E81/F81*G81</f>
        <v>0.26200000000000001</v>
      </c>
      <c r="I81" s="7">
        <f>H81-$H$71</f>
        <v>-6.2E-2</v>
      </c>
      <c r="J81" s="2" t="s">
        <v>175</v>
      </c>
      <c r="K81" s="2" t="s">
        <v>89</v>
      </c>
      <c r="L81" s="2" t="s">
        <v>14</v>
      </c>
    </row>
    <row r="82" spans="1:12" x14ac:dyDescent="0.2">
      <c r="C82" s="2" t="s">
        <v>173</v>
      </c>
      <c r="D82" s="2">
        <v>7.1429999999999998</v>
      </c>
      <c r="E82" s="2">
        <v>2.06</v>
      </c>
      <c r="F82" s="2">
        <v>10</v>
      </c>
      <c r="G82" s="2">
        <v>1</v>
      </c>
      <c r="H82" s="2">
        <f t="shared" si="16"/>
        <v>0.20600000000000002</v>
      </c>
      <c r="I82" s="7">
        <f>H82-$H$72</f>
        <v>-4.7999999999999987E-2</v>
      </c>
      <c r="J82" s="2" t="s">
        <v>175</v>
      </c>
      <c r="K82" s="2" t="s">
        <v>89</v>
      </c>
      <c r="L82" s="2" t="s">
        <v>15</v>
      </c>
    </row>
    <row r="83" spans="1:12" x14ac:dyDescent="0.2">
      <c r="J83" s="2"/>
    </row>
    <row r="84" spans="1:12" x14ac:dyDescent="0.2">
      <c r="B84" s="2" t="s">
        <v>17</v>
      </c>
      <c r="C84" s="4" t="s">
        <v>171</v>
      </c>
      <c r="D84" s="2">
        <v>5.9320000000000004</v>
      </c>
      <c r="E84" s="2">
        <v>2.14</v>
      </c>
      <c r="F84" s="2">
        <v>10</v>
      </c>
      <c r="G84" s="2">
        <v>1</v>
      </c>
      <c r="H84" s="2">
        <f t="shared" ref="H84:H85" si="17">E84/F84*G84</f>
        <v>0.21400000000000002</v>
      </c>
      <c r="I84" s="7">
        <f>H84-$H$71</f>
        <v>-0.10999999999999999</v>
      </c>
      <c r="J84" s="2" t="s">
        <v>175</v>
      </c>
      <c r="K84" s="2" t="s">
        <v>89</v>
      </c>
      <c r="L84" s="2" t="s">
        <v>14</v>
      </c>
    </row>
    <row r="85" spans="1:12" x14ac:dyDescent="0.2">
      <c r="C85" s="2" t="s">
        <v>173</v>
      </c>
      <c r="D85" s="2">
        <v>7.1429999999999998</v>
      </c>
      <c r="E85" s="2">
        <v>2.0499999999999998</v>
      </c>
      <c r="F85" s="2">
        <v>10</v>
      </c>
      <c r="G85" s="2">
        <v>1</v>
      </c>
      <c r="H85" s="2">
        <f t="shared" si="17"/>
        <v>0.20499999999999999</v>
      </c>
      <c r="I85" s="7">
        <f>H85-$H$72</f>
        <v>-4.9000000000000016E-2</v>
      </c>
      <c r="J85" s="2" t="s">
        <v>175</v>
      </c>
      <c r="K85" s="2" t="s">
        <v>89</v>
      </c>
      <c r="L85" s="2" t="s">
        <v>15</v>
      </c>
    </row>
    <row r="86" spans="1:12" x14ac:dyDescent="0.2">
      <c r="C86" s="2"/>
      <c r="D86" s="2"/>
      <c r="E86" s="2"/>
      <c r="F86" s="2"/>
      <c r="G86" s="2"/>
      <c r="H86" s="2"/>
      <c r="I86" s="7"/>
      <c r="J86" s="2"/>
      <c r="K86" s="2"/>
      <c r="L86" s="2"/>
    </row>
    <row r="87" spans="1:12" x14ac:dyDescent="0.2">
      <c r="C87" s="2"/>
      <c r="D87" s="2"/>
      <c r="E87" s="2"/>
      <c r="F87" s="2"/>
      <c r="G87" s="2"/>
      <c r="H87" s="2"/>
      <c r="I87" s="7"/>
      <c r="J87" s="2"/>
      <c r="K87" s="2"/>
      <c r="L87" s="2"/>
    </row>
    <row r="88" spans="1:12" x14ac:dyDescent="0.2">
      <c r="K88" s="5"/>
      <c r="L88" s="5"/>
    </row>
    <row r="89" spans="1:12" x14ac:dyDescent="0.2">
      <c r="C89" s="1" t="s">
        <v>20</v>
      </c>
    </row>
    <row r="90" spans="1:12" ht="15" x14ac:dyDescent="0.25">
      <c r="A90" s="32" t="str">
        <f>VOC!A1</f>
        <v>15-04191-N1</v>
      </c>
      <c r="C90" s="2"/>
      <c r="D90" s="2"/>
      <c r="E90" s="2"/>
      <c r="F90" s="2"/>
      <c r="G90" s="2"/>
      <c r="H90" s="2"/>
      <c r="I90" s="3" t="s">
        <v>132</v>
      </c>
      <c r="J90" s="3" t="s">
        <v>166</v>
      </c>
    </row>
    <row r="91" spans="1:12" x14ac:dyDescent="0.2">
      <c r="C91" s="2"/>
      <c r="D91" s="2"/>
      <c r="E91" s="3" t="s">
        <v>11</v>
      </c>
      <c r="F91" s="3" t="s">
        <v>9</v>
      </c>
      <c r="G91" s="3" t="s">
        <v>18</v>
      </c>
      <c r="H91" s="3" t="s">
        <v>13</v>
      </c>
      <c r="I91" s="3" t="s">
        <v>13</v>
      </c>
      <c r="J91" s="3" t="s">
        <v>167</v>
      </c>
    </row>
    <row r="92" spans="1:12" x14ac:dyDescent="0.2">
      <c r="C92" s="3" t="s">
        <v>1</v>
      </c>
      <c r="D92" s="3" t="s">
        <v>2</v>
      </c>
      <c r="E92" s="3" t="s">
        <v>5</v>
      </c>
      <c r="F92" s="3" t="s">
        <v>8</v>
      </c>
      <c r="G92" s="3" t="s">
        <v>133</v>
      </c>
      <c r="H92" s="3" t="s">
        <v>5</v>
      </c>
      <c r="I92" s="3" t="s">
        <v>5</v>
      </c>
      <c r="J92" s="3" t="s">
        <v>168</v>
      </c>
      <c r="K92" s="3" t="s">
        <v>12</v>
      </c>
      <c r="L92" s="3" t="s">
        <v>6</v>
      </c>
    </row>
    <row r="93" spans="1:12" x14ac:dyDescent="0.2">
      <c r="B93" s="2" t="s">
        <v>174</v>
      </c>
      <c r="C93" s="4" t="s">
        <v>87</v>
      </c>
      <c r="D93" s="2">
        <v>4.7869999999999999</v>
      </c>
      <c r="E93" s="2">
        <v>1.98</v>
      </c>
      <c r="F93" s="2">
        <v>10</v>
      </c>
      <c r="G93" s="2">
        <v>1</v>
      </c>
      <c r="H93" s="2">
        <f t="shared" ref="H93:H97" si="18">E93/F93*G93</f>
        <v>0.19800000000000001</v>
      </c>
      <c r="I93" s="7">
        <f t="shared" ref="I93:I98" si="19">H93</f>
        <v>0.19800000000000001</v>
      </c>
      <c r="J93" s="2" t="s">
        <v>170</v>
      </c>
      <c r="K93" s="2" t="s">
        <v>89</v>
      </c>
      <c r="L93" s="2" t="s">
        <v>88</v>
      </c>
    </row>
    <row r="94" spans="1:12" x14ac:dyDescent="0.2">
      <c r="A94" s="3" t="s">
        <v>176</v>
      </c>
      <c r="C94" s="4" t="s">
        <v>171</v>
      </c>
      <c r="D94" s="2">
        <v>5.6630000000000003</v>
      </c>
      <c r="E94" s="2">
        <v>2.98</v>
      </c>
      <c r="F94" s="2">
        <v>10</v>
      </c>
      <c r="G94" s="2">
        <v>1</v>
      </c>
      <c r="H94" s="2">
        <f t="shared" si="18"/>
        <v>0.29799999999999999</v>
      </c>
      <c r="I94" s="7">
        <f t="shared" si="19"/>
        <v>0.29799999999999999</v>
      </c>
      <c r="J94" s="2" t="s">
        <v>170</v>
      </c>
      <c r="K94" s="2" t="s">
        <v>89</v>
      </c>
      <c r="L94" s="2" t="s">
        <v>14</v>
      </c>
    </row>
    <row r="95" spans="1:12" x14ac:dyDescent="0.2">
      <c r="A95" s="3" t="s">
        <v>165</v>
      </c>
      <c r="C95" s="4" t="s">
        <v>172</v>
      </c>
      <c r="D95" s="2">
        <v>6.0410000000000004</v>
      </c>
      <c r="E95" s="2">
        <v>0.28000000000000003</v>
      </c>
      <c r="F95" s="2">
        <v>10</v>
      </c>
      <c r="G95" s="2">
        <v>1</v>
      </c>
      <c r="H95" s="2">
        <f t="shared" si="18"/>
        <v>2.8000000000000004E-2</v>
      </c>
      <c r="I95" s="7">
        <f t="shared" si="19"/>
        <v>2.8000000000000004E-2</v>
      </c>
      <c r="J95" s="2" t="s">
        <v>170</v>
      </c>
      <c r="K95" s="2" t="s">
        <v>89</v>
      </c>
      <c r="L95" s="2" t="s">
        <v>32</v>
      </c>
    </row>
    <row r="96" spans="1:12" x14ac:dyDescent="0.2">
      <c r="C96" s="2" t="s">
        <v>173</v>
      </c>
      <c r="D96" s="2">
        <v>6.8339999999999996</v>
      </c>
      <c r="E96" s="2">
        <v>2.11</v>
      </c>
      <c r="F96" s="2">
        <v>10</v>
      </c>
      <c r="G96" s="2">
        <v>1</v>
      </c>
      <c r="H96" s="2">
        <f t="shared" si="18"/>
        <v>0.21099999999999999</v>
      </c>
      <c r="I96" s="7">
        <f t="shared" si="19"/>
        <v>0.21099999999999999</v>
      </c>
      <c r="J96" s="2" t="s">
        <v>170</v>
      </c>
      <c r="K96" s="2" t="s">
        <v>89</v>
      </c>
      <c r="L96" s="2" t="s">
        <v>15</v>
      </c>
    </row>
    <row r="97" spans="1:12" x14ac:dyDescent="0.2">
      <c r="C97" s="2" t="s">
        <v>38</v>
      </c>
      <c r="D97" s="2">
        <v>6.9390000000000001</v>
      </c>
      <c r="E97" s="2">
        <v>2.73</v>
      </c>
      <c r="F97" s="2">
        <v>10</v>
      </c>
      <c r="G97" s="2">
        <v>1</v>
      </c>
      <c r="H97" s="2">
        <f t="shared" si="18"/>
        <v>0.27300000000000002</v>
      </c>
      <c r="I97" s="7">
        <f t="shared" si="19"/>
        <v>0.27300000000000002</v>
      </c>
      <c r="J97" s="2" t="s">
        <v>170</v>
      </c>
      <c r="K97" s="2" t="s">
        <v>89</v>
      </c>
      <c r="L97" s="2" t="s">
        <v>39</v>
      </c>
    </row>
    <row r="98" spans="1:12" x14ac:dyDescent="0.2">
      <c r="C98" s="2" t="s">
        <v>124</v>
      </c>
      <c r="D98" s="2">
        <v>9.6720000000000006</v>
      </c>
      <c r="E98" s="2">
        <v>8.5999999999999993E-2</v>
      </c>
      <c r="F98" s="2">
        <v>10</v>
      </c>
      <c r="G98" s="2">
        <v>1</v>
      </c>
      <c r="H98" s="2">
        <f t="shared" ref="H98" si="20">E98/F98*G98</f>
        <v>8.6E-3</v>
      </c>
      <c r="I98" s="7">
        <f t="shared" si="19"/>
        <v>8.6E-3</v>
      </c>
      <c r="J98" s="2" t="s">
        <v>170</v>
      </c>
      <c r="K98" s="2" t="s">
        <v>89</v>
      </c>
      <c r="L98" s="4" t="s">
        <v>125</v>
      </c>
    </row>
    <row r="100" spans="1:12" x14ac:dyDescent="0.2">
      <c r="A100" s="4"/>
      <c r="B100" s="4" t="s">
        <v>0</v>
      </c>
      <c r="C100" s="4" t="s">
        <v>87</v>
      </c>
      <c r="D100" s="2">
        <v>4.7759999999999998</v>
      </c>
      <c r="E100" s="2">
        <v>1.57</v>
      </c>
      <c r="F100" s="2">
        <v>10</v>
      </c>
      <c r="G100" s="2">
        <v>1</v>
      </c>
      <c r="H100" s="2">
        <f t="shared" ref="H100:H104" si="21">E100/F100*G100</f>
        <v>0.157</v>
      </c>
      <c r="I100" s="7">
        <f>H100-$H$93</f>
        <v>-4.1000000000000009E-2</v>
      </c>
      <c r="J100" s="2" t="s">
        <v>170</v>
      </c>
      <c r="K100" s="2" t="s">
        <v>89</v>
      </c>
      <c r="L100" s="2" t="s">
        <v>88</v>
      </c>
    </row>
    <row r="101" spans="1:12" x14ac:dyDescent="0.2">
      <c r="C101" s="4" t="s">
        <v>171</v>
      </c>
      <c r="D101" s="2">
        <v>5.641</v>
      </c>
      <c r="E101" s="2">
        <v>2.0699999999999998</v>
      </c>
      <c r="F101" s="2">
        <v>10</v>
      </c>
      <c r="G101" s="2">
        <v>1</v>
      </c>
      <c r="H101" s="2">
        <f t="shared" si="21"/>
        <v>0.20699999999999999</v>
      </c>
      <c r="I101" s="7">
        <f>H101-$H$94</f>
        <v>-9.0999999999999998E-2</v>
      </c>
      <c r="J101" s="2" t="s">
        <v>170</v>
      </c>
      <c r="K101" s="2" t="s">
        <v>89</v>
      </c>
      <c r="L101" s="2" t="s">
        <v>14</v>
      </c>
    </row>
    <row r="102" spans="1:12" x14ac:dyDescent="0.2">
      <c r="A102" s="4"/>
      <c r="B102" s="4"/>
      <c r="C102" s="4" t="s">
        <v>172</v>
      </c>
      <c r="D102" s="2">
        <v>5.9930000000000003</v>
      </c>
      <c r="E102" s="2">
        <v>0.17</v>
      </c>
      <c r="F102" s="2">
        <v>10</v>
      </c>
      <c r="G102" s="2">
        <v>1</v>
      </c>
      <c r="H102" s="2">
        <f t="shared" si="21"/>
        <v>1.7000000000000001E-2</v>
      </c>
      <c r="I102" s="7">
        <f>H102-$H$95</f>
        <v>-1.1000000000000003E-2</v>
      </c>
      <c r="J102" s="2" t="s">
        <v>170</v>
      </c>
      <c r="K102" s="2" t="s">
        <v>89</v>
      </c>
      <c r="L102" s="2" t="s">
        <v>32</v>
      </c>
    </row>
    <row r="103" spans="1:12" x14ac:dyDescent="0.2">
      <c r="A103" s="4"/>
      <c r="B103" s="4"/>
      <c r="C103" s="2" t="s">
        <v>173</v>
      </c>
      <c r="D103" s="2">
        <v>6.8140000000000001</v>
      </c>
      <c r="E103" s="2">
        <v>1.49</v>
      </c>
      <c r="F103" s="2">
        <v>10</v>
      </c>
      <c r="G103" s="2">
        <v>1</v>
      </c>
      <c r="H103" s="2">
        <f t="shared" si="21"/>
        <v>0.14899999999999999</v>
      </c>
      <c r="I103" s="7">
        <f>H103-$H$96</f>
        <v>-6.2E-2</v>
      </c>
      <c r="J103" s="2" t="s">
        <v>170</v>
      </c>
      <c r="K103" s="2" t="s">
        <v>89</v>
      </c>
      <c r="L103" s="2" t="s">
        <v>15</v>
      </c>
    </row>
    <row r="104" spans="1:12" x14ac:dyDescent="0.2">
      <c r="B104" s="4"/>
      <c r="C104" s="2" t="s">
        <v>38</v>
      </c>
      <c r="D104" s="2">
        <v>6.91</v>
      </c>
      <c r="E104" s="2">
        <v>2.19</v>
      </c>
      <c r="F104" s="2">
        <v>10</v>
      </c>
      <c r="G104" s="2">
        <v>1</v>
      </c>
      <c r="H104" s="2">
        <f t="shared" si="21"/>
        <v>0.219</v>
      </c>
      <c r="I104" s="7">
        <f>H104-$H$97</f>
        <v>-5.400000000000002E-2</v>
      </c>
      <c r="J104" s="2" t="s">
        <v>170</v>
      </c>
      <c r="K104" s="2" t="s">
        <v>89</v>
      </c>
      <c r="L104" s="2" t="s">
        <v>39</v>
      </c>
    </row>
    <row r="105" spans="1:12" x14ac:dyDescent="0.2">
      <c r="A105" s="4"/>
      <c r="B105" s="4"/>
    </row>
    <row r="106" spans="1:12" x14ac:dyDescent="0.2">
      <c r="B106" s="2" t="s">
        <v>7</v>
      </c>
      <c r="C106" s="4" t="s">
        <v>87</v>
      </c>
      <c r="D106" s="2">
        <v>4.7939999999999996</v>
      </c>
      <c r="E106" s="2">
        <v>1.72</v>
      </c>
      <c r="F106" s="2">
        <v>10</v>
      </c>
      <c r="G106" s="2">
        <v>1</v>
      </c>
      <c r="H106" s="2">
        <f t="shared" ref="H106:H110" si="22">E106/F106*G106</f>
        <v>0.17199999999999999</v>
      </c>
      <c r="I106" s="7">
        <f>H106-$H$93</f>
        <v>-2.6000000000000023E-2</v>
      </c>
      <c r="J106" s="2" t="s">
        <v>175</v>
      </c>
      <c r="K106" s="2" t="s">
        <v>89</v>
      </c>
      <c r="L106" s="2" t="s">
        <v>88</v>
      </c>
    </row>
    <row r="107" spans="1:12" x14ac:dyDescent="0.2">
      <c r="C107" s="4" t="s">
        <v>171</v>
      </c>
      <c r="D107" s="2">
        <v>5.63</v>
      </c>
      <c r="E107" s="2">
        <v>3.27</v>
      </c>
      <c r="F107" s="2">
        <v>10</v>
      </c>
      <c r="G107" s="2">
        <v>1</v>
      </c>
      <c r="H107" s="2">
        <f t="shared" si="22"/>
        <v>0.32700000000000001</v>
      </c>
      <c r="I107" s="7">
        <f>H107-$H$94</f>
        <v>2.9000000000000026E-2</v>
      </c>
      <c r="J107" s="2" t="s">
        <v>175</v>
      </c>
      <c r="K107" s="2" t="s">
        <v>89</v>
      </c>
      <c r="L107" s="2" t="s">
        <v>14</v>
      </c>
    </row>
    <row r="108" spans="1:12" x14ac:dyDescent="0.2">
      <c r="C108" s="4" t="s">
        <v>172</v>
      </c>
      <c r="D108" s="2">
        <v>6.024</v>
      </c>
      <c r="E108" s="2">
        <v>0.31</v>
      </c>
      <c r="F108" s="2">
        <v>10</v>
      </c>
      <c r="G108" s="2">
        <v>1</v>
      </c>
      <c r="H108" s="2">
        <f t="shared" si="22"/>
        <v>3.1E-2</v>
      </c>
      <c r="I108" s="7">
        <f>H108-$H$95</f>
        <v>2.9999999999999957E-3</v>
      </c>
      <c r="J108" s="2" t="s">
        <v>175</v>
      </c>
      <c r="K108" s="2" t="s">
        <v>89</v>
      </c>
      <c r="L108" s="2" t="s">
        <v>32</v>
      </c>
    </row>
    <row r="109" spans="1:12" x14ac:dyDescent="0.2">
      <c r="C109" s="2" t="s">
        <v>173</v>
      </c>
      <c r="D109" s="2">
        <v>6.8140000000000001</v>
      </c>
      <c r="E109" s="2">
        <v>2.5099999999999998</v>
      </c>
      <c r="F109" s="2">
        <v>10</v>
      </c>
      <c r="G109" s="2">
        <v>1</v>
      </c>
      <c r="H109" s="2">
        <f t="shared" si="22"/>
        <v>0.251</v>
      </c>
      <c r="I109" s="7">
        <f>H109-$H$96</f>
        <v>4.0000000000000008E-2</v>
      </c>
      <c r="J109" s="2" t="s">
        <v>175</v>
      </c>
      <c r="K109" s="2" t="s">
        <v>89</v>
      </c>
      <c r="L109" s="2" t="s">
        <v>15</v>
      </c>
    </row>
    <row r="110" spans="1:12" x14ac:dyDescent="0.2">
      <c r="C110" s="2" t="s">
        <v>38</v>
      </c>
      <c r="D110" s="2">
        <v>6.9210000000000003</v>
      </c>
      <c r="E110" s="2">
        <v>2.1800000000000002</v>
      </c>
      <c r="F110" s="2">
        <v>10</v>
      </c>
      <c r="G110" s="2">
        <v>1</v>
      </c>
      <c r="H110" s="2">
        <f t="shared" si="22"/>
        <v>0.21800000000000003</v>
      </c>
      <c r="I110" s="7">
        <f>H110-$H$97</f>
        <v>-5.4999999999999993E-2</v>
      </c>
      <c r="J110" s="2" t="s">
        <v>175</v>
      </c>
      <c r="K110" s="2" t="s">
        <v>89</v>
      </c>
      <c r="L110" s="2" t="s">
        <v>39</v>
      </c>
    </row>
    <row r="111" spans="1:12" x14ac:dyDescent="0.2">
      <c r="J111" s="2"/>
    </row>
    <row r="112" spans="1:12" x14ac:dyDescent="0.2">
      <c r="B112" s="2" t="s">
        <v>16</v>
      </c>
      <c r="C112" s="4" t="s">
        <v>87</v>
      </c>
      <c r="D112" s="2">
        <v>4.7770000000000001</v>
      </c>
      <c r="E112" s="2">
        <v>2.1</v>
      </c>
      <c r="F112" s="2">
        <v>10</v>
      </c>
      <c r="G112" s="2">
        <v>1</v>
      </c>
      <c r="H112" s="2">
        <f t="shared" ref="H112:H116" si="23">E112/F112*G112</f>
        <v>0.21000000000000002</v>
      </c>
      <c r="I112" s="7">
        <f>H112-$H$93</f>
        <v>1.2000000000000011E-2</v>
      </c>
      <c r="J112" s="2" t="s">
        <v>175</v>
      </c>
      <c r="K112" s="2" t="s">
        <v>89</v>
      </c>
      <c r="L112" s="2" t="s">
        <v>88</v>
      </c>
    </row>
    <row r="113" spans="1:12" x14ac:dyDescent="0.2">
      <c r="C113" s="4" t="s">
        <v>171</v>
      </c>
      <c r="D113" s="2">
        <v>5.6509999999999998</v>
      </c>
      <c r="E113" s="2">
        <v>3.97</v>
      </c>
      <c r="F113" s="2">
        <v>10</v>
      </c>
      <c r="G113" s="2">
        <v>1</v>
      </c>
      <c r="H113" s="2">
        <f t="shared" si="23"/>
        <v>0.39700000000000002</v>
      </c>
      <c r="I113" s="7">
        <f>H113-$H$94</f>
        <v>9.9000000000000032E-2</v>
      </c>
      <c r="J113" s="2" t="s">
        <v>175</v>
      </c>
      <c r="K113" s="2" t="s">
        <v>89</v>
      </c>
      <c r="L113" s="2" t="s">
        <v>14</v>
      </c>
    </row>
    <row r="114" spans="1:12" x14ac:dyDescent="0.2">
      <c r="C114" s="4" t="s">
        <v>172</v>
      </c>
      <c r="D114" s="2">
        <v>6.0330000000000004</v>
      </c>
      <c r="E114" s="2">
        <v>0.41</v>
      </c>
      <c r="F114" s="2">
        <v>10</v>
      </c>
      <c r="G114" s="2">
        <v>1</v>
      </c>
      <c r="H114" s="2">
        <f t="shared" si="23"/>
        <v>4.0999999999999995E-2</v>
      </c>
      <c r="I114" s="7">
        <f>H114-$H$95</f>
        <v>1.2999999999999991E-2</v>
      </c>
      <c r="J114" s="2" t="s">
        <v>175</v>
      </c>
      <c r="K114" s="2" t="s">
        <v>89</v>
      </c>
      <c r="L114" s="2" t="s">
        <v>32</v>
      </c>
    </row>
    <row r="115" spans="1:12" x14ac:dyDescent="0.2">
      <c r="C115" s="2" t="s">
        <v>173</v>
      </c>
      <c r="D115" s="2">
        <v>6.8220000000000001</v>
      </c>
      <c r="E115" s="2">
        <v>2.64</v>
      </c>
      <c r="F115" s="2">
        <v>10</v>
      </c>
      <c r="G115" s="2">
        <v>1</v>
      </c>
      <c r="H115" s="2">
        <f t="shared" si="23"/>
        <v>0.26400000000000001</v>
      </c>
      <c r="I115" s="7">
        <f>H115-$H$96</f>
        <v>5.3000000000000019E-2</v>
      </c>
      <c r="J115" s="2" t="s">
        <v>175</v>
      </c>
      <c r="K115" s="2" t="s">
        <v>89</v>
      </c>
      <c r="L115" s="2" t="s">
        <v>15</v>
      </c>
    </row>
    <row r="116" spans="1:12" x14ac:dyDescent="0.2">
      <c r="C116" s="2" t="s">
        <v>38</v>
      </c>
      <c r="D116" s="2">
        <v>6.923</v>
      </c>
      <c r="E116" s="2">
        <v>3.34</v>
      </c>
      <c r="F116" s="2">
        <v>10</v>
      </c>
      <c r="G116" s="2">
        <v>1</v>
      </c>
      <c r="H116" s="2">
        <f t="shared" si="23"/>
        <v>0.33399999999999996</v>
      </c>
      <c r="I116" s="7">
        <f>H116-$H$97</f>
        <v>6.0999999999999943E-2</v>
      </c>
      <c r="J116" s="2" t="s">
        <v>175</v>
      </c>
      <c r="K116" s="2" t="s">
        <v>89</v>
      </c>
      <c r="L116" s="2" t="s">
        <v>39</v>
      </c>
    </row>
    <row r="117" spans="1:12" x14ac:dyDescent="0.2">
      <c r="J117" s="2"/>
    </row>
    <row r="118" spans="1:12" x14ac:dyDescent="0.2">
      <c r="B118" s="2" t="s">
        <v>17</v>
      </c>
      <c r="C118" s="4" t="s">
        <v>87</v>
      </c>
      <c r="D118" s="2">
        <v>4.774</v>
      </c>
      <c r="E118" s="2">
        <v>2.42</v>
      </c>
      <c r="F118" s="2">
        <v>10</v>
      </c>
      <c r="G118" s="2">
        <v>1</v>
      </c>
      <c r="H118" s="2">
        <f t="shared" ref="H118:H122" si="24">E118/F118*G118</f>
        <v>0.24199999999999999</v>
      </c>
      <c r="I118" s="7">
        <f>H118-$H$93</f>
        <v>4.3999999999999984E-2</v>
      </c>
      <c r="J118" s="2" t="s">
        <v>175</v>
      </c>
      <c r="K118" s="2" t="s">
        <v>89</v>
      </c>
      <c r="L118" s="2" t="s">
        <v>88</v>
      </c>
    </row>
    <row r="119" spans="1:12" x14ac:dyDescent="0.2">
      <c r="C119" s="4" t="s">
        <v>171</v>
      </c>
      <c r="D119" s="2">
        <v>5.6479999999999997</v>
      </c>
      <c r="E119" s="2">
        <v>4.72</v>
      </c>
      <c r="F119" s="2">
        <v>10</v>
      </c>
      <c r="G119" s="2">
        <v>1</v>
      </c>
      <c r="H119" s="2">
        <f t="shared" si="24"/>
        <v>0.47199999999999998</v>
      </c>
      <c r="I119" s="7">
        <f>H119-$H$94</f>
        <v>0.17399999999999999</v>
      </c>
      <c r="J119" s="2" t="s">
        <v>175</v>
      </c>
      <c r="K119" s="2" t="s">
        <v>89</v>
      </c>
      <c r="L119" s="2" t="s">
        <v>14</v>
      </c>
    </row>
    <row r="120" spans="1:12" x14ac:dyDescent="0.2">
      <c r="C120" s="4" t="s">
        <v>172</v>
      </c>
      <c r="D120" s="2">
        <v>6.0250000000000004</v>
      </c>
      <c r="E120" s="2">
        <v>0.53</v>
      </c>
      <c r="F120" s="2">
        <v>10</v>
      </c>
      <c r="G120" s="2">
        <v>1</v>
      </c>
      <c r="H120" s="2">
        <f t="shared" si="24"/>
        <v>5.3000000000000005E-2</v>
      </c>
      <c r="I120" s="7">
        <f>H120-$H$95</f>
        <v>2.5000000000000001E-2</v>
      </c>
      <c r="J120" s="2" t="s">
        <v>175</v>
      </c>
      <c r="K120" s="2" t="s">
        <v>89</v>
      </c>
      <c r="L120" s="2" t="s">
        <v>32</v>
      </c>
    </row>
    <row r="121" spans="1:12" x14ac:dyDescent="0.2">
      <c r="C121" s="2" t="s">
        <v>173</v>
      </c>
      <c r="D121" s="2">
        <v>6.8250000000000002</v>
      </c>
      <c r="E121" s="2">
        <v>3.01</v>
      </c>
      <c r="F121" s="2">
        <v>10</v>
      </c>
      <c r="G121" s="2">
        <v>1</v>
      </c>
      <c r="H121" s="2">
        <f t="shared" si="24"/>
        <v>0.30099999999999999</v>
      </c>
      <c r="I121" s="7">
        <f>H121-$H$96</f>
        <v>0.09</v>
      </c>
      <c r="J121" s="2" t="s">
        <v>175</v>
      </c>
      <c r="K121" s="2" t="s">
        <v>89</v>
      </c>
      <c r="L121" s="2" t="s">
        <v>15</v>
      </c>
    </row>
    <row r="122" spans="1:12" x14ac:dyDescent="0.2">
      <c r="C122" s="2" t="s">
        <v>38</v>
      </c>
      <c r="D122" s="34">
        <v>6.9539999999999997</v>
      </c>
      <c r="E122" s="2">
        <v>3.64</v>
      </c>
      <c r="F122" s="2">
        <v>10</v>
      </c>
      <c r="G122" s="2">
        <v>1</v>
      </c>
      <c r="H122" s="2">
        <f t="shared" si="24"/>
        <v>0.36399999999999999</v>
      </c>
      <c r="I122" s="7">
        <f>H122-$H$97</f>
        <v>9.099999999999997E-2</v>
      </c>
      <c r="J122" s="2" t="s">
        <v>175</v>
      </c>
      <c r="K122" s="2" t="s">
        <v>89</v>
      </c>
      <c r="L122" s="2" t="s">
        <v>39</v>
      </c>
    </row>
    <row r="123" spans="1:12" x14ac:dyDescent="0.2">
      <c r="C123" s="2"/>
      <c r="D123" s="34"/>
      <c r="E123" s="2"/>
      <c r="F123" s="2"/>
      <c r="G123" s="2"/>
      <c r="H123" s="2"/>
      <c r="I123" s="7"/>
      <c r="J123" s="2"/>
      <c r="K123" s="2"/>
      <c r="L123" s="2"/>
    </row>
    <row r="124" spans="1:12" x14ac:dyDescent="0.2">
      <c r="C124" s="2"/>
      <c r="D124" s="2"/>
      <c r="E124" s="2"/>
      <c r="F124" s="2"/>
      <c r="G124" s="2"/>
      <c r="H124" s="2"/>
      <c r="I124" s="3" t="s">
        <v>132</v>
      </c>
      <c r="J124" s="3" t="s">
        <v>166</v>
      </c>
    </row>
    <row r="125" spans="1:12" x14ac:dyDescent="0.2">
      <c r="C125" s="2"/>
      <c r="D125" s="2"/>
      <c r="E125" s="3" t="s">
        <v>11</v>
      </c>
      <c r="F125" s="3" t="s">
        <v>9</v>
      </c>
      <c r="G125" s="3" t="s">
        <v>18</v>
      </c>
      <c r="H125" s="3" t="s">
        <v>13</v>
      </c>
      <c r="I125" s="3" t="s">
        <v>13</v>
      </c>
      <c r="J125" s="3" t="s">
        <v>167</v>
      </c>
    </row>
    <row r="126" spans="1:12" x14ac:dyDescent="0.2">
      <c r="C126" s="3" t="s">
        <v>1</v>
      </c>
      <c r="D126" s="3" t="s">
        <v>2</v>
      </c>
      <c r="E126" s="3" t="s">
        <v>5</v>
      </c>
      <c r="F126" s="3" t="s">
        <v>8</v>
      </c>
      <c r="G126" s="3" t="s">
        <v>133</v>
      </c>
      <c r="H126" s="3" t="s">
        <v>5</v>
      </c>
      <c r="I126" s="3" t="s">
        <v>5</v>
      </c>
      <c r="J126" s="3" t="s">
        <v>168</v>
      </c>
      <c r="K126" s="3" t="s">
        <v>12</v>
      </c>
      <c r="L126" s="3" t="s">
        <v>6</v>
      </c>
    </row>
    <row r="127" spans="1:12" x14ac:dyDescent="0.2">
      <c r="B127" s="2" t="s">
        <v>183</v>
      </c>
      <c r="C127" s="4" t="s">
        <v>87</v>
      </c>
      <c r="D127" s="2">
        <v>4.8970000000000002</v>
      </c>
      <c r="E127" s="2">
        <v>2.62</v>
      </c>
      <c r="F127" s="2">
        <v>10</v>
      </c>
      <c r="G127" s="2">
        <v>1</v>
      </c>
      <c r="H127" s="2">
        <f t="shared" ref="H127:H131" si="25">E127/F127*G127</f>
        <v>0.26200000000000001</v>
      </c>
      <c r="I127" s="7">
        <f t="shared" ref="I127:I131" si="26">H127</f>
        <v>0.26200000000000001</v>
      </c>
      <c r="J127" s="2" t="s">
        <v>170</v>
      </c>
      <c r="K127" s="2" t="s">
        <v>89</v>
      </c>
      <c r="L127" s="2" t="s">
        <v>88</v>
      </c>
    </row>
    <row r="128" spans="1:12" x14ac:dyDescent="0.2">
      <c r="A128" s="3" t="s">
        <v>176</v>
      </c>
      <c r="C128" s="4" t="s">
        <v>171</v>
      </c>
      <c r="D128" s="2">
        <v>5.81</v>
      </c>
      <c r="E128" s="2">
        <v>2.9</v>
      </c>
      <c r="F128" s="2">
        <v>10</v>
      </c>
      <c r="G128" s="2">
        <v>1</v>
      </c>
      <c r="H128" s="2">
        <f t="shared" si="25"/>
        <v>0.28999999999999998</v>
      </c>
      <c r="I128" s="7">
        <f t="shared" si="26"/>
        <v>0.28999999999999998</v>
      </c>
      <c r="J128" s="2" t="s">
        <v>170</v>
      </c>
      <c r="K128" s="2" t="s">
        <v>89</v>
      </c>
      <c r="L128" s="2" t="s">
        <v>14</v>
      </c>
    </row>
    <row r="129" spans="1:12" x14ac:dyDescent="0.2">
      <c r="A129" s="3" t="s">
        <v>181</v>
      </c>
      <c r="C129" s="4" t="s">
        <v>172</v>
      </c>
      <c r="D129" s="2">
        <v>6.1580000000000004</v>
      </c>
      <c r="E129" s="2">
        <v>0.65</v>
      </c>
      <c r="F129" s="2">
        <v>10</v>
      </c>
      <c r="G129" s="2">
        <v>1</v>
      </c>
      <c r="H129" s="2">
        <f t="shared" si="25"/>
        <v>6.5000000000000002E-2</v>
      </c>
      <c r="I129" s="7">
        <f t="shared" si="26"/>
        <v>6.5000000000000002E-2</v>
      </c>
      <c r="J129" s="2" t="s">
        <v>170</v>
      </c>
      <c r="K129" s="2" t="s">
        <v>89</v>
      </c>
      <c r="L129" s="2" t="s">
        <v>32</v>
      </c>
    </row>
    <row r="130" spans="1:12" x14ac:dyDescent="0.2">
      <c r="C130" s="2" t="s">
        <v>173</v>
      </c>
      <c r="D130" s="2">
        <v>7.0149999999999997</v>
      </c>
      <c r="E130" s="2">
        <v>1.3</v>
      </c>
      <c r="F130" s="2">
        <v>10</v>
      </c>
      <c r="G130" s="2">
        <v>1</v>
      </c>
      <c r="H130" s="2">
        <f t="shared" si="25"/>
        <v>0.13</v>
      </c>
      <c r="I130" s="7">
        <f t="shared" si="26"/>
        <v>0.13</v>
      </c>
      <c r="J130" s="2" t="s">
        <v>170</v>
      </c>
      <c r="K130" s="2" t="s">
        <v>89</v>
      </c>
      <c r="L130" s="2" t="s">
        <v>15</v>
      </c>
    </row>
    <row r="131" spans="1:12" x14ac:dyDescent="0.2">
      <c r="C131" s="2" t="s">
        <v>38</v>
      </c>
      <c r="D131" s="2">
        <v>7.101</v>
      </c>
      <c r="E131" s="2">
        <v>3.95</v>
      </c>
      <c r="F131" s="2">
        <v>10</v>
      </c>
      <c r="G131" s="2">
        <v>1</v>
      </c>
      <c r="H131" s="2">
        <f t="shared" si="25"/>
        <v>0.39500000000000002</v>
      </c>
      <c r="I131" s="7">
        <f t="shared" si="26"/>
        <v>0.39500000000000002</v>
      </c>
      <c r="J131" s="2" t="s">
        <v>170</v>
      </c>
      <c r="K131" s="2" t="s">
        <v>89</v>
      </c>
      <c r="L131" s="2" t="s">
        <v>39</v>
      </c>
    </row>
    <row r="133" spans="1:12" x14ac:dyDescent="0.2">
      <c r="A133" s="4"/>
      <c r="B133" s="4" t="s">
        <v>0</v>
      </c>
      <c r="C133" s="4" t="s">
        <v>87</v>
      </c>
      <c r="D133" s="2">
        <v>4.9119999999999999</v>
      </c>
      <c r="E133" s="2">
        <v>3.32</v>
      </c>
      <c r="F133" s="2">
        <v>10</v>
      </c>
      <c r="G133" s="2">
        <v>1</v>
      </c>
      <c r="H133" s="2">
        <f t="shared" ref="H133:H137" si="27">E133/F133*G133</f>
        <v>0.33199999999999996</v>
      </c>
      <c r="I133" s="7">
        <f>H133-$H$127</f>
        <v>6.9999999999999951E-2</v>
      </c>
      <c r="J133" s="2" t="s">
        <v>170</v>
      </c>
      <c r="K133" s="2" t="s">
        <v>89</v>
      </c>
      <c r="L133" s="2" t="s">
        <v>88</v>
      </c>
    </row>
    <row r="134" spans="1:12" x14ac:dyDescent="0.2">
      <c r="C134" s="4" t="s">
        <v>171</v>
      </c>
      <c r="D134" s="2">
        <v>5.827</v>
      </c>
      <c r="E134" s="2">
        <v>2.75</v>
      </c>
      <c r="F134" s="2">
        <v>10</v>
      </c>
      <c r="G134" s="2">
        <v>1</v>
      </c>
      <c r="H134" s="2">
        <f t="shared" si="27"/>
        <v>0.27500000000000002</v>
      </c>
      <c r="I134" s="7">
        <f>H134-$H$128</f>
        <v>-1.4999999999999958E-2</v>
      </c>
      <c r="J134" s="2" t="s">
        <v>170</v>
      </c>
      <c r="K134" s="2" t="s">
        <v>89</v>
      </c>
      <c r="L134" s="2" t="s">
        <v>14</v>
      </c>
    </row>
    <row r="135" spans="1:12" x14ac:dyDescent="0.2">
      <c r="A135" s="4"/>
      <c r="B135" s="4"/>
      <c r="C135" s="4" t="s">
        <v>172</v>
      </c>
      <c r="D135" s="2">
        <v>6.1740000000000004</v>
      </c>
      <c r="E135" s="2">
        <v>0.72</v>
      </c>
      <c r="F135" s="2">
        <v>10</v>
      </c>
      <c r="G135" s="2">
        <v>1</v>
      </c>
      <c r="H135" s="2">
        <f t="shared" si="27"/>
        <v>7.1999999999999995E-2</v>
      </c>
      <c r="I135" s="7">
        <f>H135-$H$129</f>
        <v>6.9999999999999923E-3</v>
      </c>
      <c r="J135" s="2" t="s">
        <v>170</v>
      </c>
      <c r="K135" s="2" t="s">
        <v>89</v>
      </c>
      <c r="L135" s="2" t="s">
        <v>32</v>
      </c>
    </row>
    <row r="136" spans="1:12" x14ac:dyDescent="0.2">
      <c r="A136" s="4"/>
      <c r="B136" s="4"/>
      <c r="C136" s="2" t="s">
        <v>173</v>
      </c>
      <c r="D136" s="2">
        <v>7.0279999999999996</v>
      </c>
      <c r="E136" s="2">
        <v>1.61</v>
      </c>
      <c r="F136" s="2">
        <v>10</v>
      </c>
      <c r="G136" s="2">
        <v>1</v>
      </c>
      <c r="H136" s="2">
        <f t="shared" si="27"/>
        <v>0.161</v>
      </c>
      <c r="I136" s="7">
        <f>H136-$H$130</f>
        <v>3.1E-2</v>
      </c>
      <c r="J136" s="2" t="s">
        <v>170</v>
      </c>
      <c r="K136" s="2" t="s">
        <v>89</v>
      </c>
      <c r="L136" s="2" t="s">
        <v>15</v>
      </c>
    </row>
    <row r="137" spans="1:12" x14ac:dyDescent="0.2">
      <c r="B137" s="4"/>
      <c r="C137" s="2" t="s">
        <v>38</v>
      </c>
      <c r="D137" s="2">
        <v>7.1050000000000004</v>
      </c>
      <c r="E137" s="2">
        <v>4.57</v>
      </c>
      <c r="F137" s="2">
        <v>10</v>
      </c>
      <c r="G137" s="2">
        <v>1</v>
      </c>
      <c r="H137" s="2">
        <f t="shared" si="27"/>
        <v>0.45700000000000002</v>
      </c>
      <c r="I137" s="7">
        <f>H137-$H$131</f>
        <v>6.2E-2</v>
      </c>
      <c r="J137" s="2" t="s">
        <v>170</v>
      </c>
      <c r="K137" s="2" t="s">
        <v>89</v>
      </c>
      <c r="L137" s="2" t="s">
        <v>39</v>
      </c>
    </row>
    <row r="138" spans="1:12" x14ac:dyDescent="0.2">
      <c r="A138" s="4"/>
      <c r="B138" s="4"/>
    </row>
    <row r="139" spans="1:12" x14ac:dyDescent="0.2">
      <c r="B139" s="2" t="s">
        <v>7</v>
      </c>
      <c r="C139" s="4" t="s">
        <v>87</v>
      </c>
      <c r="D139" s="2">
        <v>4.9000000000000004</v>
      </c>
      <c r="E139" s="2">
        <v>2.2599999999999998</v>
      </c>
      <c r="F139" s="2">
        <v>10</v>
      </c>
      <c r="G139" s="2">
        <v>1</v>
      </c>
      <c r="H139" s="2">
        <f t="shared" ref="H139:H143" si="28">E139/F139*G139</f>
        <v>0.22599999999999998</v>
      </c>
      <c r="I139" s="7">
        <f>H139-$H$127</f>
        <v>-3.6000000000000032E-2</v>
      </c>
      <c r="J139" s="2" t="s">
        <v>175</v>
      </c>
      <c r="K139" s="2" t="s">
        <v>89</v>
      </c>
      <c r="L139" s="2" t="s">
        <v>88</v>
      </c>
    </row>
    <row r="140" spans="1:12" x14ac:dyDescent="0.2">
      <c r="C140" s="4" t="s">
        <v>171</v>
      </c>
      <c r="D140" s="2">
        <v>5.8140000000000001</v>
      </c>
      <c r="E140" s="2">
        <v>2.62</v>
      </c>
      <c r="F140" s="2">
        <v>10</v>
      </c>
      <c r="G140" s="2">
        <v>1</v>
      </c>
      <c r="H140" s="2">
        <f t="shared" si="28"/>
        <v>0.26200000000000001</v>
      </c>
      <c r="I140" s="7">
        <f>H140-$H$128</f>
        <v>-2.7999999999999969E-2</v>
      </c>
      <c r="J140" s="2" t="s">
        <v>175</v>
      </c>
      <c r="K140" s="2" t="s">
        <v>89</v>
      </c>
      <c r="L140" s="2" t="s">
        <v>14</v>
      </c>
    </row>
    <row r="141" spans="1:12" x14ac:dyDescent="0.2">
      <c r="C141" s="4" t="s">
        <v>172</v>
      </c>
      <c r="D141" s="2">
        <v>6.1970000000000001</v>
      </c>
      <c r="E141" s="2">
        <v>0.54</v>
      </c>
      <c r="F141" s="2">
        <v>10</v>
      </c>
      <c r="G141" s="2">
        <v>1</v>
      </c>
      <c r="H141" s="2">
        <f t="shared" si="28"/>
        <v>5.4000000000000006E-2</v>
      </c>
      <c r="I141" s="7">
        <f>H141-$H$129</f>
        <v>-1.0999999999999996E-2</v>
      </c>
      <c r="J141" s="2" t="s">
        <v>175</v>
      </c>
      <c r="K141" s="2" t="s">
        <v>89</v>
      </c>
      <c r="L141" s="2" t="s">
        <v>32</v>
      </c>
    </row>
    <row r="142" spans="1:12" x14ac:dyDescent="0.2">
      <c r="C142" s="2" t="s">
        <v>173</v>
      </c>
      <c r="D142" s="2">
        <v>7.0190000000000001</v>
      </c>
      <c r="E142" s="2">
        <v>1.98</v>
      </c>
      <c r="F142" s="2">
        <v>10</v>
      </c>
      <c r="G142" s="2">
        <v>1</v>
      </c>
      <c r="H142" s="2">
        <f t="shared" si="28"/>
        <v>0.19800000000000001</v>
      </c>
      <c r="I142" s="7">
        <f>H142-$H$130</f>
        <v>6.8000000000000005E-2</v>
      </c>
      <c r="J142" s="2" t="s">
        <v>175</v>
      </c>
      <c r="K142" s="2" t="s">
        <v>89</v>
      </c>
      <c r="L142" s="2" t="s">
        <v>15</v>
      </c>
    </row>
    <row r="143" spans="1:12" x14ac:dyDescent="0.2">
      <c r="C143" s="2" t="s">
        <v>38</v>
      </c>
      <c r="D143" s="2">
        <v>7.1150000000000002</v>
      </c>
      <c r="E143" s="2">
        <v>2.78</v>
      </c>
      <c r="F143" s="2">
        <v>10</v>
      </c>
      <c r="G143" s="2">
        <v>1</v>
      </c>
      <c r="H143" s="2">
        <f t="shared" si="28"/>
        <v>0.27799999999999997</v>
      </c>
      <c r="I143" s="7">
        <f>H143-$H$131</f>
        <v>-0.11700000000000005</v>
      </c>
      <c r="J143" s="2" t="s">
        <v>175</v>
      </c>
      <c r="K143" s="2" t="s">
        <v>89</v>
      </c>
      <c r="L143" s="2" t="s">
        <v>39</v>
      </c>
    </row>
    <row r="144" spans="1:12" x14ac:dyDescent="0.2">
      <c r="J144" s="2"/>
    </row>
    <row r="145" spans="2:12" x14ac:dyDescent="0.2">
      <c r="B145" s="2" t="s">
        <v>16</v>
      </c>
      <c r="C145" s="4" t="s">
        <v>87</v>
      </c>
      <c r="D145" s="2">
        <v>4.8600000000000003</v>
      </c>
      <c r="E145" s="2">
        <v>3.49</v>
      </c>
      <c r="F145" s="2">
        <v>10</v>
      </c>
      <c r="G145" s="2">
        <v>1</v>
      </c>
      <c r="H145" s="2">
        <f t="shared" ref="H145:H149" si="29">E145/F145*G145</f>
        <v>0.34900000000000003</v>
      </c>
      <c r="I145" s="7">
        <f>H145-$H$127</f>
        <v>8.7000000000000022E-2</v>
      </c>
      <c r="J145" s="2" t="s">
        <v>175</v>
      </c>
      <c r="K145" s="2" t="s">
        <v>89</v>
      </c>
      <c r="L145" s="2" t="s">
        <v>88</v>
      </c>
    </row>
    <row r="146" spans="2:12" x14ac:dyDescent="0.2">
      <c r="C146" s="4" t="s">
        <v>171</v>
      </c>
      <c r="D146" s="2">
        <v>5.72</v>
      </c>
      <c r="E146" s="2">
        <v>2.5099999999999998</v>
      </c>
      <c r="F146" s="2">
        <v>10</v>
      </c>
      <c r="G146" s="2">
        <v>1</v>
      </c>
      <c r="H146" s="2">
        <f t="shared" si="29"/>
        <v>0.251</v>
      </c>
      <c r="I146" s="7">
        <f>H146-$H$128</f>
        <v>-3.8999999999999979E-2</v>
      </c>
      <c r="J146" s="2" t="s">
        <v>175</v>
      </c>
      <c r="K146" s="2" t="s">
        <v>89</v>
      </c>
      <c r="L146" s="2" t="s">
        <v>14</v>
      </c>
    </row>
    <row r="147" spans="2:12" x14ac:dyDescent="0.2">
      <c r="C147" s="4" t="s">
        <v>172</v>
      </c>
      <c r="D147" s="2">
        <v>6.0979999999999999</v>
      </c>
      <c r="E147" s="2">
        <v>0.68</v>
      </c>
      <c r="F147" s="2">
        <v>10</v>
      </c>
      <c r="G147" s="2">
        <v>1</v>
      </c>
      <c r="H147" s="2">
        <f t="shared" si="29"/>
        <v>6.8000000000000005E-2</v>
      </c>
      <c r="I147" s="7">
        <f>H147-$H$129</f>
        <v>3.0000000000000027E-3</v>
      </c>
      <c r="J147" s="2" t="s">
        <v>175</v>
      </c>
      <c r="K147" s="2" t="s">
        <v>89</v>
      </c>
      <c r="L147" s="2" t="s">
        <v>32</v>
      </c>
    </row>
    <row r="148" spans="2:12" x14ac:dyDescent="0.2">
      <c r="C148" s="2" t="s">
        <v>173</v>
      </c>
      <c r="D148" s="2">
        <v>6.9169999999999998</v>
      </c>
      <c r="E148" s="2">
        <v>1.45</v>
      </c>
      <c r="F148" s="2">
        <v>10</v>
      </c>
      <c r="G148" s="2">
        <v>1</v>
      </c>
      <c r="H148" s="2">
        <f t="shared" si="29"/>
        <v>0.14499999999999999</v>
      </c>
      <c r="I148" s="7">
        <f>H148-$H$130</f>
        <v>1.4999999999999986E-2</v>
      </c>
      <c r="J148" s="2" t="s">
        <v>175</v>
      </c>
      <c r="K148" s="2" t="s">
        <v>89</v>
      </c>
      <c r="L148" s="2" t="s">
        <v>15</v>
      </c>
    </row>
    <row r="149" spans="2:12" x14ac:dyDescent="0.2">
      <c r="C149" s="2" t="s">
        <v>38</v>
      </c>
      <c r="D149" s="2">
        <v>6.99</v>
      </c>
      <c r="E149" s="2">
        <v>5.29</v>
      </c>
      <c r="F149" s="2">
        <v>10</v>
      </c>
      <c r="G149" s="2">
        <v>1</v>
      </c>
      <c r="H149" s="2">
        <f t="shared" si="29"/>
        <v>0.52900000000000003</v>
      </c>
      <c r="I149" s="7">
        <f>H149-$H$131</f>
        <v>0.13400000000000001</v>
      </c>
      <c r="J149" s="2" t="s">
        <v>175</v>
      </c>
      <c r="K149" s="2" t="s">
        <v>89</v>
      </c>
      <c r="L149" s="2" t="s">
        <v>39</v>
      </c>
    </row>
    <row r="150" spans="2:12" x14ac:dyDescent="0.2">
      <c r="J150" s="2"/>
    </row>
    <row r="151" spans="2:12" x14ac:dyDescent="0.2">
      <c r="B151" s="2" t="s">
        <v>17</v>
      </c>
      <c r="C151" s="4" t="s">
        <v>87</v>
      </c>
      <c r="D151" s="2">
        <v>4.83</v>
      </c>
      <c r="E151" s="2">
        <v>3.97</v>
      </c>
      <c r="F151" s="2">
        <v>10</v>
      </c>
      <c r="G151" s="2">
        <v>1</v>
      </c>
      <c r="H151" s="2">
        <f t="shared" ref="H151:H155" si="30">E151/F151*G151</f>
        <v>0.39700000000000002</v>
      </c>
      <c r="I151" s="7">
        <f>H151-$H$127</f>
        <v>0.13500000000000001</v>
      </c>
      <c r="J151" s="2" t="s">
        <v>175</v>
      </c>
      <c r="K151" s="2" t="s">
        <v>89</v>
      </c>
      <c r="L151" s="2" t="s">
        <v>88</v>
      </c>
    </row>
    <row r="152" spans="2:12" x14ac:dyDescent="0.2">
      <c r="C152" s="4" t="s">
        <v>171</v>
      </c>
      <c r="D152" s="2">
        <v>5.7629999999999999</v>
      </c>
      <c r="E152" s="2">
        <v>3.42</v>
      </c>
      <c r="F152" s="2">
        <v>10</v>
      </c>
      <c r="G152" s="2">
        <v>1</v>
      </c>
      <c r="H152" s="2">
        <f t="shared" si="30"/>
        <v>0.34199999999999997</v>
      </c>
      <c r="I152" s="7">
        <f>H152-$H$128</f>
        <v>5.1999999999999991E-2</v>
      </c>
      <c r="J152" s="2" t="s">
        <v>175</v>
      </c>
      <c r="K152" s="2" t="s">
        <v>89</v>
      </c>
      <c r="L152" s="2" t="s">
        <v>14</v>
      </c>
    </row>
    <row r="153" spans="2:12" x14ac:dyDescent="0.2">
      <c r="C153" s="4" t="s">
        <v>172</v>
      </c>
      <c r="D153" s="2">
        <v>6.1219999999999999</v>
      </c>
      <c r="E153" s="2">
        <v>0.9</v>
      </c>
      <c r="F153" s="2">
        <v>10</v>
      </c>
      <c r="G153" s="2">
        <v>1</v>
      </c>
      <c r="H153" s="2">
        <f t="shared" si="30"/>
        <v>0.09</v>
      </c>
      <c r="I153" s="7">
        <f>H153-$H$129</f>
        <v>2.4999999999999994E-2</v>
      </c>
      <c r="J153" s="2" t="s">
        <v>175</v>
      </c>
      <c r="K153" s="2" t="s">
        <v>89</v>
      </c>
      <c r="L153" s="2" t="s">
        <v>32</v>
      </c>
    </row>
    <row r="154" spans="2:12" x14ac:dyDescent="0.2">
      <c r="C154" s="2" t="s">
        <v>173</v>
      </c>
      <c r="D154" s="2">
        <v>6.9560000000000004</v>
      </c>
      <c r="E154" s="2">
        <v>1.8</v>
      </c>
      <c r="F154" s="2">
        <v>10</v>
      </c>
      <c r="G154" s="2">
        <v>1</v>
      </c>
      <c r="H154" s="2">
        <f t="shared" si="30"/>
        <v>0.18</v>
      </c>
      <c r="I154" s="7">
        <f>H154-$H$130</f>
        <v>4.9999999999999989E-2</v>
      </c>
      <c r="J154" s="2" t="s">
        <v>175</v>
      </c>
      <c r="K154" s="2" t="s">
        <v>89</v>
      </c>
      <c r="L154" s="2" t="s">
        <v>15</v>
      </c>
    </row>
    <row r="155" spans="2:12" x14ac:dyDescent="0.2">
      <c r="C155" s="2" t="s">
        <v>38</v>
      </c>
      <c r="D155" s="34">
        <v>7.05</v>
      </c>
      <c r="E155" s="2">
        <v>5.49</v>
      </c>
      <c r="F155" s="2">
        <v>10</v>
      </c>
      <c r="G155" s="2">
        <v>1</v>
      </c>
      <c r="H155" s="2">
        <f t="shared" si="30"/>
        <v>0.54900000000000004</v>
      </c>
      <c r="I155" s="7">
        <f>H155-$H$131</f>
        <v>0.15400000000000003</v>
      </c>
      <c r="J155" s="2" t="s">
        <v>175</v>
      </c>
      <c r="K155" s="2" t="s">
        <v>89</v>
      </c>
      <c r="L155" s="2" t="s">
        <v>39</v>
      </c>
    </row>
    <row r="156" spans="2:12" x14ac:dyDescent="0.2">
      <c r="C156" s="2"/>
      <c r="D156" s="34"/>
      <c r="E156" s="2"/>
      <c r="F156" s="2"/>
      <c r="G156" s="2"/>
      <c r="H156" s="2"/>
      <c r="I156" s="7"/>
      <c r="J156" s="2"/>
      <c r="K156" s="2"/>
      <c r="L156" s="2"/>
    </row>
    <row r="157" spans="2:12" x14ac:dyDescent="0.2">
      <c r="C157" s="2"/>
      <c r="D157" s="2"/>
      <c r="E157" s="2"/>
      <c r="F157" s="2"/>
      <c r="G157" s="2"/>
      <c r="H157" s="2"/>
      <c r="I157" s="3" t="s">
        <v>132</v>
      </c>
      <c r="J157" s="3" t="s">
        <v>166</v>
      </c>
    </row>
    <row r="158" spans="2:12" x14ac:dyDescent="0.2">
      <c r="C158" s="2"/>
      <c r="D158" s="2"/>
      <c r="E158" s="3" t="s">
        <v>11</v>
      </c>
      <c r="F158" s="3" t="s">
        <v>9</v>
      </c>
      <c r="G158" s="3" t="s">
        <v>18</v>
      </c>
      <c r="H158" s="3" t="s">
        <v>13</v>
      </c>
      <c r="I158" s="3" t="s">
        <v>13</v>
      </c>
      <c r="J158" s="3" t="s">
        <v>167</v>
      </c>
    </row>
    <row r="159" spans="2:12" x14ac:dyDescent="0.2">
      <c r="C159" s="3" t="s">
        <v>1</v>
      </c>
      <c r="D159" s="3" t="s">
        <v>2</v>
      </c>
      <c r="E159" s="3" t="s">
        <v>5</v>
      </c>
      <c r="F159" s="3" t="s">
        <v>8</v>
      </c>
      <c r="G159" s="3" t="s">
        <v>133</v>
      </c>
      <c r="H159" s="3" t="s">
        <v>5</v>
      </c>
      <c r="I159" s="3" t="s">
        <v>5</v>
      </c>
      <c r="J159" s="3" t="s">
        <v>168</v>
      </c>
      <c r="K159" s="3" t="s">
        <v>12</v>
      </c>
      <c r="L159" s="3" t="s">
        <v>6</v>
      </c>
    </row>
    <row r="160" spans="2:12" x14ac:dyDescent="0.2">
      <c r="C160" s="4" t="s">
        <v>171</v>
      </c>
      <c r="D160" s="2">
        <v>5.9119999999999999</v>
      </c>
      <c r="E160" s="2">
        <v>0.92</v>
      </c>
      <c r="F160" s="2">
        <v>10</v>
      </c>
      <c r="G160" s="2">
        <v>1</v>
      </c>
      <c r="H160" s="2">
        <f t="shared" ref="H160:H162" si="31">E160/F160*G160</f>
        <v>9.1999999999999998E-2</v>
      </c>
      <c r="I160" s="7">
        <f t="shared" ref="I160:I162" si="32">H160</f>
        <v>9.1999999999999998E-2</v>
      </c>
      <c r="J160" s="2" t="s">
        <v>170</v>
      </c>
      <c r="K160" s="2" t="s">
        <v>89</v>
      </c>
      <c r="L160" s="2" t="s">
        <v>14</v>
      </c>
    </row>
    <row r="161" spans="1:12" x14ac:dyDescent="0.2">
      <c r="A161" s="3" t="s">
        <v>176</v>
      </c>
      <c r="B161" s="2" t="s">
        <v>187</v>
      </c>
      <c r="C161" s="2" t="s">
        <v>173</v>
      </c>
      <c r="D161" s="2">
        <v>7.1210000000000004</v>
      </c>
      <c r="E161" s="2">
        <v>0.66</v>
      </c>
      <c r="F161" s="2">
        <v>10</v>
      </c>
      <c r="G161" s="2">
        <v>1</v>
      </c>
      <c r="H161" s="2">
        <f t="shared" si="31"/>
        <v>6.6000000000000003E-2</v>
      </c>
      <c r="I161" s="7">
        <f t="shared" si="32"/>
        <v>6.6000000000000003E-2</v>
      </c>
      <c r="J161" s="2" t="s">
        <v>170</v>
      </c>
      <c r="K161" s="2" t="s">
        <v>89</v>
      </c>
      <c r="L161" s="2" t="s">
        <v>15</v>
      </c>
    </row>
    <row r="162" spans="1:12" x14ac:dyDescent="0.2">
      <c r="A162" s="3" t="s">
        <v>185</v>
      </c>
      <c r="C162" s="2" t="s">
        <v>38</v>
      </c>
      <c r="D162" s="2">
        <v>7.23</v>
      </c>
      <c r="E162" s="2">
        <v>2.39</v>
      </c>
      <c r="F162" s="2">
        <v>10</v>
      </c>
      <c r="G162" s="2">
        <v>1</v>
      </c>
      <c r="H162" s="2">
        <f t="shared" si="31"/>
        <v>0.23900000000000002</v>
      </c>
      <c r="I162" s="7">
        <f t="shared" si="32"/>
        <v>0.23900000000000002</v>
      </c>
      <c r="J162" s="2" t="s">
        <v>170</v>
      </c>
      <c r="K162" s="2" t="s">
        <v>89</v>
      </c>
      <c r="L162" s="2" t="s">
        <v>39</v>
      </c>
    </row>
    <row r="164" spans="1:12" x14ac:dyDescent="0.2">
      <c r="B164" s="4" t="s">
        <v>0</v>
      </c>
      <c r="C164" s="4" t="s">
        <v>87</v>
      </c>
      <c r="D164" s="2">
        <v>4.984</v>
      </c>
      <c r="E164" s="2">
        <v>3.16</v>
      </c>
      <c r="F164" s="2">
        <v>10</v>
      </c>
      <c r="G164" s="2">
        <v>1</v>
      </c>
      <c r="H164" s="2">
        <f t="shared" ref="H164:H168" si="33">E164/F164*G164</f>
        <v>0.316</v>
      </c>
      <c r="I164" s="7">
        <f>H164</f>
        <v>0.316</v>
      </c>
      <c r="J164" s="2" t="s">
        <v>170</v>
      </c>
      <c r="K164" s="2" t="s">
        <v>89</v>
      </c>
      <c r="L164" s="2" t="s">
        <v>88</v>
      </c>
    </row>
    <row r="165" spans="1:12" x14ac:dyDescent="0.2">
      <c r="C165" s="4" t="s">
        <v>171</v>
      </c>
      <c r="D165" s="2">
        <v>5.907</v>
      </c>
      <c r="E165" s="2">
        <v>2.81</v>
      </c>
      <c r="F165" s="2">
        <v>10</v>
      </c>
      <c r="G165" s="2">
        <v>1</v>
      </c>
      <c r="H165" s="2">
        <f t="shared" si="33"/>
        <v>0.28100000000000003</v>
      </c>
      <c r="I165" s="7">
        <f>H165-$H$160</f>
        <v>0.18900000000000003</v>
      </c>
      <c r="J165" s="2" t="s">
        <v>170</v>
      </c>
      <c r="K165" s="2" t="s">
        <v>89</v>
      </c>
      <c r="L165" s="2" t="s">
        <v>14</v>
      </c>
    </row>
    <row r="166" spans="1:12" x14ac:dyDescent="0.2">
      <c r="A166" s="4"/>
      <c r="B166" s="4"/>
      <c r="C166" s="4" t="s">
        <v>172</v>
      </c>
      <c r="D166" s="2">
        <v>6.2670000000000003</v>
      </c>
      <c r="E166" s="2">
        <v>0.65</v>
      </c>
      <c r="F166" s="2">
        <v>10</v>
      </c>
      <c r="G166" s="2">
        <v>1</v>
      </c>
      <c r="H166" s="2">
        <f t="shared" si="33"/>
        <v>6.5000000000000002E-2</v>
      </c>
      <c r="I166" s="7">
        <f>H166</f>
        <v>6.5000000000000002E-2</v>
      </c>
      <c r="J166" s="2" t="s">
        <v>170</v>
      </c>
      <c r="K166" s="2" t="s">
        <v>89</v>
      </c>
      <c r="L166" s="2" t="s">
        <v>32</v>
      </c>
    </row>
    <row r="167" spans="1:12" x14ac:dyDescent="0.2">
      <c r="C167" s="2" t="s">
        <v>173</v>
      </c>
      <c r="D167" s="2">
        <v>7.1310000000000002</v>
      </c>
      <c r="E167" s="2">
        <v>2.0299999999999998</v>
      </c>
      <c r="F167" s="2">
        <v>10</v>
      </c>
      <c r="G167" s="2">
        <v>1</v>
      </c>
      <c r="H167" s="2">
        <f t="shared" si="33"/>
        <v>0.20299999999999999</v>
      </c>
      <c r="I167" s="7">
        <f>H167-$H$161</f>
        <v>0.13699999999999998</v>
      </c>
      <c r="J167" s="2" t="s">
        <v>170</v>
      </c>
      <c r="K167" s="2" t="s">
        <v>89</v>
      </c>
      <c r="L167" s="2" t="s">
        <v>15</v>
      </c>
    </row>
    <row r="168" spans="1:12" x14ac:dyDescent="0.2">
      <c r="A168" s="4"/>
      <c r="B168" s="4"/>
      <c r="C168" s="2" t="s">
        <v>38</v>
      </c>
      <c r="D168" s="2">
        <v>7.2130000000000001</v>
      </c>
      <c r="E168" s="2">
        <v>3.44</v>
      </c>
      <c r="F168" s="2">
        <v>10</v>
      </c>
      <c r="G168" s="2">
        <v>1</v>
      </c>
      <c r="H168" s="2">
        <f t="shared" si="33"/>
        <v>0.34399999999999997</v>
      </c>
      <c r="I168" s="7">
        <f>H168-$H$162</f>
        <v>0.10499999999999995</v>
      </c>
      <c r="J168" s="2" t="s">
        <v>170</v>
      </c>
      <c r="K168" s="2" t="s">
        <v>89</v>
      </c>
      <c r="L168" s="2" t="s">
        <v>39</v>
      </c>
    </row>
    <row r="169" spans="1:12" x14ac:dyDescent="0.2">
      <c r="A169" s="4"/>
      <c r="B169" s="4"/>
    </row>
    <row r="170" spans="1:12" x14ac:dyDescent="0.2">
      <c r="B170" s="2" t="s">
        <v>7</v>
      </c>
      <c r="C170" s="4" t="s">
        <v>87</v>
      </c>
      <c r="D170" s="2">
        <v>5.0019999999999998</v>
      </c>
      <c r="E170" s="2">
        <v>3.64</v>
      </c>
      <c r="F170" s="2">
        <v>10</v>
      </c>
      <c r="G170" s="2">
        <v>1</v>
      </c>
      <c r="H170" s="2">
        <f t="shared" ref="H170:H174" si="34">E170/F170*G170</f>
        <v>0.36399999999999999</v>
      </c>
      <c r="I170" s="7">
        <f>H170</f>
        <v>0.36399999999999999</v>
      </c>
      <c r="J170" s="2" t="s">
        <v>175</v>
      </c>
      <c r="K170" s="2" t="s">
        <v>89</v>
      </c>
      <c r="L170" s="2" t="s">
        <v>88</v>
      </c>
    </row>
    <row r="171" spans="1:12" x14ac:dyDescent="0.2">
      <c r="A171" s="4"/>
      <c r="B171" s="4"/>
      <c r="C171" s="4" t="s">
        <v>171</v>
      </c>
      <c r="D171" s="2">
        <v>5.9029999999999996</v>
      </c>
      <c r="E171" s="2">
        <v>3.53</v>
      </c>
      <c r="F171" s="2">
        <v>10</v>
      </c>
      <c r="G171" s="2">
        <v>1</v>
      </c>
      <c r="H171" s="2">
        <f t="shared" si="34"/>
        <v>0.35299999999999998</v>
      </c>
      <c r="I171" s="7">
        <f>H171-$H$160</f>
        <v>0.26100000000000001</v>
      </c>
      <c r="J171" s="2" t="s">
        <v>175</v>
      </c>
      <c r="K171" s="2" t="s">
        <v>89</v>
      </c>
      <c r="L171" s="2" t="s">
        <v>14</v>
      </c>
    </row>
    <row r="172" spans="1:12" x14ac:dyDescent="0.2">
      <c r="C172" s="4" t="s">
        <v>172</v>
      </c>
      <c r="D172" s="2">
        <v>6.3079999999999998</v>
      </c>
      <c r="E172" s="2">
        <v>0.84</v>
      </c>
      <c r="F172" s="2">
        <v>10</v>
      </c>
      <c r="G172" s="2">
        <v>1</v>
      </c>
      <c r="H172" s="2">
        <f t="shared" si="34"/>
        <v>8.3999999999999991E-2</v>
      </c>
      <c r="I172" s="7">
        <f>H172</f>
        <v>8.3999999999999991E-2</v>
      </c>
      <c r="J172" s="2" t="s">
        <v>175</v>
      </c>
      <c r="K172" s="2" t="s">
        <v>89</v>
      </c>
      <c r="L172" s="2" t="s">
        <v>32</v>
      </c>
    </row>
    <row r="173" spans="1:12" x14ac:dyDescent="0.2">
      <c r="C173" s="2" t="s">
        <v>173</v>
      </c>
      <c r="D173" s="2">
        <v>7.1280000000000001</v>
      </c>
      <c r="E173" s="2">
        <v>2.52</v>
      </c>
      <c r="F173" s="2">
        <v>10</v>
      </c>
      <c r="G173" s="2">
        <v>1</v>
      </c>
      <c r="H173" s="2">
        <f t="shared" si="34"/>
        <v>0.252</v>
      </c>
      <c r="I173" s="7">
        <f>H173-$H$161</f>
        <v>0.186</v>
      </c>
      <c r="J173" s="2" t="s">
        <v>175</v>
      </c>
      <c r="K173" s="2" t="s">
        <v>89</v>
      </c>
      <c r="L173" s="2" t="s">
        <v>15</v>
      </c>
    </row>
    <row r="174" spans="1:12" x14ac:dyDescent="0.2">
      <c r="C174" s="2" t="s">
        <v>38</v>
      </c>
      <c r="D174" s="2">
        <v>7.2350000000000003</v>
      </c>
      <c r="E174" s="2">
        <v>4.3099999999999996</v>
      </c>
      <c r="F174" s="2">
        <v>10</v>
      </c>
      <c r="G174" s="2">
        <v>1</v>
      </c>
      <c r="H174" s="2">
        <f t="shared" si="34"/>
        <v>0.43099999999999994</v>
      </c>
      <c r="I174" s="7">
        <f>H174-$H$162</f>
        <v>0.19199999999999992</v>
      </c>
      <c r="J174" s="2" t="s">
        <v>175</v>
      </c>
      <c r="K174" s="2" t="s">
        <v>89</v>
      </c>
      <c r="L174" s="2" t="s">
        <v>39</v>
      </c>
    </row>
    <row r="175" spans="1:12" x14ac:dyDescent="0.2">
      <c r="J175" s="2"/>
    </row>
    <row r="176" spans="1:12" x14ac:dyDescent="0.2">
      <c r="B176" s="2" t="s">
        <v>16</v>
      </c>
      <c r="C176" s="4" t="s">
        <v>87</v>
      </c>
      <c r="D176" s="2">
        <v>4.9939999999999998</v>
      </c>
      <c r="E176" s="2">
        <v>2.33</v>
      </c>
      <c r="F176" s="2">
        <v>10</v>
      </c>
      <c r="G176" s="2">
        <v>1</v>
      </c>
      <c r="H176" s="2">
        <f t="shared" ref="H176:H180" si="35">E176/F176*G176</f>
        <v>0.23300000000000001</v>
      </c>
      <c r="I176" s="7">
        <f>H176</f>
        <v>0.23300000000000001</v>
      </c>
      <c r="J176" s="2" t="s">
        <v>175</v>
      </c>
      <c r="K176" s="2" t="s">
        <v>89</v>
      </c>
      <c r="L176" s="2" t="s">
        <v>88</v>
      </c>
    </row>
    <row r="177" spans="1:12" x14ac:dyDescent="0.2">
      <c r="C177" s="4" t="s">
        <v>171</v>
      </c>
      <c r="D177" s="2">
        <v>5.9329999999999998</v>
      </c>
      <c r="E177" s="2">
        <v>2.5299999999999998</v>
      </c>
      <c r="F177" s="2">
        <v>10</v>
      </c>
      <c r="G177" s="2">
        <v>1</v>
      </c>
      <c r="H177" s="2">
        <f t="shared" si="35"/>
        <v>0.253</v>
      </c>
      <c r="I177" s="7">
        <f>H177-$H$160</f>
        <v>0.161</v>
      </c>
      <c r="J177" s="2" t="s">
        <v>175</v>
      </c>
      <c r="K177" s="2" t="s">
        <v>89</v>
      </c>
      <c r="L177" s="2" t="s">
        <v>14</v>
      </c>
    </row>
    <row r="178" spans="1:12" x14ac:dyDescent="0.2">
      <c r="C178" s="4" t="s">
        <v>172</v>
      </c>
      <c r="D178" s="2">
        <v>6.2850000000000001</v>
      </c>
      <c r="E178" s="2">
        <v>0.55000000000000004</v>
      </c>
      <c r="F178" s="2">
        <v>10</v>
      </c>
      <c r="G178" s="2">
        <v>1</v>
      </c>
      <c r="H178" s="2">
        <f t="shared" si="35"/>
        <v>5.5000000000000007E-2</v>
      </c>
      <c r="I178" s="7">
        <f>H178</f>
        <v>5.5000000000000007E-2</v>
      </c>
      <c r="J178" s="2" t="s">
        <v>175</v>
      </c>
      <c r="K178" s="2" t="s">
        <v>89</v>
      </c>
      <c r="L178" s="2" t="s">
        <v>32</v>
      </c>
    </row>
    <row r="179" spans="1:12" x14ac:dyDescent="0.2">
      <c r="C179" s="2" t="s">
        <v>173</v>
      </c>
      <c r="D179" s="2">
        <v>7.1319999999999997</v>
      </c>
      <c r="E179" s="2">
        <v>1.62</v>
      </c>
      <c r="F179" s="2">
        <v>10</v>
      </c>
      <c r="G179" s="2">
        <v>1</v>
      </c>
      <c r="H179" s="2">
        <f t="shared" si="35"/>
        <v>0.16200000000000001</v>
      </c>
      <c r="I179" s="7">
        <f>H179-$H$161</f>
        <v>9.6000000000000002E-2</v>
      </c>
      <c r="J179" s="2" t="s">
        <v>175</v>
      </c>
      <c r="K179" s="2" t="s">
        <v>89</v>
      </c>
      <c r="L179" s="2" t="s">
        <v>15</v>
      </c>
    </row>
    <row r="180" spans="1:12" x14ac:dyDescent="0.2">
      <c r="C180" s="2" t="s">
        <v>38</v>
      </c>
      <c r="D180" s="2">
        <v>7.2240000000000002</v>
      </c>
      <c r="E180" s="2">
        <v>2.81</v>
      </c>
      <c r="F180" s="2">
        <v>10</v>
      </c>
      <c r="G180" s="2">
        <v>1</v>
      </c>
      <c r="H180" s="2">
        <f t="shared" si="35"/>
        <v>0.28100000000000003</v>
      </c>
      <c r="I180" s="7">
        <f>H180-$H$162</f>
        <v>4.200000000000001E-2</v>
      </c>
      <c r="J180" s="2" t="s">
        <v>175</v>
      </c>
      <c r="K180" s="2" t="s">
        <v>89</v>
      </c>
      <c r="L180" s="2" t="s">
        <v>39</v>
      </c>
    </row>
    <row r="181" spans="1:12" x14ac:dyDescent="0.2">
      <c r="J181" s="2"/>
    </row>
    <row r="182" spans="1:12" x14ac:dyDescent="0.2">
      <c r="B182" s="2" t="s">
        <v>17</v>
      </c>
      <c r="C182" s="4" t="s">
        <v>87</v>
      </c>
      <c r="D182" s="2">
        <v>5.0060000000000002</v>
      </c>
      <c r="E182" s="2">
        <v>4.3600000000000003</v>
      </c>
      <c r="F182" s="2">
        <v>10</v>
      </c>
      <c r="G182" s="2">
        <v>1</v>
      </c>
      <c r="H182" s="2">
        <f t="shared" ref="H182:H186" si="36">E182/F182*G182</f>
        <v>0.43600000000000005</v>
      </c>
      <c r="I182" s="7">
        <f>H182</f>
        <v>0.43600000000000005</v>
      </c>
      <c r="J182" s="2" t="s">
        <v>175</v>
      </c>
      <c r="K182" s="2" t="s">
        <v>89</v>
      </c>
      <c r="L182" s="2" t="s">
        <v>88</v>
      </c>
    </row>
    <row r="183" spans="1:12" x14ac:dyDescent="0.2">
      <c r="C183" s="4" t="s">
        <v>171</v>
      </c>
      <c r="D183" s="2">
        <v>5.9050000000000002</v>
      </c>
      <c r="E183" s="2">
        <v>3.43</v>
      </c>
      <c r="F183" s="2">
        <v>10</v>
      </c>
      <c r="G183" s="2">
        <v>1</v>
      </c>
      <c r="H183" s="2">
        <f t="shared" si="36"/>
        <v>0.34300000000000003</v>
      </c>
      <c r="I183" s="7">
        <f>H183-$H$160</f>
        <v>0.251</v>
      </c>
      <c r="J183" s="2" t="s">
        <v>175</v>
      </c>
      <c r="K183" s="2" t="s">
        <v>89</v>
      </c>
      <c r="L183" s="2" t="s">
        <v>14</v>
      </c>
    </row>
    <row r="184" spans="1:12" x14ac:dyDescent="0.2">
      <c r="C184" s="4" t="s">
        <v>172</v>
      </c>
      <c r="D184" s="2">
        <v>6.2930000000000001</v>
      </c>
      <c r="E184" s="2">
        <v>0.95</v>
      </c>
      <c r="F184" s="2">
        <v>10</v>
      </c>
      <c r="G184" s="2">
        <v>1</v>
      </c>
      <c r="H184" s="2">
        <f t="shared" si="36"/>
        <v>9.5000000000000001E-2</v>
      </c>
      <c r="I184" s="7">
        <f>H184</f>
        <v>9.5000000000000001E-2</v>
      </c>
      <c r="J184" s="2" t="s">
        <v>175</v>
      </c>
      <c r="K184" s="2" t="s">
        <v>89</v>
      </c>
      <c r="L184" s="2" t="s">
        <v>32</v>
      </c>
    </row>
    <row r="185" spans="1:12" x14ac:dyDescent="0.2">
      <c r="C185" s="2" t="s">
        <v>173</v>
      </c>
      <c r="D185" s="2">
        <v>7.1269999999999998</v>
      </c>
      <c r="E185" s="2">
        <v>2.4</v>
      </c>
      <c r="F185" s="2">
        <v>10</v>
      </c>
      <c r="G185" s="2">
        <v>1</v>
      </c>
      <c r="H185" s="2">
        <f t="shared" si="36"/>
        <v>0.24</v>
      </c>
      <c r="I185" s="7">
        <f>H185-$H$161</f>
        <v>0.17399999999999999</v>
      </c>
      <c r="J185" s="2" t="s">
        <v>175</v>
      </c>
      <c r="K185" s="2" t="s">
        <v>89</v>
      </c>
      <c r="L185" s="2" t="s">
        <v>15</v>
      </c>
    </row>
    <row r="186" spans="1:12" x14ac:dyDescent="0.2">
      <c r="C186" s="2" t="s">
        <v>38</v>
      </c>
      <c r="D186" s="34">
        <v>7.2140000000000004</v>
      </c>
      <c r="E186" s="2">
        <v>5.43</v>
      </c>
      <c r="F186" s="2">
        <v>10</v>
      </c>
      <c r="G186" s="2">
        <v>1</v>
      </c>
      <c r="H186" s="2">
        <f t="shared" si="36"/>
        <v>0.54299999999999993</v>
      </c>
      <c r="I186" s="7">
        <f>H186-$H$162</f>
        <v>0.30399999999999994</v>
      </c>
      <c r="J186" s="2" t="s">
        <v>175</v>
      </c>
      <c r="K186" s="2" t="s">
        <v>89</v>
      </c>
      <c r="L186" s="2" t="s">
        <v>39</v>
      </c>
    </row>
    <row r="187" spans="1:12" x14ac:dyDescent="0.2">
      <c r="C187" s="2"/>
      <c r="D187" s="34"/>
      <c r="E187" s="2"/>
      <c r="F187" s="2"/>
      <c r="G187" s="2"/>
      <c r="H187" s="2"/>
      <c r="I187" s="7"/>
      <c r="J187" s="2"/>
      <c r="K187" s="2"/>
      <c r="L187" s="2"/>
    </row>
    <row r="189" spans="1:12" x14ac:dyDescent="0.2">
      <c r="C189" s="1" t="s">
        <v>20</v>
      </c>
    </row>
    <row r="192" spans="1:12" ht="15" x14ac:dyDescent="0.25">
      <c r="A192" s="32" t="str">
        <f>VOC!A1</f>
        <v>15-04191-N1</v>
      </c>
    </row>
    <row r="193" spans="1:12" x14ac:dyDescent="0.2">
      <c r="C193" s="2"/>
      <c r="D193" s="2"/>
      <c r="E193" s="2"/>
      <c r="F193" s="2"/>
      <c r="G193" s="2"/>
      <c r="H193" s="2"/>
      <c r="I193" s="3" t="s">
        <v>132</v>
      </c>
      <c r="J193" s="3" t="s">
        <v>166</v>
      </c>
    </row>
    <row r="194" spans="1:12" x14ac:dyDescent="0.2">
      <c r="C194" s="2"/>
      <c r="D194" s="2"/>
      <c r="E194" s="3" t="s">
        <v>11</v>
      </c>
      <c r="F194" s="3" t="s">
        <v>9</v>
      </c>
      <c r="G194" s="3" t="s">
        <v>18</v>
      </c>
      <c r="H194" s="3" t="s">
        <v>13</v>
      </c>
      <c r="I194" s="3" t="s">
        <v>13</v>
      </c>
      <c r="J194" s="3" t="s">
        <v>167</v>
      </c>
    </row>
    <row r="195" spans="1:12" x14ac:dyDescent="0.2">
      <c r="C195" s="3" t="s">
        <v>1</v>
      </c>
      <c r="D195" s="3" t="s">
        <v>2</v>
      </c>
      <c r="E195" s="3" t="s">
        <v>5</v>
      </c>
      <c r="F195" s="3" t="s">
        <v>8</v>
      </c>
      <c r="G195" s="3" t="s">
        <v>133</v>
      </c>
      <c r="H195" s="3" t="s">
        <v>5</v>
      </c>
      <c r="I195" s="3" t="s">
        <v>5</v>
      </c>
      <c r="J195" s="3" t="s">
        <v>168</v>
      </c>
      <c r="K195" s="3" t="s">
        <v>12</v>
      </c>
      <c r="L195" s="3" t="s">
        <v>6</v>
      </c>
    </row>
    <row r="196" spans="1:12" x14ac:dyDescent="0.2">
      <c r="A196" s="3" t="s">
        <v>178</v>
      </c>
      <c r="B196" s="2" t="s">
        <v>179</v>
      </c>
      <c r="C196" s="4" t="s">
        <v>3</v>
      </c>
      <c r="D196" s="2" t="s">
        <v>4</v>
      </c>
      <c r="E196" s="2" t="s">
        <v>4</v>
      </c>
      <c r="F196" s="2">
        <v>10</v>
      </c>
      <c r="G196" s="2">
        <v>1</v>
      </c>
      <c r="H196" s="2" t="s">
        <v>4</v>
      </c>
      <c r="I196" s="7" t="str">
        <f t="shared" ref="I196:I204" si="37">H196</f>
        <v>N/A</v>
      </c>
      <c r="J196" s="2" t="s">
        <v>170</v>
      </c>
      <c r="K196" s="2" t="s">
        <v>4</v>
      </c>
      <c r="L196" s="2" t="s">
        <v>4</v>
      </c>
    </row>
    <row r="197" spans="1:12" x14ac:dyDescent="0.2">
      <c r="A197" s="3" t="s">
        <v>165</v>
      </c>
      <c r="C197" s="4"/>
      <c r="D197" s="2"/>
      <c r="E197" s="2"/>
      <c r="F197" s="2"/>
      <c r="G197" s="2"/>
      <c r="H197" s="2"/>
      <c r="I197" s="7"/>
      <c r="J197" s="2"/>
      <c r="K197" s="2"/>
      <c r="L197" s="2"/>
    </row>
    <row r="198" spans="1:12" x14ac:dyDescent="0.2">
      <c r="B198" s="2" t="s">
        <v>0</v>
      </c>
      <c r="C198" s="4" t="s">
        <v>3</v>
      </c>
      <c r="D198" s="2" t="s">
        <v>4</v>
      </c>
      <c r="E198" s="2" t="s">
        <v>4</v>
      </c>
      <c r="F198" s="2">
        <v>10</v>
      </c>
      <c r="G198" s="2">
        <v>1</v>
      </c>
      <c r="H198" s="2" t="s">
        <v>4</v>
      </c>
      <c r="I198" s="7" t="str">
        <f t="shared" si="37"/>
        <v>N/A</v>
      </c>
      <c r="J198" s="2" t="s">
        <v>170</v>
      </c>
      <c r="K198" s="2" t="s">
        <v>4</v>
      </c>
      <c r="L198" s="2" t="s">
        <v>4</v>
      </c>
    </row>
    <row r="200" spans="1:12" x14ac:dyDescent="0.2">
      <c r="B200" s="2" t="s">
        <v>7</v>
      </c>
      <c r="C200" s="2" t="s">
        <v>124</v>
      </c>
      <c r="D200" s="2">
        <v>9.68</v>
      </c>
      <c r="E200" s="2">
        <v>0.18</v>
      </c>
      <c r="F200" s="2">
        <v>10</v>
      </c>
      <c r="G200" s="2">
        <v>1</v>
      </c>
      <c r="H200" s="2">
        <f t="shared" ref="H200" si="38">E200/F200*G200</f>
        <v>1.7999999999999999E-2</v>
      </c>
      <c r="I200" s="7">
        <f t="shared" ref="I200" si="39">H200</f>
        <v>1.7999999999999999E-2</v>
      </c>
      <c r="J200" s="2" t="s">
        <v>175</v>
      </c>
      <c r="K200" s="2" t="s">
        <v>89</v>
      </c>
      <c r="L200" s="4" t="s">
        <v>125</v>
      </c>
    </row>
    <row r="202" spans="1:12" x14ac:dyDescent="0.2">
      <c r="B202" s="2" t="s">
        <v>180</v>
      </c>
      <c r="C202" s="4" t="s">
        <v>3</v>
      </c>
      <c r="D202" s="2" t="s">
        <v>4</v>
      </c>
      <c r="E202" s="2" t="s">
        <v>4</v>
      </c>
      <c r="F202" s="2">
        <v>10</v>
      </c>
      <c r="G202" s="2">
        <v>1</v>
      </c>
      <c r="H202" s="2" t="s">
        <v>4</v>
      </c>
      <c r="I202" s="7" t="str">
        <f t="shared" si="37"/>
        <v>N/A</v>
      </c>
      <c r="J202" s="2" t="s">
        <v>170</v>
      </c>
      <c r="K202" s="2" t="s">
        <v>4</v>
      </c>
      <c r="L202" s="2" t="s">
        <v>4</v>
      </c>
    </row>
    <row r="204" spans="1:12" x14ac:dyDescent="0.2">
      <c r="B204" s="2" t="s">
        <v>17</v>
      </c>
      <c r="C204" s="4" t="s">
        <v>3</v>
      </c>
      <c r="D204" s="2" t="s">
        <v>4</v>
      </c>
      <c r="E204" s="2" t="s">
        <v>4</v>
      </c>
      <c r="F204" s="2">
        <v>10</v>
      </c>
      <c r="G204" s="2">
        <v>1</v>
      </c>
      <c r="H204" s="2" t="s">
        <v>4</v>
      </c>
      <c r="I204" s="7" t="str">
        <f t="shared" si="37"/>
        <v>N/A</v>
      </c>
      <c r="J204" s="2" t="s">
        <v>170</v>
      </c>
      <c r="K204" s="2" t="s">
        <v>4</v>
      </c>
      <c r="L204" s="2" t="s">
        <v>4</v>
      </c>
    </row>
    <row r="206" spans="1:12" x14ac:dyDescent="0.2">
      <c r="I206" s="3" t="s">
        <v>132</v>
      </c>
      <c r="J206" s="3" t="s">
        <v>166</v>
      </c>
    </row>
    <row r="207" spans="1:12" x14ac:dyDescent="0.2">
      <c r="C207" s="2"/>
      <c r="D207" s="2"/>
      <c r="E207" s="3" t="s">
        <v>11</v>
      </c>
      <c r="F207" s="3" t="s">
        <v>9</v>
      </c>
      <c r="G207" s="3" t="s">
        <v>18</v>
      </c>
      <c r="H207" s="3" t="s">
        <v>13</v>
      </c>
      <c r="I207" s="3" t="s">
        <v>13</v>
      </c>
      <c r="J207" s="3" t="s">
        <v>167</v>
      </c>
    </row>
    <row r="208" spans="1:12" x14ac:dyDescent="0.2">
      <c r="C208" s="3" t="s">
        <v>1</v>
      </c>
      <c r="D208" s="3" t="s">
        <v>2</v>
      </c>
      <c r="E208" s="3" t="s">
        <v>5</v>
      </c>
      <c r="F208" s="3" t="s">
        <v>8</v>
      </c>
      <c r="G208" s="3" t="s">
        <v>133</v>
      </c>
      <c r="H208" s="3" t="s">
        <v>5</v>
      </c>
      <c r="I208" s="3" t="s">
        <v>5</v>
      </c>
      <c r="J208" s="3" t="s">
        <v>168</v>
      </c>
      <c r="K208" s="3" t="s">
        <v>12</v>
      </c>
      <c r="L208" s="3" t="s">
        <v>6</v>
      </c>
    </row>
    <row r="209" spans="1:12" x14ac:dyDescent="0.2">
      <c r="A209" s="3" t="s">
        <v>178</v>
      </c>
      <c r="B209" s="2" t="s">
        <v>184</v>
      </c>
      <c r="C209" s="4" t="s">
        <v>3</v>
      </c>
      <c r="D209" s="2" t="s">
        <v>4</v>
      </c>
      <c r="E209" s="2" t="s">
        <v>4</v>
      </c>
      <c r="F209" s="2">
        <v>10</v>
      </c>
      <c r="G209" s="2">
        <v>1</v>
      </c>
      <c r="H209" s="2" t="s">
        <v>4</v>
      </c>
      <c r="I209" s="7" t="str">
        <f t="shared" ref="I209" si="40">H209</f>
        <v>N/A</v>
      </c>
      <c r="J209" s="2" t="s">
        <v>170</v>
      </c>
      <c r="K209" s="2" t="s">
        <v>4</v>
      </c>
      <c r="L209" s="2" t="s">
        <v>4</v>
      </c>
    </row>
    <row r="210" spans="1:12" x14ac:dyDescent="0.2">
      <c r="A210" s="3" t="s">
        <v>181</v>
      </c>
      <c r="C210" s="4"/>
      <c r="D210" s="2"/>
      <c r="E210" s="2"/>
      <c r="F210" s="2"/>
      <c r="G210" s="2"/>
      <c r="H210" s="2"/>
      <c r="I210" s="7"/>
      <c r="J210" s="2"/>
      <c r="K210" s="2"/>
      <c r="L210" s="2"/>
    </row>
    <row r="211" spans="1:12" x14ac:dyDescent="0.2">
      <c r="B211" s="2" t="s">
        <v>0</v>
      </c>
      <c r="C211" s="4" t="s">
        <v>3</v>
      </c>
      <c r="D211" s="2" t="s">
        <v>4</v>
      </c>
      <c r="E211" s="2" t="s">
        <v>4</v>
      </c>
      <c r="F211" s="2">
        <v>10</v>
      </c>
      <c r="G211" s="2">
        <v>1</v>
      </c>
      <c r="H211" s="2" t="s">
        <v>4</v>
      </c>
      <c r="I211" s="7" t="str">
        <f t="shared" ref="I211" si="41">H211</f>
        <v>N/A</v>
      </c>
      <c r="J211" s="2" t="s">
        <v>170</v>
      </c>
      <c r="K211" s="2" t="s">
        <v>4</v>
      </c>
      <c r="L211" s="2" t="s">
        <v>4</v>
      </c>
    </row>
    <row r="213" spans="1:12" x14ac:dyDescent="0.2">
      <c r="B213" s="2" t="s">
        <v>7</v>
      </c>
      <c r="C213" s="4" t="s">
        <v>3</v>
      </c>
      <c r="D213" s="2" t="s">
        <v>4</v>
      </c>
      <c r="E213" s="2" t="s">
        <v>4</v>
      </c>
      <c r="F213" s="2">
        <v>10</v>
      </c>
      <c r="G213" s="2">
        <v>1</v>
      </c>
      <c r="H213" s="2" t="s">
        <v>4</v>
      </c>
      <c r="I213" s="7" t="str">
        <f t="shared" ref="I213" si="42">H213</f>
        <v>N/A</v>
      </c>
      <c r="J213" s="2" t="s">
        <v>170</v>
      </c>
      <c r="K213" s="2" t="s">
        <v>4</v>
      </c>
      <c r="L213" s="2" t="s">
        <v>4</v>
      </c>
    </row>
    <row r="215" spans="1:12" x14ac:dyDescent="0.2">
      <c r="B215" s="2" t="s">
        <v>180</v>
      </c>
      <c r="C215" s="4" t="s">
        <v>3</v>
      </c>
      <c r="D215" s="2" t="s">
        <v>4</v>
      </c>
      <c r="E215" s="2" t="s">
        <v>4</v>
      </c>
      <c r="F215" s="2">
        <v>10</v>
      </c>
      <c r="G215" s="2">
        <v>1</v>
      </c>
      <c r="H215" s="2" t="s">
        <v>4</v>
      </c>
      <c r="I215" s="7" t="str">
        <f t="shared" ref="I215" si="43">H215</f>
        <v>N/A</v>
      </c>
      <c r="J215" s="2" t="s">
        <v>170</v>
      </c>
      <c r="K215" s="2" t="s">
        <v>4</v>
      </c>
      <c r="L215" s="2" t="s">
        <v>4</v>
      </c>
    </row>
    <row r="217" spans="1:12" x14ac:dyDescent="0.2">
      <c r="B217" s="2" t="s">
        <v>17</v>
      </c>
      <c r="C217" s="4" t="s">
        <v>3</v>
      </c>
      <c r="D217" s="2" t="s">
        <v>4</v>
      </c>
      <c r="E217" s="2" t="s">
        <v>4</v>
      </c>
      <c r="F217" s="2">
        <v>10</v>
      </c>
      <c r="G217" s="2">
        <v>1</v>
      </c>
      <c r="H217" s="2" t="s">
        <v>4</v>
      </c>
      <c r="I217" s="7" t="str">
        <f t="shared" ref="I217" si="44">H217</f>
        <v>N/A</v>
      </c>
      <c r="J217" s="2" t="s">
        <v>170</v>
      </c>
      <c r="K217" s="2" t="s">
        <v>4</v>
      </c>
      <c r="L217" s="2" t="s">
        <v>4</v>
      </c>
    </row>
    <row r="219" spans="1:12" x14ac:dyDescent="0.2">
      <c r="I219" s="3" t="s">
        <v>132</v>
      </c>
      <c r="J219" s="3" t="s">
        <v>166</v>
      </c>
    </row>
    <row r="220" spans="1:12" x14ac:dyDescent="0.2">
      <c r="C220" s="2"/>
      <c r="D220" s="2"/>
      <c r="E220" s="3" t="s">
        <v>11</v>
      </c>
      <c r="F220" s="3" t="s">
        <v>9</v>
      </c>
      <c r="G220" s="3" t="s">
        <v>18</v>
      </c>
      <c r="H220" s="3" t="s">
        <v>13</v>
      </c>
      <c r="I220" s="3" t="s">
        <v>13</v>
      </c>
      <c r="J220" s="3" t="s">
        <v>167</v>
      </c>
    </row>
    <row r="221" spans="1:12" x14ac:dyDescent="0.2">
      <c r="C221" s="3" t="s">
        <v>1</v>
      </c>
      <c r="D221" s="3" t="s">
        <v>2</v>
      </c>
      <c r="E221" s="3" t="s">
        <v>5</v>
      </c>
      <c r="F221" s="3" t="s">
        <v>8</v>
      </c>
      <c r="G221" s="3" t="s">
        <v>133</v>
      </c>
      <c r="H221" s="3" t="s">
        <v>5</v>
      </c>
      <c r="I221" s="3" t="s">
        <v>5</v>
      </c>
      <c r="J221" s="3" t="s">
        <v>168</v>
      </c>
      <c r="K221" s="3" t="s">
        <v>12</v>
      </c>
      <c r="L221" s="3" t="s">
        <v>6</v>
      </c>
    </row>
    <row r="222" spans="1:12" x14ac:dyDescent="0.2">
      <c r="A222" s="3" t="s">
        <v>178</v>
      </c>
      <c r="B222" s="2" t="s">
        <v>188</v>
      </c>
      <c r="C222" s="4" t="s">
        <v>3</v>
      </c>
      <c r="D222" s="2" t="s">
        <v>4</v>
      </c>
      <c r="E222" s="2" t="s">
        <v>4</v>
      </c>
      <c r="F222" s="2">
        <v>10</v>
      </c>
      <c r="G222" s="2">
        <v>1</v>
      </c>
      <c r="H222" s="2" t="s">
        <v>4</v>
      </c>
      <c r="I222" s="7" t="str">
        <f t="shared" ref="I222" si="45">H222</f>
        <v>N/A</v>
      </c>
      <c r="J222" s="2" t="s">
        <v>170</v>
      </c>
      <c r="K222" s="2" t="s">
        <v>4</v>
      </c>
      <c r="L222" s="2" t="s">
        <v>4</v>
      </c>
    </row>
    <row r="223" spans="1:12" x14ac:dyDescent="0.2">
      <c r="A223" s="3" t="s">
        <v>185</v>
      </c>
      <c r="C223" s="4"/>
      <c r="D223" s="2"/>
      <c r="E223" s="2"/>
      <c r="F223" s="2"/>
      <c r="G223" s="2"/>
      <c r="H223" s="2"/>
      <c r="I223" s="7"/>
      <c r="J223" s="2"/>
      <c r="K223" s="2"/>
      <c r="L223" s="2"/>
    </row>
    <row r="224" spans="1:12" x14ac:dyDescent="0.2">
      <c r="B224" s="2" t="s">
        <v>0</v>
      </c>
      <c r="C224" s="4" t="s">
        <v>3</v>
      </c>
      <c r="D224" s="2" t="s">
        <v>4</v>
      </c>
      <c r="E224" s="2" t="s">
        <v>4</v>
      </c>
      <c r="F224" s="2">
        <v>10</v>
      </c>
      <c r="G224" s="2">
        <v>1</v>
      </c>
      <c r="H224" s="2" t="s">
        <v>4</v>
      </c>
      <c r="I224" s="7" t="str">
        <f t="shared" ref="I224" si="46">H224</f>
        <v>N/A</v>
      </c>
      <c r="J224" s="2" t="s">
        <v>170</v>
      </c>
      <c r="K224" s="2" t="s">
        <v>4</v>
      </c>
      <c r="L224" s="2" t="s">
        <v>4</v>
      </c>
    </row>
    <row r="226" spans="2:12" x14ac:dyDescent="0.2">
      <c r="B226" s="2" t="s">
        <v>7</v>
      </c>
      <c r="C226" s="4" t="s">
        <v>3</v>
      </c>
      <c r="D226" s="2" t="s">
        <v>4</v>
      </c>
      <c r="E226" s="2" t="s">
        <v>4</v>
      </c>
      <c r="F226" s="2">
        <v>10</v>
      </c>
      <c r="G226" s="2">
        <v>1</v>
      </c>
      <c r="H226" s="2" t="s">
        <v>4</v>
      </c>
      <c r="I226" s="7" t="str">
        <f t="shared" ref="I226" si="47">H226</f>
        <v>N/A</v>
      </c>
      <c r="J226" s="2" t="s">
        <v>170</v>
      </c>
      <c r="K226" s="2" t="s">
        <v>4</v>
      </c>
      <c r="L226" s="2" t="s">
        <v>4</v>
      </c>
    </row>
    <row r="228" spans="2:12" x14ac:dyDescent="0.2">
      <c r="B228" s="2" t="s">
        <v>180</v>
      </c>
      <c r="C228" s="4" t="s">
        <v>3</v>
      </c>
      <c r="D228" s="2" t="s">
        <v>4</v>
      </c>
      <c r="E228" s="2" t="s">
        <v>4</v>
      </c>
      <c r="F228" s="2">
        <v>10</v>
      </c>
      <c r="G228" s="2">
        <v>1</v>
      </c>
      <c r="H228" s="2" t="s">
        <v>4</v>
      </c>
      <c r="I228" s="7" t="str">
        <f t="shared" ref="I228" si="48">H228</f>
        <v>N/A</v>
      </c>
      <c r="J228" s="2" t="s">
        <v>170</v>
      </c>
      <c r="K228" s="2" t="s">
        <v>4</v>
      </c>
      <c r="L228" s="2" t="s">
        <v>4</v>
      </c>
    </row>
    <row r="230" spans="2:12" x14ac:dyDescent="0.2">
      <c r="B230" s="2" t="s">
        <v>17</v>
      </c>
      <c r="C230" s="4" t="s">
        <v>3</v>
      </c>
      <c r="D230" s="2" t="s">
        <v>4</v>
      </c>
      <c r="E230" s="2" t="s">
        <v>4</v>
      </c>
      <c r="F230" s="2">
        <v>10</v>
      </c>
      <c r="G230" s="2">
        <v>1</v>
      </c>
      <c r="H230" s="2" t="s">
        <v>4</v>
      </c>
      <c r="I230" s="7" t="str">
        <f t="shared" ref="I230" si="49">H230</f>
        <v>N/A</v>
      </c>
      <c r="J230" s="2" t="s">
        <v>170</v>
      </c>
      <c r="K230" s="2" t="s">
        <v>4</v>
      </c>
      <c r="L230" s="2" t="s">
        <v>4</v>
      </c>
    </row>
    <row r="234" spans="2:12" x14ac:dyDescent="0.2">
      <c r="C234" s="20" t="s">
        <v>136</v>
      </c>
      <c r="D234" s="1"/>
      <c r="E234" s="5"/>
      <c r="F234" s="5"/>
      <c r="G234" s="5"/>
      <c r="H234" s="5"/>
      <c r="I234" s="5"/>
      <c r="J234" s="5"/>
    </row>
    <row r="235" spans="2:12" x14ac:dyDescent="0.2">
      <c r="C235" s="20" t="s">
        <v>131</v>
      </c>
      <c r="D235" s="20"/>
      <c r="F235" s="4"/>
      <c r="G235" s="4"/>
      <c r="H235" s="4"/>
      <c r="I235" s="4"/>
      <c r="J235" s="4"/>
    </row>
    <row r="236" spans="2:12" x14ac:dyDescent="0.2">
      <c r="C236" s="20" t="s">
        <v>129</v>
      </c>
      <c r="D236" s="5"/>
      <c r="E236" s="5"/>
      <c r="F236" s="5"/>
      <c r="G236" s="5"/>
      <c r="H236" s="5"/>
      <c r="I236" s="5"/>
      <c r="J236" s="5"/>
    </row>
    <row r="237" spans="2:12" x14ac:dyDescent="0.2">
      <c r="C237" s="20" t="s">
        <v>135</v>
      </c>
      <c r="D237" s="5"/>
      <c r="E237" s="5"/>
      <c r="F237" s="5"/>
      <c r="G237" s="5"/>
      <c r="H237" s="5"/>
      <c r="I237" s="5"/>
      <c r="J237" s="5"/>
    </row>
    <row r="238" spans="2:12" x14ac:dyDescent="0.2">
      <c r="C238" s="33" t="s">
        <v>121</v>
      </c>
      <c r="D238" s="21"/>
      <c r="F238" s="5"/>
      <c r="G238" s="5"/>
      <c r="H238" s="5"/>
      <c r="I238" s="5"/>
      <c r="J238" s="5"/>
    </row>
    <row r="239" spans="2:12" x14ac:dyDescent="0.2">
      <c r="C239" s="20"/>
      <c r="D239" s="5"/>
      <c r="E239" s="5"/>
      <c r="F239" s="5"/>
      <c r="G239" s="5"/>
      <c r="H239" s="5"/>
      <c r="I239" s="5"/>
      <c r="J239" s="5"/>
    </row>
  </sheetData>
  <phoneticPr fontId="0" type="noConversion"/>
  <pageMargins left="0.75" right="0.75" top="1" bottom="1" header="0.5" footer="0.5"/>
  <pageSetup scale="78" fitToHeight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25" workbookViewId="0">
      <selection activeCell="L40" sqref="L40"/>
    </sheetView>
  </sheetViews>
  <sheetFormatPr defaultRowHeight="12.75" x14ac:dyDescent="0.2"/>
  <cols>
    <col min="1" max="1" width="14.85546875" style="16" customWidth="1"/>
    <col min="2" max="2" width="9.140625" style="16"/>
    <col min="3" max="3" width="16.42578125" style="12" bestFit="1" customWidth="1"/>
    <col min="4" max="4" width="9.7109375" style="12" bestFit="1" customWidth="1"/>
    <col min="5" max="5" width="17.5703125" style="12" bestFit="1" customWidth="1"/>
    <col min="6" max="16384" width="9.140625" style="12"/>
  </cols>
  <sheetData>
    <row r="1" spans="1:5" ht="15" x14ac:dyDescent="0.25">
      <c r="A1" s="31" t="str">
        <f>VOC!A1</f>
        <v>15-04191-N1</v>
      </c>
      <c r="C1" s="13" t="s">
        <v>126</v>
      </c>
    </row>
    <row r="2" spans="1:5" x14ac:dyDescent="0.2">
      <c r="C2" s="16"/>
      <c r="D2" s="16"/>
      <c r="E2" s="16"/>
    </row>
    <row r="3" spans="1:5" x14ac:dyDescent="0.2">
      <c r="C3" s="16"/>
      <c r="D3" s="16"/>
      <c r="E3" s="17"/>
    </row>
    <row r="4" spans="1:5" x14ac:dyDescent="0.2">
      <c r="C4" s="17" t="s">
        <v>127</v>
      </c>
      <c r="D4" s="17" t="s">
        <v>2</v>
      </c>
      <c r="E4" s="17" t="s">
        <v>128</v>
      </c>
    </row>
    <row r="5" spans="1:5" x14ac:dyDescent="0.2">
      <c r="A5" s="17" t="s">
        <v>164</v>
      </c>
      <c r="B5" s="16" t="s">
        <v>0</v>
      </c>
      <c r="C5" s="16" t="s">
        <v>4</v>
      </c>
      <c r="D5" s="16" t="s">
        <v>4</v>
      </c>
      <c r="E5" s="16" t="s">
        <v>4</v>
      </c>
    </row>
    <row r="6" spans="1:5" x14ac:dyDescent="0.2">
      <c r="A6" s="17" t="s">
        <v>165</v>
      </c>
      <c r="B6" s="15" t="s">
        <v>7</v>
      </c>
      <c r="C6" s="19" t="s">
        <v>3</v>
      </c>
      <c r="D6" s="15" t="s">
        <v>4</v>
      </c>
      <c r="E6" s="15" t="s">
        <v>4</v>
      </c>
    </row>
    <row r="7" spans="1:5" x14ac:dyDescent="0.2">
      <c r="B7" s="16" t="s">
        <v>16</v>
      </c>
      <c r="C7" s="18" t="s">
        <v>3</v>
      </c>
      <c r="D7" s="16" t="s">
        <v>4</v>
      </c>
      <c r="E7" s="16" t="s">
        <v>4</v>
      </c>
    </row>
    <row r="8" spans="1:5" x14ac:dyDescent="0.2">
      <c r="B8" s="16" t="s">
        <v>17</v>
      </c>
      <c r="C8" s="18" t="s">
        <v>3</v>
      </c>
      <c r="D8" s="16" t="s">
        <v>4</v>
      </c>
      <c r="E8" s="16" t="s">
        <v>4</v>
      </c>
    </row>
    <row r="9" spans="1:5" x14ac:dyDescent="0.2">
      <c r="C9" s="18"/>
      <c r="D9" s="16"/>
      <c r="E9" s="16"/>
    </row>
    <row r="10" spans="1:5" x14ac:dyDescent="0.2">
      <c r="A10" s="17" t="s">
        <v>176</v>
      </c>
      <c r="B10" s="16" t="s">
        <v>0</v>
      </c>
      <c r="C10" s="16" t="s">
        <v>4</v>
      </c>
      <c r="D10" s="16" t="s">
        <v>4</v>
      </c>
      <c r="E10" s="16" t="s">
        <v>4</v>
      </c>
    </row>
    <row r="11" spans="1:5" x14ac:dyDescent="0.2">
      <c r="A11" s="17" t="s">
        <v>165</v>
      </c>
      <c r="B11" s="15" t="s">
        <v>7</v>
      </c>
      <c r="C11" s="19" t="s">
        <v>3</v>
      </c>
      <c r="D11" s="15" t="s">
        <v>4</v>
      </c>
      <c r="E11" s="15" t="s">
        <v>4</v>
      </c>
    </row>
    <row r="12" spans="1:5" x14ac:dyDescent="0.2">
      <c r="B12" s="16" t="s">
        <v>16</v>
      </c>
      <c r="C12" s="18" t="s">
        <v>3</v>
      </c>
      <c r="D12" s="16" t="s">
        <v>4</v>
      </c>
      <c r="E12" s="16" t="s">
        <v>4</v>
      </c>
    </row>
    <row r="13" spans="1:5" x14ac:dyDescent="0.2">
      <c r="B13" s="16" t="s">
        <v>17</v>
      </c>
      <c r="C13" s="18" t="s">
        <v>3</v>
      </c>
      <c r="D13" s="16" t="s">
        <v>4</v>
      </c>
      <c r="E13" s="16" t="s">
        <v>4</v>
      </c>
    </row>
    <row r="15" spans="1:5" x14ac:dyDescent="0.2">
      <c r="A15" s="17" t="s">
        <v>178</v>
      </c>
      <c r="B15" s="16" t="s">
        <v>0</v>
      </c>
      <c r="C15" s="16" t="s">
        <v>4</v>
      </c>
      <c r="D15" s="16" t="s">
        <v>4</v>
      </c>
      <c r="E15" s="16" t="s">
        <v>4</v>
      </c>
    </row>
    <row r="16" spans="1:5" x14ac:dyDescent="0.2">
      <c r="A16" s="17" t="s">
        <v>165</v>
      </c>
      <c r="B16" s="15" t="s">
        <v>7</v>
      </c>
      <c r="C16" s="19" t="s">
        <v>3</v>
      </c>
      <c r="D16" s="15" t="s">
        <v>4</v>
      </c>
      <c r="E16" s="15" t="s">
        <v>4</v>
      </c>
    </row>
    <row r="17" spans="1:5" x14ac:dyDescent="0.2">
      <c r="B17" s="16" t="s">
        <v>16</v>
      </c>
      <c r="C17" s="18" t="s">
        <v>3</v>
      </c>
      <c r="D17" s="16" t="s">
        <v>4</v>
      </c>
      <c r="E17" s="16" t="s">
        <v>4</v>
      </c>
    </row>
    <row r="18" spans="1:5" x14ac:dyDescent="0.2">
      <c r="B18" s="16" t="s">
        <v>17</v>
      </c>
      <c r="C18" s="18" t="s">
        <v>3</v>
      </c>
      <c r="D18" s="16" t="s">
        <v>4</v>
      </c>
      <c r="E18" s="16" t="s">
        <v>4</v>
      </c>
    </row>
    <row r="20" spans="1:5" x14ac:dyDescent="0.2">
      <c r="C20" s="17" t="s">
        <v>127</v>
      </c>
      <c r="D20" s="17" t="s">
        <v>2</v>
      </c>
      <c r="E20" s="17" t="s">
        <v>128</v>
      </c>
    </row>
    <row r="21" spans="1:5" x14ac:dyDescent="0.2">
      <c r="A21" s="17" t="s">
        <v>164</v>
      </c>
      <c r="B21" s="16" t="s">
        <v>0</v>
      </c>
      <c r="C21" s="16" t="s">
        <v>4</v>
      </c>
      <c r="D21" s="16" t="s">
        <v>4</v>
      </c>
      <c r="E21" s="16" t="s">
        <v>4</v>
      </c>
    </row>
    <row r="22" spans="1:5" x14ac:dyDescent="0.2">
      <c r="A22" s="17" t="s">
        <v>181</v>
      </c>
      <c r="B22" s="15" t="s">
        <v>7</v>
      </c>
      <c r="C22" s="19" t="s">
        <v>3</v>
      </c>
      <c r="D22" s="15" t="s">
        <v>4</v>
      </c>
      <c r="E22" s="15" t="s">
        <v>4</v>
      </c>
    </row>
    <row r="23" spans="1:5" x14ac:dyDescent="0.2">
      <c r="B23" s="16" t="s">
        <v>16</v>
      </c>
      <c r="C23" s="18" t="s">
        <v>3</v>
      </c>
      <c r="D23" s="16" t="s">
        <v>4</v>
      </c>
      <c r="E23" s="16" t="s">
        <v>4</v>
      </c>
    </row>
    <row r="24" spans="1:5" x14ac:dyDescent="0.2">
      <c r="B24" s="16" t="s">
        <v>17</v>
      </c>
      <c r="C24" s="18" t="s">
        <v>3</v>
      </c>
      <c r="D24" s="16" t="s">
        <v>4</v>
      </c>
      <c r="E24" s="16" t="s">
        <v>4</v>
      </c>
    </row>
    <row r="25" spans="1:5" x14ac:dyDescent="0.2">
      <c r="C25" s="18"/>
      <c r="D25" s="16"/>
      <c r="E25" s="16"/>
    </row>
    <row r="26" spans="1:5" x14ac:dyDescent="0.2">
      <c r="A26" s="17" t="s">
        <v>176</v>
      </c>
      <c r="B26" s="16" t="s">
        <v>0</v>
      </c>
      <c r="C26" s="16" t="s">
        <v>4</v>
      </c>
      <c r="D26" s="16" t="s">
        <v>4</v>
      </c>
      <c r="E26" s="16" t="s">
        <v>4</v>
      </c>
    </row>
    <row r="27" spans="1:5" x14ac:dyDescent="0.2">
      <c r="A27" s="17" t="s">
        <v>181</v>
      </c>
      <c r="B27" s="15" t="s">
        <v>7</v>
      </c>
      <c r="C27" s="19" t="s">
        <v>3</v>
      </c>
      <c r="D27" s="15" t="s">
        <v>4</v>
      </c>
      <c r="E27" s="15" t="s">
        <v>4</v>
      </c>
    </row>
    <row r="28" spans="1:5" x14ac:dyDescent="0.2">
      <c r="B28" s="16" t="s">
        <v>16</v>
      </c>
      <c r="C28" s="18" t="s">
        <v>3</v>
      </c>
      <c r="D28" s="16" t="s">
        <v>4</v>
      </c>
      <c r="E28" s="16" t="s">
        <v>4</v>
      </c>
    </row>
    <row r="29" spans="1:5" x14ac:dyDescent="0.2">
      <c r="B29" s="16" t="s">
        <v>17</v>
      </c>
      <c r="C29" s="18" t="s">
        <v>3</v>
      </c>
      <c r="D29" s="16" t="s">
        <v>4</v>
      </c>
      <c r="E29" s="16" t="s">
        <v>4</v>
      </c>
    </row>
    <row r="31" spans="1:5" x14ac:dyDescent="0.2">
      <c r="A31" s="17" t="s">
        <v>178</v>
      </c>
      <c r="B31" s="16" t="s">
        <v>0</v>
      </c>
      <c r="C31" s="16" t="s">
        <v>4</v>
      </c>
      <c r="D31" s="16" t="s">
        <v>4</v>
      </c>
      <c r="E31" s="16" t="s">
        <v>4</v>
      </c>
    </row>
    <row r="32" spans="1:5" x14ac:dyDescent="0.2">
      <c r="A32" s="17" t="s">
        <v>181</v>
      </c>
      <c r="B32" s="15" t="s">
        <v>7</v>
      </c>
      <c r="C32" s="19" t="s">
        <v>3</v>
      </c>
      <c r="D32" s="15" t="s">
        <v>4</v>
      </c>
      <c r="E32" s="15" t="s">
        <v>4</v>
      </c>
    </row>
    <row r="33" spans="1:5" x14ac:dyDescent="0.2">
      <c r="B33" s="16" t="s">
        <v>16</v>
      </c>
      <c r="C33" s="18" t="s">
        <v>3</v>
      </c>
      <c r="D33" s="16" t="s">
        <v>4</v>
      </c>
      <c r="E33" s="16" t="s">
        <v>4</v>
      </c>
    </row>
    <row r="34" spans="1:5" x14ac:dyDescent="0.2">
      <c r="B34" s="16" t="s">
        <v>17</v>
      </c>
      <c r="C34" s="18" t="s">
        <v>3</v>
      </c>
      <c r="D34" s="16" t="s">
        <v>4</v>
      </c>
      <c r="E34" s="16" t="s">
        <v>4</v>
      </c>
    </row>
    <row r="36" spans="1:5" x14ac:dyDescent="0.2">
      <c r="C36" s="17" t="s">
        <v>127</v>
      </c>
      <c r="D36" s="17" t="s">
        <v>2</v>
      </c>
      <c r="E36" s="17" t="s">
        <v>128</v>
      </c>
    </row>
    <row r="37" spans="1:5" x14ac:dyDescent="0.2">
      <c r="A37" s="17" t="s">
        <v>164</v>
      </c>
      <c r="B37" s="16" t="s">
        <v>0</v>
      </c>
      <c r="C37" s="16" t="s">
        <v>4</v>
      </c>
      <c r="D37" s="16" t="s">
        <v>4</v>
      </c>
      <c r="E37" s="16" t="s">
        <v>4</v>
      </c>
    </row>
    <row r="38" spans="1:5" x14ac:dyDescent="0.2">
      <c r="A38" s="17" t="s">
        <v>185</v>
      </c>
      <c r="B38" s="15" t="s">
        <v>7</v>
      </c>
      <c r="C38" s="19" t="s">
        <v>3</v>
      </c>
      <c r="D38" s="15" t="s">
        <v>4</v>
      </c>
      <c r="E38" s="15" t="s">
        <v>4</v>
      </c>
    </row>
    <row r="39" spans="1:5" x14ac:dyDescent="0.2">
      <c r="B39" s="16" t="s">
        <v>16</v>
      </c>
      <c r="C39" s="18" t="s">
        <v>3</v>
      </c>
      <c r="D39" s="16" t="s">
        <v>4</v>
      </c>
      <c r="E39" s="16" t="s">
        <v>4</v>
      </c>
    </row>
    <row r="40" spans="1:5" x14ac:dyDescent="0.2">
      <c r="B40" s="16" t="s">
        <v>17</v>
      </c>
      <c r="C40" s="18" t="s">
        <v>3</v>
      </c>
      <c r="D40" s="16" t="s">
        <v>4</v>
      </c>
      <c r="E40" s="16" t="s">
        <v>4</v>
      </c>
    </row>
    <row r="41" spans="1:5" x14ac:dyDescent="0.2">
      <c r="C41" s="18"/>
      <c r="D41" s="16"/>
      <c r="E41" s="16"/>
    </row>
    <row r="42" spans="1:5" x14ac:dyDescent="0.2">
      <c r="A42" s="17" t="s">
        <v>176</v>
      </c>
      <c r="B42" s="16" t="s">
        <v>0</v>
      </c>
      <c r="C42" s="16" t="s">
        <v>4</v>
      </c>
      <c r="D42" s="16" t="s">
        <v>4</v>
      </c>
      <c r="E42" s="16" t="s">
        <v>4</v>
      </c>
    </row>
    <row r="43" spans="1:5" x14ac:dyDescent="0.2">
      <c r="A43" s="17" t="s">
        <v>185</v>
      </c>
      <c r="B43" s="15" t="s">
        <v>7</v>
      </c>
      <c r="C43" s="19" t="s">
        <v>3</v>
      </c>
      <c r="D43" s="15" t="s">
        <v>4</v>
      </c>
      <c r="E43" s="15" t="s">
        <v>4</v>
      </c>
    </row>
    <row r="44" spans="1:5" x14ac:dyDescent="0.2">
      <c r="B44" s="16" t="s">
        <v>16</v>
      </c>
      <c r="C44" s="18" t="s">
        <v>3</v>
      </c>
      <c r="D44" s="16" t="s">
        <v>4</v>
      </c>
      <c r="E44" s="16" t="s">
        <v>4</v>
      </c>
    </row>
    <row r="45" spans="1:5" x14ac:dyDescent="0.2">
      <c r="B45" s="16" t="s">
        <v>17</v>
      </c>
      <c r="C45" s="18" t="s">
        <v>3</v>
      </c>
      <c r="D45" s="16" t="s">
        <v>4</v>
      </c>
      <c r="E45" s="16" t="s">
        <v>4</v>
      </c>
    </row>
    <row r="47" spans="1:5" x14ac:dyDescent="0.2">
      <c r="A47" s="17" t="s">
        <v>178</v>
      </c>
      <c r="B47" s="16" t="s">
        <v>0</v>
      </c>
      <c r="C47" s="16" t="s">
        <v>4</v>
      </c>
      <c r="D47" s="16" t="s">
        <v>4</v>
      </c>
      <c r="E47" s="16" t="s">
        <v>4</v>
      </c>
    </row>
    <row r="48" spans="1:5" x14ac:dyDescent="0.2">
      <c r="A48" s="17" t="s">
        <v>185</v>
      </c>
      <c r="B48" s="15" t="s">
        <v>7</v>
      </c>
      <c r="C48" s="19" t="s">
        <v>3</v>
      </c>
      <c r="D48" s="15" t="s">
        <v>4</v>
      </c>
      <c r="E48" s="15" t="s">
        <v>4</v>
      </c>
    </row>
    <row r="49" spans="2:5" x14ac:dyDescent="0.2">
      <c r="B49" s="16" t="s">
        <v>16</v>
      </c>
      <c r="C49" s="18" t="s">
        <v>3</v>
      </c>
      <c r="D49" s="16" t="s">
        <v>4</v>
      </c>
      <c r="E49" s="16" t="s">
        <v>4</v>
      </c>
    </row>
    <row r="50" spans="2:5" x14ac:dyDescent="0.2">
      <c r="B50" s="16" t="s">
        <v>17</v>
      </c>
      <c r="C50" s="18" t="s">
        <v>3</v>
      </c>
      <c r="D50" s="16" t="s">
        <v>4</v>
      </c>
      <c r="E50" s="16" t="s">
        <v>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workbookViewId="0">
      <selection activeCell="I13" sqref="I13"/>
    </sheetView>
  </sheetViews>
  <sheetFormatPr defaultRowHeight="12.75" x14ac:dyDescent="0.2"/>
  <cols>
    <col min="1" max="1" width="26.140625" style="2" bestFit="1" customWidth="1"/>
    <col min="2" max="2" width="10.140625" style="2" bestFit="1" customWidth="1"/>
    <col min="5" max="5" width="23.7109375" style="2" bestFit="1" customWidth="1"/>
    <col min="6" max="6" width="9.140625" style="2"/>
    <col min="8" max="8" width="26.140625" style="2" bestFit="1" customWidth="1"/>
    <col min="9" max="9" width="10.140625" style="2" bestFit="1" customWidth="1"/>
  </cols>
  <sheetData>
    <row r="1" spans="1:14" ht="15.75" x14ac:dyDescent="0.25">
      <c r="A1" s="29" t="s">
        <v>19</v>
      </c>
      <c r="B1" s="29"/>
      <c r="C1" s="6"/>
      <c r="D1" s="6"/>
      <c r="E1" s="29" t="s">
        <v>10</v>
      </c>
      <c r="H1" s="29" t="s">
        <v>20</v>
      </c>
    </row>
    <row r="2" spans="1:14" x14ac:dyDescent="0.2">
      <c r="A2" s="3" t="s">
        <v>1</v>
      </c>
      <c r="B2" s="3" t="s">
        <v>6</v>
      </c>
    </row>
    <row r="3" spans="1:14" x14ac:dyDescent="0.2">
      <c r="A3" s="2" t="s">
        <v>21</v>
      </c>
      <c r="B3" s="4" t="s">
        <v>22</v>
      </c>
      <c r="H3" s="3" t="s">
        <v>1</v>
      </c>
      <c r="I3" s="3" t="s">
        <v>6</v>
      </c>
    </row>
    <row r="4" spans="1:14" x14ac:dyDescent="0.2">
      <c r="A4" s="2" t="s">
        <v>23</v>
      </c>
      <c r="B4" s="2" t="s">
        <v>24</v>
      </c>
      <c r="E4" s="3" t="s">
        <v>1</v>
      </c>
      <c r="F4" s="3" t="s">
        <v>6</v>
      </c>
      <c r="H4" s="2" t="s">
        <v>158</v>
      </c>
      <c r="I4" s="4" t="s">
        <v>163</v>
      </c>
    </row>
    <row r="5" spans="1:14" x14ac:dyDescent="0.2">
      <c r="A5" s="2" t="s">
        <v>26</v>
      </c>
      <c r="B5" s="2" t="s">
        <v>27</v>
      </c>
      <c r="E5" s="2" t="s">
        <v>28</v>
      </c>
      <c r="F5" s="2" t="s">
        <v>29</v>
      </c>
      <c r="H5" s="4" t="s">
        <v>157</v>
      </c>
      <c r="I5" s="4" t="s">
        <v>114</v>
      </c>
    </row>
    <row r="6" spans="1:14" x14ac:dyDescent="0.2">
      <c r="E6" s="9" t="s">
        <v>110</v>
      </c>
      <c r="F6" s="9" t="s">
        <v>111</v>
      </c>
      <c r="H6" s="4" t="s">
        <v>160</v>
      </c>
      <c r="I6" s="2" t="s">
        <v>25</v>
      </c>
    </row>
    <row r="7" spans="1:14" x14ac:dyDescent="0.2">
      <c r="A7" s="2" t="s">
        <v>33</v>
      </c>
      <c r="B7" s="2" t="s">
        <v>34</v>
      </c>
      <c r="E7" s="4" t="s">
        <v>119</v>
      </c>
      <c r="F7" s="4" t="s">
        <v>120</v>
      </c>
      <c r="H7" s="4" t="s">
        <v>87</v>
      </c>
      <c r="I7" s="4" t="s">
        <v>88</v>
      </c>
    </row>
    <row r="8" spans="1:14" x14ac:dyDescent="0.2">
      <c r="A8" s="2" t="s">
        <v>36</v>
      </c>
      <c r="B8" s="2" t="s">
        <v>37</v>
      </c>
      <c r="E8" s="4" t="s">
        <v>123</v>
      </c>
      <c r="F8" s="4" t="s">
        <v>122</v>
      </c>
      <c r="H8" s="2" t="s">
        <v>159</v>
      </c>
      <c r="I8" s="4" t="s">
        <v>46</v>
      </c>
    </row>
    <row r="9" spans="1:14" x14ac:dyDescent="0.2">
      <c r="A9" s="2" t="s">
        <v>40</v>
      </c>
      <c r="B9" s="2" t="s">
        <v>41</v>
      </c>
      <c r="H9" s="4" t="s">
        <v>30</v>
      </c>
      <c r="I9" s="4" t="s">
        <v>14</v>
      </c>
    </row>
    <row r="10" spans="1:14" x14ac:dyDescent="0.2">
      <c r="A10" s="2" t="s">
        <v>44</v>
      </c>
      <c r="B10" s="2" t="s">
        <v>45</v>
      </c>
      <c r="E10" s="9" t="s">
        <v>155</v>
      </c>
      <c r="F10" s="4" t="s">
        <v>156</v>
      </c>
      <c r="H10" s="2" t="s">
        <v>31</v>
      </c>
      <c r="I10" s="4" t="s">
        <v>32</v>
      </c>
    </row>
    <row r="11" spans="1:14" x14ac:dyDescent="0.2">
      <c r="A11" s="2" t="s">
        <v>47</v>
      </c>
      <c r="B11" s="2" t="s">
        <v>48</v>
      </c>
      <c r="H11" s="2" t="s">
        <v>35</v>
      </c>
      <c r="I11" s="4" t="s">
        <v>15</v>
      </c>
    </row>
    <row r="12" spans="1:14" x14ac:dyDescent="0.2">
      <c r="A12" s="2" t="s">
        <v>49</v>
      </c>
      <c r="B12" s="2" t="s">
        <v>50</v>
      </c>
      <c r="H12" s="2" t="s">
        <v>38</v>
      </c>
      <c r="I12" s="4" t="s">
        <v>39</v>
      </c>
    </row>
    <row r="13" spans="1:14" x14ac:dyDescent="0.2">
      <c r="H13" s="4" t="s">
        <v>124</v>
      </c>
      <c r="I13" s="4" t="s">
        <v>125</v>
      </c>
    </row>
    <row r="14" spans="1:14" x14ac:dyDescent="0.2">
      <c r="A14" s="2" t="s">
        <v>51</v>
      </c>
      <c r="B14" s="2" t="s">
        <v>52</v>
      </c>
      <c r="H14" s="4" t="s">
        <v>90</v>
      </c>
      <c r="I14" s="4" t="s">
        <v>91</v>
      </c>
    </row>
    <row r="15" spans="1:14" x14ac:dyDescent="0.2">
      <c r="A15" s="2" t="s">
        <v>53</v>
      </c>
      <c r="B15" s="2" t="s">
        <v>54</v>
      </c>
      <c r="H15" s="4" t="s">
        <v>104</v>
      </c>
      <c r="I15" s="2" t="s">
        <v>105</v>
      </c>
      <c r="J15" s="2"/>
      <c r="K15" s="2"/>
      <c r="L15" s="2"/>
      <c r="M15" s="2"/>
      <c r="N15" s="4"/>
    </row>
    <row r="16" spans="1:14" x14ac:dyDescent="0.2">
      <c r="A16" s="2" t="s">
        <v>55</v>
      </c>
      <c r="B16" s="2" t="s">
        <v>56</v>
      </c>
      <c r="H16" s="4" t="s">
        <v>115</v>
      </c>
      <c r="I16" s="4" t="s">
        <v>116</v>
      </c>
    </row>
    <row r="17" spans="1:10" x14ac:dyDescent="0.2">
      <c r="H17" s="2" t="s">
        <v>42</v>
      </c>
      <c r="I17" s="4" t="s">
        <v>43</v>
      </c>
    </row>
    <row r="18" spans="1:10" x14ac:dyDescent="0.2">
      <c r="H18" s="4" t="s">
        <v>161</v>
      </c>
      <c r="I18" s="4" t="s">
        <v>162</v>
      </c>
    </row>
    <row r="19" spans="1:10" x14ac:dyDescent="0.2">
      <c r="A19" s="7" t="s">
        <v>57</v>
      </c>
      <c r="B19" s="2" t="s">
        <v>34</v>
      </c>
      <c r="H19" s="4"/>
    </row>
    <row r="20" spans="1:10" x14ac:dyDescent="0.2">
      <c r="H20" s="4"/>
    </row>
    <row r="21" spans="1:10" x14ac:dyDescent="0.2">
      <c r="A21" s="2" t="s">
        <v>58</v>
      </c>
      <c r="B21" s="2" t="s">
        <v>59</v>
      </c>
    </row>
    <row r="22" spans="1:10" x14ac:dyDescent="0.2">
      <c r="A22" s="2" t="s">
        <v>60</v>
      </c>
      <c r="B22" s="2" t="s">
        <v>61</v>
      </c>
      <c r="H22" s="4"/>
      <c r="I22" s="4"/>
    </row>
    <row r="25" spans="1:10" x14ac:dyDescent="0.2">
      <c r="A25" s="4" t="s">
        <v>62</v>
      </c>
      <c r="B25" s="4" t="s">
        <v>63</v>
      </c>
      <c r="I25" s="4"/>
      <c r="J25" s="2"/>
    </row>
    <row r="26" spans="1:10" ht="15" x14ac:dyDescent="0.2">
      <c r="A26" s="4" t="s">
        <v>64</v>
      </c>
      <c r="B26" s="4" t="s">
        <v>65</v>
      </c>
      <c r="H26" s="30"/>
    </row>
    <row r="27" spans="1:10" x14ac:dyDescent="0.2">
      <c r="A27" s="4" t="s">
        <v>66</v>
      </c>
      <c r="B27" s="4" t="s">
        <v>67</v>
      </c>
    </row>
    <row r="28" spans="1:10" x14ac:dyDescent="0.2">
      <c r="A28" s="4" t="s">
        <v>68</v>
      </c>
      <c r="B28" s="4" t="s">
        <v>69</v>
      </c>
    </row>
    <row r="29" spans="1:10" x14ac:dyDescent="0.2">
      <c r="A29" s="4" t="s">
        <v>70</v>
      </c>
      <c r="B29" s="4" t="s">
        <v>71</v>
      </c>
      <c r="H29" s="4"/>
    </row>
    <row r="30" spans="1:10" x14ac:dyDescent="0.2">
      <c r="A30" s="4" t="s">
        <v>72</v>
      </c>
      <c r="B30" s="4" t="s">
        <v>73</v>
      </c>
    </row>
    <row r="32" spans="1:10" x14ac:dyDescent="0.2">
      <c r="A32" s="4" t="s">
        <v>74</v>
      </c>
      <c r="B32" s="4" t="s">
        <v>75</v>
      </c>
    </row>
    <row r="33" spans="1:2" x14ac:dyDescent="0.2">
      <c r="A33" s="4" t="s">
        <v>96</v>
      </c>
      <c r="B33" s="2" t="s">
        <v>97</v>
      </c>
    </row>
    <row r="36" spans="1:2" x14ac:dyDescent="0.2">
      <c r="A36" s="4" t="s">
        <v>76</v>
      </c>
      <c r="B36" s="4" t="s">
        <v>77</v>
      </c>
    </row>
    <row r="37" spans="1:2" x14ac:dyDescent="0.2">
      <c r="A37" s="4" t="s">
        <v>78</v>
      </c>
      <c r="B37" s="4" t="s">
        <v>79</v>
      </c>
    </row>
    <row r="38" spans="1:2" x14ac:dyDescent="0.2">
      <c r="A38" s="4" t="s">
        <v>80</v>
      </c>
      <c r="B38" s="4" t="s">
        <v>81</v>
      </c>
    </row>
    <row r="39" spans="1:2" x14ac:dyDescent="0.2">
      <c r="A39" s="4" t="s">
        <v>82</v>
      </c>
      <c r="B39" s="4" t="s">
        <v>83</v>
      </c>
    </row>
    <row r="40" spans="1:2" x14ac:dyDescent="0.2">
      <c r="A40" s="4" t="s">
        <v>92</v>
      </c>
      <c r="B40" s="4" t="s">
        <v>93</v>
      </c>
    </row>
    <row r="41" spans="1:2" x14ac:dyDescent="0.2">
      <c r="A41" s="4" t="s">
        <v>94</v>
      </c>
      <c r="B41" s="4" t="s">
        <v>95</v>
      </c>
    </row>
    <row r="43" spans="1:2" x14ac:dyDescent="0.2">
      <c r="A43" s="4" t="s">
        <v>98</v>
      </c>
      <c r="B43" s="2" t="s">
        <v>99</v>
      </c>
    </row>
    <row r="44" spans="1:2" x14ac:dyDescent="0.2">
      <c r="A44" s="4" t="s">
        <v>100</v>
      </c>
      <c r="B44" s="2" t="s">
        <v>101</v>
      </c>
    </row>
    <row r="45" spans="1:2" x14ac:dyDescent="0.2">
      <c r="A45" s="4" t="s">
        <v>102</v>
      </c>
      <c r="B45" s="2" t="s">
        <v>103</v>
      </c>
    </row>
    <row r="48" spans="1:2" x14ac:dyDescent="0.2">
      <c r="A48" s="4" t="s">
        <v>106</v>
      </c>
      <c r="B48" s="4" t="s">
        <v>107</v>
      </c>
    </row>
    <row r="49" spans="1:2" x14ac:dyDescent="0.2">
      <c r="A49" s="9" t="s">
        <v>108</v>
      </c>
      <c r="B49" s="7" t="s">
        <v>109</v>
      </c>
    </row>
    <row r="50" spans="1:2" x14ac:dyDescent="0.2">
      <c r="A50" s="4" t="s">
        <v>112</v>
      </c>
      <c r="B50" s="2" t="s">
        <v>113</v>
      </c>
    </row>
    <row r="52" spans="1:2" x14ac:dyDescent="0.2">
      <c r="A52" s="2" t="s">
        <v>117</v>
      </c>
      <c r="B52" s="2" t="s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HS-VOC</vt:lpstr>
      <vt:lpstr>VOC</vt:lpstr>
      <vt:lpstr>SVOC</vt:lpstr>
      <vt:lpstr>NVOC</vt:lpstr>
      <vt:lpstr>LCUV</vt:lpstr>
      <vt:lpstr>CAS #</vt:lpstr>
    </vt:vector>
  </TitlesOfParts>
  <Company>Compaq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Brian Kile</cp:lastModifiedBy>
  <cp:lastPrinted>2015-12-28T18:03:28Z</cp:lastPrinted>
  <dcterms:created xsi:type="dcterms:W3CDTF">2008-01-09T01:35:34Z</dcterms:created>
  <dcterms:modified xsi:type="dcterms:W3CDTF">2015-12-28T18:06:21Z</dcterms:modified>
</cp:coreProperties>
</file>