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13_ncr:1_{ED2B0253-E4D1-4236-873F-157AE726C447}" xr6:coauthVersionLast="41" xr6:coauthVersionMax="41" xr10:uidLastSave="{00000000-0000-0000-0000-000000000000}"/>
  <bookViews>
    <workbookView xWindow="-120" yWindow="-120" windowWidth="24240" windowHeight="13140" xr2:uid="{D1704622-C059-4380-A91D-1EC8555C6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45" i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T45" i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C26" i="1"/>
  <c r="A26" i="1"/>
  <c r="AD21" i="1"/>
  <c r="P21" i="1"/>
  <c r="B26" i="1" s="1"/>
  <c r="E26" i="1" s="1"/>
  <c r="B21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G4" i="1" l="1"/>
  <c r="AG5" i="1"/>
  <c r="AG6" i="1"/>
  <c r="AG7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F4" i="1"/>
  <c r="AF5" i="1"/>
  <c r="AF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S5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AI7" i="1" l="1"/>
  <c r="AI20" i="1"/>
  <c r="AI16" i="1"/>
  <c r="AI12" i="1"/>
  <c r="AI17" i="1"/>
  <c r="AI13" i="1"/>
  <c r="AI8" i="1"/>
  <c r="AI4" i="1"/>
  <c r="H14" i="1"/>
  <c r="H5" i="1"/>
  <c r="H13" i="1"/>
  <c r="H4" i="1"/>
  <c r="H20" i="1"/>
  <c r="H16" i="1"/>
  <c r="H12" i="1"/>
  <c r="H8" i="1"/>
  <c r="H3" i="1"/>
  <c r="AI19" i="1"/>
  <c r="AI15" i="1"/>
  <c r="AI11" i="1"/>
  <c r="AI6" i="1"/>
  <c r="H18" i="1"/>
  <c r="H10" i="1"/>
  <c r="H17" i="1"/>
  <c r="H9" i="1"/>
  <c r="G6" i="1"/>
  <c r="H19" i="1"/>
  <c r="H15" i="1"/>
  <c r="H11" i="1"/>
  <c r="H7" i="1"/>
  <c r="AI18" i="1"/>
  <c r="AI14" i="1"/>
  <c r="AI10" i="1"/>
  <c r="AI5" i="1"/>
  <c r="AJ18" i="1"/>
  <c r="AJ14" i="1"/>
  <c r="AJ10" i="1"/>
  <c r="AJ6" i="1"/>
  <c r="AJ17" i="1"/>
  <c r="AJ13" i="1"/>
  <c r="AL13" i="1" s="1"/>
  <c r="AJ5" i="1"/>
  <c r="AJ20" i="1"/>
  <c r="AL20" i="1" s="1"/>
  <c r="AJ16" i="1"/>
  <c r="AJ12" i="1"/>
  <c r="AJ8" i="1"/>
  <c r="AJ4" i="1"/>
  <c r="AJ19" i="1"/>
  <c r="AJ15" i="1"/>
  <c r="AJ11" i="1"/>
  <c r="AJ7" i="1"/>
  <c r="U20" i="1"/>
  <c r="U16" i="1"/>
  <c r="U11" i="1"/>
  <c r="U7" i="1"/>
  <c r="U19" i="1"/>
  <c r="U15" i="1"/>
  <c r="U10" i="1"/>
  <c r="U6" i="1"/>
  <c r="U18" i="1"/>
  <c r="U13" i="1"/>
  <c r="U9" i="1"/>
  <c r="U5" i="1"/>
  <c r="U17" i="1"/>
  <c r="U12" i="1"/>
  <c r="U8" i="1"/>
  <c r="V17" i="1"/>
  <c r="V13" i="1"/>
  <c r="V9" i="1"/>
  <c r="V5" i="1"/>
  <c r="V20" i="1"/>
  <c r="V16" i="1"/>
  <c r="V12" i="1"/>
  <c r="V8" i="1"/>
  <c r="V19" i="1"/>
  <c r="V15" i="1"/>
  <c r="V11" i="1"/>
  <c r="V7" i="1"/>
  <c r="V18" i="1"/>
  <c r="V10" i="1"/>
  <c r="V6" i="1"/>
  <c r="G18" i="1"/>
  <c r="G14" i="1"/>
  <c r="G10" i="1"/>
  <c r="G5" i="1"/>
  <c r="G17" i="1"/>
  <c r="G13" i="1"/>
  <c r="G9" i="1"/>
  <c r="G4" i="1"/>
  <c r="G20" i="1"/>
  <c r="G16" i="1"/>
  <c r="G12" i="1"/>
  <c r="G8" i="1"/>
  <c r="G3" i="1"/>
  <c r="G19" i="1"/>
  <c r="G15" i="1"/>
  <c r="G11" i="1"/>
  <c r="G7" i="1"/>
  <c r="AL8" i="1" l="1"/>
  <c r="AL17" i="1"/>
  <c r="AL18" i="1"/>
  <c r="AL7" i="1"/>
  <c r="AL16" i="1"/>
  <c r="AL12" i="1"/>
  <c r="AN4" i="1"/>
  <c r="C30" i="1" s="1"/>
  <c r="C29" i="1" s="1"/>
  <c r="J10" i="1"/>
  <c r="AL14" i="1"/>
  <c r="AL10" i="1"/>
  <c r="J8" i="1"/>
  <c r="J4" i="1"/>
  <c r="J16" i="1"/>
  <c r="J20" i="1"/>
  <c r="L3" i="1"/>
  <c r="A29" i="1" s="1"/>
  <c r="J11" i="1"/>
  <c r="J7" i="1"/>
  <c r="J19" i="1"/>
  <c r="J13" i="1"/>
  <c r="J15" i="1"/>
  <c r="AL11" i="1"/>
  <c r="AL5" i="1"/>
  <c r="J17" i="1"/>
  <c r="AL15" i="1"/>
  <c r="H6" i="1"/>
  <c r="J6" i="1" s="1"/>
  <c r="J18" i="1"/>
  <c r="AL19" i="1"/>
  <c r="J12" i="1"/>
  <c r="J9" i="1"/>
  <c r="J5" i="1"/>
  <c r="AL6" i="1"/>
  <c r="X7" i="1"/>
  <c r="X11" i="1"/>
  <c r="X18" i="1"/>
  <c r="X15" i="1"/>
  <c r="X19" i="1"/>
  <c r="X6" i="1"/>
  <c r="Z4" i="1"/>
  <c r="B30" i="1" s="1"/>
  <c r="B29" i="1" s="1"/>
  <c r="X20" i="1"/>
  <c r="X16" i="1"/>
  <c r="X8" i="1"/>
  <c r="X5" i="1"/>
  <c r="X17" i="1"/>
  <c r="X9" i="1"/>
  <c r="X10" i="1"/>
  <c r="X12" i="1"/>
  <c r="X13" i="1"/>
  <c r="J14" i="1"/>
  <c r="V14" i="1" s="1"/>
  <c r="S29" i="1" l="1"/>
  <c r="E29" i="1"/>
  <c r="AN5" i="1"/>
  <c r="L4" i="1"/>
  <c r="A30" i="1" s="1"/>
  <c r="Z5" i="1"/>
  <c r="U14" i="1"/>
  <c r="X14" i="1" s="1"/>
  <c r="AJ9" i="1"/>
  <c r="AI9" i="1"/>
  <c r="E30" i="1" l="1"/>
  <c r="S30" i="1"/>
  <c r="H30" i="1" s="1"/>
  <c r="Z6" i="1"/>
  <c r="B31" i="1"/>
  <c r="AN6" i="1"/>
  <c r="C31" i="1"/>
  <c r="L5" i="1"/>
  <c r="AL9" i="1"/>
  <c r="AN7" i="1" l="1"/>
  <c r="C32" i="1"/>
  <c r="L6" i="1"/>
  <c r="A31" i="1"/>
  <c r="Z7" i="1"/>
  <c r="B32" i="1"/>
  <c r="E31" i="1" l="1"/>
  <c r="S31" i="1"/>
  <c r="H31" i="1" s="1"/>
  <c r="L7" i="1"/>
  <c r="A32" i="1"/>
  <c r="Z8" i="1"/>
  <c r="B33" i="1"/>
  <c r="AN8" i="1"/>
  <c r="C33" i="1"/>
  <c r="E32" i="1" l="1"/>
  <c r="S32" i="1"/>
  <c r="H32" i="1" s="1"/>
  <c r="C34" i="1"/>
  <c r="AN9" i="1"/>
  <c r="L8" i="1"/>
  <c r="A33" i="1"/>
  <c r="Z9" i="1"/>
  <c r="B34" i="1"/>
  <c r="E33" i="1" l="1"/>
  <c r="S33" i="1"/>
  <c r="H33" i="1" s="1"/>
  <c r="L9" i="1"/>
  <c r="A34" i="1"/>
  <c r="AN10" i="1"/>
  <c r="C35" i="1"/>
  <c r="Z10" i="1"/>
  <c r="B35" i="1"/>
  <c r="E34" i="1" l="1"/>
  <c r="S34" i="1"/>
  <c r="H34" i="1" s="1"/>
  <c r="Z11" i="1"/>
  <c r="B36" i="1"/>
  <c r="AN11" i="1"/>
  <c r="C36" i="1"/>
  <c r="L10" i="1"/>
  <c r="A35" i="1"/>
  <c r="E35" i="1" l="1"/>
  <c r="S35" i="1"/>
  <c r="H35" i="1" s="1"/>
  <c r="AN12" i="1"/>
  <c r="C37" i="1"/>
  <c r="L11" i="1"/>
  <c r="A36" i="1"/>
  <c r="Z12" i="1"/>
  <c r="B37" i="1"/>
  <c r="E36" i="1" l="1"/>
  <c r="S36" i="1"/>
  <c r="H36" i="1" s="1"/>
  <c r="Z13" i="1"/>
  <c r="B38" i="1"/>
  <c r="L12" i="1"/>
  <c r="A37" i="1"/>
  <c r="AN13" i="1"/>
  <c r="C38" i="1"/>
  <c r="E37" i="1" l="1"/>
  <c r="S37" i="1"/>
  <c r="H37" i="1" s="1"/>
  <c r="L13" i="1"/>
  <c r="A38" i="1"/>
  <c r="AN14" i="1"/>
  <c r="C39" i="1"/>
  <c r="B39" i="1"/>
  <c r="Z14" i="1"/>
  <c r="E38" i="1" l="1"/>
  <c r="S38" i="1"/>
  <c r="H38" i="1" s="1"/>
  <c r="AN15" i="1"/>
  <c r="C40" i="1"/>
  <c r="Z15" i="1"/>
  <c r="B40" i="1"/>
  <c r="L14" i="1"/>
  <c r="A39" i="1"/>
  <c r="E39" i="1" l="1"/>
  <c r="S39" i="1"/>
  <c r="H39" i="1" s="1"/>
  <c r="Z16" i="1"/>
  <c r="B41" i="1"/>
  <c r="L15" i="1"/>
  <c r="A40" i="1"/>
  <c r="AN16" i="1"/>
  <c r="C41" i="1"/>
  <c r="E40" i="1" l="1"/>
  <c r="S40" i="1"/>
  <c r="H40" i="1" s="1"/>
  <c r="L16" i="1"/>
  <c r="A41" i="1"/>
  <c r="AN17" i="1"/>
  <c r="C42" i="1"/>
  <c r="Z17" i="1"/>
  <c r="B42" i="1"/>
  <c r="E41" i="1" l="1"/>
  <c r="S41" i="1"/>
  <c r="H41" i="1" s="1"/>
  <c r="Z18" i="1"/>
  <c r="B43" i="1"/>
  <c r="AN18" i="1"/>
  <c r="C43" i="1"/>
  <c r="L17" i="1"/>
  <c r="A42" i="1"/>
  <c r="E42" i="1" l="1"/>
  <c r="S42" i="1"/>
  <c r="H42" i="1" s="1"/>
  <c r="L18" i="1"/>
  <c r="A43" i="1"/>
  <c r="AN19" i="1"/>
  <c r="C44" i="1"/>
  <c r="Z19" i="1"/>
  <c r="B44" i="1"/>
  <c r="E43" i="1" l="1"/>
  <c r="S43" i="1"/>
  <c r="H43" i="1" s="1"/>
  <c r="AN20" i="1"/>
  <c r="C45" i="1"/>
  <c r="Z20" i="1"/>
  <c r="B45" i="1"/>
  <c r="L19" i="1"/>
  <c r="A44" i="1"/>
  <c r="E44" i="1" l="1"/>
  <c r="S44" i="1"/>
  <c r="H44" i="1" s="1"/>
  <c r="B25" i="1"/>
  <c r="B46" i="1"/>
  <c r="L20" i="1"/>
  <c r="A45" i="1"/>
  <c r="C25" i="1"/>
  <c r="C46" i="1"/>
  <c r="E45" i="1" l="1"/>
  <c r="S45" i="1"/>
  <c r="H45" i="1" s="1"/>
  <c r="A25" i="1"/>
  <c r="E25" i="1" s="1"/>
  <c r="A46" i="1"/>
  <c r="E46" i="1" l="1"/>
  <c r="S46" i="1"/>
  <c r="H46" i="1" s="1"/>
  <c r="F127" i="1" l="1"/>
  <c r="J127" i="1" l="1"/>
  <c r="H127" i="1"/>
</calcChain>
</file>

<file path=xl/sharedStrings.xml><?xml version="1.0" encoding="utf-8"?>
<sst xmlns="http://schemas.openxmlformats.org/spreadsheetml/2006/main" count="92" uniqueCount="36">
  <si>
    <t>Wolves</t>
  </si>
  <si>
    <t>Sheffield Utd</t>
  </si>
  <si>
    <t>Tottenham</t>
  </si>
  <si>
    <t>West Ham</t>
  </si>
  <si>
    <t>Man United</t>
  </si>
  <si>
    <t>Southampton</t>
  </si>
  <si>
    <t>Norwich</t>
  </si>
  <si>
    <t>Watford</t>
  </si>
  <si>
    <t>Bournemouth</t>
  </si>
  <si>
    <t>Everton</t>
  </si>
  <si>
    <t>Crystal Palace</t>
  </si>
  <si>
    <t>Man City</t>
  </si>
  <si>
    <t>Aston Villa</t>
  </si>
  <si>
    <t>Brighton</t>
  </si>
  <si>
    <t>Burnley</t>
  </si>
  <si>
    <t>Arsenal</t>
  </si>
  <si>
    <t>Chelsea</t>
  </si>
  <si>
    <t>Newcastle</t>
  </si>
  <si>
    <t>W</t>
  </si>
  <si>
    <t>D</t>
  </si>
  <si>
    <t>L</t>
  </si>
  <si>
    <t>Liverpool</t>
  </si>
  <si>
    <t>Random</t>
  </si>
  <si>
    <t>Pt for Draw</t>
  </si>
  <si>
    <t>Pt for W</t>
  </si>
  <si>
    <t>Pts for Match</t>
  </si>
  <si>
    <t>Running Points</t>
  </si>
  <si>
    <t>Leicester</t>
  </si>
  <si>
    <t>Leicester City</t>
  </si>
  <si>
    <t>Title winner</t>
  </si>
  <si>
    <t>Current Random prediction</t>
  </si>
  <si>
    <t>Average prediction</t>
  </si>
  <si>
    <t>Margin</t>
  </si>
  <si>
    <t>Margin req to win Title</t>
  </si>
  <si>
    <t>Title Won?</t>
  </si>
  <si>
    <t>Matchday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</si>
</sst>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" fontId="0" fillId="0" borderId="0" xfId="0" applyNumberFormat="1"/>
    <xf numFmtId="0" fontId="2" fillId="3" borderId="0" xfId="2"/>
    <xf numFmtId="0" fontId="3" fillId="4" borderId="0" xfId="3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A27-F65D-41F9-A241-1C2A11F0A7B1}">
  <dimension ref="A1:AN127"/>
  <sheetViews>
    <sheetView tabSelected="1" topLeftCell="C24" workbookViewId="0">
      <selection activeCell="J41" sqref="J41"/>
    </sheetView>
  </sheetViews>
  <sheetFormatPr defaultRowHeight="15" x14ac:dyDescent="0.25"/>
  <sheetData>
    <row r="1" spans="1:40" x14ac:dyDescent="0.25">
      <c r="A1" t="s">
        <v>21</v>
      </c>
      <c r="G1" t="s">
        <v>23</v>
      </c>
      <c r="H1" t="s">
        <v>24</v>
      </c>
      <c r="J1" t="s">
        <v>25</v>
      </c>
      <c r="L1" t="s">
        <v>26</v>
      </c>
      <c r="O1" t="s">
        <v>11</v>
      </c>
      <c r="U1" t="s">
        <v>23</v>
      </c>
      <c r="V1" t="s">
        <v>24</v>
      </c>
      <c r="X1" t="s">
        <v>25</v>
      </c>
      <c r="Z1" t="s">
        <v>26</v>
      </c>
      <c r="AC1" t="s">
        <v>28</v>
      </c>
      <c r="AI1" t="s">
        <v>23</v>
      </c>
      <c r="AJ1" t="s">
        <v>24</v>
      </c>
      <c r="AL1" t="s">
        <v>25</v>
      </c>
      <c r="AN1" t="s">
        <v>26</v>
      </c>
    </row>
    <row r="2" spans="1:40" x14ac:dyDescent="0.25">
      <c r="B2" t="s">
        <v>18</v>
      </c>
      <c r="C2" t="s">
        <v>19</v>
      </c>
      <c r="D2" t="s">
        <v>20</v>
      </c>
      <c r="E2" t="s">
        <v>22</v>
      </c>
      <c r="P2" t="s">
        <v>18</v>
      </c>
      <c r="Q2" t="s">
        <v>19</v>
      </c>
      <c r="R2" t="s">
        <v>20</v>
      </c>
      <c r="S2" t="s">
        <v>22</v>
      </c>
      <c r="AD2" t="s">
        <v>18</v>
      </c>
      <c r="AE2" t="s">
        <v>19</v>
      </c>
      <c r="AF2" t="s">
        <v>20</v>
      </c>
      <c r="AG2" t="s">
        <v>22</v>
      </c>
    </row>
    <row r="3" spans="1:40" x14ac:dyDescent="0.25">
      <c r="A3" s="3" t="s">
        <v>2</v>
      </c>
      <c r="B3">
        <v>53</v>
      </c>
      <c r="C3">
        <v>22</v>
      </c>
      <c r="D3">
        <f t="shared" ref="D3:D5" si="0">100-B3-C3</f>
        <v>25</v>
      </c>
      <c r="E3">
        <f t="shared" ref="E3:E21" ca="1" si="1">RAND()*100</f>
        <v>68.128235326069898</v>
      </c>
      <c r="G3">
        <f t="shared" ref="G3:G19" ca="1" si="2">IF(E3&gt;D3,1,0)</f>
        <v>1</v>
      </c>
      <c r="H3">
        <f t="shared" ref="H3:H21" ca="1" si="3">IF(E3&gt;(C3+D3),2,0)</f>
        <v>2</v>
      </c>
      <c r="J3">
        <v>3</v>
      </c>
      <c r="L3">
        <f>58+J3</f>
        <v>61</v>
      </c>
    </row>
    <row r="4" spans="1:40" x14ac:dyDescent="0.25">
      <c r="A4" t="s">
        <v>4</v>
      </c>
      <c r="B4">
        <v>70</v>
      </c>
      <c r="C4">
        <v>18</v>
      </c>
      <c r="D4">
        <f t="shared" si="0"/>
        <v>12</v>
      </c>
      <c r="E4">
        <f t="shared" ca="1" si="1"/>
        <v>62.299032744034434</v>
      </c>
      <c r="G4">
        <f t="shared" ca="1" si="2"/>
        <v>1</v>
      </c>
      <c r="H4">
        <f t="shared" ca="1" si="3"/>
        <v>2</v>
      </c>
      <c r="J4">
        <f t="shared" ref="J3:J21" ca="1" si="4">SUM(G4:H4)</f>
        <v>3</v>
      </c>
      <c r="L4">
        <f t="shared" ref="L4:L19" ca="1" si="5">L3+J4</f>
        <v>64</v>
      </c>
      <c r="O4" s="3" t="s">
        <v>12</v>
      </c>
      <c r="X4">
        <v>3</v>
      </c>
      <c r="Z4">
        <f>44+X4</f>
        <v>47</v>
      </c>
      <c r="AC4" s="4" t="s">
        <v>5</v>
      </c>
      <c r="AD4">
        <v>60</v>
      </c>
      <c r="AE4">
        <v>22</v>
      </c>
      <c r="AF4">
        <f t="shared" ref="AF4:AF20" si="6">100-AD4-AE4</f>
        <v>18</v>
      </c>
      <c r="AG4">
        <f t="shared" ref="AG4:AG20" ca="1" si="7">RAND()*100</f>
        <v>69.816295989165809</v>
      </c>
      <c r="AI4">
        <f t="shared" ref="AI4:AI20" ca="1" si="8">IF(AG4&gt;AF4,1,0)</f>
        <v>1</v>
      </c>
      <c r="AJ4">
        <f t="shared" ref="AJ4:AJ20" ca="1" si="9">IF(AG4&gt;(AE4+AF4),2,0)</f>
        <v>2</v>
      </c>
      <c r="AL4">
        <v>0</v>
      </c>
      <c r="AN4">
        <f>45+AL4</f>
        <v>45</v>
      </c>
    </row>
    <row r="5" spans="1:40" x14ac:dyDescent="0.25">
      <c r="A5" s="1" t="s">
        <v>0</v>
      </c>
      <c r="B5">
        <v>60</v>
      </c>
      <c r="C5">
        <v>22</v>
      </c>
      <c r="D5">
        <f t="shared" si="0"/>
        <v>18</v>
      </c>
      <c r="E5">
        <f t="shared" ca="1" si="1"/>
        <v>7.8009563946262244</v>
      </c>
      <c r="G5">
        <f t="shared" ca="1" si="2"/>
        <v>0</v>
      </c>
      <c r="H5">
        <f t="shared" ca="1" si="3"/>
        <v>0</v>
      </c>
      <c r="J5">
        <f t="shared" ca="1" si="4"/>
        <v>0</v>
      </c>
      <c r="L5">
        <f t="shared" ca="1" si="5"/>
        <v>64</v>
      </c>
      <c r="O5" t="s">
        <v>10</v>
      </c>
      <c r="P5">
        <v>88</v>
      </c>
      <c r="Q5">
        <v>9</v>
      </c>
      <c r="R5">
        <f>100-P5-Q5</f>
        <v>3</v>
      </c>
      <c r="S5">
        <f ca="1">RAND()*100</f>
        <v>88.113065430208053</v>
      </c>
      <c r="U5">
        <f t="shared" ref="U4:U20" ca="1" si="10">IF(S5&gt;R5,1,0)</f>
        <v>1</v>
      </c>
      <c r="V5">
        <f t="shared" ref="V4:V20" ca="1" si="11">IF(S5&gt;(Q5+R5),2,0)</f>
        <v>2</v>
      </c>
      <c r="X5">
        <f ca="1">U5+V5</f>
        <v>3</v>
      </c>
      <c r="Z5">
        <f t="shared" ref="Z5:Z20" ca="1" si="12">Z4+X5</f>
        <v>50</v>
      </c>
      <c r="AC5" s="1" t="s">
        <v>14</v>
      </c>
      <c r="AD5">
        <v>42</v>
      </c>
      <c r="AE5">
        <v>27</v>
      </c>
      <c r="AF5">
        <f t="shared" si="6"/>
        <v>31</v>
      </c>
      <c r="AG5">
        <f t="shared" ca="1" si="7"/>
        <v>19.256354711302482</v>
      </c>
      <c r="AI5">
        <f t="shared" ca="1" si="8"/>
        <v>0</v>
      </c>
      <c r="AJ5">
        <f t="shared" ca="1" si="9"/>
        <v>0</v>
      </c>
      <c r="AL5">
        <f t="shared" ref="AL4:AL20" ca="1" si="13">AI5+AJ5</f>
        <v>0</v>
      </c>
      <c r="AN5">
        <f t="shared" ref="AN5:AN20" ca="1" si="14">AN4+AL5</f>
        <v>45</v>
      </c>
    </row>
    <row r="6" spans="1:40" x14ac:dyDescent="0.25">
      <c r="A6" s="1" t="s">
        <v>3</v>
      </c>
      <c r="B6">
        <v>74</v>
      </c>
      <c r="C6">
        <v>16</v>
      </c>
      <c r="D6">
        <v>11</v>
      </c>
      <c r="E6">
        <f ca="1">RAND()*100</f>
        <v>89.98463558971946</v>
      </c>
      <c r="G6">
        <f ca="1">IF(E6&gt;D6,1,0)</f>
        <v>1</v>
      </c>
      <c r="H6">
        <f ca="1">IF(E6&gt;(C6+D6),2,0)</f>
        <v>2</v>
      </c>
      <c r="J6">
        <f ca="1">SUM(G6:H6)</f>
        <v>3</v>
      </c>
      <c r="L6">
        <f ca="1">L5+J6</f>
        <v>67</v>
      </c>
      <c r="O6" s="1" t="s">
        <v>1</v>
      </c>
      <c r="P6">
        <v>71</v>
      </c>
      <c r="Q6">
        <v>17</v>
      </c>
      <c r="R6">
        <f>100-P6-Q6</f>
        <v>12</v>
      </c>
      <c r="S6">
        <f ca="1">RAND()*100</f>
        <v>55.247194000846157</v>
      </c>
      <c r="U6">
        <f t="shared" ca="1" si="10"/>
        <v>1</v>
      </c>
      <c r="V6">
        <f t="shared" ca="1" si="11"/>
        <v>2</v>
      </c>
      <c r="X6">
        <f ca="1">U6+V6</f>
        <v>3</v>
      </c>
      <c r="Z6">
        <f t="shared" ca="1" si="12"/>
        <v>53</v>
      </c>
      <c r="AC6" t="s">
        <v>3</v>
      </c>
      <c r="AD6">
        <v>64</v>
      </c>
      <c r="AE6">
        <v>21</v>
      </c>
      <c r="AF6">
        <f t="shared" si="6"/>
        <v>15</v>
      </c>
      <c r="AG6">
        <f t="shared" ca="1" si="7"/>
        <v>97.633451140508981</v>
      </c>
      <c r="AI6">
        <f t="shared" ca="1" si="8"/>
        <v>1</v>
      </c>
      <c r="AJ6">
        <f t="shared" ca="1" si="9"/>
        <v>2</v>
      </c>
      <c r="AL6">
        <f t="shared" ca="1" si="13"/>
        <v>3</v>
      </c>
      <c r="AN6">
        <f t="shared" ca="1" si="14"/>
        <v>48</v>
      </c>
    </row>
    <row r="7" spans="1:40" x14ac:dyDescent="0.25">
      <c r="A7" t="s">
        <v>5</v>
      </c>
      <c r="B7">
        <v>85</v>
      </c>
      <c r="C7">
        <v>11</v>
      </c>
      <c r="D7">
        <f>100-B7-C7</f>
        <v>4</v>
      </c>
      <c r="E7">
        <f ca="1">RAND()*100</f>
        <v>31.933180383590731</v>
      </c>
      <c r="G7">
        <f ca="1">IF(E7&gt;D7,1,0)</f>
        <v>1</v>
      </c>
      <c r="H7">
        <f ca="1">IF(E7&gt;(C7+D7),2,0)</f>
        <v>2</v>
      </c>
      <c r="J7">
        <f ca="1">SUM(G7:H7)</f>
        <v>3</v>
      </c>
      <c r="L7">
        <f ca="1">L6+J7</f>
        <v>70</v>
      </c>
      <c r="O7" s="1" t="s">
        <v>2</v>
      </c>
      <c r="P7">
        <v>60</v>
      </c>
      <c r="Q7">
        <v>20</v>
      </c>
      <c r="R7">
        <f>100-P7-Q7</f>
        <v>20</v>
      </c>
      <c r="S7">
        <f ca="1">RAND()*100</f>
        <v>81.105049919036645</v>
      </c>
      <c r="U7">
        <f t="shared" ca="1" si="10"/>
        <v>1</v>
      </c>
      <c r="V7">
        <f t="shared" ca="1" si="11"/>
        <v>2</v>
      </c>
      <c r="X7">
        <f ca="1">U7+V7</f>
        <v>3</v>
      </c>
      <c r="Z7">
        <f t="shared" ca="1" si="12"/>
        <v>56</v>
      </c>
      <c r="AC7" t="s">
        <v>16</v>
      </c>
      <c r="AD7">
        <v>38</v>
      </c>
      <c r="AE7">
        <v>25</v>
      </c>
      <c r="AF7">
        <f t="shared" si="6"/>
        <v>37</v>
      </c>
      <c r="AG7">
        <f t="shared" ca="1" si="7"/>
        <v>67.333372487824633</v>
      </c>
      <c r="AI7">
        <f t="shared" ca="1" si="8"/>
        <v>1</v>
      </c>
      <c r="AJ7">
        <f t="shared" ca="1" si="9"/>
        <v>2</v>
      </c>
      <c r="AL7">
        <f t="shared" ca="1" si="13"/>
        <v>3</v>
      </c>
      <c r="AN7">
        <f t="shared" ca="1" si="14"/>
        <v>51</v>
      </c>
    </row>
    <row r="8" spans="1:40" x14ac:dyDescent="0.25">
      <c r="A8" s="1" t="s">
        <v>6</v>
      </c>
      <c r="B8">
        <v>77</v>
      </c>
      <c r="C8">
        <v>14</v>
      </c>
      <c r="D8">
        <f>100-B8-C8</f>
        <v>9</v>
      </c>
      <c r="E8">
        <f ca="1">RAND()*100</f>
        <v>40.876619998365094</v>
      </c>
      <c r="G8">
        <f ca="1">IF(E8&gt;D8,1,0)</f>
        <v>1</v>
      </c>
      <c r="H8">
        <f ca="1">IF(E8&gt;(C8+D8),2,0)</f>
        <v>2</v>
      </c>
      <c r="J8">
        <f ca="1">SUM(G8:H8)</f>
        <v>3</v>
      </c>
      <c r="L8">
        <f ca="1">L7+J8</f>
        <v>73</v>
      </c>
      <c r="O8" t="s">
        <v>3</v>
      </c>
      <c r="P8">
        <v>91</v>
      </c>
      <c r="Q8">
        <v>7</v>
      </c>
      <c r="R8">
        <f>100-P8-Q8</f>
        <v>2</v>
      </c>
      <c r="S8">
        <f ca="1">RAND()*100</f>
        <v>88.533512971253941</v>
      </c>
      <c r="U8">
        <f t="shared" ca="1" si="10"/>
        <v>1</v>
      </c>
      <c r="V8">
        <f t="shared" ca="1" si="11"/>
        <v>2</v>
      </c>
      <c r="X8">
        <f ca="1">U8+V8</f>
        <v>3</v>
      </c>
      <c r="Z8">
        <f t="shared" ca="1" si="12"/>
        <v>59</v>
      </c>
      <c r="AC8" s="1" t="s">
        <v>0</v>
      </c>
      <c r="AD8">
        <v>34</v>
      </c>
      <c r="AE8">
        <v>27</v>
      </c>
      <c r="AF8">
        <f t="shared" si="6"/>
        <v>39</v>
      </c>
      <c r="AG8">
        <f t="shared" ca="1" si="7"/>
        <v>6.2785108459343153</v>
      </c>
      <c r="AI8">
        <f t="shared" ca="1" si="8"/>
        <v>0</v>
      </c>
      <c r="AJ8">
        <f t="shared" ca="1" si="9"/>
        <v>0</v>
      </c>
      <c r="AL8">
        <f t="shared" ca="1" si="13"/>
        <v>0</v>
      </c>
      <c r="AN8">
        <f t="shared" ca="1" si="14"/>
        <v>51</v>
      </c>
    </row>
    <row r="9" spans="1:40" x14ac:dyDescent="0.25">
      <c r="A9" t="s">
        <v>3</v>
      </c>
      <c r="B9">
        <v>87</v>
      </c>
      <c r="C9">
        <v>9</v>
      </c>
      <c r="D9">
        <f>100-B9-C9</f>
        <v>4</v>
      </c>
      <c r="E9">
        <f ca="1">RAND()*100</f>
        <v>7.6788446862046449</v>
      </c>
      <c r="G9">
        <f ca="1">IF(E9&gt;D9,1,0)</f>
        <v>1</v>
      </c>
      <c r="H9">
        <f ca="1">IF(E9&gt;(C9+D9),2,0)</f>
        <v>0</v>
      </c>
      <c r="J9">
        <f ca="1">SUM(G9:H9)</f>
        <v>1</v>
      </c>
      <c r="L9">
        <f ca="1">L8+J9</f>
        <v>74</v>
      </c>
      <c r="O9" s="1" t="s">
        <v>27</v>
      </c>
      <c r="P9">
        <v>61</v>
      </c>
      <c r="Q9">
        <v>20</v>
      </c>
      <c r="R9">
        <f>100-P9-Q9</f>
        <v>19</v>
      </c>
      <c r="S9">
        <f ca="1">RAND()*100</f>
        <v>15.496120472415553</v>
      </c>
      <c r="U9">
        <f t="shared" ca="1" si="10"/>
        <v>0</v>
      </c>
      <c r="V9">
        <f t="shared" ca="1" si="11"/>
        <v>0</v>
      </c>
      <c r="X9">
        <f ca="1">U9+V9</f>
        <v>0</v>
      </c>
      <c r="Z9">
        <f t="shared" ca="1" si="12"/>
        <v>59</v>
      </c>
      <c r="AC9" t="s">
        <v>11</v>
      </c>
      <c r="AI9">
        <f ca="1">IF(X9&lt;3,1,0)</f>
        <v>1</v>
      </c>
      <c r="AJ9">
        <f ca="1">IF(X9=0,2,0)</f>
        <v>2</v>
      </c>
      <c r="AL9">
        <f t="shared" ca="1" si="13"/>
        <v>3</v>
      </c>
      <c r="AN9">
        <f t="shared" ca="1" si="14"/>
        <v>54</v>
      </c>
    </row>
    <row r="10" spans="1:40" x14ac:dyDescent="0.25">
      <c r="A10" s="1" t="s">
        <v>7</v>
      </c>
      <c r="B10">
        <v>69</v>
      </c>
      <c r="C10">
        <v>18</v>
      </c>
      <c r="D10">
        <f>100-B10-C10</f>
        <v>13</v>
      </c>
      <c r="E10">
        <f ca="1">RAND()*100</f>
        <v>41.711158248504262</v>
      </c>
      <c r="G10">
        <f ca="1">IF(E10&gt;D10,1,0)</f>
        <v>1</v>
      </c>
      <c r="H10">
        <f ca="1">IF(E10&gt;(C10+D10),2,0)</f>
        <v>2</v>
      </c>
      <c r="J10">
        <f ca="1">SUM(G10:H10)</f>
        <v>3</v>
      </c>
      <c r="L10">
        <f ca="1">L9+J10</f>
        <v>77</v>
      </c>
      <c r="O10" t="s">
        <v>15</v>
      </c>
      <c r="P10">
        <v>83</v>
      </c>
      <c r="Q10">
        <v>11</v>
      </c>
      <c r="R10">
        <f>100-P10-Q10</f>
        <v>6</v>
      </c>
      <c r="S10">
        <f ca="1">RAND()*100</f>
        <v>67.337112735541851</v>
      </c>
      <c r="U10">
        <f t="shared" ca="1" si="10"/>
        <v>1</v>
      </c>
      <c r="V10">
        <f t="shared" ca="1" si="11"/>
        <v>2</v>
      </c>
      <c r="X10">
        <f ca="1">U10+V10</f>
        <v>3</v>
      </c>
      <c r="Z10">
        <f t="shared" ca="1" si="12"/>
        <v>62</v>
      </c>
      <c r="AC10" s="1" t="s">
        <v>6</v>
      </c>
      <c r="AD10">
        <v>53</v>
      </c>
      <c r="AE10">
        <v>24</v>
      </c>
      <c r="AF10">
        <f t="shared" si="6"/>
        <v>23</v>
      </c>
      <c r="AG10">
        <f t="shared" ca="1" si="7"/>
        <v>8.3646716082108714</v>
      </c>
      <c r="AI10">
        <f t="shared" ca="1" si="8"/>
        <v>0</v>
      </c>
      <c r="AJ10">
        <f t="shared" ca="1" si="9"/>
        <v>0</v>
      </c>
      <c r="AL10">
        <f t="shared" ca="1" si="13"/>
        <v>0</v>
      </c>
      <c r="AN10">
        <f t="shared" ca="1" si="14"/>
        <v>54</v>
      </c>
    </row>
    <row r="11" spans="1:40" x14ac:dyDescent="0.25">
      <c r="A11" t="s">
        <v>8</v>
      </c>
      <c r="B11">
        <v>85</v>
      </c>
      <c r="C11">
        <v>11</v>
      </c>
      <c r="D11">
        <f>100-B11-C11</f>
        <v>4</v>
      </c>
      <c r="E11">
        <f ca="1">RAND()*100</f>
        <v>36.058115097848585</v>
      </c>
      <c r="G11">
        <f ca="1">IF(E11&gt;D11,1,0)</f>
        <v>1</v>
      </c>
      <c r="H11">
        <f ca="1">IF(E11&gt;(C11+D11),2,0)</f>
        <v>2</v>
      </c>
      <c r="J11">
        <f ca="1">SUM(G11:H11)</f>
        <v>3</v>
      </c>
      <c r="L11">
        <f ca="1">L10+J11</f>
        <v>80</v>
      </c>
      <c r="O11" s="1" t="s">
        <v>4</v>
      </c>
      <c r="P11">
        <v>61</v>
      </c>
      <c r="Q11">
        <v>20</v>
      </c>
      <c r="R11">
        <f>100-P11-Q11</f>
        <v>19</v>
      </c>
      <c r="S11">
        <f ca="1">RAND()*100</f>
        <v>16.284596268789532</v>
      </c>
      <c r="U11">
        <f t="shared" ca="1" si="10"/>
        <v>0</v>
      </c>
      <c r="V11">
        <f t="shared" ca="1" si="11"/>
        <v>0</v>
      </c>
      <c r="X11">
        <f ca="1">U11+V11</f>
        <v>0</v>
      </c>
      <c r="Z11">
        <f t="shared" ca="1" si="12"/>
        <v>62</v>
      </c>
      <c r="AC11" t="s">
        <v>12</v>
      </c>
      <c r="AD11">
        <v>65</v>
      </c>
      <c r="AE11">
        <v>20</v>
      </c>
      <c r="AF11">
        <f t="shared" si="6"/>
        <v>15</v>
      </c>
      <c r="AG11">
        <f t="shared" ca="1" si="7"/>
        <v>98.733702114236308</v>
      </c>
      <c r="AI11">
        <f t="shared" ca="1" si="8"/>
        <v>1</v>
      </c>
      <c r="AJ11">
        <f t="shared" ca="1" si="9"/>
        <v>2</v>
      </c>
      <c r="AL11">
        <f t="shared" ca="1" si="13"/>
        <v>3</v>
      </c>
      <c r="AN11">
        <f t="shared" ca="1" si="14"/>
        <v>57</v>
      </c>
    </row>
    <row r="12" spans="1:40" x14ac:dyDescent="0.25">
      <c r="A12" s="1" t="s">
        <v>9</v>
      </c>
      <c r="B12">
        <v>58</v>
      </c>
      <c r="C12">
        <v>22</v>
      </c>
      <c r="D12">
        <f>100-B12-C12</f>
        <v>20</v>
      </c>
      <c r="E12">
        <f ca="1">RAND()*100</f>
        <v>4.3729357961589503</v>
      </c>
      <c r="G12">
        <f ca="1">IF(E12&gt;D12,1,0)</f>
        <v>0</v>
      </c>
      <c r="H12">
        <f ca="1">IF(E12&gt;(C12+D12),2,0)</f>
        <v>0</v>
      </c>
      <c r="J12">
        <f ca="1">SUM(G12:H12)</f>
        <v>0</v>
      </c>
      <c r="L12">
        <f ca="1">L11+J12</f>
        <v>80</v>
      </c>
      <c r="O12" t="s">
        <v>14</v>
      </c>
      <c r="P12">
        <v>88</v>
      </c>
      <c r="Q12">
        <v>9</v>
      </c>
      <c r="R12">
        <f>100-P12-Q12</f>
        <v>3</v>
      </c>
      <c r="S12">
        <f ca="1">RAND()*100</f>
        <v>92.250105499000256</v>
      </c>
      <c r="U12">
        <f t="shared" ca="1" si="10"/>
        <v>1</v>
      </c>
      <c r="V12">
        <f t="shared" ca="1" si="11"/>
        <v>2</v>
      </c>
      <c r="X12">
        <f ca="1">U12+V12</f>
        <v>3</v>
      </c>
      <c r="Z12">
        <f t="shared" ca="1" si="12"/>
        <v>65</v>
      </c>
      <c r="AC12" s="1" t="s">
        <v>7</v>
      </c>
      <c r="AD12">
        <v>44</v>
      </c>
      <c r="AE12">
        <v>26</v>
      </c>
      <c r="AF12">
        <f t="shared" si="6"/>
        <v>30</v>
      </c>
      <c r="AG12">
        <f t="shared" ca="1" si="7"/>
        <v>48.894363958898623</v>
      </c>
      <c r="AI12">
        <f t="shared" ca="1" si="8"/>
        <v>1</v>
      </c>
      <c r="AJ12">
        <f t="shared" ca="1" si="9"/>
        <v>0</v>
      </c>
      <c r="AL12">
        <f t="shared" ca="1" si="13"/>
        <v>1</v>
      </c>
      <c r="AN12">
        <f t="shared" ca="1" si="14"/>
        <v>58</v>
      </c>
    </row>
    <row r="13" spans="1:40" x14ac:dyDescent="0.25">
      <c r="A13" t="s">
        <v>10</v>
      </c>
      <c r="B13">
        <v>84</v>
      </c>
      <c r="C13">
        <v>12</v>
      </c>
      <c r="D13">
        <f>100-B13-C13</f>
        <v>4</v>
      </c>
      <c r="E13">
        <f ca="1">RAND()*100</f>
        <v>2.3008159693915786</v>
      </c>
      <c r="G13">
        <f ca="1">IF(E13&gt;D13,1,0)</f>
        <v>0</v>
      </c>
      <c r="H13">
        <f ca="1">IF(E13&gt;(C13+D13),2,0)</f>
        <v>0</v>
      </c>
      <c r="J13">
        <f ca="1">SUM(G13:H13)</f>
        <v>0</v>
      </c>
      <c r="L13">
        <f ca="1">L12+J13</f>
        <v>80</v>
      </c>
      <c r="O13" s="1" t="s">
        <v>16</v>
      </c>
      <c r="P13">
        <v>54</v>
      </c>
      <c r="Q13">
        <v>21</v>
      </c>
      <c r="R13">
        <f>100-P13-Q13</f>
        <v>25</v>
      </c>
      <c r="S13">
        <f ca="1">RAND()*100</f>
        <v>38.45061432462299</v>
      </c>
      <c r="U13">
        <f t="shared" ca="1" si="10"/>
        <v>1</v>
      </c>
      <c r="V13">
        <f t="shared" ca="1" si="11"/>
        <v>0</v>
      </c>
      <c r="X13">
        <f ca="1">U13+V13</f>
        <v>1</v>
      </c>
      <c r="Z13">
        <f t="shared" ca="1" si="12"/>
        <v>66</v>
      </c>
      <c r="AC13" t="s">
        <v>13</v>
      </c>
      <c r="AD13">
        <v>59</v>
      </c>
      <c r="AE13">
        <v>2</v>
      </c>
      <c r="AF13">
        <f t="shared" si="6"/>
        <v>39</v>
      </c>
      <c r="AG13">
        <f t="shared" ca="1" si="7"/>
        <v>14.008517188165538</v>
      </c>
      <c r="AI13">
        <f t="shared" ca="1" si="8"/>
        <v>0</v>
      </c>
      <c r="AJ13">
        <f t="shared" ca="1" si="9"/>
        <v>0</v>
      </c>
      <c r="AL13">
        <f t="shared" ca="1" si="13"/>
        <v>0</v>
      </c>
      <c r="AN13">
        <f t="shared" ca="1" si="14"/>
        <v>58</v>
      </c>
    </row>
    <row r="14" spans="1:40" x14ac:dyDescent="0.25">
      <c r="A14" s="1" t="s">
        <v>11</v>
      </c>
      <c r="B14">
        <v>52</v>
      </c>
      <c r="C14">
        <v>22</v>
      </c>
      <c r="D14">
        <f>100-B14-C14</f>
        <v>26</v>
      </c>
      <c r="E14">
        <f ca="1">RAND()*100</f>
        <v>72.365467214094579</v>
      </c>
      <c r="G14">
        <f ca="1">IF(E14&gt;D14,1,0)</f>
        <v>1</v>
      </c>
      <c r="H14">
        <f ca="1">IF(E14&gt;(C14+D14),2,0)</f>
        <v>2</v>
      </c>
      <c r="J14">
        <f ca="1">SUM(G14:H14)</f>
        <v>3</v>
      </c>
      <c r="L14">
        <f ca="1">L13+J14</f>
        <v>83</v>
      </c>
      <c r="O14" t="s">
        <v>21</v>
      </c>
      <c r="U14">
        <f ca="1">IF(J14&lt;3,1,0)</f>
        <v>0</v>
      </c>
      <c r="V14">
        <f ca="1">IF(J14=0,2,0)</f>
        <v>0</v>
      </c>
      <c r="X14">
        <f ca="1">U14+V14</f>
        <v>0</v>
      </c>
      <c r="Z14">
        <f t="shared" ca="1" si="12"/>
        <v>66</v>
      </c>
      <c r="AC14" s="1" t="s">
        <v>9</v>
      </c>
      <c r="AD14">
        <v>40</v>
      </c>
      <c r="AE14">
        <v>27</v>
      </c>
      <c r="AF14">
        <f t="shared" si="6"/>
        <v>33</v>
      </c>
      <c r="AG14">
        <f t="shared" ca="1" si="7"/>
        <v>40.575548050698053</v>
      </c>
      <c r="AI14">
        <f t="shared" ca="1" si="8"/>
        <v>1</v>
      </c>
      <c r="AJ14">
        <f t="shared" ca="1" si="9"/>
        <v>0</v>
      </c>
      <c r="AL14">
        <f t="shared" ca="1" si="13"/>
        <v>1</v>
      </c>
      <c r="AN14">
        <f t="shared" ca="1" si="14"/>
        <v>59</v>
      </c>
    </row>
    <row r="15" spans="1:40" x14ac:dyDescent="0.25">
      <c r="A15" t="s">
        <v>12</v>
      </c>
      <c r="B15">
        <v>88</v>
      </c>
      <c r="C15">
        <v>9</v>
      </c>
      <c r="D15">
        <f>100-B15-C15</f>
        <v>3</v>
      </c>
      <c r="E15">
        <f ca="1">RAND()*100</f>
        <v>29.985638544005134</v>
      </c>
      <c r="G15">
        <f ca="1">IF(E15&gt;D15,1,0)</f>
        <v>1</v>
      </c>
      <c r="H15">
        <f ca="1">IF(E15&gt;(C15+D15),2,0)</f>
        <v>2</v>
      </c>
      <c r="J15">
        <f ca="1">SUM(G15:H15)</f>
        <v>3</v>
      </c>
      <c r="L15">
        <f ca="1">L14+J15</f>
        <v>86</v>
      </c>
      <c r="O15" s="1" t="s">
        <v>5</v>
      </c>
      <c r="P15">
        <v>75</v>
      </c>
      <c r="Q15">
        <v>15</v>
      </c>
      <c r="R15">
        <f>100-P15-Q15</f>
        <v>10</v>
      </c>
      <c r="S15">
        <f ca="1">RAND()*100</f>
        <v>83.333064030859902</v>
      </c>
      <c r="U15">
        <f t="shared" ca="1" si="10"/>
        <v>1</v>
      </c>
      <c r="V15">
        <f t="shared" ca="1" si="11"/>
        <v>2</v>
      </c>
      <c r="X15">
        <f ca="1">U15+V15</f>
        <v>3</v>
      </c>
      <c r="Z15">
        <f t="shared" ca="1" si="12"/>
        <v>69</v>
      </c>
      <c r="AC15" t="s">
        <v>10</v>
      </c>
      <c r="AD15">
        <v>59</v>
      </c>
      <c r="AE15">
        <v>24</v>
      </c>
      <c r="AF15">
        <f t="shared" si="6"/>
        <v>17</v>
      </c>
      <c r="AG15">
        <f t="shared" ca="1" si="7"/>
        <v>39.584505249840632</v>
      </c>
      <c r="AI15">
        <f t="shared" ca="1" si="8"/>
        <v>1</v>
      </c>
      <c r="AJ15">
        <f t="shared" ca="1" si="9"/>
        <v>0</v>
      </c>
      <c r="AL15">
        <f t="shared" ca="1" si="13"/>
        <v>1</v>
      </c>
      <c r="AN15">
        <f t="shared" ca="1" si="14"/>
        <v>60</v>
      </c>
    </row>
    <row r="16" spans="1:40" x14ac:dyDescent="0.25">
      <c r="A16" s="1" t="s">
        <v>13</v>
      </c>
      <c r="B16">
        <v>68</v>
      </c>
      <c r="C16">
        <v>19</v>
      </c>
      <c r="D16">
        <f>100-B16-C16</f>
        <v>13</v>
      </c>
      <c r="E16">
        <f ca="1">RAND()*100</f>
        <v>93.473567474962394</v>
      </c>
      <c r="G16">
        <f ca="1">IF(E16&gt;D16,1,0)</f>
        <v>1</v>
      </c>
      <c r="H16">
        <f ca="1">IF(E16&gt;(C16+D16),2,0)</f>
        <v>2</v>
      </c>
      <c r="J16">
        <f ca="1">SUM(G16:H16)</f>
        <v>3</v>
      </c>
      <c r="L16">
        <f ca="1">L15+J16</f>
        <v>89</v>
      </c>
      <c r="O16" t="s">
        <v>17</v>
      </c>
      <c r="P16">
        <v>91</v>
      </c>
      <c r="Q16">
        <v>7</v>
      </c>
      <c r="R16">
        <f>100-P16-Q16</f>
        <v>2</v>
      </c>
      <c r="S16">
        <f ca="1">RAND()*100</f>
        <v>48.869826135097263</v>
      </c>
      <c r="U16">
        <f t="shared" ca="1" si="10"/>
        <v>1</v>
      </c>
      <c r="V16">
        <f t="shared" ca="1" si="11"/>
        <v>2</v>
      </c>
      <c r="X16">
        <f ca="1">U16+V16</f>
        <v>3</v>
      </c>
      <c r="Z16">
        <f t="shared" ca="1" si="12"/>
        <v>72</v>
      </c>
      <c r="AC16" s="1" t="s">
        <v>15</v>
      </c>
      <c r="AD16">
        <v>35</v>
      </c>
      <c r="AE16">
        <v>25</v>
      </c>
      <c r="AF16">
        <f t="shared" si="6"/>
        <v>40</v>
      </c>
      <c r="AG16">
        <f t="shared" ca="1" si="7"/>
        <v>56.776404746953666</v>
      </c>
      <c r="AI16">
        <f t="shared" ca="1" si="8"/>
        <v>1</v>
      </c>
      <c r="AJ16">
        <f t="shared" ca="1" si="9"/>
        <v>0</v>
      </c>
      <c r="AL16">
        <f t="shared" ca="1" si="13"/>
        <v>1</v>
      </c>
      <c r="AN16">
        <f t="shared" ca="1" si="14"/>
        <v>61</v>
      </c>
    </row>
    <row r="17" spans="1:40" x14ac:dyDescent="0.25">
      <c r="A17" t="s">
        <v>14</v>
      </c>
      <c r="B17">
        <v>84</v>
      </c>
      <c r="C17">
        <v>12</v>
      </c>
      <c r="D17">
        <f>100-B17-C17</f>
        <v>4</v>
      </c>
      <c r="E17">
        <f ca="1">RAND()*100</f>
        <v>29.461657592435298</v>
      </c>
      <c r="G17">
        <f ca="1">IF(E17&gt;D17,1,0)</f>
        <v>1</v>
      </c>
      <c r="H17">
        <f ca="1">IF(E17&gt;(C17+D17),2,0)</f>
        <v>2</v>
      </c>
      <c r="J17">
        <f ca="1">SUM(G17:H17)</f>
        <v>3</v>
      </c>
      <c r="L17">
        <f ca="1">L16+J17</f>
        <v>92</v>
      </c>
      <c r="O17" s="1" t="s">
        <v>13</v>
      </c>
      <c r="P17">
        <v>73</v>
      </c>
      <c r="Q17">
        <v>16</v>
      </c>
      <c r="R17">
        <f>100-P17-Q17</f>
        <v>11</v>
      </c>
      <c r="S17">
        <f ca="1">RAND()*100</f>
        <v>82.159857342096544</v>
      </c>
      <c r="U17">
        <f t="shared" ca="1" si="10"/>
        <v>1</v>
      </c>
      <c r="V17">
        <f t="shared" ca="1" si="11"/>
        <v>2</v>
      </c>
      <c r="X17">
        <f ca="1">U17+V17</f>
        <v>3</v>
      </c>
      <c r="Z17">
        <f t="shared" ca="1" si="12"/>
        <v>75</v>
      </c>
      <c r="AC17" s="1" t="s">
        <v>8</v>
      </c>
      <c r="AD17">
        <v>44</v>
      </c>
      <c r="AE17">
        <v>26</v>
      </c>
      <c r="AF17">
        <f t="shared" si="6"/>
        <v>30</v>
      </c>
      <c r="AG17">
        <f t="shared" ca="1" si="7"/>
        <v>35.747889590778072</v>
      </c>
      <c r="AI17">
        <f t="shared" ca="1" si="8"/>
        <v>1</v>
      </c>
      <c r="AJ17">
        <f t="shared" ca="1" si="9"/>
        <v>0</v>
      </c>
      <c r="AL17">
        <f t="shared" ca="1" si="13"/>
        <v>1</v>
      </c>
      <c r="AN17">
        <f t="shared" ca="1" si="14"/>
        <v>62</v>
      </c>
    </row>
    <row r="18" spans="1:40" x14ac:dyDescent="0.25">
      <c r="A18" s="1" t="s">
        <v>15</v>
      </c>
      <c r="B18">
        <v>61</v>
      </c>
      <c r="C18">
        <v>20</v>
      </c>
      <c r="D18">
        <f>100-B18-C18</f>
        <v>19</v>
      </c>
      <c r="E18">
        <f ca="1">RAND()*100</f>
        <v>6.1213206239982938</v>
      </c>
      <c r="G18">
        <f ca="1">IF(E18&gt;D18,1,0)</f>
        <v>0</v>
      </c>
      <c r="H18">
        <f ca="1">IF(E18&gt;(C18+D18),2,0)</f>
        <v>0</v>
      </c>
      <c r="J18">
        <f ca="1">SUM(G18:H18)</f>
        <v>0</v>
      </c>
      <c r="L18">
        <f ca="1">L17+J18</f>
        <v>92</v>
      </c>
      <c r="O18" t="s">
        <v>8</v>
      </c>
      <c r="P18">
        <v>89</v>
      </c>
      <c r="Q18">
        <v>8</v>
      </c>
      <c r="R18">
        <f>100-P18-Q18</f>
        <v>3</v>
      </c>
      <c r="S18">
        <f ca="1">RAND()*100</f>
        <v>24.273636366177886</v>
      </c>
      <c r="U18">
        <f t="shared" ca="1" si="10"/>
        <v>1</v>
      </c>
      <c r="V18">
        <f t="shared" ca="1" si="11"/>
        <v>2</v>
      </c>
      <c r="X18">
        <f ca="1">U18+V18</f>
        <v>3</v>
      </c>
      <c r="Z18">
        <f t="shared" ca="1" si="12"/>
        <v>78</v>
      </c>
      <c r="AC18" t="s">
        <v>1</v>
      </c>
      <c r="AD18">
        <v>57</v>
      </c>
      <c r="AE18">
        <v>25</v>
      </c>
      <c r="AF18">
        <f t="shared" si="6"/>
        <v>18</v>
      </c>
      <c r="AG18">
        <f t="shared" ca="1" si="7"/>
        <v>35.752457696457405</v>
      </c>
      <c r="AI18">
        <f t="shared" ca="1" si="8"/>
        <v>1</v>
      </c>
      <c r="AJ18">
        <f t="shared" ca="1" si="9"/>
        <v>0</v>
      </c>
      <c r="AL18">
        <f t="shared" ca="1" si="13"/>
        <v>1</v>
      </c>
      <c r="AN18">
        <f t="shared" ca="1" si="14"/>
        <v>63</v>
      </c>
    </row>
    <row r="19" spans="1:40" x14ac:dyDescent="0.25">
      <c r="A19" t="s">
        <v>16</v>
      </c>
      <c r="B19">
        <v>63</v>
      </c>
      <c r="C19">
        <v>20</v>
      </c>
      <c r="D19">
        <f>100-B19-C19</f>
        <v>17</v>
      </c>
      <c r="E19">
        <f ca="1">RAND()*100</f>
        <v>64.545944344730728</v>
      </c>
      <c r="G19">
        <f ca="1">IF(E19&gt;D19,1,0)</f>
        <v>1</v>
      </c>
      <c r="H19">
        <f ca="1">IF(E19&gt;(C19+D19),2,0)</f>
        <v>2</v>
      </c>
      <c r="J19">
        <f ca="1">SUM(G19:H19)</f>
        <v>3</v>
      </c>
      <c r="L19">
        <f ca="1">L18+J19</f>
        <v>95</v>
      </c>
      <c r="O19" s="1" t="s">
        <v>7</v>
      </c>
      <c r="P19">
        <v>75</v>
      </c>
      <c r="Q19">
        <v>15</v>
      </c>
      <c r="R19">
        <f>100-P19-Q19</f>
        <v>10</v>
      </c>
      <c r="S19">
        <f ca="1">RAND()*100</f>
        <v>47.589721890963553</v>
      </c>
      <c r="U19">
        <f t="shared" ca="1" si="10"/>
        <v>1</v>
      </c>
      <c r="V19">
        <f t="shared" ca="1" si="11"/>
        <v>2</v>
      </c>
      <c r="X19">
        <f ca="1">U19+V19</f>
        <v>3</v>
      </c>
      <c r="Z19">
        <f t="shared" ca="1" si="12"/>
        <v>81</v>
      </c>
      <c r="AC19" s="1" t="s">
        <v>2</v>
      </c>
      <c r="AD19">
        <v>28</v>
      </c>
      <c r="AE19">
        <v>24</v>
      </c>
      <c r="AF19">
        <f t="shared" si="6"/>
        <v>48</v>
      </c>
      <c r="AG19">
        <f t="shared" ca="1" si="7"/>
        <v>97.648125192126173</v>
      </c>
      <c r="AI19">
        <f t="shared" ca="1" si="8"/>
        <v>1</v>
      </c>
      <c r="AJ19">
        <f t="shared" ca="1" si="9"/>
        <v>2</v>
      </c>
      <c r="AL19">
        <f t="shared" ca="1" si="13"/>
        <v>3</v>
      </c>
      <c r="AN19">
        <f t="shared" ca="1" si="14"/>
        <v>66</v>
      </c>
    </row>
    <row r="20" spans="1:40" x14ac:dyDescent="0.25">
      <c r="A20" s="1" t="s">
        <v>17</v>
      </c>
      <c r="B20">
        <v>73</v>
      </c>
      <c r="C20">
        <v>16</v>
      </c>
      <c r="D20">
        <f>100-B20-C20</f>
        <v>11</v>
      </c>
      <c r="E20">
        <f ca="1">RAND()*100</f>
        <v>70.60616630834528</v>
      </c>
      <c r="G20">
        <f ca="1">IF(E20&gt;D20,1,0)</f>
        <v>1</v>
      </c>
      <c r="H20">
        <f ca="1">IF(E20&gt;(C20+D20),2,0)</f>
        <v>2</v>
      </c>
      <c r="J20">
        <f ca="1">SUM(G20:H20)</f>
        <v>3</v>
      </c>
      <c r="L20">
        <f ca="1">L19+J20</f>
        <v>98</v>
      </c>
      <c r="O20" t="s">
        <v>6</v>
      </c>
      <c r="P20">
        <v>93</v>
      </c>
      <c r="Q20">
        <v>6</v>
      </c>
      <c r="R20">
        <f>100-P20-Q20</f>
        <v>1</v>
      </c>
      <c r="S20">
        <f ca="1">RAND()*100</f>
        <v>53.780880384974907</v>
      </c>
      <c r="U20">
        <f t="shared" ca="1" si="10"/>
        <v>1</v>
      </c>
      <c r="V20">
        <f t="shared" ca="1" si="11"/>
        <v>2</v>
      </c>
      <c r="X20">
        <f ca="1">U20+V20</f>
        <v>3</v>
      </c>
      <c r="Z20">
        <f t="shared" ca="1" si="12"/>
        <v>84</v>
      </c>
      <c r="AC20" t="s">
        <v>4</v>
      </c>
      <c r="AD20">
        <v>45</v>
      </c>
      <c r="AE20">
        <v>26</v>
      </c>
      <c r="AF20">
        <f t="shared" si="6"/>
        <v>29</v>
      </c>
      <c r="AG20">
        <f t="shared" ca="1" si="7"/>
        <v>90.736741100021121</v>
      </c>
      <c r="AI20">
        <f t="shared" ca="1" si="8"/>
        <v>1</v>
      </c>
      <c r="AJ20">
        <f t="shared" ca="1" si="9"/>
        <v>2</v>
      </c>
      <c r="AL20">
        <f t="shared" ca="1" si="13"/>
        <v>3</v>
      </c>
      <c r="AN20">
        <f t="shared" ca="1" si="14"/>
        <v>69</v>
      </c>
    </row>
    <row r="21" spans="1:40" x14ac:dyDescent="0.25">
      <c r="B21">
        <f>SUM(B4:B20)/100*3+SUM(C4:C20)/100</f>
        <v>39.85</v>
      </c>
      <c r="P21">
        <f>(SUM(P4:P20)+D14)/100*3+(SUM(Q4:Q20)+C14)/100</f>
        <v>37.599999999999994</v>
      </c>
      <c r="AD21">
        <f>(SUM(AD5:AD20)+R9)*3/100+(SUM(AE5:AE20)+Q9)/100</f>
        <v>25.470000000000002</v>
      </c>
    </row>
    <row r="24" spans="1:40" x14ac:dyDescent="0.25">
      <c r="A24" t="s">
        <v>21</v>
      </c>
      <c r="B24" t="s">
        <v>11</v>
      </c>
      <c r="C24" t="s">
        <v>27</v>
      </c>
      <c r="E24" t="s">
        <v>29</v>
      </c>
    </row>
    <row r="25" spans="1:40" x14ac:dyDescent="0.25">
      <c r="A25">
        <f ca="1">L20</f>
        <v>98</v>
      </c>
      <c r="B25">
        <f ca="1">Z20</f>
        <v>84</v>
      </c>
      <c r="C25">
        <f ca="1">AN20</f>
        <v>69</v>
      </c>
      <c r="E25" t="str">
        <f ca="1">INDEX($A$24:C25,1,MATCH(MAX(A25:C25),A25:C25,0))</f>
        <v>Liverpool</v>
      </c>
      <c r="G25" t="s">
        <v>30</v>
      </c>
    </row>
    <row r="26" spans="1:40" x14ac:dyDescent="0.25">
      <c r="A26">
        <f>61+B21</f>
        <v>100.85</v>
      </c>
      <c r="B26">
        <f>47+P21</f>
        <v>84.6</v>
      </c>
      <c r="C26">
        <f>45+AD21</f>
        <v>70.47</v>
      </c>
      <c r="E26" t="str">
        <f>INDEX($A$24:C26,1,MATCH(MAX(A26:C26),A26:C26,0))</f>
        <v>Liverpool</v>
      </c>
      <c r="G26" t="s">
        <v>31</v>
      </c>
    </row>
    <row r="27" spans="1:40" x14ac:dyDescent="0.25">
      <c r="P27" s="2"/>
      <c r="Q27" s="2"/>
      <c r="R27" s="2"/>
    </row>
    <row r="28" spans="1:40" x14ac:dyDescent="0.25">
      <c r="A28" t="s">
        <v>21</v>
      </c>
      <c r="B28" t="s">
        <v>11</v>
      </c>
      <c r="C28" t="s">
        <v>27</v>
      </c>
      <c r="G28" t="s">
        <v>35</v>
      </c>
      <c r="H28" t="s">
        <v>34</v>
      </c>
      <c r="P28" s="2"/>
      <c r="Q28" s="2"/>
      <c r="R28" s="2"/>
      <c r="S28" t="s">
        <v>32</v>
      </c>
      <c r="T28" t="s">
        <v>33</v>
      </c>
    </row>
    <row r="29" spans="1:40" x14ac:dyDescent="0.25">
      <c r="A29">
        <f>L3</f>
        <v>61</v>
      </c>
      <c r="B29">
        <f>B30-X4</f>
        <v>44</v>
      </c>
      <c r="C29">
        <f>C30-Y4</f>
        <v>45</v>
      </c>
      <c r="E29" t="str">
        <f>INDEX($A$28:C29,1,MATCH(MAX(A29:C29),A29:C29,0))</f>
        <v>Liverpool</v>
      </c>
      <c r="G29">
        <f t="shared" ref="G29:G44" si="15">G30-1</f>
        <v>21</v>
      </c>
      <c r="H29">
        <f>IF(S29&gt;T29,"Won",T29-S29)</f>
        <v>36</v>
      </c>
      <c r="P29" s="2"/>
      <c r="Q29" s="2"/>
      <c r="R29" s="2"/>
      <c r="S29">
        <f>A29-MAX(B29:C29)</f>
        <v>16</v>
      </c>
      <c r="T29">
        <f t="shared" ref="T29:T44" si="16">T30+3</f>
        <v>52</v>
      </c>
    </row>
    <row r="30" spans="1:40" x14ac:dyDescent="0.25">
      <c r="A30">
        <f t="shared" ref="A30:A59" ca="1" si="17">L4</f>
        <v>64</v>
      </c>
      <c r="B30">
        <f t="shared" ref="B30:B59" si="18">Z4</f>
        <v>47</v>
      </c>
      <c r="C30">
        <f t="shared" ref="C30:C59" si="19">AN4</f>
        <v>45</v>
      </c>
      <c r="E30" t="str">
        <f ca="1">INDEX($A$28:C30,1,MATCH(MAX(A30:C30),A30:C30,0))</f>
        <v>Liverpool</v>
      </c>
      <c r="G30">
        <f t="shared" si="15"/>
        <v>22</v>
      </c>
      <c r="H30">
        <f t="shared" ref="H30:H46" ca="1" si="20">IF(S30&gt;T30,"Won",T30-S30)</f>
        <v>32</v>
      </c>
      <c r="P30" s="2"/>
      <c r="Q30" s="2"/>
      <c r="R30" s="2"/>
      <c r="S30">
        <f ca="1">A30-MAX(B30:C30)</f>
        <v>17</v>
      </c>
      <c r="T30">
        <f t="shared" si="16"/>
        <v>49</v>
      </c>
    </row>
    <row r="31" spans="1:40" x14ac:dyDescent="0.25">
      <c r="A31">
        <f t="shared" ca="1" si="17"/>
        <v>64</v>
      </c>
      <c r="B31">
        <f t="shared" ca="1" si="18"/>
        <v>50</v>
      </c>
      <c r="C31">
        <f t="shared" ca="1" si="19"/>
        <v>45</v>
      </c>
      <c r="E31" t="str">
        <f ca="1">INDEX($A$28:C31,1,MATCH(MAX(A31:C31),A31:C31,0))</f>
        <v>Liverpool</v>
      </c>
      <c r="G31">
        <f t="shared" si="15"/>
        <v>23</v>
      </c>
      <c r="H31">
        <f t="shared" ca="1" si="20"/>
        <v>32</v>
      </c>
      <c r="P31" s="2"/>
      <c r="Q31" s="2"/>
      <c r="R31" s="2"/>
      <c r="S31">
        <f ca="1">A31-MAX(B31:C31)</f>
        <v>14</v>
      </c>
      <c r="T31">
        <f t="shared" si="16"/>
        <v>46</v>
      </c>
    </row>
    <row r="32" spans="1:40" x14ac:dyDescent="0.25">
      <c r="A32">
        <f t="shared" ca="1" si="17"/>
        <v>67</v>
      </c>
      <c r="B32">
        <f t="shared" ca="1" si="18"/>
        <v>53</v>
      </c>
      <c r="C32">
        <f t="shared" ca="1" si="19"/>
        <v>48</v>
      </c>
      <c r="E32" t="str">
        <f ca="1">INDEX($A$28:C32,1,MATCH(MAX(A32:C32),A32:C32,0))</f>
        <v>Liverpool</v>
      </c>
      <c r="G32">
        <f t="shared" si="15"/>
        <v>24</v>
      </c>
      <c r="H32">
        <f t="shared" ca="1" si="20"/>
        <v>29</v>
      </c>
      <c r="S32">
        <f ca="1">A32-MAX(B32:C32)</f>
        <v>14</v>
      </c>
      <c r="T32">
        <f t="shared" si="16"/>
        <v>43</v>
      </c>
    </row>
    <row r="33" spans="1:20" x14ac:dyDescent="0.25">
      <c r="A33">
        <f t="shared" ca="1" si="17"/>
        <v>70</v>
      </c>
      <c r="B33">
        <f t="shared" ca="1" si="18"/>
        <v>56</v>
      </c>
      <c r="C33">
        <f t="shared" ca="1" si="19"/>
        <v>51</v>
      </c>
      <c r="E33" t="str">
        <f ca="1">INDEX($A$28:C33,1,MATCH(MAX(A33:C33),A33:C33,0))</f>
        <v>Liverpool</v>
      </c>
      <c r="G33">
        <f t="shared" si="15"/>
        <v>25</v>
      </c>
      <c r="H33">
        <f t="shared" ca="1" si="20"/>
        <v>26</v>
      </c>
      <c r="S33">
        <f ca="1">A33-MAX(B33:C33)</f>
        <v>14</v>
      </c>
      <c r="T33">
        <f t="shared" si="16"/>
        <v>40</v>
      </c>
    </row>
    <row r="34" spans="1:20" x14ac:dyDescent="0.25">
      <c r="A34">
        <f t="shared" ca="1" si="17"/>
        <v>73</v>
      </c>
      <c r="B34">
        <f t="shared" ca="1" si="18"/>
        <v>59</v>
      </c>
      <c r="C34">
        <f t="shared" ca="1" si="19"/>
        <v>51</v>
      </c>
      <c r="E34" t="str">
        <f ca="1">INDEX($A$28:C34,1,MATCH(MAX(A34:C34),A34:C34,0))</f>
        <v>Liverpool</v>
      </c>
      <c r="G34">
        <f t="shared" si="15"/>
        <v>26</v>
      </c>
      <c r="H34">
        <f t="shared" ca="1" si="20"/>
        <v>23</v>
      </c>
      <c r="S34">
        <f ca="1">A34-MAX(B34:C34)</f>
        <v>14</v>
      </c>
      <c r="T34">
        <f t="shared" si="16"/>
        <v>37</v>
      </c>
    </row>
    <row r="35" spans="1:20" x14ac:dyDescent="0.25">
      <c r="A35">
        <f t="shared" ca="1" si="17"/>
        <v>74</v>
      </c>
      <c r="B35">
        <f t="shared" ca="1" si="18"/>
        <v>59</v>
      </c>
      <c r="C35">
        <f t="shared" ca="1" si="19"/>
        <v>54</v>
      </c>
      <c r="E35" t="str">
        <f ca="1">INDEX($A$28:C35,1,MATCH(MAX(A35:C35),A35:C35,0))</f>
        <v>Liverpool</v>
      </c>
      <c r="G35">
        <f t="shared" si="15"/>
        <v>27</v>
      </c>
      <c r="H35">
        <f t="shared" ca="1" si="20"/>
        <v>19</v>
      </c>
      <c r="S35">
        <f ca="1">A35-MAX(B35:C35)</f>
        <v>15</v>
      </c>
      <c r="T35">
        <f t="shared" si="16"/>
        <v>34</v>
      </c>
    </row>
    <row r="36" spans="1:20" x14ac:dyDescent="0.25">
      <c r="A36">
        <f t="shared" ca="1" si="17"/>
        <v>77</v>
      </c>
      <c r="B36">
        <f t="shared" ca="1" si="18"/>
        <v>62</v>
      </c>
      <c r="C36">
        <f t="shared" ca="1" si="19"/>
        <v>54</v>
      </c>
      <c r="E36" t="str">
        <f ca="1">INDEX($A$28:C36,1,MATCH(MAX(A36:C36),A36:C36,0))</f>
        <v>Liverpool</v>
      </c>
      <c r="G36">
        <f t="shared" si="15"/>
        <v>28</v>
      </c>
      <c r="H36">
        <f t="shared" ca="1" si="20"/>
        <v>16</v>
      </c>
      <c r="K36">
        <v>14</v>
      </c>
      <c r="S36">
        <f ca="1">A36-MAX(B36:C36)</f>
        <v>15</v>
      </c>
      <c r="T36">
        <f t="shared" si="16"/>
        <v>31</v>
      </c>
    </row>
    <row r="37" spans="1:20" x14ac:dyDescent="0.25">
      <c r="A37">
        <f t="shared" ca="1" si="17"/>
        <v>80</v>
      </c>
      <c r="B37">
        <f t="shared" ca="1" si="18"/>
        <v>62</v>
      </c>
      <c r="C37">
        <f t="shared" ca="1" si="19"/>
        <v>57</v>
      </c>
      <c r="E37" t="str">
        <f ca="1">INDEX($A$28:C37,1,MATCH(MAX(A37:C37),A37:C37,0))</f>
        <v>Liverpool</v>
      </c>
      <c r="G37">
        <f t="shared" si="15"/>
        <v>29</v>
      </c>
      <c r="H37">
        <f t="shared" ca="1" si="20"/>
        <v>10</v>
      </c>
      <c r="S37">
        <f ca="1">A37-MAX(B37:C37)</f>
        <v>18</v>
      </c>
      <c r="T37">
        <f t="shared" si="16"/>
        <v>28</v>
      </c>
    </row>
    <row r="38" spans="1:20" x14ac:dyDescent="0.25">
      <c r="A38">
        <f t="shared" ca="1" si="17"/>
        <v>80</v>
      </c>
      <c r="B38">
        <f t="shared" ca="1" si="18"/>
        <v>65</v>
      </c>
      <c r="C38">
        <f t="shared" ca="1" si="19"/>
        <v>58</v>
      </c>
      <c r="E38" t="str">
        <f ca="1">INDEX($A$28:C38,1,MATCH(MAX(A38:C38),A38:C38,0))</f>
        <v>Liverpool</v>
      </c>
      <c r="G38">
        <f t="shared" si="15"/>
        <v>30</v>
      </c>
      <c r="H38">
        <f t="shared" ca="1" si="20"/>
        <v>10</v>
      </c>
      <c r="S38">
        <f ca="1">A38-MAX(B38:C38)</f>
        <v>15</v>
      </c>
      <c r="T38">
        <f t="shared" si="16"/>
        <v>25</v>
      </c>
    </row>
    <row r="39" spans="1:20" x14ac:dyDescent="0.25">
      <c r="A39">
        <f t="shared" ca="1" si="17"/>
        <v>80</v>
      </c>
      <c r="B39">
        <f t="shared" ca="1" si="18"/>
        <v>66</v>
      </c>
      <c r="C39">
        <f t="shared" ca="1" si="19"/>
        <v>58</v>
      </c>
      <c r="E39" t="str">
        <f ca="1">INDEX($A$28:C39,1,MATCH(MAX(A39:C39),A39:C39,0))</f>
        <v>Liverpool</v>
      </c>
      <c r="G39">
        <f t="shared" si="15"/>
        <v>31</v>
      </c>
      <c r="H39">
        <f t="shared" ca="1" si="20"/>
        <v>8</v>
      </c>
      <c r="S39">
        <f ca="1">A39-MAX(B39:C39)</f>
        <v>14</v>
      </c>
      <c r="T39">
        <f t="shared" si="16"/>
        <v>22</v>
      </c>
    </row>
    <row r="40" spans="1:20" x14ac:dyDescent="0.25">
      <c r="A40">
        <f t="shared" ca="1" si="17"/>
        <v>83</v>
      </c>
      <c r="B40">
        <f t="shared" ca="1" si="18"/>
        <v>66</v>
      </c>
      <c r="C40">
        <f t="shared" ca="1" si="19"/>
        <v>59</v>
      </c>
      <c r="E40" t="str">
        <f ca="1">INDEX($A$28:C40,1,MATCH(MAX(A40:C40),A40:C40,0))</f>
        <v>Liverpool</v>
      </c>
      <c r="G40">
        <f t="shared" si="15"/>
        <v>32</v>
      </c>
      <c r="H40">
        <f t="shared" ca="1" si="20"/>
        <v>2</v>
      </c>
      <c r="S40">
        <f ca="1">A40-MAX(B40:C40)</f>
        <v>17</v>
      </c>
      <c r="T40">
        <f t="shared" si="16"/>
        <v>19</v>
      </c>
    </row>
    <row r="41" spans="1:20" x14ac:dyDescent="0.25">
      <c r="A41">
        <f t="shared" ca="1" si="17"/>
        <v>86</v>
      </c>
      <c r="B41">
        <f t="shared" ca="1" si="18"/>
        <v>69</v>
      </c>
      <c r="C41">
        <f t="shared" ca="1" si="19"/>
        <v>60</v>
      </c>
      <c r="E41" t="str">
        <f ca="1">INDEX($A$28:C41,1,MATCH(MAX(A41:C41),A41:C41,0))</f>
        <v>Liverpool</v>
      </c>
      <c r="G41">
        <f t="shared" si="15"/>
        <v>33</v>
      </c>
      <c r="H41" t="str">
        <f t="shared" ca="1" si="20"/>
        <v>Won</v>
      </c>
      <c r="S41">
        <f ca="1">A41-MAX(B41:C41)</f>
        <v>17</v>
      </c>
      <c r="T41">
        <f t="shared" si="16"/>
        <v>16</v>
      </c>
    </row>
    <row r="42" spans="1:20" x14ac:dyDescent="0.25">
      <c r="A42">
        <f t="shared" ca="1" si="17"/>
        <v>89</v>
      </c>
      <c r="B42">
        <f t="shared" ca="1" si="18"/>
        <v>72</v>
      </c>
      <c r="C42">
        <f t="shared" ca="1" si="19"/>
        <v>61</v>
      </c>
      <c r="E42" t="str">
        <f ca="1">INDEX($A$28:C42,1,MATCH(MAX(A42:C42),A42:C42,0))</f>
        <v>Liverpool</v>
      </c>
      <c r="G42">
        <f t="shared" si="15"/>
        <v>34</v>
      </c>
      <c r="H42" t="str">
        <f t="shared" ca="1" si="20"/>
        <v>Won</v>
      </c>
      <c r="S42">
        <f ca="1">A42-MAX(B42:C42)</f>
        <v>17</v>
      </c>
      <c r="T42">
        <f t="shared" si="16"/>
        <v>13</v>
      </c>
    </row>
    <row r="43" spans="1:20" x14ac:dyDescent="0.25">
      <c r="A43">
        <f t="shared" ca="1" si="17"/>
        <v>92</v>
      </c>
      <c r="B43">
        <f t="shared" ca="1" si="18"/>
        <v>75</v>
      </c>
      <c r="C43">
        <f t="shared" ca="1" si="19"/>
        <v>62</v>
      </c>
      <c r="E43" t="str">
        <f ca="1">INDEX($A$28:C43,1,MATCH(MAX(A43:C43),A43:C43,0))</f>
        <v>Liverpool</v>
      </c>
      <c r="G43">
        <f t="shared" si="15"/>
        <v>35</v>
      </c>
      <c r="H43" t="str">
        <f t="shared" ca="1" si="20"/>
        <v>Won</v>
      </c>
      <c r="S43">
        <f ca="1">A43-MAX(B43:C43)</f>
        <v>17</v>
      </c>
      <c r="T43">
        <f t="shared" si="16"/>
        <v>10</v>
      </c>
    </row>
    <row r="44" spans="1:20" x14ac:dyDescent="0.25">
      <c r="A44">
        <f t="shared" ca="1" si="17"/>
        <v>92</v>
      </c>
      <c r="B44">
        <f t="shared" ca="1" si="18"/>
        <v>78</v>
      </c>
      <c r="C44">
        <f t="shared" ca="1" si="19"/>
        <v>63</v>
      </c>
      <c r="E44" t="str">
        <f ca="1">INDEX($A$28:C44,1,MATCH(MAX(A44:C44),A44:C44,0))</f>
        <v>Liverpool</v>
      </c>
      <c r="G44">
        <f t="shared" si="15"/>
        <v>36</v>
      </c>
      <c r="H44" t="str">
        <f t="shared" ca="1" si="20"/>
        <v>Won</v>
      </c>
      <c r="S44">
        <f ca="1">A44-MAX(B44:C44)</f>
        <v>14</v>
      </c>
      <c r="T44">
        <f t="shared" si="16"/>
        <v>7</v>
      </c>
    </row>
    <row r="45" spans="1:20" x14ac:dyDescent="0.25">
      <c r="A45">
        <f t="shared" ca="1" si="17"/>
        <v>95</v>
      </c>
      <c r="B45">
        <f t="shared" ca="1" si="18"/>
        <v>81</v>
      </c>
      <c r="C45">
        <f t="shared" ca="1" si="19"/>
        <v>66</v>
      </c>
      <c r="E45" t="str">
        <f ca="1">INDEX($A$28:C45,1,MATCH(MAX(A45:C45),A45:C45,0))</f>
        <v>Liverpool</v>
      </c>
      <c r="G45">
        <f>G46-1</f>
        <v>37</v>
      </c>
      <c r="H45" t="str">
        <f t="shared" ca="1" si="20"/>
        <v>Won</v>
      </c>
      <c r="S45">
        <f ca="1">A45-MAX(B45:C45)</f>
        <v>14</v>
      </c>
      <c r="T45">
        <f>T46+3</f>
        <v>4</v>
      </c>
    </row>
    <row r="46" spans="1:20" x14ac:dyDescent="0.25">
      <c r="A46">
        <f t="shared" ca="1" si="17"/>
        <v>98</v>
      </c>
      <c r="B46">
        <f t="shared" ca="1" si="18"/>
        <v>84</v>
      </c>
      <c r="C46">
        <f t="shared" ca="1" si="19"/>
        <v>69</v>
      </c>
      <c r="E46" t="str">
        <f ca="1">INDEX($A$28:C46,1,MATCH(MAX(A46:C46),A46:C46,0))</f>
        <v>Liverpool</v>
      </c>
      <c r="G46">
        <v>38</v>
      </c>
      <c r="H46" t="str">
        <f t="shared" ca="1" si="20"/>
        <v>Won</v>
      </c>
      <c r="S46">
        <f ca="1">A46-MAX(B46:C46)</f>
        <v>14</v>
      </c>
      <c r="T46">
        <v>1</v>
      </c>
    </row>
    <row r="127" spans="6:10" x14ac:dyDescent="0.25">
      <c r="F127">
        <f>SUM(F26:F125)</f>
        <v>0</v>
      </c>
      <c r="H127">
        <f ca="1">SUM(H26:H125)</f>
        <v>243</v>
      </c>
      <c r="J127">
        <f t="shared" ref="J127" si="21">SUM(J26:J125)</f>
        <v>0</v>
      </c>
    </row>
  </sheetData>
  <scenarios current="0" show="0">
    <scenario name="values" locked="1" count="1" user="Matthew Fulton" comment="Created by Matthew Fulton on 12/26/2019">
      <inputCells r="L24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Fulton</dc:creator>
  <cp:lastModifiedBy>Matthew Fulton</cp:lastModifiedBy>
  <dcterms:created xsi:type="dcterms:W3CDTF">2019-12-26T21:54:06Z</dcterms:created>
  <dcterms:modified xsi:type="dcterms:W3CDTF">2020-01-13T00:46:24Z</dcterms:modified>
</cp:coreProperties>
</file>