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 Vadar\Desktop\EduSafe Repo\edusafe\Database Repository\EdusafeServicingDB Repository\0. Helper Scripts and Excel\"/>
    </mc:Choice>
  </mc:AlternateContent>
  <xr:revisionPtr revIDLastSave="0" documentId="13_ncr:1_{4CE0AF26-FBEB-455F-AE74-AFB1CDD35D65}" xr6:coauthVersionLast="43" xr6:coauthVersionMax="43" xr10:uidLastSave="{00000000-0000-0000-0000-000000000000}"/>
  <bookViews>
    <workbookView xWindow="28680" yWindow="-120" windowWidth="29040" windowHeight="15840" xr2:uid="{572D1626-5E2D-4999-AB51-22EF7DD7855B}"/>
  </bookViews>
  <sheets>
    <sheet name="Overview" sheetId="6" r:id="rId1"/>
    <sheet name="Data for Inserted on Creation" sheetId="8" r:id="rId2"/>
    <sheet name="Cust Schema" sheetId="1" r:id="rId3"/>
    <sheet name="Claim SubSchema" sheetId="5" r:id="rId4"/>
    <sheet name="College Subschema" sheetId="2" r:id="rId5"/>
    <sheet name="Institution Subschema" sheetId="9" r:id="rId6"/>
    <sheet name="Insuree Subschema" sheetId="3" r:id="rId7"/>
  </sheets>
  <externalReferences>
    <externalReference r:id="rId8"/>
  </externalReferences>
  <definedNames>
    <definedName name="_xlnm._FilterDatabase" localSheetId="0" hidden="1">Overview!$B$2:$H$36</definedName>
    <definedName name="Entries_Constraints_Debug_Text">[1]Entries!$C$12</definedName>
    <definedName name="Entries_Constraints_Root_Path">[1]Entries!$C$11</definedName>
    <definedName name="Entries_Database">[1]Entries!$C$3</definedName>
    <definedName name="Entries_Password">[1]Entries!$C$5</definedName>
    <definedName name="Entries_Server">[1]Entries!$C$2</definedName>
    <definedName name="Entries_StoredProcedure_DebugText">[1]Entries!$C$9</definedName>
    <definedName name="Entries_StoredProcedure_RootPath">[1]Entries!$C$8</definedName>
    <definedName name="Entries_Table_DebugText">[1]Entries!$C$7</definedName>
    <definedName name="Entries_Table_RootPath">[1]Entries!$C$6</definedName>
    <definedName name="Entries_User">[1]Entries!$C$4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9" l="1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1" i="9"/>
  <c r="A30" i="9" s="1"/>
  <c r="B6" i="9"/>
  <c r="B1" i="9"/>
  <c r="C4" i="9"/>
  <c r="A31" i="9"/>
  <c r="A27" i="9"/>
  <c r="A23" i="9"/>
  <c r="A19" i="9"/>
  <c r="A15" i="9"/>
  <c r="C16" i="9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15" i="9"/>
  <c r="D15" i="9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C14" i="9"/>
  <c r="A49" i="5"/>
  <c r="A58" i="5" s="1"/>
  <c r="A37" i="5"/>
  <c r="A25" i="5"/>
  <c r="A34" i="5" s="1"/>
  <c r="A13" i="5"/>
  <c r="A22" i="5" s="1"/>
  <c r="A9" i="9" l="1"/>
  <c r="A16" i="9"/>
  <c r="A20" i="9"/>
  <c r="A24" i="9"/>
  <c r="A28" i="9"/>
  <c r="A17" i="9"/>
  <c r="A21" i="9"/>
  <c r="A25" i="9"/>
  <c r="A29" i="9"/>
  <c r="A14" i="9"/>
  <c r="A18" i="9"/>
  <c r="A22" i="9"/>
  <c r="A26" i="9"/>
  <c r="E4" i="9"/>
  <c r="A4" i="9"/>
  <c r="A46" i="5"/>
  <c r="A51" i="5"/>
  <c r="A55" i="5"/>
  <c r="A59" i="5"/>
  <c r="A52" i="5"/>
  <c r="A56" i="5"/>
  <c r="A53" i="5"/>
  <c r="A57" i="5"/>
  <c r="A54" i="5"/>
  <c r="A47" i="5"/>
  <c r="A40" i="5"/>
  <c r="A41" i="5"/>
  <c r="A45" i="5"/>
  <c r="A39" i="5"/>
  <c r="A43" i="5"/>
  <c r="A44" i="5"/>
  <c r="A42" i="5"/>
  <c r="A27" i="5"/>
  <c r="A31" i="5"/>
  <c r="A35" i="5"/>
  <c r="A28" i="5"/>
  <c r="A32" i="5"/>
  <c r="A29" i="5"/>
  <c r="A33" i="5"/>
  <c r="A30" i="5"/>
  <c r="A15" i="5"/>
  <c r="A16" i="5"/>
  <c r="A20" i="5"/>
  <c r="A19" i="5"/>
  <c r="A17" i="5"/>
  <c r="A21" i="5"/>
  <c r="A23" i="5"/>
  <c r="A18" i="5"/>
  <c r="A11" i="5"/>
  <c r="A10" i="5"/>
  <c r="A9" i="5"/>
  <c r="A8" i="5"/>
  <c r="A7" i="5"/>
  <c r="A6" i="5"/>
  <c r="A5" i="5"/>
  <c r="A4" i="5"/>
  <c r="A3" i="5"/>
  <c r="E10" i="3" l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<sst xmlns="http://schemas.openxmlformats.org/spreadsheetml/2006/main" count="1021" uniqueCount="406">
  <si>
    <t>,1</t>
  </si>
  <si>
    <t>21,'King .Koopa@soWhatWhoCares.com'</t>
  </si>
  <si>
    <t xml:space="preserve">EXEC cust.SP_InsertEmails </t>
  </si>
  <si>
    <t>20,'Princess.Peach@soWhatWhoCares.com'</t>
  </si>
  <si>
    <t>19,'Mario.Luigi@soWhatWhoCares.com'</t>
  </si>
  <si>
    <t>18,'Muad.Dib@soWhatWhoCares.com'</t>
  </si>
  <si>
    <t>17,'Kurt.Vonnegut@soWhatWhoCares.com'</t>
  </si>
  <si>
    <t>16,'Elephant.Shoe@soWhatWhoCares.com'</t>
  </si>
  <si>
    <t>15,'Eye.Youpee@soWhatWhoCares.com'</t>
  </si>
  <si>
    <t>14,'Kalam.Mekhar@soWhatWhoCares.com'</t>
  </si>
  <si>
    <t>13,'Onos.T'oolan@soWhatWhoCares.com'</t>
  </si>
  <si>
    <t>12,'Dassem.Ultor@soWhatWhoCares.com'</t>
  </si>
  <si>
    <t>11,'Bruce.Wayne@soWhatWhoCares.com'</t>
  </si>
  <si>
    <t>10,'Clark.Kent@soWhatWhoCares.com'</t>
  </si>
  <si>
    <t>9,'Fiddler.Strings@soWhatWhoCares.com'</t>
  </si>
  <si>
    <t>8,'Whiskey.Jack@soWhatWhoCares.com'</t>
  </si>
  <si>
    <t>7,'Karsa.Orlong@soWhatWhoCares.com'</t>
  </si>
  <si>
    <t>6,'Paul.Atreides@soWhatWhoCares.com'</t>
  </si>
  <si>
    <t>,0</t>
  </si>
  <si>
    <t>5,'Trull.Sengar@malazan.awesome'</t>
  </si>
  <si>
    <t>5,'Trull.Sengar@soWhatWhoCares.com'</t>
  </si>
  <si>
    <t>4,'Butt.McPoopypants@poopooville.poopoo'</t>
  </si>
  <si>
    <t>4,'Butt.McPoopypants@soWhatWhoCares.com'</t>
  </si>
  <si>
    <t>3,'Anomandaris.Dragnipurake@malazan.awesome'</t>
  </si>
  <si>
    <t>3,'Anomandaris.Dragnipurake@soWhatWhoCares.com'</t>
  </si>
  <si>
    <t>2,'Sharon.Paesachov@gmail.com'</t>
  </si>
  <si>
    <t>2,'Sharon.Paesachov@EduSafe.com'</t>
  </si>
  <si>
    <t>2,'Sharon.Paesachov@soWhatWhoCares.com'</t>
  </si>
  <si>
    <t>1,'Matthew.Moore@gmail.com'</t>
  </si>
  <si>
    <t>1,'Matthew.Moore@Edusafe.com'</t>
  </si>
  <si>
    <t>1,'Matthew.Moore@soWhatWhoCares.com'</t>
  </si>
  <si>
    <t>CA</t>
  </si>
  <si>
    <t>Nintendo</t>
  </si>
  <si>
    <t>NULL</t>
  </si>
  <si>
    <t>143 Awesome street</t>
  </si>
  <si>
    <t>Koopa</t>
  </si>
  <si>
    <t xml:space="preserve">King </t>
  </si>
  <si>
    <t>142 Awesome street</t>
  </si>
  <si>
    <t>Peach</t>
  </si>
  <si>
    <t>Princess</t>
  </si>
  <si>
    <t>141 Awesome street</t>
  </si>
  <si>
    <t>Luigi</t>
  </si>
  <si>
    <t>And</t>
  </si>
  <si>
    <t>Mario</t>
  </si>
  <si>
    <t>Dune</t>
  </si>
  <si>
    <t>140 Awesome street</t>
  </si>
  <si>
    <t>Dib</t>
  </si>
  <si>
    <t>Muad</t>
  </si>
  <si>
    <t>Anytown</t>
  </si>
  <si>
    <t>139 Awesome street</t>
  </si>
  <si>
    <t>Vonnegut</t>
  </si>
  <si>
    <t>Kurt</t>
  </si>
  <si>
    <t>La Zoo</t>
  </si>
  <si>
    <t>138 Awesome street</t>
  </si>
  <si>
    <t>Shoe</t>
  </si>
  <si>
    <t>Elephant</t>
  </si>
  <si>
    <t>Somewhere Gross</t>
  </si>
  <si>
    <t>137 Awesome street</t>
  </si>
  <si>
    <t>Youpee</t>
  </si>
  <si>
    <t>See</t>
  </si>
  <si>
    <t>Eye</t>
  </si>
  <si>
    <t>Malazan</t>
  </si>
  <si>
    <t>136 Awesome street</t>
  </si>
  <si>
    <t>Mekhar</t>
  </si>
  <si>
    <t>Kalam</t>
  </si>
  <si>
    <t>Clanless</t>
  </si>
  <si>
    <t>135 Awesome street</t>
  </si>
  <si>
    <t>T'oolan</t>
  </si>
  <si>
    <t>FirstSword</t>
  </si>
  <si>
    <t>Onos</t>
  </si>
  <si>
    <t>134 Awesome street</t>
  </si>
  <si>
    <t>Ultor</t>
  </si>
  <si>
    <t>Dassem</t>
  </si>
  <si>
    <t>NY</t>
  </si>
  <si>
    <t>Gotham City</t>
  </si>
  <si>
    <t>133 Awesome street</t>
  </si>
  <si>
    <t>Wayne</t>
  </si>
  <si>
    <t>Batman</t>
  </si>
  <si>
    <t>Bruce</t>
  </si>
  <si>
    <t>IO</t>
  </si>
  <si>
    <t>Smallville</t>
  </si>
  <si>
    <t>132 Awesome street</t>
  </si>
  <si>
    <t>Kent</t>
  </si>
  <si>
    <t>Superman</t>
  </si>
  <si>
    <t>Clark</t>
  </si>
  <si>
    <t>131 Awesome street</t>
  </si>
  <si>
    <t>Strings</t>
  </si>
  <si>
    <t>Fiddler</t>
  </si>
  <si>
    <t>130 Awesome street</t>
  </si>
  <si>
    <t>Jack</t>
  </si>
  <si>
    <t>Whiskey</t>
  </si>
  <si>
    <t>Teblor</t>
  </si>
  <si>
    <t>129 Awesome street</t>
  </si>
  <si>
    <t>Orlong</t>
  </si>
  <si>
    <t>Karsa</t>
  </si>
  <si>
    <t>Caladan</t>
  </si>
  <si>
    <t>128 Awesome street</t>
  </si>
  <si>
    <t>Atreides</t>
  </si>
  <si>
    <t>Paul</t>
  </si>
  <si>
    <t>Kurald Emurhlan</t>
  </si>
  <si>
    <t>127 Awesome street</t>
  </si>
  <si>
    <t>Sengar</t>
  </si>
  <si>
    <t>Trull</t>
  </si>
  <si>
    <t>NV</t>
  </si>
  <si>
    <t>Poopsville</t>
  </si>
  <si>
    <t>126 Awesome street</t>
  </si>
  <si>
    <t>McPoopypants</t>
  </si>
  <si>
    <t>Face</t>
  </si>
  <si>
    <t>Butt</t>
  </si>
  <si>
    <t>Kurald Galain</t>
  </si>
  <si>
    <t>125 Awesome street</t>
  </si>
  <si>
    <t>Dragnipurake</t>
  </si>
  <si>
    <t>Anomandaris</t>
  </si>
  <si>
    <t>124 Awesome street</t>
  </si>
  <si>
    <t>Paesachov</t>
  </si>
  <si>
    <t>Sharon</t>
  </si>
  <si>
    <t>123 Awesome street</t>
  </si>
  <si>
    <t>Moore</t>
  </si>
  <si>
    <t>Michaels</t>
  </si>
  <si>
    <t>Matthew</t>
  </si>
  <si>
    <t xml:space="preserve"> </t>
  </si>
  <si>
    <t>nullable</t>
  </si>
  <si>
    <t>Entry</t>
  </si>
  <si>
    <t>bit</t>
  </si>
  <si>
    <t>varchar</t>
  </si>
  <si>
    <t>datetime</t>
  </si>
  <si>
    <t>bigint</t>
  </si>
  <si>
    <t xml:space="preserve">EXEC cust.SP_InsertInsureesAccountData </t>
  </si>
  <si>
    <t>@IsInsuredViaInstitution</t>
  </si>
  <si>
    <t>@Zipcode</t>
  </si>
  <si>
    <t>@State</t>
  </si>
  <si>
    <t>@City</t>
  </si>
  <si>
    <t>@Address3</t>
  </si>
  <si>
    <t>@Address2</t>
  </si>
  <si>
    <t>@Address1</t>
  </si>
  <si>
    <t>@Birthdate</t>
  </si>
  <si>
    <t>@SSN</t>
  </si>
  <si>
    <t>@LastName</t>
  </si>
  <si>
    <t>@MiddleName</t>
  </si>
  <si>
    <t>@FirstName</t>
  </si>
  <si>
    <t>@FolderPath</t>
  </si>
  <si>
    <t>'AnyCollegeUSA',</t>
  </si>
  <si>
    <t>EXEC InsertCollegeDetail</t>
  </si>
  <si>
    <t>no</t>
  </si>
  <si>
    <t>CollegeMajor</t>
  </si>
  <si>
    <t>CreatedBy</t>
  </si>
  <si>
    <t>CreatedOn</t>
  </si>
  <si>
    <t>int</t>
  </si>
  <si>
    <t>Id</t>
  </si>
  <si>
    <t>Trimester</t>
  </si>
  <si>
    <t>Quarter</t>
  </si>
  <si>
    <t>Semester</t>
  </si>
  <si>
    <t>CollegeAcademicTermTypeId</t>
  </si>
  <si>
    <t>Description</t>
  </si>
  <si>
    <t>CollegeAcademicTermType</t>
  </si>
  <si>
    <t>CollegeTypeId</t>
  </si>
  <si>
    <t>CollegeName</t>
  </si>
  <si>
    <t>For-Profit Institutions</t>
  </si>
  <si>
    <t>ForProfit</t>
  </si>
  <si>
    <t>Private Institutions</t>
  </si>
  <si>
    <t>Private</t>
  </si>
  <si>
    <t>Public Institutions</t>
  </si>
  <si>
    <t>Public</t>
  </si>
  <si>
    <t>CollegeType</t>
  </si>
  <si>
    <t>CollegeDetail</t>
  </si>
  <si>
    <t>null</t>
  </si>
  <si>
    <t>'2018-11-01'</t>
  </si>
  <si>
    <t>'2019-04-11'</t>
  </si>
  <si>
    <t>'2019-03-21'</t>
  </si>
  <si>
    <t>'2018-12-01'</t>
  </si>
  <si>
    <t>'2019-01-01'</t>
  </si>
  <si>
    <t xml:space="preserve">EXEC SP_InsertInsureesEnrollmentVerificationDetails </t>
  </si>
  <si>
    <t>@Comments</t>
  </si>
  <si>
    <t>@VerificationDate</t>
  </si>
  <si>
    <t>@IsVerified</t>
  </si>
  <si>
    <t>AccountNumber</t>
  </si>
  <si>
    <t>@AccountNumber</t>
  </si>
  <si>
    <t>SP_InsertInsureesEnrollmentVerificationDetails</t>
  </si>
  <si>
    <t>First Run</t>
  </si>
  <si>
    <t>Second Run</t>
  </si>
  <si>
    <t>Level</t>
  </si>
  <si>
    <t>Table Name</t>
  </si>
  <si>
    <t>Dependencies</t>
  </si>
  <si>
    <t>Emails</t>
  </si>
  <si>
    <t>EmailsSet</t>
  </si>
  <si>
    <t>InsureesAccountData</t>
  </si>
  <si>
    <t>ClaimAccountEntry</t>
  </si>
  <si>
    <t>ClaimDocumentEntry</t>
  </si>
  <si>
    <t>ClaimOptionEntry</t>
  </si>
  <si>
    <t>ClaimPaymentEntry</t>
  </si>
  <si>
    <t>ClaimStatusEntry</t>
  </si>
  <si>
    <t>ClaimStatusType</t>
  </si>
  <si>
    <t>FileVerificationStatusType</t>
  </si>
  <si>
    <t>InstitutionsAccountData</t>
  </si>
  <si>
    <t>InstitutionsInsureeList</t>
  </si>
  <si>
    <t>InstitutionsNextPaymentAndBalanceInformation</t>
  </si>
  <si>
    <t>InstitutionsNotificationHistoryEntry</t>
  </si>
  <si>
    <t>InstitutionsPaymentHistoryEntry</t>
  </si>
  <si>
    <t>InsureesAcademicHistory</t>
  </si>
  <si>
    <t>InsureesEnrollmentVerificationDetails</t>
  </si>
  <si>
    <t>InsureesGraduationVerificationDetails</t>
  </si>
  <si>
    <t>InsureesMajorMinorDetails</t>
  </si>
  <si>
    <t>InsureesMajorMinorDetailsSet</t>
  </si>
  <si>
    <t>InsureesNextPaymentAndBalanceInformation</t>
  </si>
  <si>
    <t>InsureesNotificationHistoryEntry</t>
  </si>
  <si>
    <t>InsureesPaymentHistoryEntry</t>
  </si>
  <si>
    <t>InsureesPremiumCalculationDetails</t>
  </si>
  <si>
    <t>InsureesPremiumCalculationDetailsSet</t>
  </si>
  <si>
    <t>InsureesPremiumCalculationOptionDetails</t>
  </si>
  <si>
    <t>InsureesPremiumCalculationOptionDetailsSet</t>
  </si>
  <si>
    <t>NotificationType</t>
  </si>
  <si>
    <t>OptionType</t>
  </si>
  <si>
    <t>PaymentStatusType</t>
  </si>
  <si>
    <t>Schema</t>
  </si>
  <si>
    <t>cust</t>
  </si>
  <si>
    <t>dbo</t>
  </si>
  <si>
    <t>Comment</t>
  </si>
  <si>
    <t>Created in InsureesAccountData. Level 0</t>
  </si>
  <si>
    <t>Insert into InsureesAccountData first</t>
  </si>
  <si>
    <t>1. ClaimAccountEntry
2. FileVerificationStatusType</t>
  </si>
  <si>
    <t>1. ClaimAccountEntry
2. OptionType</t>
  </si>
  <si>
    <t>1. ClaimAccountEntry
2. PaymentStatusType</t>
  </si>
  <si>
    <t>1. ClaimAccountEntry
2. ClaimStatusType</t>
  </si>
  <si>
    <t>Done on table Creation</t>
  </si>
  <si>
    <t>1. CollegeAcademicTermType
2. CollegeType</t>
  </si>
  <si>
    <t>No dependencies</t>
  </si>
  <si>
    <t>1. InstitutionsAccountData
2. InsureesAccountData</t>
  </si>
  <si>
    <t>Creates EmailsSet on insert</t>
  </si>
  <si>
    <t>1. InstitutionsAccountData
2. PaymentStatusType</t>
  </si>
  <si>
    <t>1. InsureesAccountData
2. PaymentStatusType</t>
  </si>
  <si>
    <t>1. InstitutionsAccountData
2. NotificationType</t>
  </si>
  <si>
    <t>1. InsureesAccountData
2. NotificationType</t>
  </si>
  <si>
    <t>Not important now</t>
  </si>
  <si>
    <t>1. CollegeMajor
2. InsureesAccountData</t>
  </si>
  <si>
    <t>1. InsureesAccountData
2. CollegeMajor
3. InsureesMajorMinorDetailsSetId</t>
  </si>
  <si>
    <t xml:space="preserve">1. InsureesPremiumCalculationOptionDetailsSet
2. OptionType
</t>
  </si>
  <si>
    <t>1. InsureesAccountData
2. InsureesPremiumCalculationDetails
3. InsureesPremiumCalculationOptionDetailsSet</t>
  </si>
  <si>
    <t>1. CollegeDetail
2. InsureesMajorMinorDetailsSet</t>
  </si>
  <si>
    <t>Status of Fake Inserts</t>
  </si>
  <si>
    <t>Completed</t>
  </si>
  <si>
    <t>EXEC SP_InsertClaimAccountEntry</t>
  </si>
  <si>
    <t>Received</t>
  </si>
  <si>
    <t>Claim was recieved, no further action has occured</t>
  </si>
  <si>
    <t>Pending</t>
  </si>
  <si>
    <t>Claim is pending validation, it is in queue to begin validating</t>
  </si>
  <si>
    <t>Validating</t>
  </si>
  <si>
    <t>Claim is in the process of being validated</t>
  </si>
  <si>
    <t>Accepted</t>
  </si>
  <si>
    <t>Claim has passed validation and is accepted</t>
  </si>
  <si>
    <t>Denied</t>
  </si>
  <si>
    <t>Claim has not passed validation and is denied</t>
  </si>
  <si>
    <t>Claim Status Type</t>
  </si>
  <si>
    <t>Sharon Paesachov</t>
  </si>
  <si>
    <t>Uploaded</t>
  </si>
  <si>
    <t>File has been successfully upload, no further action has occurred</t>
  </si>
  <si>
    <t>File is pending verification, it is in queue to begin verification process</t>
  </si>
  <si>
    <t>Verifying</t>
  </si>
  <si>
    <t>File is in the proces of being verified</t>
  </si>
  <si>
    <t>PartiallyVerified</t>
  </si>
  <si>
    <t>File has been partially verified, but not fully verified</t>
  </si>
  <si>
    <t>FullyVerified</t>
  </si>
  <si>
    <t>File is fully verified</t>
  </si>
  <si>
    <t>Rejected</t>
  </si>
  <si>
    <t>File was rejected during verification</t>
  </si>
  <si>
    <t>EmailWelcome</t>
  </si>
  <si>
    <t>Welcome email to customer to let them know they are being evaluated for coverage</t>
  </si>
  <si>
    <t>EmailAccepted</t>
  </si>
  <si>
    <t>Acceptance email to customer to tell them they are accepted for coverage</t>
  </si>
  <si>
    <t>EmailPleaseReapply</t>
  </si>
  <si>
    <t>Denial of coverage email to customer inviting them to re-apply should circumstances leading to their denial change</t>
  </si>
  <si>
    <t>EmailPolicyDetails</t>
  </si>
  <si>
    <t>Email including a copy of policy details for customer review</t>
  </si>
  <si>
    <t>EmailBilling</t>
  </si>
  <si>
    <t>Email of next payment invoice for customer to remind them of billing cycle</t>
  </si>
  <si>
    <t>EmailDelinquency</t>
  </si>
  <si>
    <t>Delinquency warning email detailing past due balance of customer</t>
  </si>
  <si>
    <t>EmailPolicyPendingCancellation</t>
  </si>
  <si>
    <t>Final warning email detailing past due balance and date when policy or policies will be cancelled unless payment is received</t>
  </si>
  <si>
    <t>EmailPolicyCancelled</t>
  </si>
  <si>
    <t>Confirmation email that policy or polices have been cancelled</t>
  </si>
  <si>
    <t>EmailClaimInstructions</t>
  </si>
  <si>
    <t>Detailed instructions email to customer on how to submit various claims</t>
  </si>
  <si>
    <t>EmailClaimAccepted</t>
  </si>
  <si>
    <t>Acceptance email to customer of their submitted claim or claims</t>
  </si>
  <si>
    <t>EmailClaimDenied</t>
  </si>
  <si>
    <t>Denial of claim email to customer with details of denial reason</t>
  </si>
  <si>
    <t>LetterPolicyDetails</t>
  </si>
  <si>
    <t>Paper mail copy of policy details and policy contract</t>
  </si>
  <si>
    <t>LetterPolicyPendingCancellation</t>
  </si>
  <si>
    <t>Paper mail copy of final warning detailing past due balance and date when policy or policies will be cancelled unless payment is received</t>
  </si>
  <si>
    <t>LetterPolicyCancelled</t>
  </si>
  <si>
    <t>Paper mail copy of confirmation that policy or polices have been cancelled</t>
  </si>
  <si>
    <t>LetterClaimInstructions</t>
  </si>
  <si>
    <t>Detailed printed paper instructions to customer on how to submit various claims</t>
  </si>
  <si>
    <t>LetterClaimAccepted</t>
  </si>
  <si>
    <t>Paper copy of acceptance to customer of their submitted claim or claims</t>
  </si>
  <si>
    <t>LetterClaimDenied</t>
  </si>
  <si>
    <t>Paper copy of denial of claim email to customer with details of denial reason</t>
  </si>
  <si>
    <t>UnemploymentOption</t>
  </si>
  <si>
    <t>Standard claim option to cover the student in the event of unemployment after graduation</t>
  </si>
  <si>
    <t>GradSchoolOption</t>
  </si>
  <si>
    <t>Optionality to allow repayment in the event of student transitioning to graduate school</t>
  </si>
  <si>
    <t>TerminationOption</t>
  </si>
  <si>
    <t>Optionality to allow repayment in the event of student terminates education. Example is dropout, but not limited to</t>
  </si>
  <si>
    <t>EarlyHireOption</t>
  </si>
  <si>
    <t>Optionality to allow repayment in the event of student getting hired before graduation</t>
  </si>
  <si>
    <t>CollegeClosureOption</t>
  </si>
  <si>
    <t>Optionality to allow repayment in the event of institution closure</t>
  </si>
  <si>
    <t>Billed</t>
  </si>
  <si>
    <t>Payment has been billed and customer notified accordingly</t>
  </si>
  <si>
    <t>Payment is pending, information received and awaiting processing</t>
  </si>
  <si>
    <t>Processed</t>
  </si>
  <si>
    <t>Payment has been processed and funds have been successfully transferred</t>
  </si>
  <si>
    <t>Declined</t>
  </si>
  <si>
    <t>Payment was declined and not processed, funds were not transferred</t>
  </si>
  <si>
    <t>Reversed</t>
  </si>
  <si>
    <t>Payment was reversed, funds have been returned to original source</t>
  </si>
  <si>
    <t>SELECT * FROM cust.Emails</t>
  </si>
  <si>
    <t>SELECT * FROM cust.EmailsSet</t>
  </si>
  <si>
    <t>SELECT * FROM cust.InsureesAccountData</t>
  </si>
  <si>
    <t>SELECT * FROM dbo.ClaimAccountEntry</t>
  </si>
  <si>
    <t>SELECT * FROM dbo.ClaimDocumentEntry</t>
  </si>
  <si>
    <t>SELECT * FROM dbo.ClaimOptionEntry</t>
  </si>
  <si>
    <t>SELECT * FROM dbo.ClaimPaymentEntry</t>
  </si>
  <si>
    <t>SELECT * FROM dbo.ClaimStatusEntry</t>
  </si>
  <si>
    <t>SELECT * FROM dbo.ClaimStatusType</t>
  </si>
  <si>
    <t>SELECT * FROM dbo.CollegeAcademicTermType</t>
  </si>
  <si>
    <t>SELECT * FROM dbo.CollegeDetail</t>
  </si>
  <si>
    <t>SELECT * FROM dbo.CollegeMajor</t>
  </si>
  <si>
    <t>SELECT * FROM dbo.CollegeType</t>
  </si>
  <si>
    <t>SELECT * FROM dbo.FileVerificationStatusType</t>
  </si>
  <si>
    <t>SELECT * FROM dbo.InstitutionsAccountData</t>
  </si>
  <si>
    <t>SELECT * FROM dbo.InstitutionsInsureeList</t>
  </si>
  <si>
    <t>SELECT * FROM dbo.InstitutionsNextPaymentAndBalanceInformation</t>
  </si>
  <si>
    <t>SELECT * FROM dbo.InstitutionsNotificationHistoryEntry</t>
  </si>
  <si>
    <t>SELECT * FROM dbo.InstitutionsPaymentHistoryEntry</t>
  </si>
  <si>
    <t>SELECT * FROM dbo.InsureesAcademicHistory</t>
  </si>
  <si>
    <t>SELECT * FROM dbo.InsureesEnrollmentVerificationDetails</t>
  </si>
  <si>
    <t>SELECT * FROM dbo.InsureesGraduationVerificationDetails</t>
  </si>
  <si>
    <t>SELECT * FROM dbo.InsureesMajorMinorDetails</t>
  </si>
  <si>
    <t>SELECT * FROM dbo.InsureesMajorMinorDetailsSet</t>
  </si>
  <si>
    <t>SELECT * FROM dbo.InsureesNextPaymentAndBalanceInformation</t>
  </si>
  <si>
    <t>SELECT * FROM dbo.InsureesNotificationHistoryEntry</t>
  </si>
  <si>
    <t>SELECT * FROM dbo.InsureesPaymentHistoryEntry</t>
  </si>
  <si>
    <t>SELECT * FROM dbo.InsureesPremiumCalculationDetails</t>
  </si>
  <si>
    <t>SELECT * FROM dbo.InsureesPremiumCalculationDetailsSet</t>
  </si>
  <si>
    <t>SELECT * FROM dbo.InsureesPremiumCalculationOptionDetails</t>
  </si>
  <si>
    <t>SELECT * FROM dbo.InsureesPremiumCalculationOptionDetailsSet</t>
  </si>
  <si>
    <t>SELECT * FROM dbo.NotificationType</t>
  </si>
  <si>
    <t>SELECT * FROM dbo.OptionType</t>
  </si>
  <si>
    <t>SELECT * FROM dbo.PaymentStatusType</t>
  </si>
  <si>
    <t>Selects</t>
  </si>
  <si>
    <t>ClaimNumber</t>
  </si>
  <si>
    <t>, @ClaimPaymentAmount float</t>
  </si>
  <si>
    <t>, @ClaimPaymentDate datetime</t>
  </si>
  <si>
    <t>, @ClaimPaymentStatusTypeId int</t>
  </si>
  <si>
    <t>, @ClaimPaymentComments varchar(250) null</t>
  </si>
  <si>
    <t>After Insert Map for the rest of the tables</t>
  </si>
  <si>
    <t>@ClaimNumber bigint</t>
  </si>
  <si>
    <t>, @FileName varchar(50)</t>
  </si>
  <si>
    <t>, @FileType varchar(25)</t>
  </si>
  <si>
    <t>, @FileVerificationStatusTypeId int</t>
  </si>
  <si>
    <t>, @IsVerified bit</t>
  </si>
  <si>
    <t>, @UploadDate datetime</t>
  </si>
  <si>
    <t>, @ExpirationDate datetime null</t>
  </si>
  <si>
    <t>, @ClaimOptionTypeId int</t>
  </si>
  <si>
    <t>, @ClaimOptionPercentage float</t>
  </si>
  <si>
    <t>, @ClaimStatusTypeId int</t>
  </si>
  <si>
    <t>, @IsClaimApproved bit</t>
  </si>
  <si>
    <t>'2019-05-14'</t>
  </si>
  <si>
    <t>'2018-11-28'</t>
  </si>
  <si>
    <t>'2019-01-28'</t>
  </si>
  <si>
    <t>'2019-03-22'</t>
  </si>
  <si>
    <t>'2019-02-18'</t>
  </si>
  <si>
    <t>'2019-04-28'</t>
  </si>
  <si>
    <t>'Resume1'</t>
  </si>
  <si>
    <t>'pdf'</t>
  </si>
  <si>
    <t>'Grad School Doc'</t>
  </si>
  <si>
    <t>'Termination Doc'</t>
  </si>
  <si>
    <t>'Early Hire Doc'</t>
  </si>
  <si>
    <t>'College Closure Doc'</t>
  </si>
  <si>
    <t>'2019-06-14'</t>
  </si>
  <si>
    <t>'2018-12-28'</t>
  </si>
  <si>
    <t>'2019-02-28'</t>
  </si>
  <si>
    <t>'2019-04-22'</t>
  </si>
  <si>
    <t>'2019-03-18'</t>
  </si>
  <si>
    <t>'2019-05-28'</t>
  </si>
  <si>
    <t>'2019-03-28'</t>
  </si>
  <si>
    <t>'2019-05-22'</t>
  </si>
  <si>
    <t>'2019-06-18'</t>
  </si>
  <si>
    <t>3,</t>
  </si>
  <si>
    <t>@InstitutionsAccountNumber bigint</t>
  </si>
  <si>
    <t>, @NextPaymentAmount float</t>
  </si>
  <si>
    <t>, @NextPaymentDate datetime</t>
  </si>
  <si>
    <t>, @CurrentBalance float</t>
  </si>
  <si>
    <t>, @NextPaymentStatusTypeId int</t>
  </si>
  <si>
    <t xml:space="preserve">, @PaymentAmount float </t>
  </si>
  <si>
    <t xml:space="preserve">, @PaymentDate datetime </t>
  </si>
  <si>
    <t>, @PaymentStatusTypeId int</t>
  </si>
  <si>
    <t>, @PaymentComments varchar(250) null</t>
  </si>
  <si>
    <t>, @NotificationTypeId int</t>
  </si>
  <si>
    <t>, @NotificationDate datetime</t>
  </si>
  <si>
    <t>'7/31/2019'</t>
  </si>
  <si>
    <t>'2019-07-01'</t>
  </si>
  <si>
    <t>'On time'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</si>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</sst>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 Light"/>
      <family val="2"/>
    </font>
    <font>
      <b/>
      <i/>
      <sz val="18"/>
      <color theme="4"/>
      <name val="Calibri Light"/>
      <family val="2"/>
    </font>
    <font>
      <sz val="11"/>
      <color theme="1"/>
      <name val="Calibri Light"/>
      <family val="2"/>
    </font>
    <font>
      <b/>
      <i/>
      <sz val="16"/>
      <color theme="3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1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/>
    </xf>
    <xf numFmtId="47" fontId="0" fillId="0" borderId="0" xfId="0" applyNumberFormat="1"/>
    <xf numFmtId="0" fontId="0" fillId="4" borderId="0" xfId="0" applyFill="1" applyBorder="1" applyAlignment="1">
      <alignment horizontal="left" vertical="center"/>
    </xf>
    <xf numFmtId="0" fontId="0" fillId="7" borderId="0" xfId="0" applyFill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43" fontId="0" fillId="0" borderId="0" xfId="1" applyFont="1"/>
    <xf numFmtId="14" fontId="0" fillId="0" borderId="0" xfId="0" quotePrefix="1" applyNumberFormat="1"/>
    <xf numFmtId="14" fontId="0" fillId="0" borderId="0" xfId="0" quotePrefix="1" applyNumberFormat="1" applyAlignment="1">
      <alignment horizontal="left"/>
    </xf>
    <xf numFmtId="14" fontId="0" fillId="0" borderId="0" xfId="0" applyNumberFormat="1" applyAlignment="1">
      <alignment horizontal="left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er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ies"/>
      <sheetName val="Tables"/>
      <sheetName val="Store Procs"/>
      <sheetName val="Rollback"/>
      <sheetName val="Inserts &gt;&gt;"/>
    </sheetNames>
    <sheetDataSet>
      <sheetData sheetId="0">
        <row r="2">
          <cell r="C2" t="str">
            <v xml:space="preserve">edusafe.database.windows.net </v>
          </cell>
        </row>
        <row r="3">
          <cell r="C3" t="str">
            <v>EdusafeServicingDB</v>
          </cell>
        </row>
        <row r="4">
          <cell r="C4" t="str">
            <v>EduSafeAdmin</v>
          </cell>
        </row>
        <row r="5">
          <cell r="C5" t="str">
            <v>Master123</v>
          </cell>
        </row>
        <row r="6">
          <cell r="C6" t="str">
            <v>"1. Tables\</v>
          </cell>
        </row>
        <row r="7">
          <cell r="C7" t="str">
            <v>CreateTable.txt</v>
          </cell>
        </row>
        <row r="8">
          <cell r="C8" t="str">
            <v>"2. Stored Procedures\</v>
          </cell>
        </row>
        <row r="9">
          <cell r="C9" t="str">
            <v>CreateSp.txt</v>
          </cell>
        </row>
        <row r="11">
          <cell r="C11" t="str">
            <v>"6. Constraints\</v>
          </cell>
        </row>
        <row r="12">
          <cell r="C12" t="str">
            <v>CreateFK.txt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6672-15B0-4B1D-8AA2-6B648AA90E42}">
  <dimension ref="B2:H36"/>
  <sheetViews>
    <sheetView tabSelected="1" topLeftCell="A22" zoomScaleNormal="100" workbookViewId="0">
      <selection activeCell="F31" sqref="F31"/>
    </sheetView>
  </sheetViews>
  <sheetFormatPr defaultRowHeight="15" x14ac:dyDescent="0.25"/>
  <cols>
    <col min="2" max="2" width="38.375" style="4" bestFit="1" customWidth="1"/>
    <col min="3" max="3" width="6.75" style="4" bestFit="1" customWidth="1"/>
    <col min="4" max="4" width="37.5" style="31" customWidth="1"/>
    <col min="5" max="5" width="4.625" style="4" bestFit="1" customWidth="1"/>
    <col min="6" max="6" width="31.5" style="4" bestFit="1" customWidth="1"/>
    <col min="7" max="7" width="31.5" style="4" customWidth="1"/>
    <col min="8" max="8" width="54.375" style="4" bestFit="1" customWidth="1"/>
  </cols>
  <sheetData>
    <row r="2" spans="2:8" x14ac:dyDescent="0.25">
      <c r="B2" s="4" t="s">
        <v>181</v>
      </c>
      <c r="C2" s="4" t="s">
        <v>213</v>
      </c>
      <c r="D2" s="31" t="s">
        <v>182</v>
      </c>
      <c r="E2" s="4" t="s">
        <v>180</v>
      </c>
      <c r="F2" s="4" t="s">
        <v>216</v>
      </c>
      <c r="G2" s="4" t="s">
        <v>238</v>
      </c>
      <c r="H2" s="4" t="s">
        <v>351</v>
      </c>
    </row>
    <row r="3" spans="2:8" ht="45" customHeight="1" x14ac:dyDescent="0.25">
      <c r="B3" s="5" t="s">
        <v>183</v>
      </c>
      <c r="C3" s="6" t="s">
        <v>214</v>
      </c>
      <c r="D3" s="32" t="s">
        <v>184</v>
      </c>
      <c r="E3" s="6">
        <v>2</v>
      </c>
      <c r="F3" s="6" t="s">
        <v>218</v>
      </c>
      <c r="G3" s="6" t="s">
        <v>239</v>
      </c>
      <c r="H3" s="17" t="s">
        <v>317</v>
      </c>
    </row>
    <row r="4" spans="2:8" ht="45" customHeight="1" x14ac:dyDescent="0.25">
      <c r="B4" s="27" t="s">
        <v>184</v>
      </c>
      <c r="C4" s="28" t="s">
        <v>214</v>
      </c>
      <c r="D4" s="37"/>
      <c r="E4" s="28">
        <v>0</v>
      </c>
      <c r="F4" s="28" t="s">
        <v>217</v>
      </c>
      <c r="G4" s="28" t="s">
        <v>239</v>
      </c>
      <c r="H4" s="17" t="s">
        <v>318</v>
      </c>
    </row>
    <row r="5" spans="2:8" ht="45" customHeight="1" x14ac:dyDescent="0.25">
      <c r="B5" s="7" t="s">
        <v>185</v>
      </c>
      <c r="C5" s="8" t="s">
        <v>214</v>
      </c>
      <c r="D5" s="33" t="s">
        <v>184</v>
      </c>
      <c r="E5" s="8">
        <v>1</v>
      </c>
      <c r="F5" s="8" t="s">
        <v>227</v>
      </c>
      <c r="G5" s="51" t="s">
        <v>239</v>
      </c>
      <c r="H5" s="17" t="s">
        <v>319</v>
      </c>
    </row>
    <row r="6" spans="2:8" ht="45" customHeight="1" x14ac:dyDescent="0.25">
      <c r="B6" s="9" t="s">
        <v>186</v>
      </c>
      <c r="C6" s="10" t="s">
        <v>215</v>
      </c>
      <c r="D6" s="34" t="s">
        <v>185</v>
      </c>
      <c r="E6" s="10">
        <v>2</v>
      </c>
      <c r="F6" s="10"/>
      <c r="G6" s="10" t="s">
        <v>239</v>
      </c>
      <c r="H6" s="19" t="s">
        <v>320</v>
      </c>
    </row>
    <row r="7" spans="2:8" ht="45" customHeight="1" x14ac:dyDescent="0.25">
      <c r="B7" s="42" t="s">
        <v>187</v>
      </c>
      <c r="C7" s="43" t="s">
        <v>215</v>
      </c>
      <c r="D7" s="44" t="s">
        <v>219</v>
      </c>
      <c r="E7" s="43">
        <v>3</v>
      </c>
      <c r="F7" s="43"/>
      <c r="G7" s="10" t="s">
        <v>239</v>
      </c>
      <c r="H7" s="45" t="s">
        <v>321</v>
      </c>
    </row>
    <row r="8" spans="2:8" ht="45" customHeight="1" x14ac:dyDescent="0.25">
      <c r="B8" s="42" t="s">
        <v>188</v>
      </c>
      <c r="C8" s="43" t="s">
        <v>215</v>
      </c>
      <c r="D8" s="44" t="s">
        <v>220</v>
      </c>
      <c r="E8" s="43">
        <v>3</v>
      </c>
      <c r="F8" s="43"/>
      <c r="G8" s="10" t="s">
        <v>239</v>
      </c>
      <c r="H8" s="45" t="s">
        <v>322</v>
      </c>
    </row>
    <row r="9" spans="2:8" ht="45" customHeight="1" x14ac:dyDescent="0.25">
      <c r="B9" s="42" t="s">
        <v>189</v>
      </c>
      <c r="C9" s="43" t="s">
        <v>215</v>
      </c>
      <c r="D9" s="44" t="s">
        <v>221</v>
      </c>
      <c r="E9" s="43">
        <v>3</v>
      </c>
      <c r="F9" s="43"/>
      <c r="G9" s="10" t="s">
        <v>239</v>
      </c>
      <c r="H9" s="45" t="s">
        <v>323</v>
      </c>
    </row>
    <row r="10" spans="2:8" ht="45" customHeight="1" x14ac:dyDescent="0.25">
      <c r="B10" s="42" t="s">
        <v>190</v>
      </c>
      <c r="C10" s="43" t="s">
        <v>215</v>
      </c>
      <c r="D10" s="44" t="s">
        <v>222</v>
      </c>
      <c r="E10" s="43">
        <v>3</v>
      </c>
      <c r="F10" s="43"/>
      <c r="G10" s="10" t="s">
        <v>239</v>
      </c>
      <c r="H10" s="45" t="s">
        <v>324</v>
      </c>
    </row>
    <row r="11" spans="2:8" ht="45" customHeight="1" x14ac:dyDescent="0.25">
      <c r="B11" s="42" t="s">
        <v>191</v>
      </c>
      <c r="C11" s="43" t="s">
        <v>215</v>
      </c>
      <c r="D11" s="44"/>
      <c r="E11" s="43">
        <v>0</v>
      </c>
      <c r="F11" s="43" t="s">
        <v>223</v>
      </c>
      <c r="G11" s="10" t="s">
        <v>239</v>
      </c>
      <c r="H11" s="45" t="s">
        <v>325</v>
      </c>
    </row>
    <row r="12" spans="2:8" ht="45" customHeight="1" x14ac:dyDescent="0.25">
      <c r="B12" s="11" t="s">
        <v>154</v>
      </c>
      <c r="C12" s="12" t="s">
        <v>215</v>
      </c>
      <c r="D12" s="35"/>
      <c r="E12" s="12">
        <v>0</v>
      </c>
      <c r="F12" s="12" t="s">
        <v>223</v>
      </c>
      <c r="G12" s="12" t="s">
        <v>239</v>
      </c>
      <c r="H12" s="20" t="s">
        <v>326</v>
      </c>
    </row>
    <row r="13" spans="2:8" ht="45" customHeight="1" x14ac:dyDescent="0.25">
      <c r="B13" s="46" t="s">
        <v>164</v>
      </c>
      <c r="C13" s="47" t="s">
        <v>215</v>
      </c>
      <c r="D13" s="48" t="s">
        <v>224</v>
      </c>
      <c r="E13" s="47">
        <v>3</v>
      </c>
      <c r="F13" s="47"/>
      <c r="G13" s="12" t="s">
        <v>239</v>
      </c>
      <c r="H13" s="49" t="s">
        <v>327</v>
      </c>
    </row>
    <row r="14" spans="2:8" ht="45" customHeight="1" x14ac:dyDescent="0.25">
      <c r="B14" s="46" t="s">
        <v>144</v>
      </c>
      <c r="C14" s="47" t="s">
        <v>215</v>
      </c>
      <c r="D14" s="48"/>
      <c r="E14" s="47">
        <v>1</v>
      </c>
      <c r="F14" s="47" t="s">
        <v>225</v>
      </c>
      <c r="G14" s="12" t="s">
        <v>239</v>
      </c>
      <c r="H14" s="49" t="s">
        <v>328</v>
      </c>
    </row>
    <row r="15" spans="2:8" ht="45" customHeight="1" x14ac:dyDescent="0.25">
      <c r="B15" s="46" t="s">
        <v>163</v>
      </c>
      <c r="C15" s="47" t="s">
        <v>215</v>
      </c>
      <c r="D15" s="48"/>
      <c r="E15" s="47">
        <v>0</v>
      </c>
      <c r="F15" s="47" t="s">
        <v>223</v>
      </c>
      <c r="G15" s="47" t="s">
        <v>239</v>
      </c>
      <c r="H15" s="49" t="s">
        <v>329</v>
      </c>
    </row>
    <row r="16" spans="2:8" ht="45" customHeight="1" x14ac:dyDescent="0.25">
      <c r="B16" s="46" t="s">
        <v>192</v>
      </c>
      <c r="C16" s="47" t="s">
        <v>215</v>
      </c>
      <c r="D16" s="48"/>
      <c r="E16" s="47">
        <v>0</v>
      </c>
      <c r="F16" s="47" t="s">
        <v>223</v>
      </c>
      <c r="G16" s="47" t="s">
        <v>239</v>
      </c>
      <c r="H16" s="49" t="s">
        <v>330</v>
      </c>
    </row>
    <row r="17" spans="2:8" ht="45" customHeight="1" x14ac:dyDescent="0.25">
      <c r="B17" s="13" t="s">
        <v>193</v>
      </c>
      <c r="C17" s="14" t="s">
        <v>215</v>
      </c>
      <c r="D17" s="36" t="s">
        <v>184</v>
      </c>
      <c r="E17" s="14">
        <v>1</v>
      </c>
      <c r="F17" s="14" t="s">
        <v>227</v>
      </c>
      <c r="G17" s="14" t="s">
        <v>239</v>
      </c>
      <c r="H17" s="21" t="s">
        <v>331</v>
      </c>
    </row>
    <row r="18" spans="2:8" ht="45" customHeight="1" x14ac:dyDescent="0.25">
      <c r="B18" s="38" t="s">
        <v>194</v>
      </c>
      <c r="C18" s="39" t="s">
        <v>215</v>
      </c>
      <c r="D18" s="40" t="s">
        <v>226</v>
      </c>
      <c r="E18" s="39">
        <v>3</v>
      </c>
      <c r="F18" s="39"/>
      <c r="G18" s="39" t="s">
        <v>239</v>
      </c>
      <c r="H18" s="41" t="s">
        <v>332</v>
      </c>
    </row>
    <row r="19" spans="2:8" ht="45" customHeight="1" x14ac:dyDescent="0.25">
      <c r="B19" s="38" t="s">
        <v>195</v>
      </c>
      <c r="C19" s="39" t="s">
        <v>215</v>
      </c>
      <c r="D19" s="40" t="s">
        <v>228</v>
      </c>
      <c r="E19" s="39">
        <v>3</v>
      </c>
      <c r="F19" s="39"/>
      <c r="G19" s="39" t="s">
        <v>239</v>
      </c>
      <c r="H19" s="41" t="s">
        <v>333</v>
      </c>
    </row>
    <row r="20" spans="2:8" ht="45" customHeight="1" x14ac:dyDescent="0.25">
      <c r="B20" s="38" t="s">
        <v>196</v>
      </c>
      <c r="C20" s="39" t="s">
        <v>215</v>
      </c>
      <c r="D20" s="40" t="s">
        <v>230</v>
      </c>
      <c r="E20" s="39">
        <v>3</v>
      </c>
      <c r="F20" s="39"/>
      <c r="G20" s="39" t="s">
        <v>239</v>
      </c>
      <c r="H20" s="41" t="s">
        <v>334</v>
      </c>
    </row>
    <row r="21" spans="2:8" ht="45" customHeight="1" x14ac:dyDescent="0.25">
      <c r="B21" s="38" t="s">
        <v>197</v>
      </c>
      <c r="C21" s="39" t="s">
        <v>215</v>
      </c>
      <c r="D21" s="40" t="s">
        <v>228</v>
      </c>
      <c r="E21" s="39">
        <v>3</v>
      </c>
      <c r="F21" s="39"/>
      <c r="G21" s="39" t="s">
        <v>239</v>
      </c>
      <c r="H21" s="41" t="s">
        <v>335</v>
      </c>
    </row>
    <row r="22" spans="2:8" ht="45" customHeight="1" x14ac:dyDescent="0.25">
      <c r="B22" s="15" t="s">
        <v>198</v>
      </c>
      <c r="C22" s="16" t="s">
        <v>215</v>
      </c>
      <c r="D22" s="22" t="s">
        <v>233</v>
      </c>
      <c r="E22" s="16">
        <v>3</v>
      </c>
      <c r="F22" s="16" t="s">
        <v>232</v>
      </c>
      <c r="G22" s="16" t="s">
        <v>405</v>
      </c>
      <c r="H22" s="23" t="s">
        <v>336</v>
      </c>
    </row>
    <row r="23" spans="2:8" ht="45" customHeight="1" x14ac:dyDescent="0.25">
      <c r="B23" s="24" t="s">
        <v>199</v>
      </c>
      <c r="C23" s="25" t="s">
        <v>215</v>
      </c>
      <c r="D23" s="30" t="s">
        <v>185</v>
      </c>
      <c r="E23" s="25">
        <v>2</v>
      </c>
      <c r="F23" s="25"/>
      <c r="G23" s="25"/>
      <c r="H23" s="26" t="s">
        <v>337</v>
      </c>
    </row>
    <row r="24" spans="2:8" ht="45" customHeight="1" x14ac:dyDescent="0.25">
      <c r="B24" s="24" t="s">
        <v>200</v>
      </c>
      <c r="C24" s="25" t="s">
        <v>215</v>
      </c>
      <c r="D24" s="30" t="s">
        <v>185</v>
      </c>
      <c r="E24" s="25">
        <v>2</v>
      </c>
      <c r="F24" s="25"/>
      <c r="G24" s="25"/>
      <c r="H24" s="26" t="s">
        <v>338</v>
      </c>
    </row>
    <row r="25" spans="2:8" ht="45" customHeight="1" x14ac:dyDescent="0.25">
      <c r="B25" s="24" t="s">
        <v>201</v>
      </c>
      <c r="C25" s="25" t="s">
        <v>215</v>
      </c>
      <c r="D25" s="30" t="s">
        <v>234</v>
      </c>
      <c r="E25" s="25">
        <v>4</v>
      </c>
      <c r="F25" s="25"/>
      <c r="G25" s="25"/>
      <c r="H25" s="26" t="s">
        <v>339</v>
      </c>
    </row>
    <row r="26" spans="2:8" ht="45" customHeight="1" x14ac:dyDescent="0.25">
      <c r="B26" s="24" t="s">
        <v>202</v>
      </c>
      <c r="C26" s="25" t="s">
        <v>215</v>
      </c>
      <c r="D26" s="30"/>
      <c r="E26" s="25">
        <v>1</v>
      </c>
      <c r="F26" s="25" t="s">
        <v>225</v>
      </c>
      <c r="G26" s="25" t="s">
        <v>225</v>
      </c>
      <c r="H26" s="26" t="s">
        <v>340</v>
      </c>
    </row>
    <row r="27" spans="2:8" ht="45" customHeight="1" x14ac:dyDescent="0.25">
      <c r="B27" s="24" t="s">
        <v>203</v>
      </c>
      <c r="C27" s="25" t="s">
        <v>215</v>
      </c>
      <c r="D27" s="30" t="s">
        <v>229</v>
      </c>
      <c r="E27" s="25">
        <v>3</v>
      </c>
      <c r="F27" s="25"/>
      <c r="G27" s="25"/>
      <c r="H27" s="26" t="s">
        <v>341</v>
      </c>
    </row>
    <row r="28" spans="2:8" ht="45" customHeight="1" x14ac:dyDescent="0.25">
      <c r="B28" s="24" t="s">
        <v>204</v>
      </c>
      <c r="C28" s="25" t="s">
        <v>215</v>
      </c>
      <c r="D28" s="30" t="s">
        <v>231</v>
      </c>
      <c r="E28" s="25">
        <v>3</v>
      </c>
      <c r="F28" s="25"/>
      <c r="G28" s="25"/>
      <c r="H28" s="26" t="s">
        <v>342</v>
      </c>
    </row>
    <row r="29" spans="2:8" ht="45" customHeight="1" x14ac:dyDescent="0.25">
      <c r="B29" s="15" t="s">
        <v>205</v>
      </c>
      <c r="C29" s="16" t="s">
        <v>215</v>
      </c>
      <c r="D29" s="22" t="s">
        <v>229</v>
      </c>
      <c r="E29" s="16">
        <v>3</v>
      </c>
      <c r="F29" s="16"/>
      <c r="G29" s="16"/>
      <c r="H29" s="23" t="s">
        <v>343</v>
      </c>
    </row>
    <row r="30" spans="2:8" ht="45" customHeight="1" x14ac:dyDescent="0.25">
      <c r="B30" s="24" t="s">
        <v>206</v>
      </c>
      <c r="C30" s="25" t="s">
        <v>215</v>
      </c>
      <c r="D30" s="30" t="s">
        <v>237</v>
      </c>
      <c r="E30" s="25"/>
      <c r="F30" s="25"/>
      <c r="G30" s="25"/>
      <c r="H30" s="26" t="s">
        <v>344</v>
      </c>
    </row>
    <row r="31" spans="2:8" ht="45" customHeight="1" x14ac:dyDescent="0.25">
      <c r="B31" s="24" t="s">
        <v>207</v>
      </c>
      <c r="C31" s="25" t="s">
        <v>215</v>
      </c>
      <c r="D31" s="30" t="s">
        <v>236</v>
      </c>
      <c r="E31" s="25">
        <v>4</v>
      </c>
      <c r="F31" s="25"/>
      <c r="G31" s="25"/>
      <c r="H31" s="26" t="s">
        <v>345</v>
      </c>
    </row>
    <row r="32" spans="2:8" ht="45" customHeight="1" x14ac:dyDescent="0.25">
      <c r="B32" s="24" t="s">
        <v>208</v>
      </c>
      <c r="C32" s="25" t="s">
        <v>215</v>
      </c>
      <c r="D32" s="30" t="s">
        <v>235</v>
      </c>
      <c r="E32" s="25">
        <v>3</v>
      </c>
      <c r="F32" s="25"/>
      <c r="G32" s="25"/>
      <c r="H32" s="26" t="s">
        <v>346</v>
      </c>
    </row>
    <row r="33" spans="2:8" ht="45" customHeight="1" x14ac:dyDescent="0.25">
      <c r="B33" s="24" t="s">
        <v>209</v>
      </c>
      <c r="C33" s="25" t="s">
        <v>215</v>
      </c>
      <c r="D33" s="30" t="s">
        <v>185</v>
      </c>
      <c r="E33" s="25">
        <v>2</v>
      </c>
      <c r="F33" s="25"/>
      <c r="G33" s="25"/>
      <c r="H33" s="26" t="s">
        <v>347</v>
      </c>
    </row>
    <row r="34" spans="2:8" ht="45" customHeight="1" x14ac:dyDescent="0.25">
      <c r="B34" s="5" t="s">
        <v>210</v>
      </c>
      <c r="C34" s="6" t="s">
        <v>215</v>
      </c>
      <c r="D34" s="32"/>
      <c r="E34" s="6">
        <v>0</v>
      </c>
      <c r="F34" s="6" t="s">
        <v>223</v>
      </c>
      <c r="G34" s="6" t="s">
        <v>239</v>
      </c>
      <c r="H34" s="17" t="s">
        <v>348</v>
      </c>
    </row>
    <row r="35" spans="2:8" ht="45" customHeight="1" x14ac:dyDescent="0.25">
      <c r="B35" s="27" t="s">
        <v>211</v>
      </c>
      <c r="C35" s="28" t="s">
        <v>215</v>
      </c>
      <c r="D35" s="37"/>
      <c r="E35" s="28">
        <v>0</v>
      </c>
      <c r="F35" s="28" t="s">
        <v>223</v>
      </c>
      <c r="G35" s="28" t="s">
        <v>239</v>
      </c>
      <c r="H35" s="29" t="s">
        <v>349</v>
      </c>
    </row>
    <row r="36" spans="2:8" ht="45" customHeight="1" x14ac:dyDescent="0.25">
      <c r="B36" s="7" t="s">
        <v>212</v>
      </c>
      <c r="C36" s="8" t="s">
        <v>215</v>
      </c>
      <c r="D36" s="33"/>
      <c r="E36" s="8">
        <v>0</v>
      </c>
      <c r="F36" s="8" t="s">
        <v>223</v>
      </c>
      <c r="G36" s="8" t="s">
        <v>239</v>
      </c>
      <c r="H36" s="18" t="s">
        <v>350</v>
      </c>
    </row>
  </sheetData>
  <autoFilter ref="B2:H36" xr:uid="{6E87E985-C8D2-4B8F-8275-F48E3E359D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E145-FB0A-46F9-8D9E-1CB05ED6C398}">
  <dimension ref="A1:K36"/>
  <sheetViews>
    <sheetView workbookViewId="0">
      <selection activeCell="G30" sqref="G30:K36"/>
    </sheetView>
  </sheetViews>
  <sheetFormatPr defaultRowHeight="15" x14ac:dyDescent="0.25"/>
  <cols>
    <col min="1" max="1" width="5.5" customWidth="1"/>
    <col min="3" max="3" width="10.625" customWidth="1"/>
    <col min="4" max="4" width="21.25" bestFit="1" customWidth="1"/>
    <col min="5" max="5" width="52.75" bestFit="1" customWidth="1"/>
    <col min="6" max="6" width="8.875" customWidth="1"/>
    <col min="7" max="7" width="4.5" customWidth="1"/>
    <col min="10" max="10" width="25.375" bestFit="1" customWidth="1"/>
    <col min="11" max="11" width="103.875" bestFit="1" customWidth="1"/>
  </cols>
  <sheetData>
    <row r="1" spans="1:11" x14ac:dyDescent="0.25">
      <c r="A1" t="s">
        <v>251</v>
      </c>
      <c r="G1" t="s">
        <v>210</v>
      </c>
    </row>
    <row r="2" spans="1:11" x14ac:dyDescent="0.25">
      <c r="A2" t="s">
        <v>148</v>
      </c>
      <c r="B2" t="s">
        <v>146</v>
      </c>
      <c r="C2" t="s">
        <v>145</v>
      </c>
      <c r="D2" t="s">
        <v>191</v>
      </c>
      <c r="E2" t="s">
        <v>153</v>
      </c>
      <c r="G2" t="s">
        <v>148</v>
      </c>
      <c r="H2" t="s">
        <v>146</v>
      </c>
      <c r="I2" t="s">
        <v>145</v>
      </c>
      <c r="J2" t="s">
        <v>210</v>
      </c>
      <c r="K2" t="s">
        <v>153</v>
      </c>
    </row>
    <row r="3" spans="1:11" x14ac:dyDescent="0.25">
      <c r="A3">
        <v>1</v>
      </c>
      <c r="B3" s="50">
        <v>43648.142958680553</v>
      </c>
      <c r="C3" t="s">
        <v>215</v>
      </c>
      <c r="D3" t="s">
        <v>241</v>
      </c>
      <c r="E3" t="s">
        <v>242</v>
      </c>
      <c r="G3">
        <v>1</v>
      </c>
      <c r="H3" s="50">
        <v>43648.143129942131</v>
      </c>
      <c r="I3" t="s">
        <v>215</v>
      </c>
      <c r="J3" t="s">
        <v>264</v>
      </c>
      <c r="K3" t="s">
        <v>265</v>
      </c>
    </row>
    <row r="4" spans="1:11" x14ac:dyDescent="0.25">
      <c r="A4">
        <v>2</v>
      </c>
      <c r="B4" s="50">
        <v>43648.142958761571</v>
      </c>
      <c r="C4" t="s">
        <v>215</v>
      </c>
      <c r="D4" t="s">
        <v>243</v>
      </c>
      <c r="E4" t="s">
        <v>244</v>
      </c>
      <c r="G4">
        <v>2</v>
      </c>
      <c r="H4" s="50">
        <v>43648.143130011573</v>
      </c>
      <c r="I4" t="s">
        <v>215</v>
      </c>
      <c r="J4" t="s">
        <v>266</v>
      </c>
      <c r="K4" t="s">
        <v>267</v>
      </c>
    </row>
    <row r="5" spans="1:11" x14ac:dyDescent="0.25">
      <c r="A5">
        <v>3</v>
      </c>
      <c r="B5" s="50">
        <v>43648.142958796299</v>
      </c>
      <c r="C5" t="s">
        <v>215</v>
      </c>
      <c r="D5" t="s">
        <v>245</v>
      </c>
      <c r="E5" t="s">
        <v>246</v>
      </c>
      <c r="G5">
        <v>3</v>
      </c>
      <c r="H5" s="50">
        <v>43648.143130092591</v>
      </c>
      <c r="I5" t="s">
        <v>215</v>
      </c>
      <c r="J5" t="s">
        <v>268</v>
      </c>
      <c r="K5" t="s">
        <v>269</v>
      </c>
    </row>
    <row r="6" spans="1:11" x14ac:dyDescent="0.25">
      <c r="A6">
        <v>4</v>
      </c>
      <c r="B6" s="50">
        <v>43648.142958912038</v>
      </c>
      <c r="C6" t="s">
        <v>215</v>
      </c>
      <c r="D6" t="s">
        <v>247</v>
      </c>
      <c r="E6" t="s">
        <v>248</v>
      </c>
      <c r="G6">
        <v>4</v>
      </c>
      <c r="H6" s="50">
        <v>43648.143130127311</v>
      </c>
      <c r="I6" t="s">
        <v>215</v>
      </c>
      <c r="J6" t="s">
        <v>270</v>
      </c>
      <c r="K6" t="s">
        <v>271</v>
      </c>
    </row>
    <row r="7" spans="1:11" x14ac:dyDescent="0.25">
      <c r="A7">
        <v>5</v>
      </c>
      <c r="B7" s="50">
        <v>43648.142959027777</v>
      </c>
      <c r="C7" t="s">
        <v>215</v>
      </c>
      <c r="D7" t="s">
        <v>249</v>
      </c>
      <c r="E7" t="s">
        <v>250</v>
      </c>
      <c r="G7">
        <v>5</v>
      </c>
      <c r="H7" s="50">
        <v>43648.143130208337</v>
      </c>
      <c r="I7" t="s">
        <v>215</v>
      </c>
      <c r="J7" t="s">
        <v>272</v>
      </c>
      <c r="K7" t="s">
        <v>273</v>
      </c>
    </row>
    <row r="8" spans="1:11" x14ac:dyDescent="0.25">
      <c r="G8">
        <v>6</v>
      </c>
      <c r="H8" s="50">
        <v>43648.143130324075</v>
      </c>
      <c r="I8" t="s">
        <v>215</v>
      </c>
      <c r="J8" t="s">
        <v>274</v>
      </c>
      <c r="K8" t="s">
        <v>275</v>
      </c>
    </row>
    <row r="9" spans="1:11" x14ac:dyDescent="0.25">
      <c r="A9" t="s">
        <v>163</v>
      </c>
      <c r="G9">
        <v>7</v>
      </c>
      <c r="H9" s="50">
        <v>43648.143130358796</v>
      </c>
      <c r="I9" t="s">
        <v>215</v>
      </c>
      <c r="J9" t="s">
        <v>276</v>
      </c>
      <c r="K9" t="s">
        <v>277</v>
      </c>
    </row>
    <row r="10" spans="1:11" x14ac:dyDescent="0.25">
      <c r="A10" t="s">
        <v>148</v>
      </c>
      <c r="B10" t="s">
        <v>146</v>
      </c>
      <c r="C10" t="s">
        <v>145</v>
      </c>
      <c r="D10" t="s">
        <v>191</v>
      </c>
      <c r="E10" t="s">
        <v>153</v>
      </c>
      <c r="G10">
        <v>8</v>
      </c>
      <c r="H10" s="50">
        <v>43648.143130439814</v>
      </c>
      <c r="I10" t="s">
        <v>215</v>
      </c>
      <c r="J10" t="s">
        <v>278</v>
      </c>
      <c r="K10" t="s">
        <v>279</v>
      </c>
    </row>
    <row r="11" spans="1:11" x14ac:dyDescent="0.25">
      <c r="A11">
        <v>1</v>
      </c>
      <c r="B11" s="50">
        <v>43648.142958680553</v>
      </c>
      <c r="C11" t="s">
        <v>215</v>
      </c>
      <c r="D11" t="s">
        <v>241</v>
      </c>
      <c r="E11" t="s">
        <v>242</v>
      </c>
      <c r="G11">
        <v>9</v>
      </c>
      <c r="H11" s="50">
        <v>43648.143130590281</v>
      </c>
      <c r="I11" t="s">
        <v>215</v>
      </c>
      <c r="J11" t="s">
        <v>280</v>
      </c>
      <c r="K11" t="s">
        <v>281</v>
      </c>
    </row>
    <row r="12" spans="1:11" x14ac:dyDescent="0.25">
      <c r="A12">
        <v>2</v>
      </c>
      <c r="B12" s="50">
        <v>43648.142958761571</v>
      </c>
      <c r="C12" t="s">
        <v>215</v>
      </c>
      <c r="D12" t="s">
        <v>243</v>
      </c>
      <c r="E12" t="s">
        <v>244</v>
      </c>
      <c r="G12">
        <v>10</v>
      </c>
      <c r="H12" s="50">
        <v>43648.143130671298</v>
      </c>
      <c r="I12" t="s">
        <v>215</v>
      </c>
      <c r="J12" t="s">
        <v>282</v>
      </c>
      <c r="K12" t="s">
        <v>283</v>
      </c>
    </row>
    <row r="13" spans="1:11" x14ac:dyDescent="0.25">
      <c r="A13">
        <v>3</v>
      </c>
      <c r="B13" s="50">
        <v>43648.142958796299</v>
      </c>
      <c r="C13" t="s">
        <v>215</v>
      </c>
      <c r="D13" t="s">
        <v>245</v>
      </c>
      <c r="E13" t="s">
        <v>246</v>
      </c>
      <c r="G13">
        <v>11</v>
      </c>
      <c r="H13" s="50">
        <v>43648.143130787037</v>
      </c>
      <c r="I13" t="s">
        <v>215</v>
      </c>
      <c r="J13" t="s">
        <v>284</v>
      </c>
      <c r="K13" t="s">
        <v>285</v>
      </c>
    </row>
    <row r="14" spans="1:11" x14ac:dyDescent="0.25">
      <c r="A14">
        <v>4</v>
      </c>
      <c r="B14" s="50">
        <v>43648.142958912038</v>
      </c>
      <c r="C14" t="s">
        <v>215</v>
      </c>
      <c r="D14" t="s">
        <v>247</v>
      </c>
      <c r="E14" t="s">
        <v>248</v>
      </c>
      <c r="G14">
        <v>12</v>
      </c>
      <c r="H14" s="50">
        <v>43648.143130868055</v>
      </c>
      <c r="I14" t="s">
        <v>215</v>
      </c>
      <c r="J14" t="s">
        <v>286</v>
      </c>
      <c r="K14" t="s">
        <v>287</v>
      </c>
    </row>
    <row r="15" spans="1:11" x14ac:dyDescent="0.25">
      <c r="A15">
        <v>5</v>
      </c>
      <c r="B15" s="50">
        <v>43648.142959027777</v>
      </c>
      <c r="C15" t="s">
        <v>215</v>
      </c>
      <c r="D15" t="s">
        <v>249</v>
      </c>
      <c r="E15" t="s">
        <v>250</v>
      </c>
      <c r="G15">
        <v>13</v>
      </c>
      <c r="H15" s="50">
        <v>43648.143130937497</v>
      </c>
      <c r="I15" t="s">
        <v>215</v>
      </c>
      <c r="J15" t="s">
        <v>288</v>
      </c>
      <c r="K15" t="s">
        <v>289</v>
      </c>
    </row>
    <row r="16" spans="1:11" x14ac:dyDescent="0.25">
      <c r="G16">
        <v>14</v>
      </c>
      <c r="H16" s="50">
        <v>43648.143131053243</v>
      </c>
      <c r="I16" t="s">
        <v>215</v>
      </c>
      <c r="J16" t="s">
        <v>290</v>
      </c>
      <c r="K16" t="s">
        <v>291</v>
      </c>
    </row>
    <row r="17" spans="1:11" x14ac:dyDescent="0.25">
      <c r="A17" t="s">
        <v>154</v>
      </c>
      <c r="G17">
        <v>15</v>
      </c>
      <c r="H17" s="50">
        <v>43648.14313113426</v>
      </c>
      <c r="I17" t="s">
        <v>215</v>
      </c>
      <c r="J17" t="s">
        <v>292</v>
      </c>
      <c r="K17" t="s">
        <v>293</v>
      </c>
    </row>
    <row r="18" spans="1:11" x14ac:dyDescent="0.25">
      <c r="A18" t="s">
        <v>148</v>
      </c>
      <c r="B18" t="s">
        <v>146</v>
      </c>
      <c r="C18" t="s">
        <v>145</v>
      </c>
      <c r="D18" t="s">
        <v>154</v>
      </c>
      <c r="E18" t="s">
        <v>153</v>
      </c>
      <c r="G18">
        <v>16</v>
      </c>
      <c r="H18" s="50">
        <v>43648.143131215278</v>
      </c>
      <c r="I18" t="s">
        <v>215</v>
      </c>
      <c r="J18" t="s">
        <v>294</v>
      </c>
      <c r="K18" t="s">
        <v>295</v>
      </c>
    </row>
    <row r="19" spans="1:11" x14ac:dyDescent="0.25">
      <c r="A19">
        <v>1</v>
      </c>
      <c r="B19" s="50">
        <v>43648.142965937499</v>
      </c>
      <c r="C19" t="s">
        <v>252</v>
      </c>
      <c r="D19" t="s">
        <v>151</v>
      </c>
      <c r="E19" t="s">
        <v>33</v>
      </c>
      <c r="G19">
        <v>17</v>
      </c>
      <c r="H19" s="50">
        <v>43648.143131446763</v>
      </c>
      <c r="I19" t="s">
        <v>215</v>
      </c>
      <c r="J19" t="s">
        <v>296</v>
      </c>
      <c r="K19" t="s">
        <v>297</v>
      </c>
    </row>
    <row r="20" spans="1:11" x14ac:dyDescent="0.25">
      <c r="A20">
        <v>2</v>
      </c>
      <c r="B20" s="50">
        <v>43648.14296597222</v>
      </c>
      <c r="C20" t="s">
        <v>252</v>
      </c>
      <c r="D20" t="s">
        <v>150</v>
      </c>
      <c r="E20" t="s">
        <v>33</v>
      </c>
    </row>
    <row r="21" spans="1:11" x14ac:dyDescent="0.25">
      <c r="A21">
        <v>3</v>
      </c>
      <c r="B21" s="50">
        <v>43648.142966053238</v>
      </c>
      <c r="C21" t="s">
        <v>252</v>
      </c>
      <c r="D21" t="s">
        <v>149</v>
      </c>
      <c r="E21" t="s">
        <v>33</v>
      </c>
      <c r="G21" t="s">
        <v>211</v>
      </c>
    </row>
    <row r="22" spans="1:11" x14ac:dyDescent="0.25">
      <c r="G22" t="s">
        <v>148</v>
      </c>
      <c r="H22" t="s">
        <v>146</v>
      </c>
      <c r="I22" t="s">
        <v>145</v>
      </c>
      <c r="J22" t="s">
        <v>211</v>
      </c>
      <c r="K22" t="s">
        <v>153</v>
      </c>
    </row>
    <row r="23" spans="1:11" x14ac:dyDescent="0.25">
      <c r="A23" t="s">
        <v>163</v>
      </c>
      <c r="G23">
        <v>1</v>
      </c>
      <c r="H23" s="50">
        <v>43648.143138194442</v>
      </c>
      <c r="I23" t="s">
        <v>215</v>
      </c>
      <c r="J23" t="s">
        <v>298</v>
      </c>
      <c r="K23" t="s">
        <v>299</v>
      </c>
    </row>
    <row r="24" spans="1:11" x14ac:dyDescent="0.25">
      <c r="A24" t="s">
        <v>148</v>
      </c>
      <c r="B24" t="s">
        <v>146</v>
      </c>
      <c r="C24" t="s">
        <v>145</v>
      </c>
      <c r="D24" t="s">
        <v>163</v>
      </c>
      <c r="E24" t="s">
        <v>153</v>
      </c>
      <c r="G24">
        <v>2</v>
      </c>
      <c r="H24" s="50">
        <v>43648.143138310188</v>
      </c>
      <c r="I24" t="s">
        <v>215</v>
      </c>
      <c r="J24" t="s">
        <v>300</v>
      </c>
      <c r="K24" t="s">
        <v>301</v>
      </c>
    </row>
    <row r="25" spans="1:11" x14ac:dyDescent="0.25">
      <c r="A25">
        <v>1</v>
      </c>
      <c r="B25" s="50">
        <v>43648.142988692132</v>
      </c>
      <c r="C25" t="s">
        <v>252</v>
      </c>
      <c r="D25" t="s">
        <v>162</v>
      </c>
      <c r="E25" t="s">
        <v>161</v>
      </c>
      <c r="G25">
        <v>3</v>
      </c>
      <c r="H25" s="50">
        <v>43648.143138344909</v>
      </c>
      <c r="I25" t="s">
        <v>215</v>
      </c>
      <c r="J25" t="s">
        <v>302</v>
      </c>
      <c r="K25" t="s">
        <v>303</v>
      </c>
    </row>
    <row r="26" spans="1:11" x14ac:dyDescent="0.25">
      <c r="A26">
        <v>2</v>
      </c>
      <c r="B26" s="50">
        <v>43648.14298877315</v>
      </c>
      <c r="C26" t="s">
        <v>252</v>
      </c>
      <c r="D26" t="s">
        <v>160</v>
      </c>
      <c r="E26" t="s">
        <v>159</v>
      </c>
      <c r="G26">
        <v>4</v>
      </c>
      <c r="H26" s="50">
        <v>43648.143138425927</v>
      </c>
      <c r="I26" t="s">
        <v>215</v>
      </c>
      <c r="J26" t="s">
        <v>304</v>
      </c>
      <c r="K26" t="s">
        <v>305</v>
      </c>
    </row>
    <row r="27" spans="1:11" x14ac:dyDescent="0.25">
      <c r="A27">
        <v>3</v>
      </c>
      <c r="B27" s="50">
        <v>43648.142988854168</v>
      </c>
      <c r="C27" t="s">
        <v>252</v>
      </c>
      <c r="D27" t="s">
        <v>158</v>
      </c>
      <c r="E27" t="s">
        <v>157</v>
      </c>
      <c r="G27">
        <v>5</v>
      </c>
      <c r="H27" s="50">
        <v>43648.143138506945</v>
      </c>
      <c r="I27" t="s">
        <v>215</v>
      </c>
      <c r="J27" t="s">
        <v>306</v>
      </c>
      <c r="K27" t="s">
        <v>307</v>
      </c>
    </row>
    <row r="29" spans="1:11" x14ac:dyDescent="0.25">
      <c r="A29" t="s">
        <v>192</v>
      </c>
    </row>
    <row r="30" spans="1:11" x14ac:dyDescent="0.25">
      <c r="A30" t="s">
        <v>148</v>
      </c>
      <c r="B30" t="s">
        <v>146</v>
      </c>
      <c r="C30" t="s">
        <v>145</v>
      </c>
      <c r="D30" t="s">
        <v>192</v>
      </c>
      <c r="E30" t="s">
        <v>153</v>
      </c>
      <c r="G30" t="s">
        <v>212</v>
      </c>
    </row>
    <row r="31" spans="1:11" x14ac:dyDescent="0.25">
      <c r="A31">
        <v>1</v>
      </c>
      <c r="B31" s="50">
        <v>43648.142996724535</v>
      </c>
      <c r="C31" t="s">
        <v>215</v>
      </c>
      <c r="D31" t="s">
        <v>253</v>
      </c>
      <c r="E31" t="s">
        <v>254</v>
      </c>
      <c r="G31" t="s">
        <v>148</v>
      </c>
      <c r="H31" t="s">
        <v>146</v>
      </c>
      <c r="I31" t="s">
        <v>145</v>
      </c>
      <c r="J31" t="s">
        <v>212</v>
      </c>
      <c r="K31" t="s">
        <v>153</v>
      </c>
    </row>
    <row r="32" spans="1:11" x14ac:dyDescent="0.25">
      <c r="A32">
        <v>2</v>
      </c>
      <c r="B32" s="50">
        <v>43648.142997222225</v>
      </c>
      <c r="C32" t="s">
        <v>215</v>
      </c>
      <c r="D32" t="s">
        <v>243</v>
      </c>
      <c r="E32" t="s">
        <v>255</v>
      </c>
      <c r="G32">
        <v>1</v>
      </c>
      <c r="H32" s="50">
        <v>43648.143145520837</v>
      </c>
      <c r="I32" t="s">
        <v>215</v>
      </c>
      <c r="J32" t="s">
        <v>308</v>
      </c>
      <c r="K32" t="s">
        <v>309</v>
      </c>
    </row>
    <row r="33" spans="1:11" x14ac:dyDescent="0.25">
      <c r="A33">
        <v>3</v>
      </c>
      <c r="B33" s="50">
        <v>43648.142997303243</v>
      </c>
      <c r="C33" t="s">
        <v>215</v>
      </c>
      <c r="D33" t="s">
        <v>256</v>
      </c>
      <c r="E33" t="s">
        <v>257</v>
      </c>
      <c r="G33">
        <v>2</v>
      </c>
      <c r="H33" s="50">
        <v>43648.143145601854</v>
      </c>
      <c r="I33" t="s">
        <v>215</v>
      </c>
      <c r="J33" t="s">
        <v>243</v>
      </c>
      <c r="K33" t="s">
        <v>310</v>
      </c>
    </row>
    <row r="34" spans="1:11" x14ac:dyDescent="0.25">
      <c r="A34">
        <v>4</v>
      </c>
      <c r="B34" s="50">
        <v>43648.142997372684</v>
      </c>
      <c r="C34" t="s">
        <v>215</v>
      </c>
      <c r="D34" t="s">
        <v>258</v>
      </c>
      <c r="E34" t="s">
        <v>259</v>
      </c>
      <c r="G34">
        <v>3</v>
      </c>
      <c r="H34" s="50">
        <v>43648.143145682872</v>
      </c>
      <c r="I34" t="s">
        <v>215</v>
      </c>
      <c r="J34" t="s">
        <v>311</v>
      </c>
      <c r="K34" t="s">
        <v>312</v>
      </c>
    </row>
    <row r="35" spans="1:11" x14ac:dyDescent="0.25">
      <c r="A35">
        <v>5</v>
      </c>
      <c r="B35" s="50">
        <v>43648.142997453702</v>
      </c>
      <c r="C35" t="s">
        <v>215</v>
      </c>
      <c r="D35" t="s">
        <v>260</v>
      </c>
      <c r="E35" t="s">
        <v>261</v>
      </c>
      <c r="G35">
        <v>4</v>
      </c>
      <c r="H35" s="50">
        <v>43648.143145752314</v>
      </c>
      <c r="I35" t="s">
        <v>215</v>
      </c>
      <c r="J35" t="s">
        <v>313</v>
      </c>
      <c r="K35" t="s">
        <v>314</v>
      </c>
    </row>
    <row r="36" spans="1:11" x14ac:dyDescent="0.25">
      <c r="A36">
        <v>6</v>
      </c>
      <c r="B36" s="50">
        <v>43648.142997488423</v>
      </c>
      <c r="C36" t="s">
        <v>215</v>
      </c>
      <c r="D36" t="s">
        <v>262</v>
      </c>
      <c r="E36" t="s">
        <v>263</v>
      </c>
      <c r="G36">
        <v>5</v>
      </c>
      <c r="H36" s="50">
        <v>43648.143145833332</v>
      </c>
      <c r="I36" t="s">
        <v>215</v>
      </c>
      <c r="J36" t="s">
        <v>315</v>
      </c>
      <c r="K36" t="s">
        <v>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2219-FE14-401A-9A31-85F94A7749BE}">
  <dimension ref="A1:N83"/>
  <sheetViews>
    <sheetView zoomScale="75" zoomScaleNormal="75" workbookViewId="0">
      <selection activeCell="N35" sqref="N35"/>
    </sheetView>
  </sheetViews>
  <sheetFormatPr defaultRowHeight="15" x14ac:dyDescent="0.25"/>
  <cols>
    <col min="1" max="1" width="21.25" bestFit="1" customWidth="1"/>
    <col min="2" max="2" width="18.875" customWidth="1"/>
    <col min="3" max="3" width="10.875" bestFit="1" customWidth="1"/>
    <col min="4" max="4" width="12.25" bestFit="1" customWidth="1"/>
    <col min="5" max="5" width="12.375" bestFit="1" customWidth="1"/>
    <col min="6" max="6" width="9.875" bestFit="1" customWidth="1"/>
    <col min="7" max="7" width="9.5" bestFit="1" customWidth="1"/>
    <col min="8" max="8" width="16.375" bestFit="1" customWidth="1"/>
    <col min="9" max="10" width="9.5" bestFit="1" customWidth="1"/>
    <col min="11" max="11" width="14.5" bestFit="1" customWidth="1"/>
    <col min="12" max="12" width="6.5" bestFit="1" customWidth="1"/>
    <col min="13" max="13" width="8.375" bestFit="1" customWidth="1"/>
    <col min="14" max="14" width="19.875" bestFit="1" customWidth="1"/>
  </cols>
  <sheetData>
    <row r="1" spans="1:14" x14ac:dyDescent="0.25">
      <c r="B1" t="s">
        <v>140</v>
      </c>
      <c r="C1" t="s">
        <v>139</v>
      </c>
      <c r="D1" t="s">
        <v>138</v>
      </c>
      <c r="E1" t="s">
        <v>137</v>
      </c>
      <c r="F1" t="s">
        <v>136</v>
      </c>
      <c r="G1" t="s">
        <v>135</v>
      </c>
      <c r="H1" t="s">
        <v>134</v>
      </c>
      <c r="I1" t="s">
        <v>133</v>
      </c>
      <c r="J1" t="s">
        <v>132</v>
      </c>
      <c r="K1" t="s">
        <v>131</v>
      </c>
      <c r="L1" t="s">
        <v>130</v>
      </c>
      <c r="M1" t="s">
        <v>129</v>
      </c>
      <c r="N1" t="s">
        <v>128</v>
      </c>
    </row>
    <row r="2" spans="1:14" x14ac:dyDescent="0.25">
      <c r="B2" t="s">
        <v>124</v>
      </c>
      <c r="C2" t="s">
        <v>124</v>
      </c>
      <c r="D2" t="s">
        <v>124</v>
      </c>
      <c r="E2" t="s">
        <v>124</v>
      </c>
      <c r="F2" t="s">
        <v>126</v>
      </c>
      <c r="G2" t="s">
        <v>125</v>
      </c>
      <c r="H2" t="s">
        <v>124</v>
      </c>
      <c r="I2" t="s">
        <v>124</v>
      </c>
      <c r="J2" t="s">
        <v>124</v>
      </c>
      <c r="K2" t="s">
        <v>124</v>
      </c>
      <c r="L2" t="s">
        <v>124</v>
      </c>
      <c r="M2" t="s">
        <v>124</v>
      </c>
      <c r="N2" t="s">
        <v>123</v>
      </c>
    </row>
    <row r="3" spans="1:14" x14ac:dyDescent="0.25">
      <c r="B3">
        <v>250</v>
      </c>
      <c r="C3">
        <v>25</v>
      </c>
      <c r="D3">
        <v>25</v>
      </c>
      <c r="E3">
        <v>25</v>
      </c>
      <c r="F3">
        <v>8</v>
      </c>
      <c r="G3">
        <v>8</v>
      </c>
      <c r="H3">
        <v>50</v>
      </c>
      <c r="I3">
        <v>50</v>
      </c>
      <c r="J3">
        <v>50</v>
      </c>
      <c r="K3">
        <v>50</v>
      </c>
      <c r="L3">
        <v>2</v>
      </c>
      <c r="M3">
        <v>5</v>
      </c>
      <c r="N3">
        <v>1</v>
      </c>
    </row>
    <row r="4" spans="1:14" x14ac:dyDescent="0.25">
      <c r="A4" t="s">
        <v>122</v>
      </c>
      <c r="B4" t="s">
        <v>121</v>
      </c>
      <c r="D4" t="s">
        <v>121</v>
      </c>
      <c r="F4" t="s">
        <v>120</v>
      </c>
      <c r="G4" t="s">
        <v>120</v>
      </c>
      <c r="H4" t="s">
        <v>120</v>
      </c>
      <c r="I4" t="s">
        <v>121</v>
      </c>
      <c r="J4" t="s">
        <v>121</v>
      </c>
      <c r="K4" t="s">
        <v>120</v>
      </c>
      <c r="L4" t="s">
        <v>120</v>
      </c>
      <c r="M4" t="s">
        <v>120</v>
      </c>
      <c r="N4" t="s">
        <v>120</v>
      </c>
    </row>
    <row r="5" spans="1:14" x14ac:dyDescent="0.25">
      <c r="A5">
        <v>1</v>
      </c>
      <c r="B5" t="s">
        <v>33</v>
      </c>
      <c r="C5" t="s">
        <v>119</v>
      </c>
      <c r="D5" t="s">
        <v>118</v>
      </c>
      <c r="E5" t="s">
        <v>117</v>
      </c>
      <c r="F5">
        <v>123456789</v>
      </c>
      <c r="G5" s="1">
        <v>1</v>
      </c>
      <c r="H5" t="s">
        <v>116</v>
      </c>
      <c r="I5" t="s">
        <v>33</v>
      </c>
      <c r="J5" t="s">
        <v>33</v>
      </c>
      <c r="K5" t="s">
        <v>48</v>
      </c>
      <c r="L5" t="s">
        <v>31</v>
      </c>
      <c r="M5">
        <v>99999</v>
      </c>
      <c r="N5">
        <v>1</v>
      </c>
    </row>
    <row r="6" spans="1:14" x14ac:dyDescent="0.25">
      <c r="A6">
        <f t="shared" ref="A6:A25" si="0">A5+1</f>
        <v>2</v>
      </c>
      <c r="B6" t="s">
        <v>33</v>
      </c>
      <c r="C6" t="s">
        <v>115</v>
      </c>
      <c r="D6" t="s">
        <v>33</v>
      </c>
      <c r="E6" t="s">
        <v>114</v>
      </c>
      <c r="F6">
        <v>234567891</v>
      </c>
      <c r="G6" s="1">
        <v>2</v>
      </c>
      <c r="H6" t="s">
        <v>113</v>
      </c>
      <c r="I6" t="s">
        <v>33</v>
      </c>
      <c r="J6" t="s">
        <v>33</v>
      </c>
      <c r="K6" t="s">
        <v>48</v>
      </c>
      <c r="L6" t="s">
        <v>31</v>
      </c>
      <c r="M6">
        <v>99999</v>
      </c>
      <c r="N6">
        <v>1</v>
      </c>
    </row>
    <row r="7" spans="1:14" x14ac:dyDescent="0.25">
      <c r="A7">
        <f t="shared" si="0"/>
        <v>3</v>
      </c>
      <c r="B7" t="s">
        <v>33</v>
      </c>
      <c r="C7" t="s">
        <v>112</v>
      </c>
      <c r="D7" t="s">
        <v>33</v>
      </c>
      <c r="E7" t="s">
        <v>111</v>
      </c>
      <c r="F7">
        <v>123456791</v>
      </c>
      <c r="G7" s="1">
        <v>3</v>
      </c>
      <c r="H7" t="s">
        <v>110</v>
      </c>
      <c r="I7" t="s">
        <v>33</v>
      </c>
      <c r="J7" t="s">
        <v>33</v>
      </c>
      <c r="K7" t="s">
        <v>109</v>
      </c>
      <c r="L7" t="s">
        <v>31</v>
      </c>
      <c r="M7">
        <v>99999</v>
      </c>
      <c r="N7">
        <v>1</v>
      </c>
    </row>
    <row r="8" spans="1:14" x14ac:dyDescent="0.25">
      <c r="A8">
        <f t="shared" si="0"/>
        <v>4</v>
      </c>
      <c r="B8" t="s">
        <v>33</v>
      </c>
      <c r="C8" t="s">
        <v>108</v>
      </c>
      <c r="D8" t="s">
        <v>107</v>
      </c>
      <c r="E8" t="s">
        <v>106</v>
      </c>
      <c r="F8">
        <v>123456792</v>
      </c>
      <c r="G8" s="1">
        <v>4</v>
      </c>
      <c r="H8" t="s">
        <v>105</v>
      </c>
      <c r="I8" t="s">
        <v>33</v>
      </c>
      <c r="J8" t="s">
        <v>33</v>
      </c>
      <c r="K8" t="s">
        <v>104</v>
      </c>
      <c r="L8" t="s">
        <v>103</v>
      </c>
      <c r="M8">
        <v>99999</v>
      </c>
      <c r="N8">
        <v>1</v>
      </c>
    </row>
    <row r="9" spans="1:14" x14ac:dyDescent="0.25">
      <c r="A9">
        <f t="shared" si="0"/>
        <v>5</v>
      </c>
      <c r="B9" t="s">
        <v>33</v>
      </c>
      <c r="C9" t="s">
        <v>102</v>
      </c>
      <c r="D9" t="s">
        <v>33</v>
      </c>
      <c r="E9" t="s">
        <v>101</v>
      </c>
      <c r="F9">
        <v>123456793</v>
      </c>
      <c r="G9" s="1">
        <v>5</v>
      </c>
      <c r="H9" t="s">
        <v>100</v>
      </c>
      <c r="I9" t="s">
        <v>33</v>
      </c>
      <c r="J9" t="s">
        <v>33</v>
      </c>
      <c r="K9" t="s">
        <v>99</v>
      </c>
      <c r="L9" t="s">
        <v>31</v>
      </c>
      <c r="M9">
        <v>99999</v>
      </c>
      <c r="N9">
        <v>1</v>
      </c>
    </row>
    <row r="10" spans="1:14" x14ac:dyDescent="0.25">
      <c r="A10">
        <f t="shared" si="0"/>
        <v>6</v>
      </c>
      <c r="B10" t="s">
        <v>33</v>
      </c>
      <c r="C10" t="s">
        <v>98</v>
      </c>
      <c r="D10" t="s">
        <v>33</v>
      </c>
      <c r="E10" t="s">
        <v>97</v>
      </c>
      <c r="F10">
        <v>123456794</v>
      </c>
      <c r="G10" s="1">
        <v>6</v>
      </c>
      <c r="H10" t="s">
        <v>96</v>
      </c>
      <c r="I10" t="s">
        <v>33</v>
      </c>
      <c r="J10" t="s">
        <v>33</v>
      </c>
      <c r="K10" t="s">
        <v>95</v>
      </c>
      <c r="L10" t="s">
        <v>31</v>
      </c>
      <c r="M10">
        <v>99999</v>
      </c>
      <c r="N10">
        <v>1</v>
      </c>
    </row>
    <row r="11" spans="1:14" x14ac:dyDescent="0.25">
      <c r="A11">
        <f t="shared" si="0"/>
        <v>7</v>
      </c>
      <c r="B11" t="s">
        <v>33</v>
      </c>
      <c r="C11" t="s">
        <v>94</v>
      </c>
      <c r="D11" t="s">
        <v>33</v>
      </c>
      <c r="E11" t="s">
        <v>93</v>
      </c>
      <c r="F11">
        <v>123456795</v>
      </c>
      <c r="G11" s="1">
        <v>7</v>
      </c>
      <c r="H11" t="s">
        <v>92</v>
      </c>
      <c r="I11" t="s">
        <v>33</v>
      </c>
      <c r="J11" t="s">
        <v>33</v>
      </c>
      <c r="K11" t="s">
        <v>91</v>
      </c>
      <c r="L11" t="s">
        <v>31</v>
      </c>
      <c r="M11">
        <v>99999</v>
      </c>
      <c r="N11">
        <v>1</v>
      </c>
    </row>
    <row r="12" spans="1:14" x14ac:dyDescent="0.25">
      <c r="A12">
        <f t="shared" si="0"/>
        <v>8</v>
      </c>
      <c r="B12" t="s">
        <v>33</v>
      </c>
      <c r="C12" t="s">
        <v>90</v>
      </c>
      <c r="D12" t="s">
        <v>33</v>
      </c>
      <c r="E12" t="s">
        <v>89</v>
      </c>
      <c r="F12">
        <v>123456796</v>
      </c>
      <c r="G12" s="1">
        <v>8</v>
      </c>
      <c r="H12" t="s">
        <v>88</v>
      </c>
      <c r="I12" t="s">
        <v>33</v>
      </c>
      <c r="J12" t="s">
        <v>33</v>
      </c>
      <c r="K12" t="s">
        <v>61</v>
      </c>
      <c r="L12" t="s">
        <v>31</v>
      </c>
      <c r="M12">
        <v>99999</v>
      </c>
      <c r="N12">
        <v>1</v>
      </c>
    </row>
    <row r="13" spans="1:14" x14ac:dyDescent="0.25">
      <c r="A13">
        <f t="shared" si="0"/>
        <v>9</v>
      </c>
      <c r="B13" t="s">
        <v>33</v>
      </c>
      <c r="C13" t="s">
        <v>87</v>
      </c>
      <c r="D13" t="s">
        <v>33</v>
      </c>
      <c r="E13" t="s">
        <v>86</v>
      </c>
      <c r="F13">
        <v>123456797</v>
      </c>
      <c r="G13" s="1">
        <v>9</v>
      </c>
      <c r="H13" t="s">
        <v>85</v>
      </c>
      <c r="I13" t="s">
        <v>33</v>
      </c>
      <c r="J13" t="s">
        <v>33</v>
      </c>
      <c r="K13" t="s">
        <v>61</v>
      </c>
      <c r="L13" t="s">
        <v>31</v>
      </c>
      <c r="M13">
        <v>99999</v>
      </c>
      <c r="N13">
        <v>1</v>
      </c>
    </row>
    <row r="14" spans="1:14" x14ac:dyDescent="0.25">
      <c r="A14">
        <f t="shared" si="0"/>
        <v>10</v>
      </c>
      <c r="B14" t="s">
        <v>33</v>
      </c>
      <c r="C14" t="s">
        <v>84</v>
      </c>
      <c r="D14" t="s">
        <v>83</v>
      </c>
      <c r="E14" t="s">
        <v>82</v>
      </c>
      <c r="F14">
        <v>123456798</v>
      </c>
      <c r="G14" s="1">
        <v>10</v>
      </c>
      <c r="H14" t="s">
        <v>81</v>
      </c>
      <c r="I14" t="s">
        <v>33</v>
      </c>
      <c r="J14" t="s">
        <v>33</v>
      </c>
      <c r="K14" t="s">
        <v>80</v>
      </c>
      <c r="L14" t="s">
        <v>79</v>
      </c>
      <c r="M14">
        <v>99999</v>
      </c>
      <c r="N14">
        <v>1</v>
      </c>
    </row>
    <row r="15" spans="1:14" x14ac:dyDescent="0.25">
      <c r="A15">
        <f t="shared" si="0"/>
        <v>11</v>
      </c>
      <c r="B15" t="s">
        <v>33</v>
      </c>
      <c r="C15" t="s">
        <v>78</v>
      </c>
      <c r="D15" t="s">
        <v>77</v>
      </c>
      <c r="E15" t="s">
        <v>76</v>
      </c>
      <c r="F15">
        <v>123456799</v>
      </c>
      <c r="G15" s="1">
        <v>11</v>
      </c>
      <c r="H15" t="s">
        <v>75</v>
      </c>
      <c r="I15" t="s">
        <v>33</v>
      </c>
      <c r="J15" t="s">
        <v>33</v>
      </c>
      <c r="K15" t="s">
        <v>74</v>
      </c>
      <c r="L15" t="s">
        <v>73</v>
      </c>
      <c r="M15">
        <v>99999</v>
      </c>
      <c r="N15">
        <v>1</v>
      </c>
    </row>
    <row r="16" spans="1:14" x14ac:dyDescent="0.25">
      <c r="A16">
        <f t="shared" si="0"/>
        <v>12</v>
      </c>
      <c r="B16" t="s">
        <v>33</v>
      </c>
      <c r="C16" t="s">
        <v>72</v>
      </c>
      <c r="D16" t="s">
        <v>33</v>
      </c>
      <c r="E16" t="s">
        <v>71</v>
      </c>
      <c r="F16">
        <v>123456800</v>
      </c>
      <c r="G16" s="1">
        <v>12</v>
      </c>
      <c r="H16" t="s">
        <v>70</v>
      </c>
      <c r="I16" t="s">
        <v>33</v>
      </c>
      <c r="J16" t="s">
        <v>33</v>
      </c>
      <c r="K16" t="s">
        <v>61</v>
      </c>
      <c r="L16" t="s">
        <v>31</v>
      </c>
      <c r="M16">
        <v>99999</v>
      </c>
      <c r="N16">
        <v>1</v>
      </c>
    </row>
    <row r="17" spans="1:14" x14ac:dyDescent="0.25">
      <c r="A17">
        <f t="shared" si="0"/>
        <v>13</v>
      </c>
      <c r="B17" t="s">
        <v>33</v>
      </c>
      <c r="C17" t="s">
        <v>69</v>
      </c>
      <c r="D17" t="s">
        <v>68</v>
      </c>
      <c r="E17" t="s">
        <v>67</v>
      </c>
      <c r="F17">
        <v>123456801</v>
      </c>
      <c r="G17" s="1">
        <v>13</v>
      </c>
      <c r="H17" t="s">
        <v>66</v>
      </c>
      <c r="I17" t="s">
        <v>33</v>
      </c>
      <c r="J17" t="s">
        <v>33</v>
      </c>
      <c r="K17" t="s">
        <v>65</v>
      </c>
      <c r="L17" t="s">
        <v>31</v>
      </c>
      <c r="M17">
        <v>99999</v>
      </c>
      <c r="N17">
        <v>1</v>
      </c>
    </row>
    <row r="18" spans="1:14" x14ac:dyDescent="0.25">
      <c r="A18">
        <f t="shared" si="0"/>
        <v>14</v>
      </c>
      <c r="B18" t="s">
        <v>33</v>
      </c>
      <c r="C18" t="s">
        <v>64</v>
      </c>
      <c r="D18" t="s">
        <v>33</v>
      </c>
      <c r="E18" t="s">
        <v>63</v>
      </c>
      <c r="F18">
        <v>123456802</v>
      </c>
      <c r="G18" s="1">
        <v>14</v>
      </c>
      <c r="H18" t="s">
        <v>62</v>
      </c>
      <c r="I18" t="s">
        <v>33</v>
      </c>
      <c r="J18" t="s">
        <v>33</v>
      </c>
      <c r="K18" t="s">
        <v>61</v>
      </c>
      <c r="L18" t="s">
        <v>31</v>
      </c>
      <c r="M18">
        <v>99999</v>
      </c>
      <c r="N18">
        <v>1</v>
      </c>
    </row>
    <row r="19" spans="1:14" x14ac:dyDescent="0.25">
      <c r="A19">
        <f t="shared" si="0"/>
        <v>15</v>
      </c>
      <c r="B19" t="s">
        <v>33</v>
      </c>
      <c r="C19" t="s">
        <v>60</v>
      </c>
      <c r="D19" t="s">
        <v>59</v>
      </c>
      <c r="E19" t="s">
        <v>58</v>
      </c>
      <c r="F19">
        <v>123456803</v>
      </c>
      <c r="G19" s="1">
        <v>15</v>
      </c>
      <c r="H19" t="s">
        <v>57</v>
      </c>
      <c r="I19" t="s">
        <v>33</v>
      </c>
      <c r="J19" t="s">
        <v>33</v>
      </c>
      <c r="K19" t="s">
        <v>56</v>
      </c>
      <c r="L19" t="s">
        <v>31</v>
      </c>
      <c r="M19">
        <v>99999</v>
      </c>
      <c r="N19">
        <v>1</v>
      </c>
    </row>
    <row r="20" spans="1:14" x14ac:dyDescent="0.25">
      <c r="A20">
        <f t="shared" si="0"/>
        <v>16</v>
      </c>
      <c r="B20" t="s">
        <v>33</v>
      </c>
      <c r="C20" t="s">
        <v>55</v>
      </c>
      <c r="D20" t="s">
        <v>33</v>
      </c>
      <c r="E20" t="s">
        <v>54</v>
      </c>
      <c r="F20">
        <v>123456804</v>
      </c>
      <c r="G20" s="1">
        <v>16</v>
      </c>
      <c r="H20" t="s">
        <v>53</v>
      </c>
      <c r="I20" t="s">
        <v>33</v>
      </c>
      <c r="J20" t="s">
        <v>33</v>
      </c>
      <c r="K20" t="s">
        <v>52</v>
      </c>
      <c r="L20" t="s">
        <v>31</v>
      </c>
      <c r="M20">
        <v>99999</v>
      </c>
      <c r="N20">
        <v>1</v>
      </c>
    </row>
    <row r="21" spans="1:14" x14ac:dyDescent="0.25">
      <c r="A21">
        <f t="shared" si="0"/>
        <v>17</v>
      </c>
      <c r="B21" t="s">
        <v>33</v>
      </c>
      <c r="C21" t="s">
        <v>51</v>
      </c>
      <c r="D21" t="s">
        <v>33</v>
      </c>
      <c r="E21" t="s">
        <v>50</v>
      </c>
      <c r="F21">
        <v>123456805</v>
      </c>
      <c r="G21" s="1">
        <v>17</v>
      </c>
      <c r="H21" t="s">
        <v>49</v>
      </c>
      <c r="I21" t="s">
        <v>33</v>
      </c>
      <c r="J21" t="s">
        <v>33</v>
      </c>
      <c r="K21" t="s">
        <v>48</v>
      </c>
      <c r="L21" t="s">
        <v>31</v>
      </c>
      <c r="M21">
        <v>99999</v>
      </c>
      <c r="N21">
        <v>1</v>
      </c>
    </row>
    <row r="22" spans="1:14" x14ac:dyDescent="0.25">
      <c r="A22">
        <f t="shared" si="0"/>
        <v>18</v>
      </c>
      <c r="B22" t="s">
        <v>33</v>
      </c>
      <c r="C22" t="s">
        <v>47</v>
      </c>
      <c r="D22" t="s">
        <v>33</v>
      </c>
      <c r="E22" t="s">
        <v>46</v>
      </c>
      <c r="F22">
        <v>123456806</v>
      </c>
      <c r="G22" s="1">
        <v>18</v>
      </c>
      <c r="H22" t="s">
        <v>45</v>
      </c>
      <c r="I22" t="s">
        <v>33</v>
      </c>
      <c r="J22" t="s">
        <v>33</v>
      </c>
      <c r="K22" t="s">
        <v>44</v>
      </c>
      <c r="L22" t="s">
        <v>31</v>
      </c>
      <c r="M22">
        <v>99999</v>
      </c>
      <c r="N22">
        <v>1</v>
      </c>
    </row>
    <row r="23" spans="1:14" x14ac:dyDescent="0.25">
      <c r="A23">
        <f t="shared" si="0"/>
        <v>19</v>
      </c>
      <c r="B23" t="s">
        <v>33</v>
      </c>
      <c r="C23" t="s">
        <v>43</v>
      </c>
      <c r="D23" t="s">
        <v>42</v>
      </c>
      <c r="E23" t="s">
        <v>41</v>
      </c>
      <c r="F23">
        <v>123456807</v>
      </c>
      <c r="G23" s="1">
        <v>19</v>
      </c>
      <c r="H23" t="s">
        <v>40</v>
      </c>
      <c r="I23" t="s">
        <v>33</v>
      </c>
      <c r="J23" t="s">
        <v>33</v>
      </c>
      <c r="K23" t="s">
        <v>32</v>
      </c>
      <c r="L23" t="s">
        <v>31</v>
      </c>
      <c r="M23">
        <v>99999</v>
      </c>
      <c r="N23">
        <v>1</v>
      </c>
    </row>
    <row r="24" spans="1:14" x14ac:dyDescent="0.25">
      <c r="A24">
        <f t="shared" si="0"/>
        <v>20</v>
      </c>
      <c r="B24" t="s">
        <v>33</v>
      </c>
      <c r="C24" t="s">
        <v>39</v>
      </c>
      <c r="D24" t="s">
        <v>33</v>
      </c>
      <c r="E24" t="s">
        <v>38</v>
      </c>
      <c r="F24">
        <v>123456808</v>
      </c>
      <c r="G24" s="1">
        <v>20</v>
      </c>
      <c r="H24" t="s">
        <v>37</v>
      </c>
      <c r="I24" t="s">
        <v>33</v>
      </c>
      <c r="J24" t="s">
        <v>33</v>
      </c>
      <c r="K24" t="s">
        <v>32</v>
      </c>
      <c r="L24" t="s">
        <v>31</v>
      </c>
      <c r="M24">
        <v>99999</v>
      </c>
      <c r="N24">
        <v>1</v>
      </c>
    </row>
    <row r="25" spans="1:14" x14ac:dyDescent="0.25">
      <c r="A25">
        <f t="shared" si="0"/>
        <v>21</v>
      </c>
      <c r="B25" t="s">
        <v>33</v>
      </c>
      <c r="C25" t="s">
        <v>36</v>
      </c>
      <c r="D25" t="s">
        <v>33</v>
      </c>
      <c r="E25" t="s">
        <v>35</v>
      </c>
      <c r="F25">
        <v>123456809</v>
      </c>
      <c r="G25" s="1">
        <v>21</v>
      </c>
      <c r="H25" t="s">
        <v>34</v>
      </c>
      <c r="I25" t="s">
        <v>33</v>
      </c>
      <c r="J25" t="s">
        <v>33</v>
      </c>
      <c r="K25" t="s">
        <v>32</v>
      </c>
      <c r="L25" t="s">
        <v>31</v>
      </c>
      <c r="M25">
        <v>99999</v>
      </c>
      <c r="N25">
        <v>1</v>
      </c>
    </row>
    <row r="27" spans="1:14" ht="23.25" x14ac:dyDescent="0.35">
      <c r="A27" s="3" t="s">
        <v>178</v>
      </c>
    </row>
    <row r="28" spans="1:14" x14ac:dyDescent="0.25">
      <c r="A28" t="s">
        <v>127</v>
      </c>
    </row>
    <row r="30" spans="1:14" x14ac:dyDescent="0.25">
      <c r="A30" t="str">
        <f>$A$28&amp;'Cust Schema'!B5&amp;",'"&amp;'Cust Schema'!C5&amp;"',"&amp;IF('Cust Schema'!D5="NULL","NULL,","'"&amp;'Cust Schema'!D5&amp;"','")&amp;'Cust Schema'!E5&amp;"',"&amp;'Cust Schema'!F5&amp;",'"&amp;TEXT('Cust Schema'!G5,("yyyy-mm-dd"))&amp;"','"&amp;'Cust Schema'!H5&amp;"',"&amp;'Cust Schema'!I5&amp;","&amp;'Cust Schema'!J5&amp;",'"&amp;'Cust Schema'!K5&amp;"','"&amp;'Cust Schema'!L5&amp;"','"&amp;'Cust Schema'!M5&amp;"',"&amp;'Cust Schema'!N5</f>
        <v>EXEC cust.SP_InsertInsureesAccountData NULL,'Matthew','Michaels','Moore',123456789,'1900-01-01','123 Awesome street',NULL,NULL,'Anytown','CA','99999',1</v>
      </c>
    </row>
    <row r="31" spans="1:14" x14ac:dyDescent="0.25">
      <c r="A31" t="str">
        <f>$A$28&amp;'Cust Schema'!B6&amp;",'"&amp;'Cust Schema'!C6&amp;"',"&amp;IF('Cust Schema'!D6="NULL","NULL,'","'"&amp;'Cust Schema'!D6&amp;"','")&amp;'Cust Schema'!E6&amp;"',"&amp;'Cust Schema'!F6&amp;",'"&amp;TEXT('Cust Schema'!G6,("yyyy-mm-dd"))&amp;"','"&amp;'Cust Schema'!H6&amp;"',"&amp;'Cust Schema'!I6&amp;","&amp;'Cust Schema'!J6&amp;",'"&amp;'Cust Schema'!K6&amp;"','"&amp;'Cust Schema'!L6&amp;"','"&amp;'Cust Schema'!M6&amp;"',"&amp;'Cust Schema'!N6</f>
        <v>EXEC cust.SP_InsertInsureesAccountData NULL,'Sharon',NULL,'Paesachov',234567891,'1900-01-02','124 Awesome street',NULL,NULL,'Anytown','CA','99999',1</v>
      </c>
    </row>
    <row r="32" spans="1:14" x14ac:dyDescent="0.25">
      <c r="A32" t="str">
        <f>$A$28&amp;'Cust Schema'!B7&amp;",'"&amp;'Cust Schema'!C7&amp;"',"&amp;IF('Cust Schema'!D7="NULL","NULL,'","'"&amp;'Cust Schema'!D7&amp;"','")&amp;'Cust Schema'!E7&amp;"',"&amp;'Cust Schema'!F7&amp;",'"&amp;TEXT('Cust Schema'!G7,("yyyy-mm-dd"))&amp;"','"&amp;'Cust Schema'!H7&amp;"',"&amp;'Cust Schema'!I7&amp;","&amp;'Cust Schema'!J7&amp;",'"&amp;'Cust Schema'!K7&amp;"','"&amp;'Cust Schema'!L7&amp;"','"&amp;'Cust Schema'!M7&amp;"',"&amp;'Cust Schema'!N7</f>
        <v>EXEC cust.SP_InsertInsureesAccountData NULL,'Anomandaris',NULL,'Dragnipurake',123456791,'1900-01-03','125 Awesome street',NULL,NULL,'Kurald Galain','CA','99999',1</v>
      </c>
    </row>
    <row r="33" spans="1:1" x14ac:dyDescent="0.25">
      <c r="A33" t="str">
        <f>$A$28&amp;'Cust Schema'!B8&amp;",'"&amp;'Cust Schema'!C8&amp;"',"&amp;IF('Cust Schema'!D8="NULL","NULL,'","'"&amp;'Cust Schema'!D8&amp;"','")&amp;'Cust Schema'!E8&amp;"',"&amp;'Cust Schema'!F8&amp;",'"&amp;TEXT('Cust Schema'!G8,("yyyy-mm-dd"))&amp;"','"&amp;'Cust Schema'!H8&amp;"',"&amp;'Cust Schema'!I8&amp;","&amp;'Cust Schema'!J8&amp;",'"&amp;'Cust Schema'!K8&amp;"','"&amp;'Cust Schema'!L8&amp;"','"&amp;'Cust Schema'!M8&amp;"',"&amp;'Cust Schema'!N8</f>
        <v>EXEC cust.SP_InsertInsureesAccountData NULL,'Butt','Face','McPoopypants',123456792,'1900-01-04','126 Awesome street',NULL,NULL,'Poopsville','NV','99999',1</v>
      </c>
    </row>
    <row r="34" spans="1:1" x14ac:dyDescent="0.25">
      <c r="A34" t="str">
        <f>$A$28&amp;'Cust Schema'!B9&amp;",'"&amp;'Cust Schema'!C9&amp;"',"&amp;IF('Cust Schema'!D9="NULL","NULL,'","'"&amp;'Cust Schema'!D9&amp;"','")&amp;'Cust Schema'!E9&amp;"',"&amp;'Cust Schema'!F9&amp;",'"&amp;TEXT('Cust Schema'!G9,("yyyy-mm-dd"))&amp;"','"&amp;'Cust Schema'!H9&amp;"',"&amp;'Cust Schema'!I9&amp;","&amp;'Cust Schema'!J9&amp;",'"&amp;'Cust Schema'!K9&amp;"','"&amp;'Cust Schema'!L9&amp;"','"&amp;'Cust Schema'!M9&amp;"',"&amp;'Cust Schema'!N9</f>
        <v>EXEC cust.SP_InsertInsureesAccountData NULL,'Trull',NULL,'Sengar',123456793,'1900-01-05','127 Awesome street',NULL,NULL,'Kurald Emurhlan','CA','99999',1</v>
      </c>
    </row>
    <row r="35" spans="1:1" x14ac:dyDescent="0.25">
      <c r="A35" t="str">
        <f>$A$28&amp;'Cust Schema'!B10&amp;",'"&amp;'Cust Schema'!C10&amp;"',"&amp;IF('Cust Schema'!D10="NULL","NULL,'","'"&amp;'Cust Schema'!D10&amp;"','")&amp;'Cust Schema'!E10&amp;"',"&amp;'Cust Schema'!F10&amp;",'"&amp;TEXT('Cust Schema'!G10,("yyyy-mm-dd"))&amp;"','"&amp;'Cust Schema'!H10&amp;"',"&amp;'Cust Schema'!I10&amp;","&amp;'Cust Schema'!J10&amp;",'"&amp;'Cust Schema'!K10&amp;"','"&amp;'Cust Schema'!L10&amp;"','"&amp;'Cust Schema'!M10&amp;"',"&amp;'Cust Schema'!N10</f>
        <v>EXEC cust.SP_InsertInsureesAccountData NULL,'Paul',NULL,'Atreides',123456794,'1900-01-06','128 Awesome street',NULL,NULL,'Caladan','CA','99999',1</v>
      </c>
    </row>
    <row r="36" spans="1:1" x14ac:dyDescent="0.25">
      <c r="A36" t="str">
        <f>$A$28&amp;'Cust Schema'!B11&amp;",'"&amp;'Cust Schema'!C11&amp;"',"&amp;IF('Cust Schema'!D11="NULL","NULL,'","'"&amp;'Cust Schema'!D11&amp;"','")&amp;'Cust Schema'!E11&amp;"',"&amp;'Cust Schema'!F11&amp;",'"&amp;TEXT('Cust Schema'!G11,("yyyy-mm-dd"))&amp;"','"&amp;'Cust Schema'!H11&amp;"',"&amp;'Cust Schema'!I11&amp;","&amp;'Cust Schema'!J11&amp;",'"&amp;'Cust Schema'!K11&amp;"','"&amp;'Cust Schema'!L11&amp;"','"&amp;'Cust Schema'!M11&amp;"',"&amp;'Cust Schema'!N11</f>
        <v>EXEC cust.SP_InsertInsureesAccountData NULL,'Karsa',NULL,'Orlong',123456795,'1900-01-07','129 Awesome street',NULL,NULL,'Teblor','CA','99999',1</v>
      </c>
    </row>
    <row r="37" spans="1:1" x14ac:dyDescent="0.25">
      <c r="A37" t="str">
        <f>$A$28&amp;'Cust Schema'!B12&amp;",'"&amp;'Cust Schema'!C12&amp;"',"&amp;IF('Cust Schema'!D12="NULL","NULL,'","'"&amp;'Cust Schema'!D12&amp;"','")&amp;'Cust Schema'!E12&amp;"',"&amp;'Cust Schema'!F12&amp;",'"&amp;TEXT('Cust Schema'!G12,("yyyy-mm-dd"))&amp;"','"&amp;'Cust Schema'!H12&amp;"',"&amp;'Cust Schema'!I12&amp;","&amp;'Cust Schema'!J12&amp;",'"&amp;'Cust Schema'!K12&amp;"','"&amp;'Cust Schema'!L12&amp;"','"&amp;'Cust Schema'!M12&amp;"',"&amp;'Cust Schema'!N12</f>
        <v>EXEC cust.SP_InsertInsureesAccountData NULL,'Whiskey',NULL,'Jack',123456796,'1900-01-08','130 Awesome street',NULL,NULL,'Malazan','CA','99999',1</v>
      </c>
    </row>
    <row r="38" spans="1:1" x14ac:dyDescent="0.25">
      <c r="A38" t="str">
        <f>$A$28&amp;'Cust Schema'!B13&amp;",'"&amp;'Cust Schema'!C13&amp;"',"&amp;IF('Cust Schema'!D13="NULL","NULL,'","'"&amp;'Cust Schema'!D13&amp;"','")&amp;'Cust Schema'!E13&amp;"',"&amp;'Cust Schema'!F13&amp;",'"&amp;TEXT('Cust Schema'!G13,("yyyy-mm-dd"))&amp;"','"&amp;'Cust Schema'!H13&amp;"',"&amp;'Cust Schema'!I13&amp;","&amp;'Cust Schema'!J13&amp;",'"&amp;'Cust Schema'!K13&amp;"','"&amp;'Cust Schema'!L13&amp;"','"&amp;'Cust Schema'!M13&amp;"',"&amp;'Cust Schema'!N13</f>
        <v>EXEC cust.SP_InsertInsureesAccountData NULL,'Fiddler',NULL,'Strings',123456797,'1900-01-09','131 Awesome street',NULL,NULL,'Malazan','CA','99999',1</v>
      </c>
    </row>
    <row r="39" spans="1:1" x14ac:dyDescent="0.25">
      <c r="A39" t="str">
        <f>$A$28&amp;'Cust Schema'!B14&amp;",'"&amp;'Cust Schema'!C14&amp;"',"&amp;IF('Cust Schema'!D14="NULL","NULL,'","'"&amp;'Cust Schema'!D14&amp;"','")&amp;'Cust Schema'!E14&amp;"',"&amp;'Cust Schema'!F14&amp;",'"&amp;TEXT('Cust Schema'!G14,("yyyy-mm-dd"))&amp;"','"&amp;'Cust Schema'!H14&amp;"',"&amp;'Cust Schema'!I14&amp;","&amp;'Cust Schema'!J14&amp;",'"&amp;'Cust Schema'!K14&amp;"','"&amp;'Cust Schema'!L14&amp;"','"&amp;'Cust Schema'!M14&amp;"',"&amp;'Cust Schema'!N14</f>
        <v>EXEC cust.SP_InsertInsureesAccountData NULL,'Clark','Superman','Kent',123456798,'1900-01-10','132 Awesome street',NULL,NULL,'Smallville','IO','99999',1</v>
      </c>
    </row>
    <row r="40" spans="1:1" x14ac:dyDescent="0.25">
      <c r="A40" t="str">
        <f>$A$28&amp;'Cust Schema'!B15&amp;",'"&amp;'Cust Schema'!C15&amp;"',"&amp;IF('Cust Schema'!D15="NULL","NULL,'","'"&amp;'Cust Schema'!D15&amp;"','")&amp;'Cust Schema'!E15&amp;"',"&amp;'Cust Schema'!F15&amp;",'"&amp;TEXT('Cust Schema'!G15,("yyyy-mm-dd"))&amp;"','"&amp;'Cust Schema'!H15&amp;"',"&amp;'Cust Schema'!I15&amp;","&amp;'Cust Schema'!J15&amp;",'"&amp;'Cust Schema'!K15&amp;"','"&amp;'Cust Schema'!L15&amp;"','"&amp;'Cust Schema'!M15&amp;"',"&amp;'Cust Schema'!N15</f>
        <v>EXEC cust.SP_InsertInsureesAccountData NULL,'Bruce','Batman','Wayne',123456799,'1900-01-11','133 Awesome street',NULL,NULL,'Gotham City','NY','99999',1</v>
      </c>
    </row>
    <row r="41" spans="1:1" x14ac:dyDescent="0.25">
      <c r="A41" t="str">
        <f>$A$28&amp;'Cust Schema'!B16&amp;",'"&amp;'Cust Schema'!C16&amp;"',"&amp;IF('Cust Schema'!D16="NULL","NULL,'","'"&amp;'Cust Schema'!D16&amp;"','")&amp;'Cust Schema'!E16&amp;"',"&amp;'Cust Schema'!F16&amp;",'"&amp;TEXT('Cust Schema'!G16,("yyyy-mm-dd"))&amp;"','"&amp;'Cust Schema'!H16&amp;"',"&amp;'Cust Schema'!I16&amp;","&amp;'Cust Schema'!J16&amp;",'"&amp;'Cust Schema'!K16&amp;"','"&amp;'Cust Schema'!L16&amp;"','"&amp;'Cust Schema'!M16&amp;"',"&amp;'Cust Schema'!N16</f>
        <v>EXEC cust.SP_InsertInsureesAccountData NULL,'Dassem',NULL,'Ultor',123456800,'1900-01-12','134 Awesome street',NULL,NULL,'Malazan','CA','99999',1</v>
      </c>
    </row>
    <row r="42" spans="1:1" x14ac:dyDescent="0.25">
      <c r="A42" t="str">
        <f>$A$28&amp;'Cust Schema'!B17&amp;",'"&amp;'Cust Schema'!C17&amp;"',"&amp;IF('Cust Schema'!D17="NULL","NULL,'","'"&amp;'Cust Schema'!D17&amp;"','")&amp;'Cust Schema'!E17&amp;"',"&amp;'Cust Schema'!F17&amp;",'"&amp;TEXT('Cust Schema'!G17,("yyyy-mm-dd"))&amp;"','"&amp;'Cust Schema'!H17&amp;"',"&amp;'Cust Schema'!I17&amp;","&amp;'Cust Schema'!J17&amp;",'"&amp;'Cust Schema'!K17&amp;"','"&amp;'Cust Schema'!L17&amp;"','"&amp;'Cust Schema'!M17&amp;"',"&amp;'Cust Schema'!N17</f>
        <v>EXEC cust.SP_InsertInsureesAccountData NULL,'Onos','FirstSword','T'oolan',123456801,'1900-01-13','135 Awesome street',NULL,NULL,'Clanless','CA','99999',1</v>
      </c>
    </row>
    <row r="43" spans="1:1" x14ac:dyDescent="0.25">
      <c r="A43" t="str">
        <f>$A$28&amp;'Cust Schema'!B18&amp;",'"&amp;'Cust Schema'!C18&amp;"',"&amp;IF('Cust Schema'!D18="NULL","NULL,'","'"&amp;'Cust Schema'!D18&amp;"','")&amp;'Cust Schema'!E18&amp;"',"&amp;'Cust Schema'!F18&amp;",'"&amp;TEXT('Cust Schema'!G18,("yyyy-mm-dd"))&amp;"','"&amp;'Cust Schema'!H18&amp;"',"&amp;'Cust Schema'!I18&amp;","&amp;'Cust Schema'!J18&amp;",'"&amp;'Cust Schema'!K18&amp;"','"&amp;'Cust Schema'!L18&amp;"','"&amp;'Cust Schema'!M18&amp;"',"&amp;'Cust Schema'!N18</f>
        <v>EXEC cust.SP_InsertInsureesAccountData NULL,'Kalam',NULL,'Mekhar',123456802,'1900-01-14','136 Awesome street',NULL,NULL,'Malazan','CA','99999',1</v>
      </c>
    </row>
    <row r="44" spans="1:1" x14ac:dyDescent="0.25">
      <c r="A44" t="str">
        <f>$A$28&amp;'Cust Schema'!B19&amp;",'"&amp;'Cust Schema'!C19&amp;"',"&amp;IF('Cust Schema'!D19="NULL","NULL,'","'"&amp;'Cust Schema'!D19&amp;"','")&amp;'Cust Schema'!E19&amp;"',"&amp;'Cust Schema'!F19&amp;",'"&amp;TEXT('Cust Schema'!G19,("yyyy-mm-dd"))&amp;"','"&amp;'Cust Schema'!H19&amp;"',"&amp;'Cust Schema'!I19&amp;","&amp;'Cust Schema'!J19&amp;",'"&amp;'Cust Schema'!K19&amp;"','"&amp;'Cust Schema'!L19&amp;"','"&amp;'Cust Schema'!M19&amp;"',"&amp;'Cust Schema'!N19</f>
        <v>EXEC cust.SP_InsertInsureesAccountData NULL,'Eye','See','Youpee',123456803,'1900-01-15','137 Awesome street',NULL,NULL,'Somewhere Gross','CA','99999',1</v>
      </c>
    </row>
    <row r="45" spans="1:1" x14ac:dyDescent="0.25">
      <c r="A45" t="str">
        <f>$A$28&amp;'Cust Schema'!B20&amp;",'"&amp;'Cust Schema'!C20&amp;"',"&amp;IF('Cust Schema'!D20="NULL","NULL,'","'"&amp;'Cust Schema'!D20&amp;"','")&amp;'Cust Schema'!E20&amp;"',"&amp;'Cust Schema'!F20&amp;",'"&amp;TEXT('Cust Schema'!G20,("yyyy-mm-dd"))&amp;"','"&amp;'Cust Schema'!H20&amp;"',"&amp;'Cust Schema'!I20&amp;","&amp;'Cust Schema'!J20&amp;",'"&amp;'Cust Schema'!K20&amp;"','"&amp;'Cust Schema'!L20&amp;"','"&amp;'Cust Schema'!M20&amp;"',"&amp;'Cust Schema'!N20</f>
        <v>EXEC cust.SP_InsertInsureesAccountData NULL,'Elephant',NULL,'Shoe',123456804,'1900-01-16','138 Awesome street',NULL,NULL,'La Zoo','CA','99999',1</v>
      </c>
    </row>
    <row r="46" spans="1:1" x14ac:dyDescent="0.25">
      <c r="A46" t="str">
        <f>$A$28&amp;'Cust Schema'!B21&amp;",'"&amp;'Cust Schema'!C21&amp;"',"&amp;IF('Cust Schema'!D21="NULL","NULL,'","'"&amp;'Cust Schema'!D21&amp;"','")&amp;'Cust Schema'!E21&amp;"',"&amp;'Cust Schema'!F21&amp;",'"&amp;TEXT('Cust Schema'!G21,("yyyy-mm-dd"))&amp;"','"&amp;'Cust Schema'!H21&amp;"',"&amp;'Cust Schema'!I21&amp;","&amp;'Cust Schema'!J21&amp;",'"&amp;'Cust Schema'!K21&amp;"','"&amp;'Cust Schema'!L21&amp;"','"&amp;'Cust Schema'!M21&amp;"',"&amp;'Cust Schema'!N21</f>
        <v>EXEC cust.SP_InsertInsureesAccountData NULL,'Kurt',NULL,'Vonnegut',123456805,'1900-01-17','139 Awesome street',NULL,NULL,'Anytown','CA','99999',1</v>
      </c>
    </row>
    <row r="47" spans="1:1" x14ac:dyDescent="0.25">
      <c r="A47" t="str">
        <f>$A$28&amp;'Cust Schema'!B22&amp;",'"&amp;'Cust Schema'!C22&amp;"',"&amp;IF('Cust Schema'!D22="NULL","NULL,'","'"&amp;'Cust Schema'!D22&amp;"','")&amp;'Cust Schema'!E22&amp;"',"&amp;'Cust Schema'!F22&amp;",'"&amp;TEXT('Cust Schema'!G22,("yyyy-mm-dd"))&amp;"','"&amp;'Cust Schema'!H22&amp;"',"&amp;'Cust Schema'!I22&amp;","&amp;'Cust Schema'!J22&amp;",'"&amp;'Cust Schema'!K22&amp;"','"&amp;'Cust Schema'!L22&amp;"','"&amp;'Cust Schema'!M22&amp;"',"&amp;'Cust Schema'!N22</f>
        <v>EXEC cust.SP_InsertInsureesAccountData NULL,'Muad',NULL,'Dib',123456806,'1900-01-18','140 Awesome street',NULL,NULL,'Dune','CA','99999',1</v>
      </c>
    </row>
    <row r="48" spans="1:1" x14ac:dyDescent="0.25">
      <c r="A48" t="str">
        <f>$A$28&amp;'Cust Schema'!B23&amp;",'"&amp;'Cust Schema'!C23&amp;"',"&amp;IF('Cust Schema'!D23="NULL","NULL,'","'"&amp;'Cust Schema'!D23&amp;"','")&amp;'Cust Schema'!E23&amp;"',"&amp;'Cust Schema'!F23&amp;",'"&amp;TEXT('Cust Schema'!G23,("yyyy-mm-dd"))&amp;"','"&amp;'Cust Schema'!H23&amp;"',"&amp;'Cust Schema'!I23&amp;","&amp;'Cust Schema'!J23&amp;",'"&amp;'Cust Schema'!K23&amp;"','"&amp;'Cust Schema'!L23&amp;"','"&amp;'Cust Schema'!M23&amp;"',"&amp;'Cust Schema'!N23</f>
        <v>EXEC cust.SP_InsertInsureesAccountData NULL,'Mario','And','Luigi',123456807,'1900-01-19','141 Awesome street',NULL,NULL,'Nintendo','CA','99999',1</v>
      </c>
    </row>
    <row r="49" spans="1:3" x14ac:dyDescent="0.25">
      <c r="A49" t="str">
        <f>$A$28&amp;'Cust Schema'!B24&amp;",'"&amp;'Cust Schema'!C24&amp;"',"&amp;IF('Cust Schema'!D24="NULL","NULL,'","'"&amp;'Cust Schema'!D24&amp;"','")&amp;'Cust Schema'!E24&amp;"',"&amp;'Cust Schema'!F24&amp;",'"&amp;TEXT('Cust Schema'!G24,("yyyy-mm-dd"))&amp;"','"&amp;'Cust Schema'!H24&amp;"',"&amp;'Cust Schema'!I24&amp;","&amp;'Cust Schema'!J24&amp;",'"&amp;'Cust Schema'!K24&amp;"','"&amp;'Cust Schema'!L24&amp;"','"&amp;'Cust Schema'!M24&amp;"',"&amp;'Cust Schema'!N24</f>
        <v>EXEC cust.SP_InsertInsureesAccountData NULL,'Princess',NULL,'Peach',123456808,'1900-01-20','142 Awesome street',NULL,NULL,'Nintendo','CA','99999',1</v>
      </c>
    </row>
    <row r="50" spans="1:3" x14ac:dyDescent="0.25">
      <c r="A50" t="str">
        <f>$A$28&amp;'Cust Schema'!B25&amp;",'"&amp;'Cust Schema'!C25&amp;"',"&amp;IF('Cust Schema'!D25="NULL","NULL,'","'"&amp;'Cust Schema'!D25&amp;"','")&amp;'Cust Schema'!E25&amp;"',"&amp;'Cust Schema'!F25&amp;",'"&amp;TEXT('Cust Schema'!G25,("yyyy-mm-dd"))&amp;"','"&amp;'Cust Schema'!H25&amp;"',"&amp;'Cust Schema'!I25&amp;","&amp;'Cust Schema'!J25&amp;",'"&amp;'Cust Schema'!K25&amp;"','"&amp;'Cust Schema'!L25&amp;"','"&amp;'Cust Schema'!M25&amp;"',"&amp;'Cust Schema'!N25</f>
        <v>EXEC cust.SP_InsertInsureesAccountData NULL,'King ',NULL,'Koopa',123456809,'1900-01-21','143 Awesome street',NULL,NULL,'Nintendo','CA','99999',1</v>
      </c>
    </row>
    <row r="53" spans="1:3" ht="23.25" x14ac:dyDescent="0.35">
      <c r="A53" s="3" t="s">
        <v>179</v>
      </c>
    </row>
    <row r="54" spans="1:3" x14ac:dyDescent="0.25">
      <c r="A54" t="s">
        <v>2</v>
      </c>
    </row>
    <row r="55" spans="1:3" ht="23.25" x14ac:dyDescent="0.35">
      <c r="A55" s="3"/>
    </row>
    <row r="56" spans="1:3" x14ac:dyDescent="0.25">
      <c r="A56" t="s">
        <v>2</v>
      </c>
      <c r="B56" t="s">
        <v>30</v>
      </c>
      <c r="C56" t="s">
        <v>0</v>
      </c>
    </row>
    <row r="57" spans="1:3" x14ac:dyDescent="0.25">
      <c r="A57" t="s">
        <v>2</v>
      </c>
      <c r="B57" t="s">
        <v>29</v>
      </c>
      <c r="C57" t="s">
        <v>18</v>
      </c>
    </row>
    <row r="58" spans="1:3" x14ac:dyDescent="0.25">
      <c r="A58" t="s">
        <v>2</v>
      </c>
      <c r="B58" t="s">
        <v>28</v>
      </c>
      <c r="C58" t="s">
        <v>18</v>
      </c>
    </row>
    <row r="59" spans="1:3" x14ac:dyDescent="0.25">
      <c r="A59" t="s">
        <v>2</v>
      </c>
      <c r="B59" t="s">
        <v>27</v>
      </c>
      <c r="C59" t="s">
        <v>0</v>
      </c>
    </row>
    <row r="60" spans="1:3" x14ac:dyDescent="0.25">
      <c r="A60" t="s">
        <v>2</v>
      </c>
      <c r="B60" t="s">
        <v>26</v>
      </c>
      <c r="C60" t="s">
        <v>18</v>
      </c>
    </row>
    <row r="61" spans="1:3" x14ac:dyDescent="0.25">
      <c r="A61" t="s">
        <v>2</v>
      </c>
      <c r="B61" t="s">
        <v>25</v>
      </c>
      <c r="C61" t="s">
        <v>18</v>
      </c>
    </row>
    <row r="62" spans="1:3" x14ac:dyDescent="0.25">
      <c r="A62" t="s">
        <v>2</v>
      </c>
      <c r="B62" t="s">
        <v>24</v>
      </c>
      <c r="C62" t="s">
        <v>0</v>
      </c>
    </row>
    <row r="63" spans="1:3" x14ac:dyDescent="0.25">
      <c r="A63" t="s">
        <v>2</v>
      </c>
      <c r="B63" t="s">
        <v>23</v>
      </c>
      <c r="C63" t="s">
        <v>18</v>
      </c>
    </row>
    <row r="64" spans="1:3" x14ac:dyDescent="0.25">
      <c r="A64" t="s">
        <v>2</v>
      </c>
      <c r="B64" t="s">
        <v>22</v>
      </c>
      <c r="C64" t="s">
        <v>0</v>
      </c>
    </row>
    <row r="65" spans="1:3" x14ac:dyDescent="0.25">
      <c r="A65" t="s">
        <v>2</v>
      </c>
      <c r="B65" t="s">
        <v>21</v>
      </c>
      <c r="C65" t="s">
        <v>18</v>
      </c>
    </row>
    <row r="66" spans="1:3" x14ac:dyDescent="0.25">
      <c r="A66" t="s">
        <v>2</v>
      </c>
      <c r="B66" t="s">
        <v>20</v>
      </c>
      <c r="C66" t="s">
        <v>0</v>
      </c>
    </row>
    <row r="67" spans="1:3" x14ac:dyDescent="0.25">
      <c r="A67" t="s">
        <v>2</v>
      </c>
      <c r="B67" t="s">
        <v>19</v>
      </c>
      <c r="C67" t="s">
        <v>18</v>
      </c>
    </row>
    <row r="68" spans="1:3" x14ac:dyDescent="0.25">
      <c r="A68" t="s">
        <v>2</v>
      </c>
      <c r="B68" t="s">
        <v>17</v>
      </c>
      <c r="C68" t="s">
        <v>0</v>
      </c>
    </row>
    <row r="69" spans="1:3" x14ac:dyDescent="0.25">
      <c r="A69" t="s">
        <v>2</v>
      </c>
      <c r="B69" t="s">
        <v>16</v>
      </c>
      <c r="C69" t="s">
        <v>0</v>
      </c>
    </row>
    <row r="70" spans="1:3" x14ac:dyDescent="0.25">
      <c r="A70" t="s">
        <v>2</v>
      </c>
      <c r="B70" t="s">
        <v>15</v>
      </c>
      <c r="C70" t="s">
        <v>0</v>
      </c>
    </row>
    <row r="71" spans="1:3" x14ac:dyDescent="0.25">
      <c r="A71" t="s">
        <v>2</v>
      </c>
      <c r="B71" t="s">
        <v>14</v>
      </c>
      <c r="C71" t="s">
        <v>0</v>
      </c>
    </row>
    <row r="72" spans="1:3" x14ac:dyDescent="0.25">
      <c r="A72" t="s">
        <v>2</v>
      </c>
      <c r="B72" t="s">
        <v>13</v>
      </c>
      <c r="C72" t="s">
        <v>0</v>
      </c>
    </row>
    <row r="73" spans="1:3" x14ac:dyDescent="0.25">
      <c r="A73" t="s">
        <v>2</v>
      </c>
      <c r="B73" t="s">
        <v>12</v>
      </c>
      <c r="C73" t="s">
        <v>0</v>
      </c>
    </row>
    <row r="74" spans="1:3" x14ac:dyDescent="0.25">
      <c r="A74" t="s">
        <v>2</v>
      </c>
      <c r="B74" t="s">
        <v>11</v>
      </c>
      <c r="C74" t="s">
        <v>0</v>
      </c>
    </row>
    <row r="75" spans="1:3" x14ac:dyDescent="0.25">
      <c r="A75" t="s">
        <v>2</v>
      </c>
      <c r="B75" t="s">
        <v>10</v>
      </c>
      <c r="C75" t="s">
        <v>0</v>
      </c>
    </row>
    <row r="76" spans="1:3" x14ac:dyDescent="0.25">
      <c r="A76" t="s">
        <v>2</v>
      </c>
      <c r="B76" t="s">
        <v>9</v>
      </c>
      <c r="C76" t="s">
        <v>0</v>
      </c>
    </row>
    <row r="77" spans="1:3" x14ac:dyDescent="0.25">
      <c r="A77" t="s">
        <v>2</v>
      </c>
      <c r="B77" t="s">
        <v>8</v>
      </c>
      <c r="C77" t="s">
        <v>0</v>
      </c>
    </row>
    <row r="78" spans="1:3" x14ac:dyDescent="0.25">
      <c r="A78" t="s">
        <v>2</v>
      </c>
      <c r="B78" t="s">
        <v>7</v>
      </c>
      <c r="C78" t="s">
        <v>0</v>
      </c>
    </row>
    <row r="79" spans="1:3" x14ac:dyDescent="0.25">
      <c r="A79" t="s">
        <v>2</v>
      </c>
      <c r="B79" t="s">
        <v>6</v>
      </c>
      <c r="C79" t="s">
        <v>0</v>
      </c>
    </row>
    <row r="80" spans="1:3" x14ac:dyDescent="0.25">
      <c r="A80" t="s">
        <v>2</v>
      </c>
      <c r="B80" t="s">
        <v>5</v>
      </c>
      <c r="C80" t="s">
        <v>0</v>
      </c>
    </row>
    <row r="81" spans="1:3" x14ac:dyDescent="0.25">
      <c r="A81" t="s">
        <v>2</v>
      </c>
      <c r="B81" t="s">
        <v>4</v>
      </c>
      <c r="C81" t="s">
        <v>0</v>
      </c>
    </row>
    <row r="82" spans="1:3" x14ac:dyDescent="0.25">
      <c r="A82" t="s">
        <v>2</v>
      </c>
      <c r="B82" t="s">
        <v>3</v>
      </c>
      <c r="C82" t="s">
        <v>0</v>
      </c>
    </row>
    <row r="83" spans="1:3" x14ac:dyDescent="0.25">
      <c r="A83" t="s">
        <v>2</v>
      </c>
      <c r="B83" t="s">
        <v>1</v>
      </c>
      <c r="C83" t="s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C8F80-7A15-4415-B1CC-EEE19F739EA6}">
  <dimension ref="A1:L60"/>
  <sheetViews>
    <sheetView zoomScale="75" zoomScaleNormal="75" workbookViewId="0">
      <selection activeCell="B50" sqref="B50"/>
    </sheetView>
  </sheetViews>
  <sheetFormatPr defaultRowHeight="15" x14ac:dyDescent="0.25"/>
  <cols>
    <col min="1" max="1" width="69.875" bestFit="1" customWidth="1"/>
    <col min="2" max="2" width="27.125" bestFit="1" customWidth="1"/>
    <col min="3" max="3" width="39" bestFit="1" customWidth="1"/>
    <col min="4" max="4" width="25.375" bestFit="1" customWidth="1"/>
    <col min="5" max="5" width="32" bestFit="1" customWidth="1"/>
    <col min="6" max="6" width="36.5" bestFit="1" customWidth="1"/>
    <col min="7" max="7" width="19.75" bestFit="1" customWidth="1"/>
    <col min="8" max="8" width="25.125" bestFit="1" customWidth="1"/>
    <col min="10" max="10" width="4.5" customWidth="1"/>
    <col min="11" max="11" width="25.375" bestFit="1" customWidth="1"/>
    <col min="12" max="12" width="103.875" bestFit="1" customWidth="1"/>
  </cols>
  <sheetData>
    <row r="1" spans="1:12" x14ac:dyDescent="0.25">
      <c r="E1" t="s">
        <v>357</v>
      </c>
      <c r="J1" s="52" t="s">
        <v>211</v>
      </c>
    </row>
    <row r="2" spans="1:12" ht="21" x14ac:dyDescent="0.35">
      <c r="A2" t="s">
        <v>240</v>
      </c>
      <c r="B2" s="53" t="s">
        <v>186</v>
      </c>
      <c r="E2" t="s">
        <v>352</v>
      </c>
      <c r="F2" t="s">
        <v>175</v>
      </c>
      <c r="J2" t="s">
        <v>148</v>
      </c>
      <c r="K2" t="s">
        <v>211</v>
      </c>
      <c r="L2" t="s">
        <v>153</v>
      </c>
    </row>
    <row r="3" spans="1:12" x14ac:dyDescent="0.25">
      <c r="A3" t="str">
        <f>$A$2&amp;" "&amp;B3</f>
        <v>EXEC SP_InsertClaimAccountEntry 10000000004</v>
      </c>
      <c r="B3">
        <v>10000000004</v>
      </c>
      <c r="E3">
        <v>10000000</v>
      </c>
      <c r="F3">
        <v>10000000004</v>
      </c>
      <c r="J3">
        <v>1</v>
      </c>
      <c r="K3" t="s">
        <v>298</v>
      </c>
      <c r="L3" t="s">
        <v>299</v>
      </c>
    </row>
    <row r="4" spans="1:12" x14ac:dyDescent="0.25">
      <c r="A4" t="str">
        <f>$A$2&amp;" "&amp;B4</f>
        <v>EXEC SP_InsertClaimAccountEntry 10000000005</v>
      </c>
      <c r="B4">
        <v>10000000005</v>
      </c>
      <c r="E4">
        <v>10000001</v>
      </c>
      <c r="F4">
        <v>10000000005</v>
      </c>
      <c r="J4">
        <v>2</v>
      </c>
      <c r="K4" t="s">
        <v>300</v>
      </c>
      <c r="L4" t="s">
        <v>301</v>
      </c>
    </row>
    <row r="5" spans="1:12" x14ac:dyDescent="0.25">
      <c r="A5" t="str">
        <f>$A$2&amp;" "&amp;B5</f>
        <v>EXEC SP_InsertClaimAccountEntry 10000000009</v>
      </c>
      <c r="B5">
        <v>10000000009</v>
      </c>
      <c r="E5">
        <v>10000002</v>
      </c>
      <c r="F5">
        <v>10000000009</v>
      </c>
      <c r="J5">
        <v>3</v>
      </c>
      <c r="K5" t="s">
        <v>302</v>
      </c>
      <c r="L5" t="s">
        <v>303</v>
      </c>
    </row>
    <row r="6" spans="1:12" x14ac:dyDescent="0.25">
      <c r="A6" t="str">
        <f>$A$2&amp;" "&amp;B6</f>
        <v>EXEC SP_InsertClaimAccountEntry 10000000010</v>
      </c>
      <c r="B6">
        <v>10000000010</v>
      </c>
      <c r="E6">
        <v>10000003</v>
      </c>
      <c r="F6">
        <v>10000000010</v>
      </c>
      <c r="J6">
        <v>4</v>
      </c>
      <c r="K6" t="s">
        <v>304</v>
      </c>
      <c r="L6" t="s">
        <v>305</v>
      </c>
    </row>
    <row r="7" spans="1:12" x14ac:dyDescent="0.25">
      <c r="A7" t="str">
        <f>$A$2&amp;" "&amp;B7</f>
        <v>EXEC SP_InsertClaimAccountEntry 10000000013</v>
      </c>
      <c r="B7">
        <v>10000000013</v>
      </c>
      <c r="E7">
        <v>10000004</v>
      </c>
      <c r="F7">
        <v>10000000013</v>
      </c>
      <c r="J7">
        <v>5</v>
      </c>
      <c r="K7" t="s">
        <v>306</v>
      </c>
      <c r="L7" t="s">
        <v>307</v>
      </c>
    </row>
    <row r="8" spans="1:12" x14ac:dyDescent="0.25">
      <c r="A8" t="str">
        <f>$A$2&amp;" "&amp;B8</f>
        <v>EXEC SP_InsertClaimAccountEntry 10000000014</v>
      </c>
      <c r="B8">
        <v>10000000014</v>
      </c>
      <c r="E8">
        <v>10000005</v>
      </c>
      <c r="F8">
        <v>10000000014</v>
      </c>
    </row>
    <row r="9" spans="1:12" x14ac:dyDescent="0.25">
      <c r="A9" t="str">
        <f>$A$2&amp;" "&amp;B9</f>
        <v>EXEC SP_InsertClaimAccountEntry 10000000015</v>
      </c>
      <c r="B9">
        <v>10000000015</v>
      </c>
      <c r="E9">
        <v>10000006</v>
      </c>
      <c r="F9">
        <v>10000000015</v>
      </c>
    </row>
    <row r="10" spans="1:12" x14ac:dyDescent="0.25">
      <c r="A10" t="str">
        <f>$A$2&amp;" "&amp;B10</f>
        <v>EXEC SP_InsertClaimAccountEntry 10000000019</v>
      </c>
      <c r="B10">
        <v>10000000019</v>
      </c>
      <c r="E10">
        <v>10000007</v>
      </c>
      <c r="F10">
        <v>10000000019</v>
      </c>
      <c r="J10" s="52" t="s">
        <v>212</v>
      </c>
    </row>
    <row r="11" spans="1:12" x14ac:dyDescent="0.25">
      <c r="A11" t="str">
        <f>$A$2&amp;" "&amp;B11</f>
        <v>EXEC SP_InsertClaimAccountEntry 10000000020</v>
      </c>
      <c r="B11">
        <v>10000000020</v>
      </c>
      <c r="E11">
        <v>10000008</v>
      </c>
      <c r="F11">
        <v>10000000020</v>
      </c>
      <c r="J11" t="s">
        <v>148</v>
      </c>
      <c r="K11" t="s">
        <v>212</v>
      </c>
      <c r="L11" t="s">
        <v>153</v>
      </c>
    </row>
    <row r="12" spans="1:12" x14ac:dyDescent="0.25">
      <c r="J12">
        <v>1</v>
      </c>
      <c r="K12" t="s">
        <v>308</v>
      </c>
      <c r="L12" t="s">
        <v>309</v>
      </c>
    </row>
    <row r="13" spans="1:12" ht="21" x14ac:dyDescent="0.35">
      <c r="A13" t="str">
        <f>"EXEC SP_Insert"&amp;B13</f>
        <v>EXEC SP_InsertClaimDocumentEntry</v>
      </c>
      <c r="B13" s="53" t="s">
        <v>187</v>
      </c>
      <c r="J13">
        <v>2</v>
      </c>
      <c r="K13" t="s">
        <v>243</v>
      </c>
      <c r="L13" t="s">
        <v>310</v>
      </c>
    </row>
    <row r="14" spans="1:12" x14ac:dyDescent="0.25">
      <c r="B14" t="s">
        <v>358</v>
      </c>
      <c r="C14" t="s">
        <v>359</v>
      </c>
      <c r="D14" t="s">
        <v>360</v>
      </c>
      <c r="E14" t="s">
        <v>361</v>
      </c>
      <c r="F14" t="s">
        <v>362</v>
      </c>
      <c r="G14" t="s">
        <v>363</v>
      </c>
      <c r="H14" t="s">
        <v>364</v>
      </c>
      <c r="J14">
        <v>3</v>
      </c>
      <c r="K14" t="s">
        <v>311</v>
      </c>
      <c r="L14" t="s">
        <v>312</v>
      </c>
    </row>
    <row r="15" spans="1:12" x14ac:dyDescent="0.25">
      <c r="A15" t="str">
        <f>$A$13&amp;" "&amp;B15&amp;","&amp;C15&amp;","&amp;D15&amp;","&amp;E15&amp;","&amp;F15&amp;","&amp;G15&amp;","&amp;H15</f>
        <v>EXEC SP_InsertClaimDocumentEntry 10000000,'Resume1','pdf',1,0,'2019-05-14',null</v>
      </c>
      <c r="B15">
        <v>10000000</v>
      </c>
      <c r="C15" s="2" t="s">
        <v>375</v>
      </c>
      <c r="D15" s="2" t="s">
        <v>376</v>
      </c>
      <c r="E15">
        <v>1</v>
      </c>
      <c r="F15">
        <v>0</v>
      </c>
      <c r="G15" s="2" t="s">
        <v>369</v>
      </c>
      <c r="H15" t="s">
        <v>165</v>
      </c>
      <c r="J15">
        <v>4</v>
      </c>
      <c r="K15" t="s">
        <v>313</v>
      </c>
      <c r="L15" t="s">
        <v>314</v>
      </c>
    </row>
    <row r="16" spans="1:12" x14ac:dyDescent="0.25">
      <c r="A16" t="str">
        <f t="shared" ref="A16:A23" si="0">$A$13&amp;" "&amp;B16&amp;","&amp;C16&amp;","&amp;D16&amp;","&amp;E16&amp;","&amp;F16&amp;","&amp;G16&amp;","&amp;H16</f>
        <v>EXEC SP_InsertClaimDocumentEntry 10000001,'Grad School Doc','pdf',5,1,'2018-11-28',null</v>
      </c>
      <c r="B16">
        <v>10000001</v>
      </c>
      <c r="C16" s="2" t="s">
        <v>377</v>
      </c>
      <c r="D16" s="2" t="s">
        <v>376</v>
      </c>
      <c r="E16">
        <v>5</v>
      </c>
      <c r="F16">
        <v>1</v>
      </c>
      <c r="G16" s="2" t="s">
        <v>370</v>
      </c>
      <c r="H16" t="s">
        <v>165</v>
      </c>
      <c r="J16">
        <v>5</v>
      </c>
      <c r="K16" t="s">
        <v>315</v>
      </c>
      <c r="L16" t="s">
        <v>316</v>
      </c>
    </row>
    <row r="17" spans="1:12" x14ac:dyDescent="0.25">
      <c r="A17" t="str">
        <f t="shared" si="0"/>
        <v>EXEC SP_InsertClaimDocumentEntry 10000002,'Termination Doc','pdf',2,0,'2019-01-28',null</v>
      </c>
      <c r="B17">
        <v>10000002</v>
      </c>
      <c r="C17" s="2" t="s">
        <v>378</v>
      </c>
      <c r="D17" s="2" t="s">
        <v>376</v>
      </c>
      <c r="E17">
        <v>2</v>
      </c>
      <c r="F17">
        <v>0</v>
      </c>
      <c r="G17" s="2" t="s">
        <v>371</v>
      </c>
      <c r="H17" t="s">
        <v>165</v>
      </c>
    </row>
    <row r="18" spans="1:12" x14ac:dyDescent="0.25">
      <c r="A18" t="str">
        <f t="shared" si="0"/>
        <v>EXEC SP_InsertClaimDocumentEntry 10000003,'Early Hire Doc','pdf',3,0,'2019-03-22',null</v>
      </c>
      <c r="B18">
        <v>10000003</v>
      </c>
      <c r="C18" s="2" t="s">
        <v>379</v>
      </c>
      <c r="D18" s="2" t="s">
        <v>376</v>
      </c>
      <c r="E18">
        <v>3</v>
      </c>
      <c r="F18">
        <v>0</v>
      </c>
      <c r="G18" s="2" t="s">
        <v>372</v>
      </c>
      <c r="H18" t="s">
        <v>165</v>
      </c>
    </row>
    <row r="19" spans="1:12" x14ac:dyDescent="0.25">
      <c r="A19" t="str">
        <f t="shared" si="0"/>
        <v>EXEC SP_InsertClaimDocumentEntry 10000004,'College Closure Doc','pdf',5,1,'2019-02-18',null</v>
      </c>
      <c r="B19">
        <v>10000004</v>
      </c>
      <c r="C19" s="2" t="s">
        <v>380</v>
      </c>
      <c r="D19" s="2" t="s">
        <v>376</v>
      </c>
      <c r="E19">
        <v>5</v>
      </c>
      <c r="F19">
        <v>1</v>
      </c>
      <c r="G19" s="2" t="s">
        <v>373</v>
      </c>
      <c r="H19" t="s">
        <v>165</v>
      </c>
      <c r="J19" s="52" t="s">
        <v>251</v>
      </c>
    </row>
    <row r="20" spans="1:12" x14ac:dyDescent="0.25">
      <c r="A20" t="str">
        <f t="shared" si="0"/>
        <v>EXEC SP_InsertClaimDocumentEntry 10000005,'Resume1','pdf',5,1,'2019-04-28',null</v>
      </c>
      <c r="B20">
        <v>10000005</v>
      </c>
      <c r="C20" s="2" t="s">
        <v>375</v>
      </c>
      <c r="D20" s="2" t="s">
        <v>376</v>
      </c>
      <c r="E20">
        <v>5</v>
      </c>
      <c r="F20">
        <v>1</v>
      </c>
      <c r="G20" s="2" t="s">
        <v>374</v>
      </c>
      <c r="H20" t="s">
        <v>165</v>
      </c>
      <c r="J20" t="s">
        <v>148</v>
      </c>
      <c r="K20" t="s">
        <v>191</v>
      </c>
      <c r="L20" t="s">
        <v>153</v>
      </c>
    </row>
    <row r="21" spans="1:12" x14ac:dyDescent="0.25">
      <c r="A21" t="str">
        <f t="shared" si="0"/>
        <v>EXEC SP_InsertClaimDocumentEntry 10000006,'Grad School Doc','pdf',6,0,'2019-01-28',null</v>
      </c>
      <c r="B21">
        <v>10000006</v>
      </c>
      <c r="C21" s="2" t="s">
        <v>377</v>
      </c>
      <c r="D21" s="2" t="s">
        <v>376</v>
      </c>
      <c r="E21">
        <v>6</v>
      </c>
      <c r="F21">
        <v>0</v>
      </c>
      <c r="G21" s="2" t="s">
        <v>371</v>
      </c>
      <c r="H21" t="s">
        <v>165</v>
      </c>
      <c r="J21">
        <v>1</v>
      </c>
      <c r="K21" t="s">
        <v>241</v>
      </c>
      <c r="L21" t="s">
        <v>242</v>
      </c>
    </row>
    <row r="22" spans="1:12" x14ac:dyDescent="0.25">
      <c r="A22" t="str">
        <f t="shared" si="0"/>
        <v>EXEC SP_InsertClaimDocumentEntry 10000007,'Termination Doc','pdf',2,0,'2019-03-22',null</v>
      </c>
      <c r="B22">
        <v>10000007</v>
      </c>
      <c r="C22" s="2" t="s">
        <v>378</v>
      </c>
      <c r="D22" s="2" t="s">
        <v>376</v>
      </c>
      <c r="E22">
        <v>2</v>
      </c>
      <c r="F22">
        <v>0</v>
      </c>
      <c r="G22" s="2" t="s">
        <v>372</v>
      </c>
      <c r="H22" t="s">
        <v>165</v>
      </c>
      <c r="J22">
        <v>2</v>
      </c>
      <c r="K22" t="s">
        <v>243</v>
      </c>
      <c r="L22" t="s">
        <v>244</v>
      </c>
    </row>
    <row r="23" spans="1:12" x14ac:dyDescent="0.25">
      <c r="A23" t="str">
        <f t="shared" si="0"/>
        <v>EXEC SP_InsertClaimDocumentEntry 10000008,'Early Hire Doc','pdf',2,0,'2019-02-18',null</v>
      </c>
      <c r="B23">
        <v>10000008</v>
      </c>
      <c r="C23" s="2" t="s">
        <v>379</v>
      </c>
      <c r="D23" s="2" t="s">
        <v>376</v>
      </c>
      <c r="E23">
        <v>2</v>
      </c>
      <c r="F23">
        <v>0</v>
      </c>
      <c r="G23" s="2" t="s">
        <v>373</v>
      </c>
      <c r="H23" t="s">
        <v>165</v>
      </c>
      <c r="J23">
        <v>3</v>
      </c>
      <c r="K23" t="s">
        <v>245</v>
      </c>
      <c r="L23" t="s">
        <v>246</v>
      </c>
    </row>
    <row r="24" spans="1:12" x14ac:dyDescent="0.25">
      <c r="J24">
        <v>4</v>
      </c>
      <c r="K24" t="s">
        <v>247</v>
      </c>
      <c r="L24" t="s">
        <v>248</v>
      </c>
    </row>
    <row r="25" spans="1:12" ht="21" x14ac:dyDescent="0.35">
      <c r="A25" t="str">
        <f>"EXEC SP_Insert"&amp;B25</f>
        <v>EXEC SP_InsertClaimOptionEntry</v>
      </c>
      <c r="B25" s="53" t="s">
        <v>188</v>
      </c>
      <c r="J25">
        <v>5</v>
      </c>
      <c r="K25" t="s">
        <v>249</v>
      </c>
      <c r="L25" t="s">
        <v>250</v>
      </c>
    </row>
    <row r="26" spans="1:12" x14ac:dyDescent="0.25">
      <c r="B26" t="s">
        <v>358</v>
      </c>
      <c r="C26" t="s">
        <v>365</v>
      </c>
      <c r="D26" t="s">
        <v>366</v>
      </c>
    </row>
    <row r="27" spans="1:12" x14ac:dyDescent="0.25">
      <c r="A27" t="str">
        <f>$A$25&amp;" "&amp;B27&amp;","&amp;C27&amp;","&amp;D27</f>
        <v>EXEC SP_InsertClaimOptionEntry 10000000,1,1</v>
      </c>
      <c r="B27">
        <v>10000000</v>
      </c>
      <c r="C27">
        <v>1</v>
      </c>
      <c r="D27">
        <v>1</v>
      </c>
      <c r="J27" s="52" t="s">
        <v>192</v>
      </c>
    </row>
    <row r="28" spans="1:12" x14ac:dyDescent="0.25">
      <c r="A28" t="str">
        <f t="shared" ref="A28:A35" si="1">$A$25&amp;" "&amp;B28&amp;","&amp;C28&amp;","&amp;D28</f>
        <v>EXEC SP_InsertClaimOptionEntry 10000001,2,0.5</v>
      </c>
      <c r="B28">
        <v>10000001</v>
      </c>
      <c r="C28">
        <v>2</v>
      </c>
      <c r="D28">
        <v>0.5</v>
      </c>
      <c r="J28" t="s">
        <v>148</v>
      </c>
      <c r="K28" t="s">
        <v>192</v>
      </c>
      <c r="L28" t="s">
        <v>153</v>
      </c>
    </row>
    <row r="29" spans="1:12" x14ac:dyDescent="0.25">
      <c r="A29" t="str">
        <f t="shared" si="1"/>
        <v>EXEC SP_InsertClaimOptionEntry 10000002,3,0.5</v>
      </c>
      <c r="B29">
        <v>10000002</v>
      </c>
      <c r="C29">
        <v>3</v>
      </c>
      <c r="D29">
        <v>0.5</v>
      </c>
      <c r="J29">
        <v>1</v>
      </c>
      <c r="K29" t="s">
        <v>253</v>
      </c>
      <c r="L29" t="s">
        <v>254</v>
      </c>
    </row>
    <row r="30" spans="1:12" x14ac:dyDescent="0.25">
      <c r="A30" t="str">
        <f t="shared" si="1"/>
        <v>EXEC SP_InsertClaimOptionEntry 10000003,4,0.5</v>
      </c>
      <c r="B30">
        <v>10000003</v>
      </c>
      <c r="C30">
        <v>4</v>
      </c>
      <c r="D30">
        <v>0.5</v>
      </c>
      <c r="J30">
        <v>2</v>
      </c>
      <c r="K30" t="s">
        <v>243</v>
      </c>
      <c r="L30" t="s">
        <v>255</v>
      </c>
    </row>
    <row r="31" spans="1:12" x14ac:dyDescent="0.25">
      <c r="A31" t="str">
        <f t="shared" si="1"/>
        <v>EXEC SP_InsertClaimOptionEntry 10000004,5,0.5</v>
      </c>
      <c r="B31">
        <v>10000004</v>
      </c>
      <c r="C31">
        <v>5</v>
      </c>
      <c r="D31">
        <v>0.5</v>
      </c>
      <c r="J31">
        <v>3</v>
      </c>
      <c r="K31" t="s">
        <v>256</v>
      </c>
      <c r="L31" t="s">
        <v>257</v>
      </c>
    </row>
    <row r="32" spans="1:12" x14ac:dyDescent="0.25">
      <c r="A32" t="str">
        <f t="shared" si="1"/>
        <v>EXEC SP_InsertClaimOptionEntry 10000005,1,0.5</v>
      </c>
      <c r="B32">
        <v>10000005</v>
      </c>
      <c r="C32">
        <v>1</v>
      </c>
      <c r="D32">
        <v>0.5</v>
      </c>
      <c r="J32">
        <v>4</v>
      </c>
      <c r="K32" t="s">
        <v>258</v>
      </c>
      <c r="L32" t="s">
        <v>259</v>
      </c>
    </row>
    <row r="33" spans="1:12" x14ac:dyDescent="0.25">
      <c r="A33" t="str">
        <f t="shared" si="1"/>
        <v>EXEC SP_InsertClaimOptionEntry 10000006,2,0.5</v>
      </c>
      <c r="B33">
        <v>10000006</v>
      </c>
      <c r="C33">
        <v>2</v>
      </c>
      <c r="D33">
        <v>0.5</v>
      </c>
      <c r="J33">
        <v>5</v>
      </c>
      <c r="K33" t="s">
        <v>260</v>
      </c>
      <c r="L33" t="s">
        <v>261</v>
      </c>
    </row>
    <row r="34" spans="1:12" x14ac:dyDescent="0.25">
      <c r="A34" t="str">
        <f t="shared" si="1"/>
        <v>EXEC SP_InsertClaimOptionEntry 10000007,3,0.5</v>
      </c>
      <c r="B34">
        <v>10000007</v>
      </c>
      <c r="C34">
        <v>3</v>
      </c>
      <c r="D34">
        <v>0.5</v>
      </c>
      <c r="J34">
        <v>6</v>
      </c>
      <c r="K34" t="s">
        <v>262</v>
      </c>
      <c r="L34" t="s">
        <v>263</v>
      </c>
    </row>
    <row r="35" spans="1:12" x14ac:dyDescent="0.25">
      <c r="A35" t="str">
        <f t="shared" si="1"/>
        <v>EXEC SP_InsertClaimOptionEntry 10000008,4,0.5</v>
      </c>
      <c r="B35">
        <v>10000008</v>
      </c>
      <c r="C35">
        <v>4</v>
      </c>
      <c r="D35">
        <v>0.5</v>
      </c>
    </row>
    <row r="37" spans="1:12" ht="21" x14ac:dyDescent="0.35">
      <c r="A37" t="str">
        <f>"EXEC SP_Insert"&amp;B37</f>
        <v>EXEC SP_InsertClaimPaymentEntry</v>
      </c>
      <c r="B37" s="53" t="s">
        <v>189</v>
      </c>
    </row>
    <row r="38" spans="1:12" x14ac:dyDescent="0.25">
      <c r="B38" t="s">
        <v>358</v>
      </c>
      <c r="C38" t="s">
        <v>353</v>
      </c>
      <c r="D38" t="s">
        <v>354</v>
      </c>
      <c r="E38" t="s">
        <v>355</v>
      </c>
      <c r="F38" t="s">
        <v>356</v>
      </c>
    </row>
    <row r="39" spans="1:12" x14ac:dyDescent="0.25">
      <c r="A39" t="str">
        <f>$A$37&amp;" " &amp;B39&amp;","&amp;C39&amp;","&amp;D39&amp;","&amp;E39&amp;","&amp;F39</f>
        <v>EXEC SP_InsertClaimPaymentEntry 10000000,10000,'2019-06-14',5,NULL</v>
      </c>
      <c r="B39">
        <v>10000000</v>
      </c>
      <c r="C39">
        <v>10000</v>
      </c>
      <c r="D39" s="2" t="s">
        <v>381</v>
      </c>
      <c r="E39">
        <v>5</v>
      </c>
      <c r="F39" t="s">
        <v>33</v>
      </c>
    </row>
    <row r="40" spans="1:12" x14ac:dyDescent="0.25">
      <c r="A40" t="str">
        <f t="shared" ref="A40:A47" si="2">$A$37&amp;" " &amp;B40&amp;","&amp;C40&amp;","&amp;D40&amp;","&amp;E40&amp;","&amp;F40</f>
        <v>EXEC SP_InsertClaimPaymentEntry 10000001,5000,'2018-12-28',3,NULL</v>
      </c>
      <c r="B40">
        <v>10000001</v>
      </c>
      <c r="C40">
        <v>5000</v>
      </c>
      <c r="D40" s="2" t="s">
        <v>382</v>
      </c>
      <c r="E40">
        <v>3</v>
      </c>
      <c r="F40" t="s">
        <v>33</v>
      </c>
    </row>
    <row r="41" spans="1:12" x14ac:dyDescent="0.25">
      <c r="A41" t="str">
        <f t="shared" si="2"/>
        <v>EXEC SP_InsertClaimPaymentEntry 10000002,5000,'2019-02-28',5,NULL</v>
      </c>
      <c r="B41">
        <v>10000002</v>
      </c>
      <c r="C41">
        <v>5000</v>
      </c>
      <c r="D41" s="2" t="s">
        <v>383</v>
      </c>
      <c r="E41">
        <v>5</v>
      </c>
      <c r="F41" t="s">
        <v>33</v>
      </c>
    </row>
    <row r="42" spans="1:12" x14ac:dyDescent="0.25">
      <c r="A42" t="str">
        <f t="shared" si="2"/>
        <v>EXEC SP_InsertClaimPaymentEntry 10000003,5000,'2019-04-22',5,NULL</v>
      </c>
      <c r="B42">
        <v>10000003</v>
      </c>
      <c r="C42">
        <v>5000</v>
      </c>
      <c r="D42" s="2" t="s">
        <v>384</v>
      </c>
      <c r="E42">
        <v>5</v>
      </c>
      <c r="F42" t="s">
        <v>33</v>
      </c>
    </row>
    <row r="43" spans="1:12" x14ac:dyDescent="0.25">
      <c r="A43" t="str">
        <f t="shared" si="2"/>
        <v>EXEC SP_InsertClaimPaymentEntry 10000004,5000,'2019-03-18',3,NULL</v>
      </c>
      <c r="B43">
        <v>10000004</v>
      </c>
      <c r="C43">
        <v>5000</v>
      </c>
      <c r="D43" s="2" t="s">
        <v>385</v>
      </c>
      <c r="E43">
        <v>3</v>
      </c>
      <c r="F43" t="s">
        <v>33</v>
      </c>
    </row>
    <row r="44" spans="1:12" x14ac:dyDescent="0.25">
      <c r="A44" t="str">
        <f t="shared" si="2"/>
        <v>EXEC SP_InsertClaimPaymentEntry 10000005,10000,'2019-05-28',3,NULL</v>
      </c>
      <c r="B44">
        <v>10000005</v>
      </c>
      <c r="C44">
        <v>10000</v>
      </c>
      <c r="D44" s="2" t="s">
        <v>386</v>
      </c>
      <c r="E44">
        <v>3</v>
      </c>
      <c r="F44" t="s">
        <v>33</v>
      </c>
    </row>
    <row r="45" spans="1:12" x14ac:dyDescent="0.25">
      <c r="A45" t="str">
        <f t="shared" si="2"/>
        <v>EXEC SP_InsertClaimPaymentEntry 10000006,5000,'2019-03-28',5,NULL</v>
      </c>
      <c r="B45">
        <v>10000006</v>
      </c>
      <c r="C45">
        <v>5000</v>
      </c>
      <c r="D45" s="2" t="s">
        <v>387</v>
      </c>
      <c r="E45">
        <v>5</v>
      </c>
      <c r="F45" t="s">
        <v>33</v>
      </c>
    </row>
    <row r="46" spans="1:12" x14ac:dyDescent="0.25">
      <c r="A46" t="str">
        <f t="shared" si="2"/>
        <v>EXEC SP_InsertClaimPaymentEntry 10000007,5000,'2019-05-22',5,NULL</v>
      </c>
      <c r="B46">
        <v>10000007</v>
      </c>
      <c r="C46">
        <v>5000</v>
      </c>
      <c r="D46" s="2" t="s">
        <v>388</v>
      </c>
      <c r="E46">
        <v>5</v>
      </c>
      <c r="F46" t="s">
        <v>33</v>
      </c>
    </row>
    <row r="47" spans="1:12" x14ac:dyDescent="0.25">
      <c r="A47" t="str">
        <f t="shared" si="2"/>
        <v>EXEC SP_InsertClaimPaymentEntry 10000008,5000,'2019-06-18',5,NULL</v>
      </c>
      <c r="B47">
        <v>10000008</v>
      </c>
      <c r="C47">
        <v>5000</v>
      </c>
      <c r="D47" s="2" t="s">
        <v>389</v>
      </c>
      <c r="E47">
        <v>5</v>
      </c>
      <c r="F47" t="s">
        <v>33</v>
      </c>
    </row>
    <row r="49" spans="1:4" ht="21" x14ac:dyDescent="0.35">
      <c r="A49" t="str">
        <f>"EXEC SP_Insert"&amp;B49</f>
        <v>EXEC SP_InsertClaimStatusEntry</v>
      </c>
      <c r="B49" s="53" t="s">
        <v>190</v>
      </c>
    </row>
    <row r="50" spans="1:4" x14ac:dyDescent="0.25">
      <c r="B50" t="s">
        <v>358</v>
      </c>
      <c r="C50" t="s">
        <v>367</v>
      </c>
      <c r="D50" t="s">
        <v>368</v>
      </c>
    </row>
    <row r="51" spans="1:4" x14ac:dyDescent="0.25">
      <c r="A51" t="str">
        <f>$A$49&amp;" "&amp;B51&amp;","&amp;C51&amp;","&amp;D51</f>
        <v>EXEC SP_InsertClaimStatusEntry 10000000,1,0</v>
      </c>
      <c r="B51">
        <v>10000000</v>
      </c>
      <c r="C51">
        <v>1</v>
      </c>
      <c r="D51">
        <v>0</v>
      </c>
    </row>
    <row r="52" spans="1:4" x14ac:dyDescent="0.25">
      <c r="A52" t="str">
        <f t="shared" ref="A52:A59" si="3">$A$49&amp;" "&amp;B52&amp;","&amp;C52&amp;","&amp;D52</f>
        <v>EXEC SP_InsertClaimStatusEntry 10000001,2,1</v>
      </c>
      <c r="B52">
        <v>10000001</v>
      </c>
      <c r="C52">
        <v>2</v>
      </c>
      <c r="D52">
        <v>1</v>
      </c>
    </row>
    <row r="53" spans="1:4" x14ac:dyDescent="0.25">
      <c r="A53" t="str">
        <f t="shared" si="3"/>
        <v>EXEC SP_InsertClaimStatusEntry 10000002,3,0</v>
      </c>
      <c r="B53">
        <v>10000002</v>
      </c>
      <c r="C53">
        <v>3</v>
      </c>
      <c r="D53">
        <v>0</v>
      </c>
    </row>
    <row r="54" spans="1:4" x14ac:dyDescent="0.25">
      <c r="A54" t="str">
        <f t="shared" si="3"/>
        <v>EXEC SP_InsertClaimStatusEntry 10000003,4,0</v>
      </c>
      <c r="B54">
        <v>10000003</v>
      </c>
      <c r="C54">
        <v>4</v>
      </c>
      <c r="D54">
        <v>0</v>
      </c>
    </row>
    <row r="55" spans="1:4" x14ac:dyDescent="0.25">
      <c r="A55" t="str">
        <f t="shared" si="3"/>
        <v>EXEC SP_InsertClaimStatusEntry 10000004,5,1</v>
      </c>
      <c r="B55">
        <v>10000004</v>
      </c>
      <c r="C55">
        <v>5</v>
      </c>
      <c r="D55">
        <v>1</v>
      </c>
    </row>
    <row r="56" spans="1:4" x14ac:dyDescent="0.25">
      <c r="A56" t="str">
        <f t="shared" si="3"/>
        <v>EXEC SP_InsertClaimStatusEntry 10000005,1,1</v>
      </c>
      <c r="B56">
        <v>10000005</v>
      </c>
      <c r="C56">
        <v>1</v>
      </c>
      <c r="D56">
        <v>1</v>
      </c>
    </row>
    <row r="57" spans="1:4" x14ac:dyDescent="0.25">
      <c r="A57" t="str">
        <f t="shared" si="3"/>
        <v>EXEC SP_InsertClaimStatusEntry 10000006,2,0</v>
      </c>
      <c r="B57">
        <v>10000006</v>
      </c>
      <c r="C57">
        <v>2</v>
      </c>
      <c r="D57">
        <v>0</v>
      </c>
    </row>
    <row r="58" spans="1:4" x14ac:dyDescent="0.25">
      <c r="A58" t="str">
        <f t="shared" si="3"/>
        <v>EXEC SP_InsertClaimStatusEntry 10000007,3,0</v>
      </c>
      <c r="B58">
        <v>10000007</v>
      </c>
      <c r="C58">
        <v>3</v>
      </c>
      <c r="D58">
        <v>0</v>
      </c>
    </row>
    <row r="59" spans="1:4" x14ac:dyDescent="0.25">
      <c r="A59" t="str">
        <f t="shared" si="3"/>
        <v>EXEC SP_InsertClaimStatusEntry 10000008,4,0</v>
      </c>
      <c r="B59">
        <v>10000008</v>
      </c>
      <c r="C59">
        <v>4</v>
      </c>
      <c r="D59">
        <v>0</v>
      </c>
    </row>
    <row r="60" spans="1:4" x14ac:dyDescent="0.25">
      <c r="C60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6F97-BAEB-4C54-B5AA-80B3856AF9D7}">
  <dimension ref="A1:J16"/>
  <sheetViews>
    <sheetView workbookViewId="0">
      <selection activeCell="A16" sqref="A16"/>
    </sheetView>
  </sheetViews>
  <sheetFormatPr defaultRowHeight="15" x14ac:dyDescent="0.25"/>
  <cols>
    <col min="1" max="1" width="22.75" bestFit="1" customWidth="1"/>
    <col min="2" max="2" width="14" bestFit="1" customWidth="1"/>
    <col min="3" max="3" width="8.75" bestFit="1" customWidth="1"/>
    <col min="4" max="4" width="10.125" customWidth="1"/>
    <col min="8" max="8" width="2.375" bestFit="1" customWidth="1"/>
    <col min="9" max="9" width="21.25" bestFit="1" customWidth="1"/>
    <col min="10" max="10" width="17.375" bestFit="1" customWidth="1"/>
  </cols>
  <sheetData>
    <row r="1" spans="1:10" x14ac:dyDescent="0.25">
      <c r="A1" t="s">
        <v>164</v>
      </c>
      <c r="H1" t="s">
        <v>148</v>
      </c>
      <c r="I1" t="s">
        <v>163</v>
      </c>
      <c r="J1" t="s">
        <v>153</v>
      </c>
    </row>
    <row r="2" spans="1:10" x14ac:dyDescent="0.25">
      <c r="A2" t="s">
        <v>148</v>
      </c>
      <c r="B2" t="s">
        <v>147</v>
      </c>
      <c r="C2" t="s">
        <v>143</v>
      </c>
      <c r="D2">
        <v>4</v>
      </c>
      <c r="H2">
        <v>1</v>
      </c>
      <c r="I2" t="s">
        <v>162</v>
      </c>
      <c r="J2" t="s">
        <v>161</v>
      </c>
    </row>
    <row r="3" spans="1:10" x14ac:dyDescent="0.25">
      <c r="A3" t="s">
        <v>146</v>
      </c>
      <c r="B3" t="s">
        <v>125</v>
      </c>
      <c r="C3" t="s">
        <v>143</v>
      </c>
      <c r="D3">
        <v>8</v>
      </c>
      <c r="H3">
        <v>2</v>
      </c>
      <c r="I3" t="s">
        <v>160</v>
      </c>
      <c r="J3" t="s">
        <v>159</v>
      </c>
    </row>
    <row r="4" spans="1:10" x14ac:dyDescent="0.25">
      <c r="A4" t="s">
        <v>145</v>
      </c>
      <c r="B4" t="s">
        <v>124</v>
      </c>
      <c r="C4" t="s">
        <v>143</v>
      </c>
      <c r="D4">
        <v>25</v>
      </c>
      <c r="H4">
        <v>3</v>
      </c>
      <c r="I4" t="s">
        <v>158</v>
      </c>
      <c r="J4" t="s">
        <v>157</v>
      </c>
    </row>
    <row r="5" spans="1:10" x14ac:dyDescent="0.25">
      <c r="A5" t="s">
        <v>156</v>
      </c>
      <c r="B5" t="s">
        <v>124</v>
      </c>
      <c r="C5" t="s">
        <v>143</v>
      </c>
      <c r="D5">
        <v>250</v>
      </c>
    </row>
    <row r="6" spans="1:10" x14ac:dyDescent="0.25">
      <c r="A6" t="s">
        <v>155</v>
      </c>
      <c r="B6" t="s">
        <v>147</v>
      </c>
      <c r="C6" t="s">
        <v>143</v>
      </c>
      <c r="D6">
        <v>4</v>
      </c>
      <c r="H6" t="s">
        <v>148</v>
      </c>
      <c r="I6" t="s">
        <v>154</v>
      </c>
      <c r="J6" t="s">
        <v>153</v>
      </c>
    </row>
    <row r="7" spans="1:10" x14ac:dyDescent="0.25">
      <c r="A7" t="s">
        <v>152</v>
      </c>
      <c r="B7" t="s">
        <v>147</v>
      </c>
      <c r="C7" t="s">
        <v>143</v>
      </c>
      <c r="D7">
        <v>4</v>
      </c>
      <c r="H7">
        <v>1</v>
      </c>
      <c r="I7" t="s">
        <v>151</v>
      </c>
      <c r="J7" t="s">
        <v>33</v>
      </c>
    </row>
    <row r="8" spans="1:10" x14ac:dyDescent="0.25">
      <c r="H8">
        <v>2</v>
      </c>
      <c r="I8" t="s">
        <v>150</v>
      </c>
      <c r="J8" t="s">
        <v>33</v>
      </c>
    </row>
    <row r="9" spans="1:10" x14ac:dyDescent="0.25">
      <c r="A9" t="s">
        <v>144</v>
      </c>
      <c r="H9">
        <v>3</v>
      </c>
      <c r="I9" t="s">
        <v>149</v>
      </c>
      <c r="J9" t="s">
        <v>33</v>
      </c>
    </row>
    <row r="10" spans="1:10" x14ac:dyDescent="0.25">
      <c r="A10" t="s">
        <v>148</v>
      </c>
      <c r="B10" t="s">
        <v>147</v>
      </c>
      <c r="C10" t="s">
        <v>143</v>
      </c>
      <c r="D10">
        <v>4</v>
      </c>
    </row>
    <row r="11" spans="1:10" x14ac:dyDescent="0.25">
      <c r="A11" t="s">
        <v>146</v>
      </c>
      <c r="B11" t="s">
        <v>125</v>
      </c>
      <c r="C11" t="s">
        <v>143</v>
      </c>
      <c r="D11">
        <v>8</v>
      </c>
    </row>
    <row r="12" spans="1:10" x14ac:dyDescent="0.25">
      <c r="A12" t="s">
        <v>145</v>
      </c>
      <c r="B12" t="s">
        <v>124</v>
      </c>
      <c r="C12" t="s">
        <v>143</v>
      </c>
      <c r="D12">
        <v>25</v>
      </c>
    </row>
    <row r="13" spans="1:10" x14ac:dyDescent="0.25">
      <c r="A13" t="s">
        <v>144</v>
      </c>
      <c r="B13" t="s">
        <v>124</v>
      </c>
      <c r="C13" t="s">
        <v>143</v>
      </c>
      <c r="D13">
        <v>50</v>
      </c>
    </row>
    <row r="16" spans="1:10" x14ac:dyDescent="0.25">
      <c r="A16" t="s">
        <v>142</v>
      </c>
      <c r="B16" s="2" t="s">
        <v>141</v>
      </c>
      <c r="C16" s="2" t="s">
        <v>390</v>
      </c>
      <c r="D16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A8C3E-67E0-4FCE-8437-49F1B243A30F}">
  <dimension ref="A1:J31"/>
  <sheetViews>
    <sheetView showGridLines="0" zoomScale="75" zoomScaleNormal="75" workbookViewId="0">
      <selection activeCell="A14" sqref="A14"/>
    </sheetView>
  </sheetViews>
  <sheetFormatPr defaultRowHeight="15" x14ac:dyDescent="0.25"/>
  <cols>
    <col min="1" max="1" width="88.125" customWidth="1"/>
    <col min="2" max="2" width="28.625" bestFit="1" customWidth="1"/>
    <col min="3" max="3" width="23.875" bestFit="1" customWidth="1"/>
    <col min="4" max="4" width="24.625" bestFit="1" customWidth="1"/>
    <col min="5" max="5" width="22.75" bestFit="1" customWidth="1"/>
    <col min="6" max="6" width="32.125" bestFit="1" customWidth="1"/>
    <col min="9" max="9" width="25.375" bestFit="1" customWidth="1"/>
  </cols>
  <sheetData>
    <row r="1" spans="1:10" x14ac:dyDescent="0.25">
      <c r="A1" s="54"/>
      <c r="B1" t="str">
        <f>"EXEC SP_Insert"&amp;B2</f>
        <v>EXEC SP_InsertInstitutionsNextPaymentAndBalanceInformation</v>
      </c>
      <c r="C1" s="54"/>
      <c r="H1" s="55" t="s">
        <v>210</v>
      </c>
      <c r="I1" s="55"/>
      <c r="J1" s="55"/>
    </row>
    <row r="2" spans="1:10" x14ac:dyDescent="0.25">
      <c r="B2" s="55" t="s">
        <v>195</v>
      </c>
      <c r="F2" t="s">
        <v>212</v>
      </c>
      <c r="H2" s="55" t="s">
        <v>148</v>
      </c>
      <c r="I2" s="55" t="s">
        <v>210</v>
      </c>
      <c r="J2" s="55" t="s">
        <v>153</v>
      </c>
    </row>
    <row r="3" spans="1:10" x14ac:dyDescent="0.25">
      <c r="B3" t="s">
        <v>391</v>
      </c>
      <c r="C3" t="s">
        <v>392</v>
      </c>
      <c r="D3" t="s">
        <v>393</v>
      </c>
      <c r="E3" t="s">
        <v>394</v>
      </c>
      <c r="F3" t="s">
        <v>395</v>
      </c>
      <c r="H3" s="55">
        <v>1</v>
      </c>
      <c r="I3" s="55" t="s">
        <v>264</v>
      </c>
      <c r="J3" s="55" t="s">
        <v>265</v>
      </c>
    </row>
    <row r="4" spans="1:10" ht="30" x14ac:dyDescent="0.25">
      <c r="A4" s="54" t="str">
        <f>B1&amp;" "&amp;B4&amp;","&amp;C4&amp;","&amp;D4&amp;","&amp;E4&amp;","&amp;F4</f>
        <v>EXEC SP_InsertInstitutionsNextPaymentAndBalanceInformation 500000,542.241,'7/31/2019',542.241,1</v>
      </c>
      <c r="B4">
        <v>500000</v>
      </c>
      <c r="C4" s="60">
        <f>C31*0.95</f>
        <v>542.24099999999999</v>
      </c>
      <c r="D4" s="57" t="s">
        <v>402</v>
      </c>
      <c r="E4" s="60">
        <f>C4</f>
        <v>542.24099999999999</v>
      </c>
      <c r="F4">
        <v>1</v>
      </c>
      <c r="H4" s="55">
        <v>2</v>
      </c>
      <c r="I4" s="55" t="s">
        <v>266</v>
      </c>
      <c r="J4" s="55" t="s">
        <v>267</v>
      </c>
    </row>
    <row r="5" spans="1:10" x14ac:dyDescent="0.25">
      <c r="H5" s="55">
        <v>3</v>
      </c>
      <c r="I5" s="55" t="s">
        <v>268</v>
      </c>
      <c r="J5" s="55" t="s">
        <v>269</v>
      </c>
    </row>
    <row r="6" spans="1:10" x14ac:dyDescent="0.25">
      <c r="B6" t="str">
        <f>"EXEC SP_Insert"&amp;B7</f>
        <v>EXEC SP_InsertInstitutionsNotificationHistoryEntry</v>
      </c>
      <c r="H6" s="55">
        <v>4</v>
      </c>
      <c r="I6" s="55" t="s">
        <v>270</v>
      </c>
      <c r="J6" s="55" t="s">
        <v>271</v>
      </c>
    </row>
    <row r="7" spans="1:10" x14ac:dyDescent="0.25">
      <c r="B7" s="54" t="s">
        <v>196</v>
      </c>
      <c r="C7" s="55" t="s">
        <v>210</v>
      </c>
      <c r="H7" s="55">
        <v>5</v>
      </c>
      <c r="I7" s="55" t="s">
        <v>272</v>
      </c>
      <c r="J7" s="55" t="s">
        <v>273</v>
      </c>
    </row>
    <row r="8" spans="1:10" x14ac:dyDescent="0.25">
      <c r="B8" t="s">
        <v>391</v>
      </c>
      <c r="C8" t="s">
        <v>400</v>
      </c>
      <c r="D8" t="s">
        <v>401</v>
      </c>
      <c r="H8" s="55">
        <v>6</v>
      </c>
      <c r="I8" s="55" t="s">
        <v>274</v>
      </c>
      <c r="J8" s="55" t="s">
        <v>275</v>
      </c>
    </row>
    <row r="9" spans="1:10" x14ac:dyDescent="0.25">
      <c r="A9" s="54" t="str">
        <f>B6&amp;" "&amp;B9&amp;","&amp;C9&amp;","&amp;D9</f>
        <v>EXEC SP_InsertInstitutionsNotificationHistoryEntry 500000,5,'2019-07-01'</v>
      </c>
      <c r="B9">
        <v>500000</v>
      </c>
      <c r="C9">
        <v>5</v>
      </c>
      <c r="D9" s="58" t="s">
        <v>403</v>
      </c>
      <c r="H9" s="55">
        <v>7</v>
      </c>
      <c r="I9" s="55" t="s">
        <v>276</v>
      </c>
      <c r="J9" s="55" t="s">
        <v>277</v>
      </c>
    </row>
    <row r="10" spans="1:10" x14ac:dyDescent="0.25">
      <c r="H10" s="55">
        <v>8</v>
      </c>
      <c r="I10" s="55" t="s">
        <v>278</v>
      </c>
      <c r="J10" s="55" t="s">
        <v>279</v>
      </c>
    </row>
    <row r="11" spans="1:10" x14ac:dyDescent="0.25">
      <c r="B11" t="str">
        <f>"EXEC SP_Insert"&amp;B12</f>
        <v>EXEC SP_InsertInstitutionsPaymentHistoryEntry</v>
      </c>
      <c r="H11" s="55">
        <v>9</v>
      </c>
      <c r="I11" s="55" t="s">
        <v>280</v>
      </c>
      <c r="J11" s="55" t="s">
        <v>281</v>
      </c>
    </row>
    <row r="12" spans="1:10" x14ac:dyDescent="0.25">
      <c r="B12" t="s">
        <v>197</v>
      </c>
      <c r="E12" t="s">
        <v>212</v>
      </c>
      <c r="H12" s="55">
        <v>10</v>
      </c>
      <c r="I12" s="55" t="s">
        <v>282</v>
      </c>
      <c r="J12" s="55" t="s">
        <v>283</v>
      </c>
    </row>
    <row r="13" spans="1:10" x14ac:dyDescent="0.25">
      <c r="B13" t="s">
        <v>391</v>
      </c>
      <c r="C13" t="s">
        <v>396</v>
      </c>
      <c r="D13" t="s">
        <v>397</v>
      </c>
      <c r="E13" t="s">
        <v>398</v>
      </c>
      <c r="F13" t="s">
        <v>399</v>
      </c>
      <c r="H13" s="55">
        <v>11</v>
      </c>
      <c r="I13" s="55" t="s">
        <v>284</v>
      </c>
      <c r="J13" s="55" t="s">
        <v>285</v>
      </c>
    </row>
    <row r="14" spans="1:10" x14ac:dyDescent="0.25">
      <c r="A14" s="54" t="str">
        <f>$B$11&amp;" "&amp;B14&amp;","&amp;C14&amp;",'"&amp;TEXT(D14,"yyyy-mm-dd")&amp;"',"&amp;E14&amp;","&amp;F14</f>
        <v>EXEC SP_InsertInstitutionsPaymentHistoryEntry 500000,1365,'2018-01-31',3,'On time'</v>
      </c>
      <c r="B14">
        <f>$B$4</f>
        <v>500000</v>
      </c>
      <c r="C14" s="56">
        <f>21*65</f>
        <v>1365</v>
      </c>
      <c r="D14" s="58">
        <v>43131</v>
      </c>
      <c r="E14">
        <v>3</v>
      </c>
      <c r="F14" s="2" t="s">
        <v>404</v>
      </c>
      <c r="H14" s="55">
        <v>12</v>
      </c>
      <c r="I14" s="55" t="s">
        <v>286</v>
      </c>
      <c r="J14" s="55" t="s">
        <v>287</v>
      </c>
    </row>
    <row r="15" spans="1:10" x14ac:dyDescent="0.25">
      <c r="A15" s="54" t="str">
        <f>$B$11&amp;" "&amp;B15&amp;","&amp;C15&amp;",'"&amp;TEXT(D15,"yyyy-mm-dd")&amp;"',"&amp;E15&amp;","&amp;F15</f>
        <v>EXEC SP_InsertInstitutionsPaymentHistoryEntry 500000,1296.75,'2018-02-28',3,'On time'</v>
      </c>
      <c r="B15">
        <f t="shared" ref="B15:B31" si="0">$B$4</f>
        <v>500000</v>
      </c>
      <c r="C15" s="56">
        <f>ROUNDUP(C14*0.95,2)</f>
        <v>1296.75</v>
      </c>
      <c r="D15" s="59">
        <f>EOMONTH(D14,1)</f>
        <v>43159</v>
      </c>
      <c r="E15">
        <v>3</v>
      </c>
      <c r="F15" s="2" t="s">
        <v>404</v>
      </c>
      <c r="H15" s="55">
        <v>13</v>
      </c>
      <c r="I15" s="55" t="s">
        <v>288</v>
      </c>
      <c r="J15" s="55" t="s">
        <v>289</v>
      </c>
    </row>
    <row r="16" spans="1:10" x14ac:dyDescent="0.25">
      <c r="A16" s="54" t="str">
        <f>$B$11&amp;" "&amp;B16&amp;","&amp;C16&amp;",'"&amp;TEXT(D16,"yyyy-mm-dd")&amp;"',"&amp;E16&amp;","&amp;F16</f>
        <v>EXEC SP_InsertInstitutionsPaymentHistoryEntry 500000,1231.92,'2018-03-31',3,'On time'</v>
      </c>
      <c r="B16">
        <f t="shared" si="0"/>
        <v>500000</v>
      </c>
      <c r="C16" s="56">
        <f t="shared" ref="C16:C31" si="1">ROUNDUP(C15*0.95,2)</f>
        <v>1231.92</v>
      </c>
      <c r="D16" s="59">
        <f t="shared" ref="D16:D31" si="2">EOMONTH(D15,1)</f>
        <v>43190</v>
      </c>
      <c r="E16">
        <v>3</v>
      </c>
      <c r="F16" s="2" t="s">
        <v>404</v>
      </c>
      <c r="H16" s="55">
        <v>14</v>
      </c>
      <c r="I16" s="55" t="s">
        <v>290</v>
      </c>
      <c r="J16" s="55" t="s">
        <v>291</v>
      </c>
    </row>
    <row r="17" spans="1:10" x14ac:dyDescent="0.25">
      <c r="A17" s="54" t="str">
        <f>$B$11&amp;" "&amp;B17&amp;","&amp;C17&amp;",'"&amp;TEXT(D17,"yyyy-mm-dd")&amp;"',"&amp;E17&amp;","&amp;F17</f>
        <v>EXEC SP_InsertInstitutionsPaymentHistoryEntry 500000,1170.33,'2018-04-30',3,'On time'</v>
      </c>
      <c r="B17">
        <f t="shared" si="0"/>
        <v>500000</v>
      </c>
      <c r="C17" s="56">
        <f t="shared" si="1"/>
        <v>1170.33</v>
      </c>
      <c r="D17" s="59">
        <f t="shared" si="2"/>
        <v>43220</v>
      </c>
      <c r="E17">
        <v>3</v>
      </c>
      <c r="F17" s="2" t="s">
        <v>404</v>
      </c>
      <c r="H17" s="55">
        <v>15</v>
      </c>
      <c r="I17" s="55" t="s">
        <v>292</v>
      </c>
      <c r="J17" s="55" t="s">
        <v>293</v>
      </c>
    </row>
    <row r="18" spans="1:10" x14ac:dyDescent="0.25">
      <c r="A18" s="54" t="str">
        <f>$B$11&amp;" "&amp;B18&amp;","&amp;C18&amp;",'"&amp;TEXT(D18,"yyyy-mm-dd")&amp;"',"&amp;E18&amp;","&amp;F18</f>
        <v>EXEC SP_InsertInstitutionsPaymentHistoryEntry 500000,1111.82,'2018-05-31',3,'On time'</v>
      </c>
      <c r="B18">
        <f t="shared" si="0"/>
        <v>500000</v>
      </c>
      <c r="C18" s="56">
        <f t="shared" si="1"/>
        <v>1111.82</v>
      </c>
      <c r="D18" s="59">
        <f t="shared" si="2"/>
        <v>43251</v>
      </c>
      <c r="E18">
        <v>3</v>
      </c>
      <c r="F18" s="2" t="s">
        <v>404</v>
      </c>
      <c r="H18" s="55">
        <v>16</v>
      </c>
      <c r="I18" s="55" t="s">
        <v>294</v>
      </c>
      <c r="J18" s="55" t="s">
        <v>295</v>
      </c>
    </row>
    <row r="19" spans="1:10" x14ac:dyDescent="0.25">
      <c r="A19" s="54" t="str">
        <f>$B$11&amp;" "&amp;B19&amp;","&amp;C19&amp;",'"&amp;TEXT(D19,"yyyy-mm-dd")&amp;"',"&amp;E19&amp;","&amp;F19</f>
        <v>EXEC SP_InsertInstitutionsPaymentHistoryEntry 500000,1056.23,'2018-06-30',3,'On time'</v>
      </c>
      <c r="B19">
        <f t="shared" si="0"/>
        <v>500000</v>
      </c>
      <c r="C19" s="56">
        <f t="shared" si="1"/>
        <v>1056.23</v>
      </c>
      <c r="D19" s="59">
        <f t="shared" si="2"/>
        <v>43281</v>
      </c>
      <c r="E19">
        <v>3</v>
      </c>
      <c r="F19" s="2" t="s">
        <v>404</v>
      </c>
      <c r="H19" s="55">
        <v>17</v>
      </c>
      <c r="I19" s="55" t="s">
        <v>296</v>
      </c>
      <c r="J19" s="55" t="s">
        <v>297</v>
      </c>
    </row>
    <row r="20" spans="1:10" x14ac:dyDescent="0.25">
      <c r="A20" s="54" t="str">
        <f>$B$11&amp;" "&amp;B20&amp;","&amp;C20&amp;",'"&amp;TEXT(D20,"yyyy-mm-dd")&amp;"',"&amp;E20&amp;","&amp;F20</f>
        <v>EXEC SP_InsertInstitutionsPaymentHistoryEntry 500000,1003.42,'2018-07-31',3,'On time'</v>
      </c>
      <c r="B20">
        <f t="shared" si="0"/>
        <v>500000</v>
      </c>
      <c r="C20" s="56">
        <f t="shared" si="1"/>
        <v>1003.42</v>
      </c>
      <c r="D20" s="59">
        <f t="shared" si="2"/>
        <v>43312</v>
      </c>
      <c r="E20">
        <v>3</v>
      </c>
      <c r="F20" s="2" t="s">
        <v>404</v>
      </c>
    </row>
    <row r="21" spans="1:10" x14ac:dyDescent="0.25">
      <c r="A21" s="54" t="str">
        <f>$B$11&amp;" "&amp;B21&amp;","&amp;C21&amp;",'"&amp;TEXT(D21,"yyyy-mm-dd")&amp;"',"&amp;E21&amp;","&amp;F21</f>
        <v>EXEC SP_InsertInstitutionsPaymentHistoryEntry 500000,953.25,'2018-08-31',3,'On time'</v>
      </c>
      <c r="B21">
        <f t="shared" si="0"/>
        <v>500000</v>
      </c>
      <c r="C21" s="56">
        <f t="shared" si="1"/>
        <v>953.25</v>
      </c>
      <c r="D21" s="59">
        <f t="shared" si="2"/>
        <v>43343</v>
      </c>
      <c r="E21">
        <v>3</v>
      </c>
      <c r="F21" s="2" t="s">
        <v>404</v>
      </c>
      <c r="H21" t="s">
        <v>212</v>
      </c>
    </row>
    <row r="22" spans="1:10" x14ac:dyDescent="0.25">
      <c r="A22" s="54" t="str">
        <f>$B$11&amp;" "&amp;B22&amp;","&amp;C22&amp;",'"&amp;TEXT(D22,"yyyy-mm-dd")&amp;"',"&amp;E22&amp;","&amp;F22</f>
        <v>EXEC SP_InsertInstitutionsPaymentHistoryEntry 500000,905.59,'2018-09-30',3,'On time'</v>
      </c>
      <c r="B22">
        <f t="shared" si="0"/>
        <v>500000</v>
      </c>
      <c r="C22" s="56">
        <f t="shared" si="1"/>
        <v>905.59</v>
      </c>
      <c r="D22" s="59">
        <f t="shared" si="2"/>
        <v>43373</v>
      </c>
      <c r="E22">
        <v>3</v>
      </c>
      <c r="F22" s="2" t="s">
        <v>404</v>
      </c>
      <c r="H22" t="s">
        <v>148</v>
      </c>
      <c r="I22" t="s">
        <v>212</v>
      </c>
      <c r="J22" t="s">
        <v>153</v>
      </c>
    </row>
    <row r="23" spans="1:10" x14ac:dyDescent="0.25">
      <c r="A23" s="54" t="str">
        <f>$B$11&amp;" "&amp;B23&amp;","&amp;C23&amp;",'"&amp;TEXT(D23,"yyyy-mm-dd")&amp;"',"&amp;E23&amp;","&amp;F23</f>
        <v>EXEC SP_InsertInstitutionsPaymentHistoryEntry 500000,860.32,'2018-10-31',3,'On time'</v>
      </c>
      <c r="B23">
        <f t="shared" si="0"/>
        <v>500000</v>
      </c>
      <c r="C23" s="56">
        <f t="shared" si="1"/>
        <v>860.31999999999994</v>
      </c>
      <c r="D23" s="59">
        <f t="shared" si="2"/>
        <v>43404</v>
      </c>
      <c r="E23">
        <v>3</v>
      </c>
      <c r="F23" s="2" t="s">
        <v>404</v>
      </c>
      <c r="H23">
        <v>1</v>
      </c>
      <c r="I23" t="s">
        <v>308</v>
      </c>
      <c r="J23" t="s">
        <v>309</v>
      </c>
    </row>
    <row r="24" spans="1:10" x14ac:dyDescent="0.25">
      <c r="A24" s="54" t="str">
        <f>$B$11&amp;" "&amp;B24&amp;","&amp;C24&amp;",'"&amp;TEXT(D24,"yyyy-mm-dd")&amp;"',"&amp;E24&amp;","&amp;F24</f>
        <v>EXEC SP_InsertInstitutionsPaymentHistoryEntry 500000,817.31,'2018-11-30',3,'On time'</v>
      </c>
      <c r="B24">
        <f t="shared" si="0"/>
        <v>500000</v>
      </c>
      <c r="C24" s="56">
        <f t="shared" si="1"/>
        <v>817.31</v>
      </c>
      <c r="D24" s="59">
        <f t="shared" si="2"/>
        <v>43434</v>
      </c>
      <c r="E24">
        <v>3</v>
      </c>
      <c r="F24" s="2" t="s">
        <v>404</v>
      </c>
      <c r="H24">
        <v>2</v>
      </c>
      <c r="I24" t="s">
        <v>243</v>
      </c>
      <c r="J24" t="s">
        <v>310</v>
      </c>
    </row>
    <row r="25" spans="1:10" x14ac:dyDescent="0.25">
      <c r="A25" s="54" t="str">
        <f>$B$11&amp;" "&amp;B25&amp;","&amp;C25&amp;",'"&amp;TEXT(D25,"yyyy-mm-dd")&amp;"',"&amp;E25&amp;","&amp;F25</f>
        <v>EXEC SP_InsertInstitutionsPaymentHistoryEntry 500000,776.45,'2018-12-31',3,'On time'</v>
      </c>
      <c r="B25">
        <f t="shared" si="0"/>
        <v>500000</v>
      </c>
      <c r="C25" s="56">
        <f t="shared" si="1"/>
        <v>776.45</v>
      </c>
      <c r="D25" s="59">
        <f t="shared" si="2"/>
        <v>43465</v>
      </c>
      <c r="E25">
        <v>3</v>
      </c>
      <c r="F25" s="2" t="s">
        <v>404</v>
      </c>
      <c r="H25">
        <v>3</v>
      </c>
      <c r="I25" t="s">
        <v>311</v>
      </c>
      <c r="J25" t="s">
        <v>312</v>
      </c>
    </row>
    <row r="26" spans="1:10" x14ac:dyDescent="0.25">
      <c r="A26" s="54" t="str">
        <f>$B$11&amp;" "&amp;B26&amp;","&amp;C26&amp;",'"&amp;TEXT(D26,"yyyy-mm-dd")&amp;"',"&amp;E26&amp;","&amp;F26</f>
        <v>EXEC SP_InsertInstitutionsPaymentHistoryEntry 500000,737.63,'2019-01-31',3,'On time'</v>
      </c>
      <c r="B26">
        <f t="shared" si="0"/>
        <v>500000</v>
      </c>
      <c r="C26" s="56">
        <f t="shared" si="1"/>
        <v>737.63</v>
      </c>
      <c r="D26" s="59">
        <f t="shared" si="2"/>
        <v>43496</v>
      </c>
      <c r="E26">
        <v>3</v>
      </c>
      <c r="F26" s="2" t="s">
        <v>404</v>
      </c>
      <c r="H26">
        <v>4</v>
      </c>
      <c r="I26" t="s">
        <v>313</v>
      </c>
      <c r="J26" t="s">
        <v>314</v>
      </c>
    </row>
    <row r="27" spans="1:10" x14ac:dyDescent="0.25">
      <c r="A27" s="54" t="str">
        <f>$B$11&amp;" "&amp;B27&amp;","&amp;C27&amp;",'"&amp;TEXT(D27,"yyyy-mm-dd")&amp;"',"&amp;E27&amp;","&amp;F27</f>
        <v>EXEC SP_InsertInstitutionsPaymentHistoryEntry 500000,700.75,'2019-02-28',3,'On time'</v>
      </c>
      <c r="B27">
        <f t="shared" si="0"/>
        <v>500000</v>
      </c>
      <c r="C27" s="56">
        <f t="shared" si="1"/>
        <v>700.75</v>
      </c>
      <c r="D27" s="59">
        <f t="shared" si="2"/>
        <v>43524</v>
      </c>
      <c r="E27">
        <v>3</v>
      </c>
      <c r="F27" s="2" t="s">
        <v>404</v>
      </c>
      <c r="H27">
        <v>5</v>
      </c>
      <c r="I27" t="s">
        <v>315</v>
      </c>
      <c r="J27" t="s">
        <v>316</v>
      </c>
    </row>
    <row r="28" spans="1:10" x14ac:dyDescent="0.25">
      <c r="A28" s="54" t="str">
        <f>$B$11&amp;" "&amp;B28&amp;","&amp;C28&amp;",'"&amp;TEXT(D28,"yyyy-mm-dd")&amp;"',"&amp;E28&amp;","&amp;F28</f>
        <v>EXEC SP_InsertInstitutionsPaymentHistoryEntry 500000,665.72,'2019-03-31',3,'On time'</v>
      </c>
      <c r="B28">
        <f t="shared" si="0"/>
        <v>500000</v>
      </c>
      <c r="C28" s="56">
        <f t="shared" si="1"/>
        <v>665.72</v>
      </c>
      <c r="D28" s="59">
        <f t="shared" si="2"/>
        <v>43555</v>
      </c>
      <c r="E28">
        <v>3</v>
      </c>
      <c r="F28" s="2" t="s">
        <v>404</v>
      </c>
    </row>
    <row r="29" spans="1:10" x14ac:dyDescent="0.25">
      <c r="A29" s="54" t="str">
        <f>$B$11&amp;" "&amp;B29&amp;","&amp;C29&amp;",'"&amp;TEXT(D29,"yyyy-mm-dd")&amp;"',"&amp;E29&amp;","&amp;F29</f>
        <v>EXEC SP_InsertInstitutionsPaymentHistoryEntry 500000,632.44,'2019-04-30',3,'On time'</v>
      </c>
      <c r="B29">
        <f t="shared" si="0"/>
        <v>500000</v>
      </c>
      <c r="C29" s="56">
        <f t="shared" si="1"/>
        <v>632.43999999999994</v>
      </c>
      <c r="D29" s="59">
        <f t="shared" si="2"/>
        <v>43585</v>
      </c>
      <c r="E29">
        <v>3</v>
      </c>
      <c r="F29" s="2" t="s">
        <v>404</v>
      </c>
    </row>
    <row r="30" spans="1:10" x14ac:dyDescent="0.25">
      <c r="A30" s="54" t="str">
        <f>$B$11&amp;" "&amp;B30&amp;","&amp;C30&amp;",'"&amp;TEXT(D30,"yyyy-mm-dd")&amp;"',"&amp;E30&amp;","&amp;F30</f>
        <v>EXEC SP_InsertInstitutionsPaymentHistoryEntry 500000,600.82,'2019-05-31',3,'On time'</v>
      </c>
      <c r="B30">
        <f t="shared" si="0"/>
        <v>500000</v>
      </c>
      <c r="C30" s="56">
        <f t="shared" si="1"/>
        <v>600.81999999999994</v>
      </c>
      <c r="D30" s="59">
        <f t="shared" si="2"/>
        <v>43616</v>
      </c>
      <c r="E30">
        <v>3</v>
      </c>
      <c r="F30" s="2" t="s">
        <v>404</v>
      </c>
    </row>
    <row r="31" spans="1:10" x14ac:dyDescent="0.25">
      <c r="A31" s="54" t="str">
        <f>$B$11&amp;" "&amp;B31&amp;","&amp;C31&amp;",'"&amp;TEXT(D31,"yyyy-mm-dd")&amp;"',"&amp;E31&amp;","&amp;F31</f>
        <v>EXEC SP_InsertInstitutionsPaymentHistoryEntry 500000,570.78,'2019-06-30',3,'On time'</v>
      </c>
      <c r="B31">
        <f t="shared" si="0"/>
        <v>500000</v>
      </c>
      <c r="C31" s="56">
        <f t="shared" si="1"/>
        <v>570.78</v>
      </c>
      <c r="D31" s="59">
        <f t="shared" si="2"/>
        <v>43646</v>
      </c>
      <c r="E31">
        <v>3</v>
      </c>
      <c r="F31" s="2" t="s">
        <v>404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7887-C43E-46D0-BED2-A30FC5A36104}">
  <dimension ref="A2:E30"/>
  <sheetViews>
    <sheetView workbookViewId="0">
      <selection activeCell="F24" sqref="F24"/>
    </sheetView>
  </sheetViews>
  <sheetFormatPr defaultRowHeight="15" x14ac:dyDescent="0.25"/>
  <cols>
    <col min="1" max="1" width="18.625" customWidth="1"/>
    <col min="2" max="2" width="9.375" bestFit="1" customWidth="1"/>
    <col min="3" max="3" width="14.5" bestFit="1" customWidth="1"/>
    <col min="4" max="4" width="17.75" bestFit="1" customWidth="1"/>
  </cols>
  <sheetData>
    <row r="2" spans="1:5" x14ac:dyDescent="0.25">
      <c r="A2" t="s">
        <v>177</v>
      </c>
    </row>
    <row r="3" spans="1:5" x14ac:dyDescent="0.25">
      <c r="A3" t="s">
        <v>176</v>
      </c>
      <c r="B3" t="s">
        <v>126</v>
      </c>
    </row>
    <row r="4" spans="1:5" x14ac:dyDescent="0.25">
      <c r="A4" t="s">
        <v>174</v>
      </c>
      <c r="B4" t="s">
        <v>123</v>
      </c>
    </row>
    <row r="5" spans="1:5" x14ac:dyDescent="0.25">
      <c r="A5" t="s">
        <v>173</v>
      </c>
      <c r="B5" t="s">
        <v>125</v>
      </c>
    </row>
    <row r="6" spans="1:5" x14ac:dyDescent="0.25">
      <c r="A6" t="s">
        <v>172</v>
      </c>
      <c r="B6" t="s">
        <v>124</v>
      </c>
    </row>
    <row r="9" spans="1:5" x14ac:dyDescent="0.25">
      <c r="A9" t="s">
        <v>175</v>
      </c>
      <c r="B9" t="s">
        <v>174</v>
      </c>
      <c r="C9" t="s">
        <v>173</v>
      </c>
      <c r="D9" t="s">
        <v>172</v>
      </c>
      <c r="E9" t="s">
        <v>171</v>
      </c>
    </row>
    <row r="10" spans="1:5" x14ac:dyDescent="0.25">
      <c r="A10">
        <v>10000000000</v>
      </c>
      <c r="B10">
        <v>1</v>
      </c>
      <c r="C10" s="2" t="s">
        <v>170</v>
      </c>
      <c r="D10" t="s">
        <v>165</v>
      </c>
      <c r="E10" t="str">
        <f t="shared" ref="E10:E30" si="0">$E$9 &amp;A10&amp;","&amp;B10&amp;","&amp;C10&amp;","&amp;D10</f>
        <v>EXEC SP_InsertInsureesEnrollmentVerificationDetails 10000000000,1,'2019-01-01',null</v>
      </c>
    </row>
    <row r="11" spans="1:5" x14ac:dyDescent="0.25">
      <c r="A11">
        <v>10000000001</v>
      </c>
      <c r="B11">
        <v>1</v>
      </c>
      <c r="C11" s="2" t="s">
        <v>168</v>
      </c>
      <c r="D11" t="s">
        <v>165</v>
      </c>
      <c r="E11" t="str">
        <f t="shared" si="0"/>
        <v>EXEC SP_InsertInsureesEnrollmentVerificationDetails 10000000001,1,'2019-03-21',null</v>
      </c>
    </row>
    <row r="12" spans="1:5" x14ac:dyDescent="0.25">
      <c r="A12">
        <v>10000000002</v>
      </c>
      <c r="B12">
        <v>1</v>
      </c>
      <c r="C12" s="2" t="s">
        <v>167</v>
      </c>
      <c r="D12" t="s">
        <v>165</v>
      </c>
      <c r="E12" t="str">
        <f t="shared" si="0"/>
        <v>EXEC SP_InsertInsureesEnrollmentVerificationDetails 10000000002,1,'2019-04-11',null</v>
      </c>
    </row>
    <row r="13" spans="1:5" x14ac:dyDescent="0.25">
      <c r="A13">
        <v>10000000003</v>
      </c>
      <c r="B13">
        <v>1</v>
      </c>
      <c r="C13" s="2" t="s">
        <v>170</v>
      </c>
      <c r="D13" t="s">
        <v>165</v>
      </c>
      <c r="E13" t="str">
        <f t="shared" si="0"/>
        <v>EXEC SP_InsertInsureesEnrollmentVerificationDetails 10000000003,1,'2019-01-01',null</v>
      </c>
    </row>
    <row r="14" spans="1:5" x14ac:dyDescent="0.25">
      <c r="A14">
        <v>10000000004</v>
      </c>
      <c r="B14">
        <v>0</v>
      </c>
      <c r="C14" t="s">
        <v>165</v>
      </c>
      <c r="D14" t="s">
        <v>165</v>
      </c>
      <c r="E14" t="str">
        <f t="shared" si="0"/>
        <v>EXEC SP_InsertInsureesEnrollmentVerificationDetails 10000000004,0,null,null</v>
      </c>
    </row>
    <row r="15" spans="1:5" x14ac:dyDescent="0.25">
      <c r="A15">
        <v>10000000005</v>
      </c>
      <c r="B15">
        <v>0</v>
      </c>
      <c r="C15" t="s">
        <v>165</v>
      </c>
      <c r="D15" t="s">
        <v>165</v>
      </c>
      <c r="E15" t="str">
        <f t="shared" si="0"/>
        <v>EXEC SP_InsertInsureesEnrollmentVerificationDetails 10000000005,0,null,null</v>
      </c>
    </row>
    <row r="16" spans="1:5" x14ac:dyDescent="0.25">
      <c r="A16">
        <v>10000000006</v>
      </c>
      <c r="B16">
        <v>0</v>
      </c>
      <c r="C16" t="s">
        <v>165</v>
      </c>
      <c r="D16" t="s">
        <v>165</v>
      </c>
      <c r="E16" t="str">
        <f t="shared" si="0"/>
        <v>EXEC SP_InsertInsureesEnrollmentVerificationDetails 10000000006,0,null,null</v>
      </c>
    </row>
    <row r="17" spans="1:5" x14ac:dyDescent="0.25">
      <c r="A17">
        <v>10000000007</v>
      </c>
      <c r="B17">
        <v>1</v>
      </c>
      <c r="C17" s="2" t="s">
        <v>170</v>
      </c>
      <c r="D17" t="s">
        <v>165</v>
      </c>
      <c r="E17" t="str">
        <f t="shared" si="0"/>
        <v>EXEC SP_InsertInsureesEnrollmentVerificationDetails 10000000007,1,'2019-01-01',null</v>
      </c>
    </row>
    <row r="18" spans="1:5" x14ac:dyDescent="0.25">
      <c r="A18">
        <v>10000000008</v>
      </c>
      <c r="B18">
        <v>1</v>
      </c>
      <c r="C18" s="2" t="s">
        <v>170</v>
      </c>
      <c r="D18" t="s">
        <v>165</v>
      </c>
      <c r="E18" t="str">
        <f t="shared" si="0"/>
        <v>EXEC SP_InsertInsureesEnrollmentVerificationDetails 10000000008,1,'2019-01-01',null</v>
      </c>
    </row>
    <row r="19" spans="1:5" x14ac:dyDescent="0.25">
      <c r="A19">
        <v>10000000009</v>
      </c>
      <c r="B19">
        <v>0</v>
      </c>
      <c r="C19" t="s">
        <v>165</v>
      </c>
      <c r="D19" t="s">
        <v>165</v>
      </c>
      <c r="E19" t="str">
        <f t="shared" si="0"/>
        <v>EXEC SP_InsertInsureesEnrollmentVerificationDetails 10000000009,0,null,null</v>
      </c>
    </row>
    <row r="20" spans="1:5" x14ac:dyDescent="0.25">
      <c r="A20">
        <v>10000000010</v>
      </c>
      <c r="B20">
        <v>0</v>
      </c>
      <c r="C20" t="s">
        <v>165</v>
      </c>
      <c r="D20" t="s">
        <v>165</v>
      </c>
      <c r="E20" t="str">
        <f t="shared" si="0"/>
        <v>EXEC SP_InsertInsureesEnrollmentVerificationDetails 10000000010,0,null,null</v>
      </c>
    </row>
    <row r="21" spans="1:5" x14ac:dyDescent="0.25">
      <c r="A21">
        <v>10000000011</v>
      </c>
      <c r="B21">
        <v>1</v>
      </c>
      <c r="C21" s="2" t="s">
        <v>170</v>
      </c>
      <c r="D21" t="s">
        <v>165</v>
      </c>
      <c r="E21" t="str">
        <f t="shared" si="0"/>
        <v>EXEC SP_InsertInsureesEnrollmentVerificationDetails 10000000011,1,'2019-01-01',null</v>
      </c>
    </row>
    <row r="22" spans="1:5" x14ac:dyDescent="0.25">
      <c r="A22">
        <v>10000000012</v>
      </c>
      <c r="B22">
        <v>1</v>
      </c>
      <c r="C22" s="2" t="s">
        <v>169</v>
      </c>
      <c r="D22" t="s">
        <v>165</v>
      </c>
      <c r="E22" t="str">
        <f t="shared" si="0"/>
        <v>EXEC SP_InsertInsureesEnrollmentVerificationDetails 10000000012,1,'2018-12-01',null</v>
      </c>
    </row>
    <row r="23" spans="1:5" x14ac:dyDescent="0.25">
      <c r="A23">
        <v>10000000013</v>
      </c>
      <c r="B23">
        <v>0</v>
      </c>
      <c r="C23" t="s">
        <v>165</v>
      </c>
      <c r="D23" t="s">
        <v>165</v>
      </c>
      <c r="E23" t="str">
        <f t="shared" si="0"/>
        <v>EXEC SP_InsertInsureesEnrollmentVerificationDetails 10000000013,0,null,null</v>
      </c>
    </row>
    <row r="24" spans="1:5" x14ac:dyDescent="0.25">
      <c r="A24">
        <v>10000000014</v>
      </c>
      <c r="B24">
        <v>0</v>
      </c>
      <c r="C24" t="s">
        <v>165</v>
      </c>
      <c r="D24" t="s">
        <v>165</v>
      </c>
      <c r="E24" t="str">
        <f t="shared" si="0"/>
        <v>EXEC SP_InsertInsureesEnrollmentVerificationDetails 10000000014,0,null,null</v>
      </c>
    </row>
    <row r="25" spans="1:5" x14ac:dyDescent="0.25">
      <c r="A25">
        <v>10000000015</v>
      </c>
      <c r="B25">
        <v>1</v>
      </c>
      <c r="C25" s="2" t="s">
        <v>168</v>
      </c>
      <c r="D25" t="s">
        <v>165</v>
      </c>
      <c r="E25" t="str">
        <f t="shared" si="0"/>
        <v>EXEC SP_InsertInsureesEnrollmentVerificationDetails 10000000015,1,'2019-03-21',null</v>
      </c>
    </row>
    <row r="26" spans="1:5" x14ac:dyDescent="0.25">
      <c r="A26">
        <v>10000000016</v>
      </c>
      <c r="B26">
        <v>1</v>
      </c>
      <c r="C26" s="2" t="s">
        <v>167</v>
      </c>
      <c r="D26" t="s">
        <v>165</v>
      </c>
      <c r="E26" t="str">
        <f t="shared" si="0"/>
        <v>EXEC SP_InsertInsureesEnrollmentVerificationDetails 10000000016,1,'2019-04-11',null</v>
      </c>
    </row>
    <row r="27" spans="1:5" x14ac:dyDescent="0.25">
      <c r="A27">
        <v>10000000017</v>
      </c>
      <c r="B27">
        <v>0</v>
      </c>
      <c r="C27" t="s">
        <v>165</v>
      </c>
      <c r="D27" t="s">
        <v>165</v>
      </c>
      <c r="E27" t="str">
        <f t="shared" si="0"/>
        <v>EXEC SP_InsertInsureesEnrollmentVerificationDetails 10000000017,0,null,null</v>
      </c>
    </row>
    <row r="28" spans="1:5" x14ac:dyDescent="0.25">
      <c r="A28">
        <v>10000000018</v>
      </c>
      <c r="B28">
        <v>1</v>
      </c>
      <c r="C28" s="2" t="s">
        <v>166</v>
      </c>
      <c r="D28" t="s">
        <v>165</v>
      </c>
      <c r="E28" t="str">
        <f t="shared" si="0"/>
        <v>EXEC SP_InsertInsureesEnrollmentVerificationDetails 10000000018,1,'2018-11-01',null</v>
      </c>
    </row>
    <row r="29" spans="1:5" x14ac:dyDescent="0.25">
      <c r="A29">
        <v>10000000019</v>
      </c>
      <c r="B29">
        <v>0</v>
      </c>
      <c r="C29" t="s">
        <v>165</v>
      </c>
      <c r="D29" t="s">
        <v>165</v>
      </c>
      <c r="E29" t="str">
        <f t="shared" si="0"/>
        <v>EXEC SP_InsertInsureesEnrollmentVerificationDetails 10000000019,0,null,null</v>
      </c>
    </row>
    <row r="30" spans="1:5" x14ac:dyDescent="0.25">
      <c r="A30">
        <v>10000000020</v>
      </c>
      <c r="B30">
        <v>0</v>
      </c>
      <c r="C30" t="s">
        <v>165</v>
      </c>
      <c r="D30" t="s">
        <v>165</v>
      </c>
      <c r="E30" t="str">
        <f t="shared" si="0"/>
        <v>EXEC SP_InsertInsureesEnrollmentVerificationDetails 10000000020,0,null,null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Data for Inserted on Creation</vt:lpstr>
      <vt:lpstr>Cust Schema</vt:lpstr>
      <vt:lpstr>Claim SubSchema</vt:lpstr>
      <vt:lpstr>College Subschema</vt:lpstr>
      <vt:lpstr>Institution Subschema</vt:lpstr>
      <vt:lpstr>Insuree Subschema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 Vadar</dc:creator>
  <cp:lastModifiedBy>Dar Vadar</cp:lastModifiedBy>
  <dcterms:created xsi:type="dcterms:W3CDTF">2019-07-02T03:27:10Z</dcterms:created>
  <dcterms:modified xsi:type="dcterms:W3CDTF">2019-07-02T06:27:26Z</dcterms:modified>
</cp:coreProperties>
</file>