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F59FA34A-B326-47B9-B04D-0534AA5E0FDF}" xr6:coauthVersionLast="43" xr6:coauthVersionMax="43" xr10:uidLastSave="{00000000-0000-0000-0000-000000000000}"/>
  <bookViews>
    <workbookView xWindow="28680" yWindow="-120" windowWidth="29040" windowHeight="15840" activeTab="6" xr2:uid="{572D1626-5E2D-4999-AB51-22EF7DD7855B}"/>
  </bookViews>
  <sheets>
    <sheet name="Overview" sheetId="6" r:id="rId1"/>
    <sheet name="Data for Inserted on Creation" sheetId="8" r:id="rId2"/>
    <sheet name="Cust Schema" sheetId="1" r:id="rId3"/>
    <sheet name="Claim SubSchema" sheetId="5" r:id="rId4"/>
    <sheet name="College Subschema" sheetId="2" r:id="rId5"/>
    <sheet name="Institution Subschema" sheetId="9" r:id="rId6"/>
    <sheet name="Insuree Subschema" sheetId="3" r:id="rId7"/>
  </sheets>
  <externalReferences>
    <externalReference r:id="rId8"/>
  </externalReferences>
  <definedNames>
    <definedName name="_xlnm._FilterDatabase" localSheetId="0" hidden="1">Overview!$B$2:$H$36</definedName>
    <definedName name="Entries_Constraints_Debug_Text">[1]Entries!$C$12</definedName>
    <definedName name="Entries_Constraints_Root_Path">[1]Entries!$C$11</definedName>
    <definedName name="Entries_Database">[1]Entries!$C$3</definedName>
    <definedName name="Entries_Password">[1]Entries!$C$5</definedName>
    <definedName name="Entries_Server">[1]Entries!$C$2</definedName>
    <definedName name="Entries_StoredProcedure_DebugText">[1]Entries!$C$9</definedName>
    <definedName name="Entries_StoredProcedure_RootPath">[1]Entries!$C$8</definedName>
    <definedName name="Entries_Table_DebugText">[1]Entries!$C$7</definedName>
    <definedName name="Entries_Table_RootPath">[1]Entries!$C$6</definedName>
    <definedName name="Entries_User">[1]Entries!$C$4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5" i="3" l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364" i="3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43" i="3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J295" i="3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274" i="3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53" i="3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121" i="3"/>
  <c r="B404" i="3" l="1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E322" i="3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B341" i="3" s="1"/>
  <c r="D322" i="3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C342" i="3"/>
  <c r="C363" i="3" s="1"/>
  <c r="C384" i="3" s="1"/>
  <c r="C322" i="3"/>
  <c r="C343" i="3" s="1"/>
  <c r="C364" i="3" s="1"/>
  <c r="C385" i="3" s="1"/>
  <c r="B321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J232" i="3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B333" i="3" l="1"/>
  <c r="B322" i="3"/>
  <c r="B330" i="3"/>
  <c r="B334" i="3"/>
  <c r="B338" i="3"/>
  <c r="B323" i="3"/>
  <c r="B327" i="3"/>
  <c r="B331" i="3"/>
  <c r="B335" i="3"/>
  <c r="B339" i="3"/>
  <c r="B325" i="3"/>
  <c r="B329" i="3"/>
  <c r="B337" i="3"/>
  <c r="B326" i="3"/>
  <c r="B324" i="3"/>
  <c r="B328" i="3"/>
  <c r="B332" i="3"/>
  <c r="B336" i="3"/>
  <c r="B340" i="3"/>
  <c r="C323" i="3"/>
  <c r="C344" i="3" s="1"/>
  <c r="C365" i="3" s="1"/>
  <c r="C386" i="3" s="1"/>
  <c r="B234" i="3"/>
  <c r="H232" i="3"/>
  <c r="B232" i="3" s="1"/>
  <c r="H233" i="3"/>
  <c r="B233" i="3" s="1"/>
  <c r="H234" i="3"/>
  <c r="H235" i="3"/>
  <c r="B235" i="3" s="1"/>
  <c r="H236" i="3"/>
  <c r="B236" i="3" s="1"/>
  <c r="H237" i="3"/>
  <c r="B237" i="3" s="1"/>
  <c r="H238" i="3"/>
  <c r="B238" i="3" s="1"/>
  <c r="H239" i="3"/>
  <c r="B239" i="3" s="1"/>
  <c r="H240" i="3"/>
  <c r="B240" i="3" s="1"/>
  <c r="H241" i="3"/>
  <c r="B241" i="3" s="1"/>
  <c r="H242" i="3"/>
  <c r="B242" i="3" s="1"/>
  <c r="H243" i="3"/>
  <c r="B243" i="3" s="1"/>
  <c r="H244" i="3"/>
  <c r="B244" i="3" s="1"/>
  <c r="H245" i="3"/>
  <c r="B245" i="3" s="1"/>
  <c r="H246" i="3"/>
  <c r="B246" i="3" s="1"/>
  <c r="H247" i="3"/>
  <c r="B247" i="3" s="1"/>
  <c r="H248" i="3"/>
  <c r="B248" i="3" s="1"/>
  <c r="H249" i="3"/>
  <c r="B249" i="3" s="1"/>
  <c r="H250" i="3"/>
  <c r="B250" i="3" s="1"/>
  <c r="H251" i="3"/>
  <c r="B251" i="3" s="1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231" i="3"/>
  <c r="B231" i="3" s="1"/>
  <c r="D272" i="3"/>
  <c r="D293" i="3" s="1"/>
  <c r="D314" i="3" s="1"/>
  <c r="D271" i="3"/>
  <c r="D292" i="3" s="1"/>
  <c r="D313" i="3" s="1"/>
  <c r="B313" i="3" s="1"/>
  <c r="D270" i="3"/>
  <c r="D291" i="3" s="1"/>
  <c r="D312" i="3" s="1"/>
  <c r="D269" i="3"/>
  <c r="D290" i="3" s="1"/>
  <c r="D311" i="3" s="1"/>
  <c r="B311" i="3" s="1"/>
  <c r="D268" i="3"/>
  <c r="D289" i="3" s="1"/>
  <c r="D310" i="3" s="1"/>
  <c r="D267" i="3"/>
  <c r="D288" i="3" s="1"/>
  <c r="D309" i="3" s="1"/>
  <c r="B309" i="3" s="1"/>
  <c r="D266" i="3"/>
  <c r="D287" i="3" s="1"/>
  <c r="D308" i="3" s="1"/>
  <c r="D265" i="3"/>
  <c r="D286" i="3" s="1"/>
  <c r="D307" i="3" s="1"/>
  <c r="B307" i="3" s="1"/>
  <c r="D264" i="3"/>
  <c r="D285" i="3" s="1"/>
  <c r="D306" i="3" s="1"/>
  <c r="D263" i="3"/>
  <c r="D284" i="3" s="1"/>
  <c r="D305" i="3" s="1"/>
  <c r="B305" i="3" s="1"/>
  <c r="D262" i="3"/>
  <c r="D283" i="3" s="1"/>
  <c r="D304" i="3" s="1"/>
  <c r="D261" i="3"/>
  <c r="D282" i="3" s="1"/>
  <c r="D303" i="3" s="1"/>
  <c r="B303" i="3" s="1"/>
  <c r="D260" i="3"/>
  <c r="D281" i="3" s="1"/>
  <c r="D302" i="3" s="1"/>
  <c r="D259" i="3"/>
  <c r="D280" i="3" s="1"/>
  <c r="D301" i="3" s="1"/>
  <c r="B301" i="3" s="1"/>
  <c r="D258" i="3"/>
  <c r="D279" i="3" s="1"/>
  <c r="D300" i="3" s="1"/>
  <c r="D257" i="3"/>
  <c r="D278" i="3" s="1"/>
  <c r="D299" i="3" s="1"/>
  <c r="B299" i="3" s="1"/>
  <c r="D256" i="3"/>
  <c r="D277" i="3" s="1"/>
  <c r="D298" i="3" s="1"/>
  <c r="D255" i="3"/>
  <c r="D276" i="3" s="1"/>
  <c r="D297" i="3" s="1"/>
  <c r="B297" i="3" s="1"/>
  <c r="D254" i="3"/>
  <c r="D275" i="3" s="1"/>
  <c r="D296" i="3" s="1"/>
  <c r="D253" i="3"/>
  <c r="D274" i="3" s="1"/>
  <c r="D295" i="3" s="1"/>
  <c r="B295" i="3" s="1"/>
  <c r="D252" i="3"/>
  <c r="D273" i="3" s="1"/>
  <c r="C130" i="3"/>
  <c r="C135" i="3" s="1"/>
  <c r="C129" i="3"/>
  <c r="C134" i="3" s="1"/>
  <c r="C128" i="3"/>
  <c r="C133" i="3" s="1"/>
  <c r="C127" i="3"/>
  <c r="C132" i="3" s="1"/>
  <c r="C126" i="3"/>
  <c r="C131" i="3" s="1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F96" i="3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C68" i="3"/>
  <c r="B68" i="3" s="1"/>
  <c r="C67" i="3"/>
  <c r="B67" i="3" s="1"/>
  <c r="F41" i="3"/>
  <c r="C69" i="3" s="1"/>
  <c r="B69" i="3" s="1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E34" i="3"/>
  <c r="B34" i="3" s="1"/>
  <c r="E33" i="3"/>
  <c r="B33" i="3" s="1"/>
  <c r="E32" i="3"/>
  <c r="B32" i="3" s="1"/>
  <c r="E31" i="3"/>
  <c r="B31" i="3" s="1"/>
  <c r="E30" i="3"/>
  <c r="B30" i="3" s="1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C324" i="3" l="1"/>
  <c r="C345" i="3" s="1"/>
  <c r="C366" i="3" s="1"/>
  <c r="C387" i="3" s="1"/>
  <c r="B298" i="3"/>
  <c r="B302" i="3"/>
  <c r="B306" i="3"/>
  <c r="B310" i="3"/>
  <c r="B314" i="3"/>
  <c r="B253" i="3"/>
  <c r="B282" i="3"/>
  <c r="B296" i="3"/>
  <c r="B300" i="3"/>
  <c r="B304" i="3"/>
  <c r="B308" i="3"/>
  <c r="B312" i="3"/>
  <c r="B285" i="3"/>
  <c r="B288" i="3"/>
  <c r="B274" i="3"/>
  <c r="B290" i="3"/>
  <c r="B269" i="3"/>
  <c r="D294" i="3"/>
  <c r="B294" i="3" s="1"/>
  <c r="B273" i="3"/>
  <c r="B266" i="3"/>
  <c r="B283" i="3"/>
  <c r="B291" i="3"/>
  <c r="B272" i="3"/>
  <c r="B256" i="3"/>
  <c r="B275" i="3"/>
  <c r="B278" i="3"/>
  <c r="B262" i="3"/>
  <c r="B271" i="3"/>
  <c r="B281" i="3"/>
  <c r="B265" i="3"/>
  <c r="B279" i="3"/>
  <c r="B284" i="3"/>
  <c r="B268" i="3"/>
  <c r="B252" i="3"/>
  <c r="B263" i="3"/>
  <c r="B258" i="3"/>
  <c r="B259" i="3"/>
  <c r="B293" i="3"/>
  <c r="B277" i="3"/>
  <c r="B261" i="3"/>
  <c r="B267" i="3"/>
  <c r="B280" i="3"/>
  <c r="B264" i="3"/>
  <c r="B286" i="3"/>
  <c r="B270" i="3"/>
  <c r="B254" i="3"/>
  <c r="B289" i="3"/>
  <c r="B257" i="3"/>
  <c r="B255" i="3"/>
  <c r="B292" i="3"/>
  <c r="B276" i="3"/>
  <c r="B260" i="3"/>
  <c r="B287" i="3"/>
  <c r="C136" i="3"/>
  <c r="C140" i="3"/>
  <c r="C137" i="3"/>
  <c r="C138" i="3"/>
  <c r="C139" i="3"/>
  <c r="F42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C89" i="3" s="1"/>
  <c r="B89" i="3" s="1"/>
  <c r="C70" i="3"/>
  <c r="B70" i="3" s="1"/>
  <c r="A12" i="5"/>
  <c r="C325" i="3" l="1"/>
  <c r="C346" i="3" s="1"/>
  <c r="C367" i="3" s="1"/>
  <c r="C388" i="3" s="1"/>
  <c r="C73" i="3"/>
  <c r="B73" i="3" s="1"/>
  <c r="C80" i="3"/>
  <c r="B80" i="3" s="1"/>
  <c r="C71" i="3"/>
  <c r="B71" i="3" s="1"/>
  <c r="C141" i="3"/>
  <c r="C144" i="3"/>
  <c r="C145" i="3"/>
  <c r="C143" i="3"/>
  <c r="C142" i="3"/>
  <c r="C87" i="3"/>
  <c r="B87" i="3" s="1"/>
  <c r="C84" i="3"/>
  <c r="B84" i="3" s="1"/>
  <c r="C75" i="3"/>
  <c r="B75" i="3" s="1"/>
  <c r="C77" i="3"/>
  <c r="B77" i="3" s="1"/>
  <c r="C82" i="3"/>
  <c r="B82" i="3" s="1"/>
  <c r="C85" i="3"/>
  <c r="B85" i="3" s="1"/>
  <c r="C78" i="3"/>
  <c r="B78" i="3" s="1"/>
  <c r="C76" i="3"/>
  <c r="B76" i="3" s="1"/>
  <c r="C83" i="3"/>
  <c r="B83" i="3" s="1"/>
  <c r="C86" i="3"/>
  <c r="B86" i="3" s="1"/>
  <c r="C81" i="3"/>
  <c r="B81" i="3" s="1"/>
  <c r="C88" i="3"/>
  <c r="B88" i="3" s="1"/>
  <c r="C72" i="3"/>
  <c r="B72" i="3" s="1"/>
  <c r="C79" i="3"/>
  <c r="B79" i="3" s="1"/>
  <c r="C74" i="3"/>
  <c r="B74" i="3" s="1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1" i="9"/>
  <c r="B6" i="9"/>
  <c r="B1" i="9"/>
  <c r="D15" i="9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B46" i="5"/>
  <c r="A56" i="5" s="1"/>
  <c r="B59" i="5"/>
  <c r="A65" i="5" s="1"/>
  <c r="B32" i="5"/>
  <c r="B17" i="5"/>
  <c r="C326" i="3" l="1"/>
  <c r="C347" i="3" s="1"/>
  <c r="C368" i="3" s="1"/>
  <c r="C389" i="3" s="1"/>
  <c r="C146" i="3"/>
  <c r="C148" i="3"/>
  <c r="C147" i="3"/>
  <c r="C150" i="3"/>
  <c r="C149" i="3"/>
  <c r="A34" i="9"/>
  <c r="C4" i="9"/>
  <c r="A33" i="9"/>
  <c r="A32" i="9"/>
  <c r="C36" i="9"/>
  <c r="A35" i="9"/>
  <c r="A31" i="9"/>
  <c r="A23" i="9"/>
  <c r="A27" i="9"/>
  <c r="A15" i="9"/>
  <c r="A30" i="9"/>
  <c r="A19" i="9"/>
  <c r="A27" i="5"/>
  <c r="A29" i="5"/>
  <c r="A42" i="5"/>
  <c r="A44" i="5"/>
  <c r="A9" i="9"/>
  <c r="A16" i="9"/>
  <c r="A20" i="9"/>
  <c r="A24" i="9"/>
  <c r="A28" i="9"/>
  <c r="A17" i="9"/>
  <c r="A21" i="9"/>
  <c r="A25" i="9"/>
  <c r="A29" i="9"/>
  <c r="A14" i="9"/>
  <c r="A18" i="9"/>
  <c r="A22" i="9"/>
  <c r="A26" i="9"/>
  <c r="E4" i="9"/>
  <c r="A4" i="9" s="1"/>
  <c r="A49" i="5"/>
  <c r="A53" i="5"/>
  <c r="A57" i="5"/>
  <c r="A50" i="5"/>
  <c r="A54" i="5"/>
  <c r="A51" i="5"/>
  <c r="A55" i="5"/>
  <c r="A52" i="5"/>
  <c r="A62" i="5"/>
  <c r="A63" i="5"/>
  <c r="A64" i="5"/>
  <c r="A35" i="5"/>
  <c r="A39" i="5"/>
  <c r="A43" i="5"/>
  <c r="A36" i="5"/>
  <c r="A40" i="5"/>
  <c r="A37" i="5"/>
  <c r="A41" i="5"/>
  <c r="A38" i="5"/>
  <c r="A20" i="5"/>
  <c r="A21" i="5"/>
  <c r="A25" i="5"/>
  <c r="A24" i="5"/>
  <c r="A22" i="5"/>
  <c r="A26" i="5"/>
  <c r="A28" i="5"/>
  <c r="A23" i="5"/>
  <c r="A11" i="5"/>
  <c r="A10" i="5"/>
  <c r="A9" i="5"/>
  <c r="A8" i="5"/>
  <c r="A7" i="5"/>
  <c r="A6" i="5"/>
  <c r="A5" i="5"/>
  <c r="A4" i="5"/>
  <c r="A3" i="5"/>
  <c r="C151" i="3" l="1"/>
  <c r="C327" i="3"/>
  <c r="C348" i="3" s="1"/>
  <c r="C369" i="3" s="1"/>
  <c r="C390" i="3" s="1"/>
  <c r="C155" i="3"/>
  <c r="C154" i="3"/>
  <c r="C152" i="3"/>
  <c r="C153" i="3"/>
  <c r="C37" i="9"/>
  <c r="A36" i="9"/>
  <c r="B4" i="3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56" i="3" l="1"/>
  <c r="C328" i="3"/>
  <c r="C349" i="3" s="1"/>
  <c r="C370" i="3" s="1"/>
  <c r="C391" i="3" s="1"/>
  <c r="C157" i="3"/>
  <c r="C160" i="3"/>
  <c r="C158" i="3"/>
  <c r="C159" i="3"/>
  <c r="C161" i="3"/>
  <c r="C38" i="9"/>
  <c r="A37" i="9"/>
  <c r="C329" i="3" l="1"/>
  <c r="C350" i="3" s="1"/>
  <c r="C371" i="3" s="1"/>
  <c r="C392" i="3" s="1"/>
  <c r="C164" i="3"/>
  <c r="C165" i="3"/>
  <c r="C162" i="3"/>
  <c r="C166" i="3"/>
  <c r="C163" i="3"/>
  <c r="C39" i="9"/>
  <c r="A38" i="9"/>
  <c r="C330" i="3" l="1"/>
  <c r="C351" i="3" s="1"/>
  <c r="C372" i="3" s="1"/>
  <c r="C393" i="3" s="1"/>
  <c r="C171" i="3"/>
  <c r="C170" i="3"/>
  <c r="C167" i="3"/>
  <c r="C168" i="3"/>
  <c r="C169" i="3"/>
  <c r="C40" i="9"/>
  <c r="A39" i="9"/>
  <c r="C331" i="3" l="1"/>
  <c r="C352" i="3" s="1"/>
  <c r="C373" i="3" s="1"/>
  <c r="C394" i="3" s="1"/>
  <c r="C175" i="3"/>
  <c r="C173" i="3"/>
  <c r="C176" i="3"/>
  <c r="C174" i="3"/>
  <c r="C172" i="3"/>
  <c r="C41" i="9"/>
  <c r="A40" i="9"/>
  <c r="C332" i="3" l="1"/>
  <c r="C353" i="3" s="1"/>
  <c r="C374" i="3" s="1"/>
  <c r="C395" i="3" s="1"/>
  <c r="C179" i="3"/>
  <c r="C178" i="3"/>
  <c r="C177" i="3"/>
  <c r="C181" i="3"/>
  <c r="C180" i="3"/>
  <c r="C42" i="9"/>
  <c r="A41" i="9"/>
  <c r="C333" i="3" l="1"/>
  <c r="C354" i="3" s="1"/>
  <c r="C375" i="3" s="1"/>
  <c r="C396" i="3" s="1"/>
  <c r="C183" i="3"/>
  <c r="C186" i="3"/>
  <c r="C185" i="3"/>
  <c r="C182" i="3"/>
  <c r="C184" i="3"/>
  <c r="C43" i="9"/>
  <c r="A42" i="9"/>
  <c r="C334" i="3" l="1"/>
  <c r="C355" i="3" s="1"/>
  <c r="C376" i="3" s="1"/>
  <c r="C397" i="3" s="1"/>
  <c r="C187" i="3"/>
  <c r="C191" i="3"/>
  <c r="C189" i="3"/>
  <c r="C190" i="3"/>
  <c r="C188" i="3"/>
  <c r="C44" i="9"/>
  <c r="A43" i="9"/>
  <c r="C335" i="3" l="1"/>
  <c r="C356" i="3" s="1"/>
  <c r="C377" i="3" s="1"/>
  <c r="C398" i="3" s="1"/>
  <c r="C195" i="3"/>
  <c r="C196" i="3"/>
  <c r="C193" i="3"/>
  <c r="C194" i="3"/>
  <c r="C192" i="3"/>
  <c r="C45" i="9"/>
  <c r="A44" i="9"/>
  <c r="C336" i="3" l="1"/>
  <c r="C357" i="3" s="1"/>
  <c r="C378" i="3" s="1"/>
  <c r="C399" i="3" s="1"/>
  <c r="C199" i="3"/>
  <c r="C201" i="3"/>
  <c r="C197" i="3"/>
  <c r="C198" i="3"/>
  <c r="C200" i="3"/>
  <c r="C46" i="9"/>
  <c r="A45" i="9"/>
  <c r="C337" i="3" l="1"/>
  <c r="C358" i="3" s="1"/>
  <c r="C379" i="3" s="1"/>
  <c r="C400" i="3" s="1"/>
  <c r="C203" i="3"/>
  <c r="C206" i="3"/>
  <c r="C205" i="3"/>
  <c r="C202" i="3"/>
  <c r="C204" i="3"/>
  <c r="C47" i="9"/>
  <c r="A46" i="9"/>
  <c r="C338" i="3" l="1"/>
  <c r="C359" i="3" s="1"/>
  <c r="C380" i="3" s="1"/>
  <c r="C401" i="3" s="1"/>
  <c r="C211" i="3"/>
  <c r="C207" i="3"/>
  <c r="C210" i="3"/>
  <c r="C209" i="3"/>
  <c r="C208" i="3"/>
  <c r="C48" i="9"/>
  <c r="A47" i="9"/>
  <c r="C339" i="3" l="1"/>
  <c r="C360" i="3" s="1"/>
  <c r="C381" i="3" s="1"/>
  <c r="C402" i="3" s="1"/>
  <c r="C212" i="3"/>
  <c r="C214" i="3"/>
  <c r="C213" i="3"/>
  <c r="C215" i="3"/>
  <c r="C216" i="3"/>
  <c r="C49" i="9"/>
  <c r="A48" i="9"/>
  <c r="C340" i="3" l="1"/>
  <c r="C361" i="3" s="1"/>
  <c r="C382" i="3" s="1"/>
  <c r="C403" i="3" s="1"/>
  <c r="C220" i="3"/>
  <c r="C219" i="3"/>
  <c r="C221" i="3"/>
  <c r="C217" i="3"/>
  <c r="C218" i="3"/>
  <c r="C50" i="9"/>
  <c r="A49" i="9"/>
  <c r="C341" i="3" l="1"/>
  <c r="C362" i="3" s="1"/>
  <c r="C383" i="3" s="1"/>
  <c r="C404" i="3" s="1"/>
  <c r="C222" i="3"/>
  <c r="C224" i="3"/>
  <c r="C223" i="3"/>
  <c r="C225" i="3"/>
  <c r="C51" i="9"/>
  <c r="A50" i="9"/>
  <c r="C52" i="9" l="1"/>
  <c r="A51" i="9"/>
  <c r="C53" i="9" l="1"/>
  <c r="A52" i="9"/>
  <c r="C54" i="9" l="1"/>
  <c r="A53" i="9"/>
  <c r="C55" i="9" l="1"/>
  <c r="A54" i="9"/>
  <c r="A55" i="9" l="1"/>
</calcChain>
</file>

<file path=xl/sharedStrings.xml><?xml version="1.0" encoding="utf-8"?>
<sst xmlns="http://schemas.openxmlformats.org/spreadsheetml/2006/main" count="1235" uniqueCount="428">
  <si>
    <t>,1</t>
  </si>
  <si>
    <t>21,'King .Koopa@soWhatWhoCares.com'</t>
  </si>
  <si>
    <t xml:space="preserve">EXEC cust.SP_InsertEmails </t>
  </si>
  <si>
    <t>20,'Princess.Peach@soWhatWhoCares.com'</t>
  </si>
  <si>
    <t>19,'Mario.Luigi@soWhatWhoCares.com'</t>
  </si>
  <si>
    <t>18,'Muad.Dib@soWhatWhoCares.com'</t>
  </si>
  <si>
    <t>17,'Kurt.Vonnegut@soWhatWhoCares.com'</t>
  </si>
  <si>
    <t>16,'Elephant.Shoe@soWhatWhoCares.com'</t>
  </si>
  <si>
    <t>15,'Eye.Youpee@soWhatWhoCares.com'</t>
  </si>
  <si>
    <t>14,'Kalam.Mekhar@soWhatWhoCares.com'</t>
  </si>
  <si>
    <t>13,'Onos.T'oolan@soWhatWhoCares.com'</t>
  </si>
  <si>
    <t>12,'Dassem.Ultor@soWhatWhoCares.com'</t>
  </si>
  <si>
    <t>11,'Bruce.Wayne@soWhatWhoCares.com'</t>
  </si>
  <si>
    <t>10,'Clark.Kent@soWhatWhoCares.com'</t>
  </si>
  <si>
    <t>9,'Fiddler.Strings@soWhatWhoCares.com'</t>
  </si>
  <si>
    <t>8,'Whiskey.Jack@soWhatWhoCares.com'</t>
  </si>
  <si>
    <t>7,'Karsa.Orlong@soWhatWhoCares.com'</t>
  </si>
  <si>
    <t>6,'Paul.Atreides@soWhatWhoCares.com'</t>
  </si>
  <si>
    <t>,0</t>
  </si>
  <si>
    <t>5,'Trull.Sengar@malazan.awesome'</t>
  </si>
  <si>
    <t>5,'Trull.Sengar@soWhatWhoCares.com'</t>
  </si>
  <si>
    <t>4,'Butt.McPoopypants@poopooville.poopoo'</t>
  </si>
  <si>
    <t>4,'Butt.McPoopypants@soWhatWhoCares.com'</t>
  </si>
  <si>
    <t>3,'Anomandaris.Dragnipurake@malazan.awesome'</t>
  </si>
  <si>
    <t>3,'Anomandaris.Dragnipurake@soWhatWhoCares.com'</t>
  </si>
  <si>
    <t>2,'Sharon.Paesachov@gmail.com'</t>
  </si>
  <si>
    <t>2,'Sharon.Paesachov@EduSafe.com'</t>
  </si>
  <si>
    <t>2,'Sharon.Paesachov@soWhatWhoCares.com'</t>
  </si>
  <si>
    <t>1,'Matthew.Moore@gmail.com'</t>
  </si>
  <si>
    <t>1,'Matthew.Moore@Edusafe.com'</t>
  </si>
  <si>
    <t>1,'Matthew.Moore@soWhatWhoCares.com'</t>
  </si>
  <si>
    <t>CA</t>
  </si>
  <si>
    <t>Nintendo</t>
  </si>
  <si>
    <t>NULL</t>
  </si>
  <si>
    <t>143 Awesome street</t>
  </si>
  <si>
    <t>Koopa</t>
  </si>
  <si>
    <t xml:space="preserve">King </t>
  </si>
  <si>
    <t>142 Awesome street</t>
  </si>
  <si>
    <t>Peach</t>
  </si>
  <si>
    <t>Princess</t>
  </si>
  <si>
    <t>141 Awesome street</t>
  </si>
  <si>
    <t>Luigi</t>
  </si>
  <si>
    <t>And</t>
  </si>
  <si>
    <t>Mario</t>
  </si>
  <si>
    <t>Dune</t>
  </si>
  <si>
    <t>140 Awesome street</t>
  </si>
  <si>
    <t>Dib</t>
  </si>
  <si>
    <t>Muad</t>
  </si>
  <si>
    <t>Anytown</t>
  </si>
  <si>
    <t>139 Awesome street</t>
  </si>
  <si>
    <t>Vonnegut</t>
  </si>
  <si>
    <t>Kurt</t>
  </si>
  <si>
    <t>La Zoo</t>
  </si>
  <si>
    <t>138 Awesome street</t>
  </si>
  <si>
    <t>Shoe</t>
  </si>
  <si>
    <t>Elephant</t>
  </si>
  <si>
    <t>Somewhere Gross</t>
  </si>
  <si>
    <t>137 Awesome street</t>
  </si>
  <si>
    <t>Youpee</t>
  </si>
  <si>
    <t>See</t>
  </si>
  <si>
    <t>Eye</t>
  </si>
  <si>
    <t>Malazan</t>
  </si>
  <si>
    <t>136 Awesome street</t>
  </si>
  <si>
    <t>Mekhar</t>
  </si>
  <si>
    <t>Kalam</t>
  </si>
  <si>
    <t>Clanless</t>
  </si>
  <si>
    <t>135 Awesome street</t>
  </si>
  <si>
    <t>T'oolan</t>
  </si>
  <si>
    <t>FirstSword</t>
  </si>
  <si>
    <t>Onos</t>
  </si>
  <si>
    <t>134 Awesome street</t>
  </si>
  <si>
    <t>Ultor</t>
  </si>
  <si>
    <t>Dassem</t>
  </si>
  <si>
    <t>NY</t>
  </si>
  <si>
    <t>Gotham City</t>
  </si>
  <si>
    <t>133 Awesome street</t>
  </si>
  <si>
    <t>Wayne</t>
  </si>
  <si>
    <t>Batman</t>
  </si>
  <si>
    <t>Bruce</t>
  </si>
  <si>
    <t>IO</t>
  </si>
  <si>
    <t>Smallville</t>
  </si>
  <si>
    <t>132 Awesome street</t>
  </si>
  <si>
    <t>Kent</t>
  </si>
  <si>
    <t>Superman</t>
  </si>
  <si>
    <t>Clark</t>
  </si>
  <si>
    <t>131 Awesome street</t>
  </si>
  <si>
    <t>Strings</t>
  </si>
  <si>
    <t>Fiddler</t>
  </si>
  <si>
    <t>130 Awesome street</t>
  </si>
  <si>
    <t>Jack</t>
  </si>
  <si>
    <t>Whiskey</t>
  </si>
  <si>
    <t>Teblor</t>
  </si>
  <si>
    <t>129 Awesome street</t>
  </si>
  <si>
    <t>Orlong</t>
  </si>
  <si>
    <t>Karsa</t>
  </si>
  <si>
    <t>Caladan</t>
  </si>
  <si>
    <t>128 Awesome street</t>
  </si>
  <si>
    <t>Atreides</t>
  </si>
  <si>
    <t>Paul</t>
  </si>
  <si>
    <t>Kurald Emurhlan</t>
  </si>
  <si>
    <t>127 Awesome street</t>
  </si>
  <si>
    <t>Sengar</t>
  </si>
  <si>
    <t>Trull</t>
  </si>
  <si>
    <t>NV</t>
  </si>
  <si>
    <t>Poopsville</t>
  </si>
  <si>
    <t>126 Awesome street</t>
  </si>
  <si>
    <t>McPoopypants</t>
  </si>
  <si>
    <t>Face</t>
  </si>
  <si>
    <t>Butt</t>
  </si>
  <si>
    <t>Kurald Galain</t>
  </si>
  <si>
    <t>125 Awesome street</t>
  </si>
  <si>
    <t>Dragnipurake</t>
  </si>
  <si>
    <t>Anomandaris</t>
  </si>
  <si>
    <t>124 Awesome street</t>
  </si>
  <si>
    <t>Paesachov</t>
  </si>
  <si>
    <t>Sharon</t>
  </si>
  <si>
    <t>123 Awesome street</t>
  </si>
  <si>
    <t>Moore</t>
  </si>
  <si>
    <t>Michaels</t>
  </si>
  <si>
    <t>Matthew</t>
  </si>
  <si>
    <t xml:space="preserve"> </t>
  </si>
  <si>
    <t>nullable</t>
  </si>
  <si>
    <t>Entry</t>
  </si>
  <si>
    <t>bit</t>
  </si>
  <si>
    <t>varchar</t>
  </si>
  <si>
    <t>datetime</t>
  </si>
  <si>
    <t>bigint</t>
  </si>
  <si>
    <t xml:space="preserve">EXEC cust.SP_InsertInsureesAccountData </t>
  </si>
  <si>
    <t>@IsInsuredViaInstitution</t>
  </si>
  <si>
    <t>@Zipcode</t>
  </si>
  <si>
    <t>@State</t>
  </si>
  <si>
    <t>@City</t>
  </si>
  <si>
    <t>@Address3</t>
  </si>
  <si>
    <t>@Address2</t>
  </si>
  <si>
    <t>@Address1</t>
  </si>
  <si>
    <t>@Birthdate</t>
  </si>
  <si>
    <t>@SSN</t>
  </si>
  <si>
    <t>@LastName</t>
  </si>
  <si>
    <t>@MiddleName</t>
  </si>
  <si>
    <t>@FirstName</t>
  </si>
  <si>
    <t>@FolderPath</t>
  </si>
  <si>
    <t>'AnyCollegeUSA',</t>
  </si>
  <si>
    <t>EXEC InsertCollegeDetail</t>
  </si>
  <si>
    <t>no</t>
  </si>
  <si>
    <t>CollegeMajor</t>
  </si>
  <si>
    <t>CreatedBy</t>
  </si>
  <si>
    <t>CreatedOn</t>
  </si>
  <si>
    <t>int</t>
  </si>
  <si>
    <t>Id</t>
  </si>
  <si>
    <t>Trimester</t>
  </si>
  <si>
    <t>Quarter</t>
  </si>
  <si>
    <t>Semester</t>
  </si>
  <si>
    <t>CollegeAcademicTermTypeId</t>
  </si>
  <si>
    <t>Description</t>
  </si>
  <si>
    <t>CollegeAcademicTermType</t>
  </si>
  <si>
    <t>CollegeTypeId</t>
  </si>
  <si>
    <t>CollegeName</t>
  </si>
  <si>
    <t>For-Profit Institutions</t>
  </si>
  <si>
    <t>ForProfit</t>
  </si>
  <si>
    <t>Private Institutions</t>
  </si>
  <si>
    <t>Private</t>
  </si>
  <si>
    <t>Public Institutions</t>
  </si>
  <si>
    <t>Public</t>
  </si>
  <si>
    <t>CollegeType</t>
  </si>
  <si>
    <t>CollegeDetail</t>
  </si>
  <si>
    <t>null</t>
  </si>
  <si>
    <t xml:space="preserve">EXEC SP_InsertInsureesEnrollmentVerificationDetails </t>
  </si>
  <si>
    <t>AccountNumber</t>
  </si>
  <si>
    <t>First Run</t>
  </si>
  <si>
    <t>Second Run</t>
  </si>
  <si>
    <t>Level</t>
  </si>
  <si>
    <t>Table Name</t>
  </si>
  <si>
    <t>Dependencies</t>
  </si>
  <si>
    <t>Emails</t>
  </si>
  <si>
    <t>EmailsSet</t>
  </si>
  <si>
    <t>InsureesAccountData</t>
  </si>
  <si>
    <t>ClaimAccountEntry</t>
  </si>
  <si>
    <t>ClaimDocumentEntry</t>
  </si>
  <si>
    <t>ClaimOptionEntry</t>
  </si>
  <si>
    <t>ClaimPaymentEntry</t>
  </si>
  <si>
    <t>ClaimStatusEntry</t>
  </si>
  <si>
    <t>ClaimStatusType</t>
  </si>
  <si>
    <t>FileVerificationStatusType</t>
  </si>
  <si>
    <t>InstitutionsAccountData</t>
  </si>
  <si>
    <t>InstitutionsInsureeList</t>
  </si>
  <si>
    <t>InstitutionsNextPaymentAndBalanceInformation</t>
  </si>
  <si>
    <t>InstitutionsNotificationHistoryEntry</t>
  </si>
  <si>
    <t>InstitutionsPaymentHistoryEntry</t>
  </si>
  <si>
    <t>InsureesAcademicHistory</t>
  </si>
  <si>
    <t>InsureesEnrollmentVerificationDetails</t>
  </si>
  <si>
    <t>InsureesGraduationVerificationDetails</t>
  </si>
  <si>
    <t>InsureesMajorMinorDetails</t>
  </si>
  <si>
    <t>InsureesMajorMinorDetailsSet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</si>
  <si>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</si>
  <si>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</si>
  <si>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</si>
  <si>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</si>
  <si>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InsureesPremiumCalculationDetailsSet</t>
  </si>
  <si>
    <t>InsureesPremiumCalculationOptionDetails</t>
  </si>
  <si>
    <t>InsureesPremiumCalculationOptionDetailsSet</t>
  </si>
  <si>
    <t>NotificationType</t>
  </si>
  <si>
    <t>OptionType</t>
  </si>
  <si>
    <t>PaymentStatusType</t>
  </si>
  <si>
    <t>Schema</t>
  </si>
  <si>
    <t>cust</t>
  </si>
  <si>
    <t>dbo</t>
  </si>
  <si>
    <t>Comment</t>
  </si>
  <si>
    <t>Created in InsureesAccountData. Level 0</t>
  </si>
  <si>
    <t>Insert into InsureesAccountData first</t>
  </si>
  <si>
    <t>1. ClaimAccountEntry
2. FileVerificationStatusType</t>
  </si>
  <si>
    <t>1. ClaimAccountEntry
2. OptionType</t>
  </si>
  <si>
    <t>1. ClaimAccountEntry
2. PaymentStatusType</t>
  </si>
  <si>
    <t>1. ClaimAccountEntry
2. ClaimStatusType</t>
  </si>
  <si>
    <t>Done on table Creation</t>
  </si>
  <si>
    <t>1. CollegeAcademicTermType
2. CollegeType</t>
  </si>
  <si>
    <t>No dependencies</t>
  </si>
  <si>
    <t>1. InstitutionsAccountData
2. InsureesAccountData</t>
  </si>
  <si>
    <t>Creates EmailsSet on insert</t>
  </si>
  <si>
    <t>1. InstitutionsAccountData
2. PaymentStatusType</t>
  </si>
  <si>
    <t>1. InsureesAccountData
2. PaymentStatusType</t>
  </si>
  <si>
    <t>1. InstitutionsAccountData
2. NotificationType</t>
  </si>
  <si>
    <t>1. InsureesAccountData
2. NotificationType</t>
  </si>
  <si>
    <t>Not important now</t>
  </si>
  <si>
    <t>1. CollegeMajor
2. InsureesAccountData</t>
  </si>
  <si>
    <t>1. InsureesAccountData
2. CollegeMajor
3. InsureesMajorMinorDetailsSetId</t>
  </si>
  <si>
    <t xml:space="preserve">1. InsureesPremiumCalculationOptionDetailsSet
2. OptionType
</t>
  </si>
  <si>
    <t>1. InsureesAccountData
2. InsureesPremiumCalculationDetails
3. InsureesPremiumCalculationOptionDetailsSet</t>
  </si>
  <si>
    <t>1. CollegeDetail
2. InsureesMajorMinorDetailsSet</t>
  </si>
  <si>
    <t>Status of Fake Inserts</t>
  </si>
  <si>
    <t>Completed</t>
  </si>
  <si>
    <t>EXEC SP_InsertClaimAccountEntry</t>
  </si>
  <si>
    <t>Received</t>
  </si>
  <si>
    <t>Claim was recieved, no further action has occured</t>
  </si>
  <si>
    <t>Pending</t>
  </si>
  <si>
    <t>Claim is pending validation, it is in queue to begin validating</t>
  </si>
  <si>
    <t>Validating</t>
  </si>
  <si>
    <t>Claim is in the process of being validated</t>
  </si>
  <si>
    <t>Accepted</t>
  </si>
  <si>
    <t>Claim has passed validation and is accepted</t>
  </si>
  <si>
    <t>Denied</t>
  </si>
  <si>
    <t>Claim has not passed validation and is denied</t>
  </si>
  <si>
    <t>Claim Status Type</t>
  </si>
  <si>
    <t>Sharon Paesachov</t>
  </si>
  <si>
    <t>Uploaded</t>
  </si>
  <si>
    <t>File has been successfully upload, no further action has occurred</t>
  </si>
  <si>
    <t>File is pending verification, it is in queue to begin verification process</t>
  </si>
  <si>
    <t>Verifying</t>
  </si>
  <si>
    <t>File is in the proces of being verified</t>
  </si>
  <si>
    <t>PartiallyVerified</t>
  </si>
  <si>
    <t>File has been partially verified, but not fully verified</t>
  </si>
  <si>
    <t>FullyVerified</t>
  </si>
  <si>
    <t>File is fully verified</t>
  </si>
  <si>
    <t>Rejected</t>
  </si>
  <si>
    <t>File was rejected during verification</t>
  </si>
  <si>
    <t>EmailWelcome</t>
  </si>
  <si>
    <t>Welcome email to customer to let them know they are being evaluated for coverage</t>
  </si>
  <si>
    <t>EmailAccepted</t>
  </si>
  <si>
    <t>Acceptance email to customer to tell them they are accepted for coverage</t>
  </si>
  <si>
    <t>EmailPleaseReapply</t>
  </si>
  <si>
    <t>Denial of coverage email to customer inviting them to re-apply should circumstances leading to their denial change</t>
  </si>
  <si>
    <t>EmailPolicyDetails</t>
  </si>
  <si>
    <t>Email including a copy of policy details for customer review</t>
  </si>
  <si>
    <t>EmailBilling</t>
  </si>
  <si>
    <t>Email of next payment invoice for customer to remind them of billing cycle</t>
  </si>
  <si>
    <t>EmailDelinquency</t>
  </si>
  <si>
    <t>Delinquency warning email detailing past due balance of customer</t>
  </si>
  <si>
    <t>EmailPolicyPendingCancellation</t>
  </si>
  <si>
    <t>Final warning email detailing past due balance and date when policy or policies will be cancelled unless payment is received</t>
  </si>
  <si>
    <t>EmailPolicyCancelled</t>
  </si>
  <si>
    <t>Confirmation email that policy or polices have been cancelled</t>
  </si>
  <si>
    <t>EmailClaimInstructions</t>
  </si>
  <si>
    <t>Detailed instructions email to customer on how to submit various claims</t>
  </si>
  <si>
    <t>EmailClaimAccepted</t>
  </si>
  <si>
    <t>Acceptance email to customer of their submitted claim or claims</t>
  </si>
  <si>
    <t>EmailClaimDenied</t>
  </si>
  <si>
    <t>Denial of claim email to customer with details of denial reason</t>
  </si>
  <si>
    <t>LetterPolicyDetails</t>
  </si>
  <si>
    <t>Paper mail copy of policy details and policy contract</t>
  </si>
  <si>
    <t>LetterPolicyPendingCancellation</t>
  </si>
  <si>
    <t>Paper mail copy of final warning detailing past due balance and date when policy or policies will be cancelled unless payment is received</t>
  </si>
  <si>
    <t>LetterPolicyCancelled</t>
  </si>
  <si>
    <t>Paper mail copy of confirmation that policy or polices have been cancelled</t>
  </si>
  <si>
    <t>LetterClaimInstructions</t>
  </si>
  <si>
    <t>Detailed printed paper instructions to customer on how to submit various claims</t>
  </si>
  <si>
    <t>LetterClaimAccepted</t>
  </si>
  <si>
    <t>Paper copy of acceptance to customer of their submitted claim or claims</t>
  </si>
  <si>
    <t>LetterClaimDenied</t>
  </si>
  <si>
    <t>Paper copy of denial of claim email to customer with details of denial reason</t>
  </si>
  <si>
    <t>UnemploymentOption</t>
  </si>
  <si>
    <t>Standard claim option to cover the student in the event of unemployment after graduation</t>
  </si>
  <si>
    <t>GradSchoolOption</t>
  </si>
  <si>
    <t>Optionality to allow repayment in the event of student transitioning to graduate school</t>
  </si>
  <si>
    <t>TerminationOption</t>
  </si>
  <si>
    <t>Optionality to allow repayment in the event of student terminates education. Example is dropout, but not limited to</t>
  </si>
  <si>
    <t>EarlyHireOption</t>
  </si>
  <si>
    <t>Optionality to allow repayment in the event of student getting hired before graduation</t>
  </si>
  <si>
    <t>CollegeClosureOption</t>
  </si>
  <si>
    <t>Optionality to allow repayment in the event of institution closure</t>
  </si>
  <si>
    <t>Billed</t>
  </si>
  <si>
    <t>Payment has been billed and customer notified accordingly</t>
  </si>
  <si>
    <t>Payment is pending, information received and awaiting processing</t>
  </si>
  <si>
    <t>Processed</t>
  </si>
  <si>
    <t>Payment has been processed and funds have been successfully transferred</t>
  </si>
  <si>
    <t>Declined</t>
  </si>
  <si>
    <t>Payment was declined and not processed, funds were not transferred</t>
  </si>
  <si>
    <t>Reversed</t>
  </si>
  <si>
    <t>Payment was reversed, funds have been returned to original source</t>
  </si>
  <si>
    <t>SELECT * FROM cust.Emails</t>
  </si>
  <si>
    <t>SELECT * FROM cust.EmailsSet</t>
  </si>
  <si>
    <t>SELECT * FROM cust.InsureesAccountData</t>
  </si>
  <si>
    <t>SELECT * FROM dbo.ClaimAccountEntry</t>
  </si>
  <si>
    <t>SELECT * FROM dbo.ClaimDocumentEntry</t>
  </si>
  <si>
    <t>SELECT * FROM dbo.ClaimOptionEntry</t>
  </si>
  <si>
    <t>SELECT * FROM dbo.ClaimPaymentEntry</t>
  </si>
  <si>
    <t>SELECT * FROM dbo.ClaimStatusEntry</t>
  </si>
  <si>
    <t>SELECT * FROM dbo.ClaimStatusType</t>
  </si>
  <si>
    <t>SELECT * FROM dbo.CollegeAcademicTermType</t>
  </si>
  <si>
    <t>SELECT * FROM dbo.CollegeDetail</t>
  </si>
  <si>
    <t>SELECT * FROM dbo.CollegeMajor</t>
  </si>
  <si>
    <t>SELECT * FROM dbo.CollegeType</t>
  </si>
  <si>
    <t>SELECT * FROM dbo.FileVerificationStatusType</t>
  </si>
  <si>
    <t>SELECT * FROM dbo.InstitutionsAccountData</t>
  </si>
  <si>
    <t>SELECT * FROM dbo.InstitutionsInsureeList</t>
  </si>
  <si>
    <t>SELECT * FROM dbo.InstitutionsNextPaymentAndBalanceInformation</t>
  </si>
  <si>
    <t>SELECT * FROM dbo.InstitutionsNotificationHistoryEntry</t>
  </si>
  <si>
    <t>SELECT * FROM dbo.InstitutionsPaymentHistoryEntry</t>
  </si>
  <si>
    <t>SELECT * FROM dbo.InsureesAcademicHistory</t>
  </si>
  <si>
    <t>SELECT * FROM dbo.InsureesEnrollmentVerificationDetails</t>
  </si>
  <si>
    <t>SELECT * FROM dbo.InsureesGraduationVerificationDetails</t>
  </si>
  <si>
    <t>SELECT * FROM dbo.InsureesMajorMinorDetails</t>
  </si>
  <si>
    <t>SELECT * FROM dbo.InsureesMajorMinorDetailsSet</t>
  </si>
  <si>
    <t>SELECT * FROM dbo.InsureesNextPaymentAndBalanceInformation</t>
  </si>
  <si>
    <t>SELECT * FROM dbo.InsureesNotificationHistoryEntry</t>
  </si>
  <si>
    <t>SELECT * FROM dbo.InsureesPaymentHistoryEntry</t>
  </si>
  <si>
    <t>SELECT * FROM dbo.InsureesPremiumCalculationDetails</t>
  </si>
  <si>
    <t>SELECT * FROM dbo.InsureesPremiumCalculationDetailsSet</t>
  </si>
  <si>
    <t>SELECT * FROM dbo.InsureesPremiumCalculationOptionDetails</t>
  </si>
  <si>
    <t>SELECT * FROM dbo.InsureesPremiumCalculationOptionDetailsSet</t>
  </si>
  <si>
    <t>SELECT * FROM dbo.NotificationType</t>
  </si>
  <si>
    <t>SELECT * FROM dbo.OptionType</t>
  </si>
  <si>
    <t>SELECT * FROM dbo.PaymentStatusType</t>
  </si>
  <si>
    <t>Selects</t>
  </si>
  <si>
    <t>ClaimNumber</t>
  </si>
  <si>
    <t>, @ClaimPaymentAmount float</t>
  </si>
  <si>
    <t>, @ClaimPaymentDate datetime</t>
  </si>
  <si>
    <t>, @ClaimPaymentStatusTypeId int</t>
  </si>
  <si>
    <t>, @ClaimPaymentComments varchar(250) null</t>
  </si>
  <si>
    <t>After Insert Map for the rest of the tables</t>
  </si>
  <si>
    <t>@ClaimNumber bigint</t>
  </si>
  <si>
    <t>, @FileName varchar(50)</t>
  </si>
  <si>
    <t>, @FileType varchar(25)</t>
  </si>
  <si>
    <t>, @FileVerificationStatusTypeId int</t>
  </si>
  <si>
    <t>, @IsVerified bit</t>
  </si>
  <si>
    <t>, @UploadDate datetime</t>
  </si>
  <si>
    <t>, @ExpirationDate datetime null</t>
  </si>
  <si>
    <t>, @ClaimOptionTypeId int</t>
  </si>
  <si>
    <t>, @ClaimOptionPercentage float</t>
  </si>
  <si>
    <t>, @ClaimStatusTypeId int</t>
  </si>
  <si>
    <t>, @IsClaimApproved bit</t>
  </si>
  <si>
    <t>'2019-05-14'</t>
  </si>
  <si>
    <t>'2018-11-28'</t>
  </si>
  <si>
    <t>'2019-01-28'</t>
  </si>
  <si>
    <t>'2019-03-22'</t>
  </si>
  <si>
    <t>'2019-02-18'</t>
  </si>
  <si>
    <t>'2019-04-28'</t>
  </si>
  <si>
    <t>'Resume1'</t>
  </si>
  <si>
    <t>'pdf'</t>
  </si>
  <si>
    <t>'Grad School Doc'</t>
  </si>
  <si>
    <t>'Termination Doc'</t>
  </si>
  <si>
    <t>'Early Hire Doc'</t>
  </si>
  <si>
    <t>'College Closure Doc'</t>
  </si>
  <si>
    <t>'2018-12-28'</t>
  </si>
  <si>
    <t>'2019-03-18'</t>
  </si>
  <si>
    <t>'2019-05-28'</t>
  </si>
  <si>
    <t>3,</t>
  </si>
  <si>
    <t>@InstitutionsAccountNumber bigint</t>
  </si>
  <si>
    <t>, @NextPaymentAmount float</t>
  </si>
  <si>
    <t>, @NextPaymentDate datetime</t>
  </si>
  <si>
    <t>, @CurrentBalance float</t>
  </si>
  <si>
    <t>, @NextPaymentStatusTypeId int</t>
  </si>
  <si>
    <t xml:space="preserve">, @PaymentAmount float </t>
  </si>
  <si>
    <t xml:space="preserve">, @PaymentDate datetime </t>
  </si>
  <si>
    <t>, @PaymentStatusTypeId int</t>
  </si>
  <si>
    <t>, @PaymentComments varchar(250) null</t>
  </si>
  <si>
    <t>, @NotificationTypeId int</t>
  </si>
  <si>
    <t>, @NotificationDate datetime</t>
  </si>
  <si>
    <t>'7/31/2019'</t>
  </si>
  <si>
    <t>'2019-07-01'</t>
  </si>
  <si>
    <t>'On time'</t>
  </si>
  <si>
    <t>Not Started</t>
  </si>
  <si>
    <t>'2019-06-30'</t>
  </si>
  <si>
    <t xml:space="preserve">@AccountNumber bigint </t>
  </si>
  <si>
    <t xml:space="preserve">, @IsVerified bit </t>
  </si>
  <si>
    <t>, @VerificationDate datetime null</t>
  </si>
  <si>
    <t>, @Comments varchar(250) null</t>
  </si>
  <si>
    <t xml:space="preserve">InsureesEnrollmentVerificationDetails </t>
  </si>
  <si>
    <t>'1/31/2016'</t>
  </si>
  <si>
    <t xml:space="preserve">EXEC SP_InsertInsureesGraduationVerificationDetails </t>
  </si>
  <si>
    <t xml:space="preserve">InsureesGraduationVerificationDetails </t>
  </si>
  <si>
    <t>@InsureesMajorMinorDetailsSetId int</t>
  </si>
  <si>
    <t xml:space="preserve">, @AccountNumber bigint </t>
  </si>
  <si>
    <t>, @CollegeMajorId int</t>
  </si>
  <si>
    <t xml:space="preserve">, @IsMinor bit </t>
  </si>
  <si>
    <t>EXEC SP_InsertInsureesMajorMinorDetails</t>
  </si>
  <si>
    <t>EXEC SP_InsertInsureesMajorMinorDetailsSet</t>
  </si>
  <si>
    <t>, @Description varchar(250)</t>
  </si>
  <si>
    <t>results</t>
  </si>
  <si>
    <t>Assuming all institutional clients only</t>
  </si>
  <si>
    <t>EXEC SP_InsertInsureesPremiumCalculationOptionDetailsSet</t>
  </si>
  <si>
    <t>, @Description varchar(250) null</t>
  </si>
  <si>
    <t>EXEC SP_InsertInsureesPremiumCalculationOptionDetails</t>
  </si>
  <si>
    <t xml:space="preserve">@InsureesPremiumCalculationOptionDetailsSetId int </t>
  </si>
  <si>
    <t xml:space="preserve">, @OptionTypeId int  </t>
  </si>
  <si>
    <t xml:space="preserve">, @OptionPercentage float </t>
  </si>
  <si>
    <t xml:space="preserve">@PremiumCalulated float </t>
  </si>
  <si>
    <t>, @PremiumCalculationDate datetime</t>
  </si>
  <si>
    <t xml:space="preserve">, @TotalCoverageAmount float </t>
  </si>
  <si>
    <t>, @CoverageMonths int</t>
  </si>
  <si>
    <t>, @CollegeStartDate datetime</t>
  </si>
  <si>
    <t>, @ExpectedGraduationDate datetime</t>
  </si>
  <si>
    <t>, @CollegeDetailId int</t>
  </si>
  <si>
    <t>, @InsureesMajorMinorDetailsSetId int</t>
  </si>
  <si>
    <t>, @MajorDeclarationDate datetime null</t>
  </si>
  <si>
    <t>, @UnitsCompleted int</t>
  </si>
  <si>
    <t>EXEC SP_InsertInsureesPremiumCalculationDetails</t>
  </si>
  <si>
    <t xml:space="preserve">, @InsureesPremiumCalculationDetailsId int </t>
  </si>
  <si>
    <t xml:space="preserve">, @InsureesPremiumCalculationOptionDetailsSetId int </t>
  </si>
  <si>
    <t>EXEC SP_InsertInsureesPremiumCalculationDetailsSet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</si>
</sst>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 Light"/>
      <family val="2"/>
    </font>
    <font>
      <b/>
      <i/>
      <sz val="18"/>
      <color theme="4"/>
      <name val="Calibri Light"/>
      <family val="2"/>
    </font>
    <font>
      <sz val="11"/>
      <color theme="1"/>
      <name val="Calibri Light"/>
      <family val="2"/>
    </font>
    <font>
      <b/>
      <i/>
      <sz val="16"/>
      <color theme="3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47" fontId="0" fillId="0" borderId="0" xfId="0" applyNumberFormat="1"/>
    <xf numFmtId="0" fontId="0" fillId="4" borderId="0" xfId="0" applyFill="1" applyBorder="1" applyAlignment="1">
      <alignment horizontal="left" vertical="center"/>
    </xf>
    <xf numFmtId="0" fontId="0" fillId="7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/>
    <xf numFmtId="14" fontId="0" fillId="0" borderId="0" xfId="0" quotePrefix="1" applyNumberFormat="1"/>
    <xf numFmtId="14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ables"/>
      <sheetName val="Store Procs"/>
      <sheetName val="Rollback"/>
      <sheetName val="Inserts &gt;&gt;"/>
    </sheetNames>
    <sheetDataSet>
      <sheetData sheetId="0">
        <row r="2">
          <cell r="C2" t="str">
            <v xml:space="preserve">edusafe.database.windows.net </v>
          </cell>
        </row>
        <row r="3">
          <cell r="C3" t="str">
            <v>EdusafeServicingDB</v>
          </cell>
        </row>
        <row r="4">
          <cell r="C4" t="str">
            <v>EduSafeAdmin</v>
          </cell>
        </row>
        <row r="5">
          <cell r="C5" t="str">
            <v>Master123</v>
          </cell>
        </row>
        <row r="6">
          <cell r="C6" t="str">
            <v>"1. Tables\</v>
          </cell>
        </row>
        <row r="7">
          <cell r="C7" t="str">
            <v>CreateTable.txt</v>
          </cell>
        </row>
        <row r="8">
          <cell r="C8" t="str">
            <v>"2. Stored Procedures\</v>
          </cell>
        </row>
        <row r="9">
          <cell r="C9" t="str">
            <v>CreateSp.txt</v>
          </cell>
        </row>
        <row r="11">
          <cell r="C11" t="str">
            <v>"6. Constraints\</v>
          </cell>
        </row>
        <row r="12">
          <cell r="C12" t="str">
            <v>CreateFK.txt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6672-15B0-4B1D-8AA2-6B648AA90E42}">
  <dimension ref="B2:H36"/>
  <sheetViews>
    <sheetView topLeftCell="A25" zoomScaleNormal="100" workbookViewId="0">
      <selection activeCell="B30" sqref="B30"/>
    </sheetView>
  </sheetViews>
  <sheetFormatPr defaultRowHeight="15" x14ac:dyDescent="0.25"/>
  <cols>
    <col min="2" max="2" width="38.375" style="4" bestFit="1" customWidth="1"/>
    <col min="3" max="3" width="6.75" style="4" bestFit="1" customWidth="1"/>
    <col min="4" max="4" width="37.5" style="31" customWidth="1"/>
    <col min="5" max="5" width="4.625" style="4" bestFit="1" customWidth="1"/>
    <col min="6" max="6" width="31.5" style="4" bestFit="1" customWidth="1"/>
    <col min="7" max="7" width="31.5" style="4" customWidth="1"/>
    <col min="8" max="8" width="54.375" style="4" bestFit="1" customWidth="1"/>
  </cols>
  <sheetData>
    <row r="2" spans="2:8" x14ac:dyDescent="0.25">
      <c r="B2" s="4" t="s">
        <v>171</v>
      </c>
      <c r="C2" s="4" t="s">
        <v>203</v>
      </c>
      <c r="D2" s="31" t="s">
        <v>172</v>
      </c>
      <c r="E2" s="4" t="s">
        <v>170</v>
      </c>
      <c r="F2" s="4" t="s">
        <v>206</v>
      </c>
      <c r="G2" s="4" t="s">
        <v>228</v>
      </c>
      <c r="H2" s="4" t="s">
        <v>341</v>
      </c>
    </row>
    <row r="3" spans="2:8" ht="45" customHeight="1" x14ac:dyDescent="0.25">
      <c r="B3" s="5" t="s">
        <v>173</v>
      </c>
      <c r="C3" s="6" t="s">
        <v>204</v>
      </c>
      <c r="D3" s="32" t="s">
        <v>174</v>
      </c>
      <c r="E3" s="6">
        <v>2</v>
      </c>
      <c r="F3" s="6" t="s">
        <v>208</v>
      </c>
      <c r="G3" s="6" t="s">
        <v>229</v>
      </c>
      <c r="H3" s="17" t="s">
        <v>307</v>
      </c>
    </row>
    <row r="4" spans="2:8" ht="45" customHeight="1" x14ac:dyDescent="0.25">
      <c r="B4" s="27" t="s">
        <v>174</v>
      </c>
      <c r="C4" s="28" t="s">
        <v>204</v>
      </c>
      <c r="D4" s="37"/>
      <c r="E4" s="28">
        <v>0</v>
      </c>
      <c r="F4" s="28" t="s">
        <v>207</v>
      </c>
      <c r="G4" s="28" t="s">
        <v>229</v>
      </c>
      <c r="H4" s="17" t="s">
        <v>308</v>
      </c>
    </row>
    <row r="5" spans="2:8" ht="45" customHeight="1" x14ac:dyDescent="0.25">
      <c r="B5" s="7" t="s">
        <v>175</v>
      </c>
      <c r="C5" s="8" t="s">
        <v>204</v>
      </c>
      <c r="D5" s="33" t="s">
        <v>174</v>
      </c>
      <c r="E5" s="8">
        <v>1</v>
      </c>
      <c r="F5" s="8" t="s">
        <v>217</v>
      </c>
      <c r="G5" s="51" t="s">
        <v>229</v>
      </c>
      <c r="H5" s="17" t="s">
        <v>309</v>
      </c>
    </row>
    <row r="6" spans="2:8" ht="45" customHeight="1" x14ac:dyDescent="0.25">
      <c r="B6" s="9" t="s">
        <v>176</v>
      </c>
      <c r="C6" s="10" t="s">
        <v>205</v>
      </c>
      <c r="D6" s="34" t="s">
        <v>175</v>
      </c>
      <c r="E6" s="10">
        <v>2</v>
      </c>
      <c r="F6" s="10"/>
      <c r="G6" s="10" t="s">
        <v>229</v>
      </c>
      <c r="H6" s="19" t="s">
        <v>310</v>
      </c>
    </row>
    <row r="7" spans="2:8" ht="45" customHeight="1" x14ac:dyDescent="0.25">
      <c r="B7" s="42" t="s">
        <v>177</v>
      </c>
      <c r="C7" s="43" t="s">
        <v>205</v>
      </c>
      <c r="D7" s="44" t="s">
        <v>209</v>
      </c>
      <c r="E7" s="43">
        <v>3</v>
      </c>
      <c r="F7" s="43"/>
      <c r="G7" s="10" t="s">
        <v>229</v>
      </c>
      <c r="H7" s="45" t="s">
        <v>311</v>
      </c>
    </row>
    <row r="8" spans="2:8" ht="45" customHeight="1" x14ac:dyDescent="0.25">
      <c r="B8" s="42" t="s">
        <v>178</v>
      </c>
      <c r="C8" s="43" t="s">
        <v>205</v>
      </c>
      <c r="D8" s="44" t="s">
        <v>210</v>
      </c>
      <c r="E8" s="43">
        <v>3</v>
      </c>
      <c r="F8" s="43"/>
      <c r="G8" s="10" t="s">
        <v>229</v>
      </c>
      <c r="H8" s="45" t="s">
        <v>312</v>
      </c>
    </row>
    <row r="9" spans="2:8" ht="45" customHeight="1" x14ac:dyDescent="0.25">
      <c r="B9" s="42" t="s">
        <v>179</v>
      </c>
      <c r="C9" s="43" t="s">
        <v>205</v>
      </c>
      <c r="D9" s="44" t="s">
        <v>211</v>
      </c>
      <c r="E9" s="43">
        <v>3</v>
      </c>
      <c r="F9" s="43"/>
      <c r="G9" s="10" t="s">
        <v>229</v>
      </c>
      <c r="H9" s="45" t="s">
        <v>313</v>
      </c>
    </row>
    <row r="10" spans="2:8" ht="45" customHeight="1" x14ac:dyDescent="0.25">
      <c r="B10" s="42" t="s">
        <v>180</v>
      </c>
      <c r="C10" s="43" t="s">
        <v>205</v>
      </c>
      <c r="D10" s="44" t="s">
        <v>212</v>
      </c>
      <c r="E10" s="43">
        <v>3</v>
      </c>
      <c r="F10" s="43"/>
      <c r="G10" s="10" t="s">
        <v>229</v>
      </c>
      <c r="H10" s="45" t="s">
        <v>314</v>
      </c>
    </row>
    <row r="11" spans="2:8" ht="45" customHeight="1" x14ac:dyDescent="0.25">
      <c r="B11" s="42" t="s">
        <v>181</v>
      </c>
      <c r="C11" s="43" t="s">
        <v>205</v>
      </c>
      <c r="D11" s="44"/>
      <c r="E11" s="43">
        <v>0</v>
      </c>
      <c r="F11" s="43" t="s">
        <v>213</v>
      </c>
      <c r="G11" s="10" t="s">
        <v>229</v>
      </c>
      <c r="H11" s="45" t="s">
        <v>315</v>
      </c>
    </row>
    <row r="12" spans="2:8" ht="45" customHeight="1" x14ac:dyDescent="0.25">
      <c r="B12" s="11" t="s">
        <v>154</v>
      </c>
      <c r="C12" s="12" t="s">
        <v>205</v>
      </c>
      <c r="D12" s="35"/>
      <c r="E12" s="12">
        <v>0</v>
      </c>
      <c r="F12" s="12" t="s">
        <v>213</v>
      </c>
      <c r="G12" s="12" t="s">
        <v>229</v>
      </c>
      <c r="H12" s="20" t="s">
        <v>316</v>
      </c>
    </row>
    <row r="13" spans="2:8" ht="45" customHeight="1" x14ac:dyDescent="0.25">
      <c r="B13" s="46" t="s">
        <v>164</v>
      </c>
      <c r="C13" s="47" t="s">
        <v>205</v>
      </c>
      <c r="D13" s="48" t="s">
        <v>214</v>
      </c>
      <c r="E13" s="47">
        <v>3</v>
      </c>
      <c r="F13" s="47"/>
      <c r="G13" s="12" t="s">
        <v>229</v>
      </c>
      <c r="H13" s="49" t="s">
        <v>317</v>
      </c>
    </row>
    <row r="14" spans="2:8" ht="45" customHeight="1" x14ac:dyDescent="0.25">
      <c r="B14" s="46" t="s">
        <v>144</v>
      </c>
      <c r="C14" s="47" t="s">
        <v>205</v>
      </c>
      <c r="D14" s="48"/>
      <c r="E14" s="47">
        <v>1</v>
      </c>
      <c r="F14" s="47" t="s">
        <v>215</v>
      </c>
      <c r="G14" s="12" t="s">
        <v>229</v>
      </c>
      <c r="H14" s="49" t="s">
        <v>318</v>
      </c>
    </row>
    <row r="15" spans="2:8" ht="45" customHeight="1" x14ac:dyDescent="0.25">
      <c r="B15" s="46" t="s">
        <v>163</v>
      </c>
      <c r="C15" s="47" t="s">
        <v>205</v>
      </c>
      <c r="D15" s="48"/>
      <c r="E15" s="47">
        <v>0</v>
      </c>
      <c r="F15" s="47" t="s">
        <v>213</v>
      </c>
      <c r="G15" s="47" t="s">
        <v>229</v>
      </c>
      <c r="H15" s="49" t="s">
        <v>319</v>
      </c>
    </row>
    <row r="16" spans="2:8" ht="45" customHeight="1" x14ac:dyDescent="0.25">
      <c r="B16" s="46" t="s">
        <v>182</v>
      </c>
      <c r="C16" s="47" t="s">
        <v>205</v>
      </c>
      <c r="D16" s="48"/>
      <c r="E16" s="47">
        <v>0</v>
      </c>
      <c r="F16" s="47" t="s">
        <v>213</v>
      </c>
      <c r="G16" s="47" t="s">
        <v>229</v>
      </c>
      <c r="H16" s="49" t="s">
        <v>320</v>
      </c>
    </row>
    <row r="17" spans="2:8" ht="45" customHeight="1" x14ac:dyDescent="0.25">
      <c r="B17" s="13" t="s">
        <v>183</v>
      </c>
      <c r="C17" s="14" t="s">
        <v>205</v>
      </c>
      <c r="D17" s="36" t="s">
        <v>174</v>
      </c>
      <c r="E17" s="14">
        <v>1</v>
      </c>
      <c r="F17" s="14" t="s">
        <v>217</v>
      </c>
      <c r="G17" s="14" t="s">
        <v>229</v>
      </c>
      <c r="H17" s="21" t="s">
        <v>321</v>
      </c>
    </row>
    <row r="18" spans="2:8" ht="45" customHeight="1" x14ac:dyDescent="0.25">
      <c r="B18" s="38" t="s">
        <v>184</v>
      </c>
      <c r="C18" s="39" t="s">
        <v>205</v>
      </c>
      <c r="D18" s="40" t="s">
        <v>216</v>
      </c>
      <c r="E18" s="39">
        <v>3</v>
      </c>
      <c r="F18" s="39"/>
      <c r="G18" s="39" t="s">
        <v>229</v>
      </c>
      <c r="H18" s="41" t="s">
        <v>322</v>
      </c>
    </row>
    <row r="19" spans="2:8" ht="45" customHeight="1" x14ac:dyDescent="0.25">
      <c r="B19" s="38" t="s">
        <v>185</v>
      </c>
      <c r="C19" s="39" t="s">
        <v>205</v>
      </c>
      <c r="D19" s="40" t="s">
        <v>218</v>
      </c>
      <c r="E19" s="39">
        <v>3</v>
      </c>
      <c r="F19" s="39"/>
      <c r="G19" s="39" t="s">
        <v>229</v>
      </c>
      <c r="H19" s="41" t="s">
        <v>323</v>
      </c>
    </row>
    <row r="20" spans="2:8" ht="45" customHeight="1" x14ac:dyDescent="0.25">
      <c r="B20" s="38" t="s">
        <v>186</v>
      </c>
      <c r="C20" s="39" t="s">
        <v>205</v>
      </c>
      <c r="D20" s="40" t="s">
        <v>220</v>
      </c>
      <c r="E20" s="39">
        <v>3</v>
      </c>
      <c r="F20" s="39"/>
      <c r="G20" s="39" t="s">
        <v>229</v>
      </c>
      <c r="H20" s="41" t="s">
        <v>324</v>
      </c>
    </row>
    <row r="21" spans="2:8" ht="45" customHeight="1" x14ac:dyDescent="0.25">
      <c r="B21" s="38" t="s">
        <v>187</v>
      </c>
      <c r="C21" s="39" t="s">
        <v>205</v>
      </c>
      <c r="D21" s="40" t="s">
        <v>218</v>
      </c>
      <c r="E21" s="39">
        <v>3</v>
      </c>
      <c r="F21" s="39"/>
      <c r="G21" s="39" t="s">
        <v>229</v>
      </c>
      <c r="H21" s="41" t="s">
        <v>325</v>
      </c>
    </row>
    <row r="22" spans="2:8" ht="45" customHeight="1" x14ac:dyDescent="0.25">
      <c r="B22" s="15" t="s">
        <v>188</v>
      </c>
      <c r="C22" s="16" t="s">
        <v>205</v>
      </c>
      <c r="D22" s="22" t="s">
        <v>223</v>
      </c>
      <c r="E22" s="16">
        <v>3</v>
      </c>
      <c r="F22" s="16" t="s">
        <v>222</v>
      </c>
      <c r="G22" s="16" t="s">
        <v>389</v>
      </c>
      <c r="H22" s="23" t="s">
        <v>326</v>
      </c>
    </row>
    <row r="23" spans="2:8" ht="45" customHeight="1" x14ac:dyDescent="0.25">
      <c r="B23" s="24" t="s">
        <v>189</v>
      </c>
      <c r="C23" s="25" t="s">
        <v>205</v>
      </c>
      <c r="D23" s="30" t="s">
        <v>175</v>
      </c>
      <c r="E23" s="25">
        <v>2</v>
      </c>
      <c r="F23" s="25"/>
      <c r="G23" s="25" t="s">
        <v>229</v>
      </c>
      <c r="H23" s="26" t="s">
        <v>327</v>
      </c>
    </row>
    <row r="24" spans="2:8" ht="45" customHeight="1" x14ac:dyDescent="0.25">
      <c r="B24" s="24" t="s">
        <v>190</v>
      </c>
      <c r="C24" s="25" t="s">
        <v>205</v>
      </c>
      <c r="D24" s="30" t="s">
        <v>175</v>
      </c>
      <c r="E24" s="25">
        <v>2</v>
      </c>
      <c r="F24" s="25"/>
      <c r="G24" s="25" t="s">
        <v>229</v>
      </c>
      <c r="H24" s="26" t="s">
        <v>328</v>
      </c>
    </row>
    <row r="25" spans="2:8" ht="45" customHeight="1" x14ac:dyDescent="0.25">
      <c r="B25" s="24" t="s">
        <v>191</v>
      </c>
      <c r="C25" s="25" t="s">
        <v>205</v>
      </c>
      <c r="D25" s="30" t="s">
        <v>224</v>
      </c>
      <c r="E25" s="25">
        <v>4</v>
      </c>
      <c r="F25" s="25"/>
      <c r="G25" s="25" t="s">
        <v>229</v>
      </c>
      <c r="H25" s="26" t="s">
        <v>329</v>
      </c>
    </row>
    <row r="26" spans="2:8" ht="45" customHeight="1" x14ac:dyDescent="0.25">
      <c r="B26" s="24" t="s">
        <v>192</v>
      </c>
      <c r="C26" s="25" t="s">
        <v>205</v>
      </c>
      <c r="D26" s="30"/>
      <c r="E26" s="25">
        <v>1</v>
      </c>
      <c r="F26" s="25" t="s">
        <v>215</v>
      </c>
      <c r="G26" s="25" t="s">
        <v>229</v>
      </c>
      <c r="H26" s="26" t="s">
        <v>330</v>
      </c>
    </row>
    <row r="27" spans="2:8" ht="45" customHeight="1" x14ac:dyDescent="0.25">
      <c r="B27" s="24" t="s">
        <v>193</v>
      </c>
      <c r="C27" s="25" t="s">
        <v>205</v>
      </c>
      <c r="D27" s="30" t="s">
        <v>219</v>
      </c>
      <c r="E27" s="25">
        <v>3</v>
      </c>
      <c r="F27" s="25"/>
      <c r="G27" s="25" t="s">
        <v>407</v>
      </c>
      <c r="H27" s="26" t="s">
        <v>331</v>
      </c>
    </row>
    <row r="28" spans="2:8" ht="45" customHeight="1" x14ac:dyDescent="0.25">
      <c r="B28" s="24" t="s">
        <v>194</v>
      </c>
      <c r="C28" s="25" t="s">
        <v>205</v>
      </c>
      <c r="D28" s="30" t="s">
        <v>221</v>
      </c>
      <c r="E28" s="25">
        <v>3</v>
      </c>
      <c r="F28" s="25"/>
      <c r="G28" s="25" t="s">
        <v>407</v>
      </c>
      <c r="H28" s="26" t="s">
        <v>332</v>
      </c>
    </row>
    <row r="29" spans="2:8" ht="45" customHeight="1" x14ac:dyDescent="0.25">
      <c r="B29" s="15" t="s">
        <v>195</v>
      </c>
      <c r="C29" s="16" t="s">
        <v>205</v>
      </c>
      <c r="D29" s="22" t="s">
        <v>219</v>
      </c>
      <c r="E29" s="16">
        <v>3</v>
      </c>
      <c r="F29" s="16"/>
      <c r="G29" s="25" t="s">
        <v>407</v>
      </c>
      <c r="H29" s="23" t="s">
        <v>333</v>
      </c>
    </row>
    <row r="30" spans="2:8" ht="45" customHeight="1" x14ac:dyDescent="0.25">
      <c r="B30" s="24" t="s">
        <v>196</v>
      </c>
      <c r="C30" s="25" t="s">
        <v>205</v>
      </c>
      <c r="D30" s="30" t="s">
        <v>227</v>
      </c>
      <c r="E30" s="25">
        <v>3</v>
      </c>
      <c r="F30" s="25"/>
      <c r="G30" s="25"/>
      <c r="H30" s="26" t="s">
        <v>334</v>
      </c>
    </row>
    <row r="31" spans="2:8" ht="45" customHeight="1" x14ac:dyDescent="0.25">
      <c r="B31" s="24" t="s">
        <v>197</v>
      </c>
      <c r="C31" s="25" t="s">
        <v>205</v>
      </c>
      <c r="D31" s="30" t="s">
        <v>226</v>
      </c>
      <c r="E31" s="25">
        <v>4</v>
      </c>
      <c r="F31" s="25"/>
      <c r="G31" s="25"/>
      <c r="H31" s="26" t="s">
        <v>335</v>
      </c>
    </row>
    <row r="32" spans="2:8" ht="45" customHeight="1" x14ac:dyDescent="0.25">
      <c r="B32" s="24" t="s">
        <v>198</v>
      </c>
      <c r="C32" s="25" t="s">
        <v>205</v>
      </c>
      <c r="D32" s="30" t="s">
        <v>225</v>
      </c>
      <c r="E32" s="25">
        <v>3</v>
      </c>
      <c r="F32" s="25"/>
      <c r="G32" s="25"/>
      <c r="H32" s="26" t="s">
        <v>336</v>
      </c>
    </row>
    <row r="33" spans="2:8" ht="45" customHeight="1" x14ac:dyDescent="0.25">
      <c r="B33" s="24" t="s">
        <v>199</v>
      </c>
      <c r="C33" s="25" t="s">
        <v>205</v>
      </c>
      <c r="D33" s="30" t="s">
        <v>175</v>
      </c>
      <c r="E33" s="25">
        <v>2</v>
      </c>
      <c r="F33" s="25"/>
      <c r="G33" s="25"/>
      <c r="H33" s="26" t="s">
        <v>337</v>
      </c>
    </row>
    <row r="34" spans="2:8" ht="45" customHeight="1" x14ac:dyDescent="0.25">
      <c r="B34" s="5" t="s">
        <v>200</v>
      </c>
      <c r="C34" s="6" t="s">
        <v>205</v>
      </c>
      <c r="D34" s="32"/>
      <c r="E34" s="6">
        <v>0</v>
      </c>
      <c r="F34" s="6" t="s">
        <v>213</v>
      </c>
      <c r="G34" s="6" t="s">
        <v>229</v>
      </c>
      <c r="H34" s="17" t="s">
        <v>338</v>
      </c>
    </row>
    <row r="35" spans="2:8" ht="45" customHeight="1" x14ac:dyDescent="0.25">
      <c r="B35" s="27" t="s">
        <v>201</v>
      </c>
      <c r="C35" s="28" t="s">
        <v>205</v>
      </c>
      <c r="D35" s="37"/>
      <c r="E35" s="28">
        <v>0</v>
      </c>
      <c r="F35" s="28" t="s">
        <v>213</v>
      </c>
      <c r="G35" s="28" t="s">
        <v>229</v>
      </c>
      <c r="H35" s="29" t="s">
        <v>339</v>
      </c>
    </row>
    <row r="36" spans="2:8" ht="45" customHeight="1" x14ac:dyDescent="0.25">
      <c r="B36" s="7" t="s">
        <v>202</v>
      </c>
      <c r="C36" s="8" t="s">
        <v>205</v>
      </c>
      <c r="D36" s="33"/>
      <c r="E36" s="8">
        <v>0</v>
      </c>
      <c r="F36" s="8" t="s">
        <v>213</v>
      </c>
      <c r="G36" s="8" t="s">
        <v>229</v>
      </c>
      <c r="H36" s="18" t="s">
        <v>340</v>
      </c>
    </row>
  </sheetData>
  <autoFilter ref="B2:H36" xr:uid="{6E87E985-C8D2-4B8F-8275-F48E3E359D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145-FB0A-46F9-8D9E-1CB05ED6C398}">
  <dimension ref="A1:K36"/>
  <sheetViews>
    <sheetView workbookViewId="0">
      <selection activeCell="G21" sqref="G21:K27"/>
    </sheetView>
  </sheetViews>
  <sheetFormatPr defaultRowHeight="15" x14ac:dyDescent="0.25"/>
  <cols>
    <col min="1" max="1" width="5.5" customWidth="1"/>
    <col min="3" max="3" width="10.625" customWidth="1"/>
    <col min="4" max="4" width="21.25" bestFit="1" customWidth="1"/>
    <col min="5" max="5" width="52.75" bestFit="1" customWidth="1"/>
    <col min="6" max="6" width="8.875" customWidth="1"/>
    <col min="7" max="7" width="4.5" customWidth="1"/>
    <col min="10" max="10" width="25.375" bestFit="1" customWidth="1"/>
    <col min="11" max="11" width="103.875" bestFit="1" customWidth="1"/>
  </cols>
  <sheetData>
    <row r="1" spans="1:11" x14ac:dyDescent="0.25">
      <c r="A1" t="s">
        <v>241</v>
      </c>
      <c r="G1" t="s">
        <v>200</v>
      </c>
    </row>
    <row r="2" spans="1:11" x14ac:dyDescent="0.25">
      <c r="A2" t="s">
        <v>148</v>
      </c>
      <c r="B2" t="s">
        <v>146</v>
      </c>
      <c r="C2" t="s">
        <v>145</v>
      </c>
      <c r="D2" t="s">
        <v>181</v>
      </c>
      <c r="E2" t="s">
        <v>153</v>
      </c>
      <c r="G2" t="s">
        <v>148</v>
      </c>
      <c r="H2" t="s">
        <v>146</v>
      </c>
      <c r="I2" t="s">
        <v>145</v>
      </c>
      <c r="J2" t="s">
        <v>200</v>
      </c>
      <c r="K2" t="s">
        <v>153</v>
      </c>
    </row>
    <row r="3" spans="1:11" x14ac:dyDescent="0.25">
      <c r="A3">
        <v>1</v>
      </c>
      <c r="B3" s="50">
        <v>43648.142958680553</v>
      </c>
      <c r="C3" t="s">
        <v>205</v>
      </c>
      <c r="D3" t="s">
        <v>231</v>
      </c>
      <c r="E3" t="s">
        <v>232</v>
      </c>
      <c r="G3">
        <v>1</v>
      </c>
      <c r="H3" s="50">
        <v>43648.143129942131</v>
      </c>
      <c r="I3" t="s">
        <v>205</v>
      </c>
      <c r="J3" t="s">
        <v>254</v>
      </c>
      <c r="K3" t="s">
        <v>255</v>
      </c>
    </row>
    <row r="4" spans="1:11" x14ac:dyDescent="0.25">
      <c r="A4">
        <v>2</v>
      </c>
      <c r="B4" s="50">
        <v>43648.142958761571</v>
      </c>
      <c r="C4" t="s">
        <v>205</v>
      </c>
      <c r="D4" t="s">
        <v>233</v>
      </c>
      <c r="E4" t="s">
        <v>234</v>
      </c>
      <c r="G4">
        <v>2</v>
      </c>
      <c r="H4" s="50">
        <v>43648.143130011573</v>
      </c>
      <c r="I4" t="s">
        <v>205</v>
      </c>
      <c r="J4" t="s">
        <v>256</v>
      </c>
      <c r="K4" t="s">
        <v>257</v>
      </c>
    </row>
    <row r="5" spans="1:11" x14ac:dyDescent="0.25">
      <c r="A5">
        <v>3</v>
      </c>
      <c r="B5" s="50">
        <v>43648.142958796299</v>
      </c>
      <c r="C5" t="s">
        <v>205</v>
      </c>
      <c r="D5" t="s">
        <v>235</v>
      </c>
      <c r="E5" t="s">
        <v>236</v>
      </c>
      <c r="G5">
        <v>3</v>
      </c>
      <c r="H5" s="50">
        <v>43648.143130092591</v>
      </c>
      <c r="I5" t="s">
        <v>205</v>
      </c>
      <c r="J5" t="s">
        <v>258</v>
      </c>
      <c r="K5" t="s">
        <v>259</v>
      </c>
    </row>
    <row r="6" spans="1:11" x14ac:dyDescent="0.25">
      <c r="A6">
        <v>4</v>
      </c>
      <c r="B6" s="50">
        <v>43648.142958912038</v>
      </c>
      <c r="C6" t="s">
        <v>205</v>
      </c>
      <c r="D6" t="s">
        <v>237</v>
      </c>
      <c r="E6" t="s">
        <v>238</v>
      </c>
      <c r="G6">
        <v>4</v>
      </c>
      <c r="H6" s="50">
        <v>43648.143130127311</v>
      </c>
      <c r="I6" t="s">
        <v>205</v>
      </c>
      <c r="J6" t="s">
        <v>260</v>
      </c>
      <c r="K6" t="s">
        <v>261</v>
      </c>
    </row>
    <row r="7" spans="1:11" x14ac:dyDescent="0.25">
      <c r="A7">
        <v>5</v>
      </c>
      <c r="B7" s="50">
        <v>43648.142959027777</v>
      </c>
      <c r="C7" t="s">
        <v>205</v>
      </c>
      <c r="D7" t="s">
        <v>239</v>
      </c>
      <c r="E7" t="s">
        <v>240</v>
      </c>
      <c r="G7">
        <v>5</v>
      </c>
      <c r="H7" s="50">
        <v>43648.143130208337</v>
      </c>
      <c r="I7" t="s">
        <v>205</v>
      </c>
      <c r="J7" t="s">
        <v>262</v>
      </c>
      <c r="K7" t="s">
        <v>263</v>
      </c>
    </row>
    <row r="8" spans="1:11" x14ac:dyDescent="0.25">
      <c r="G8">
        <v>6</v>
      </c>
      <c r="H8" s="50">
        <v>43648.143130324075</v>
      </c>
      <c r="I8" t="s">
        <v>205</v>
      </c>
      <c r="J8" t="s">
        <v>264</v>
      </c>
      <c r="K8" t="s">
        <v>265</v>
      </c>
    </row>
    <row r="9" spans="1:11" x14ac:dyDescent="0.25">
      <c r="A9" t="s">
        <v>163</v>
      </c>
      <c r="G9">
        <v>7</v>
      </c>
      <c r="H9" s="50">
        <v>43648.143130358796</v>
      </c>
      <c r="I9" t="s">
        <v>205</v>
      </c>
      <c r="J9" t="s">
        <v>266</v>
      </c>
      <c r="K9" t="s">
        <v>267</v>
      </c>
    </row>
    <row r="10" spans="1:11" x14ac:dyDescent="0.25">
      <c r="A10" t="s">
        <v>148</v>
      </c>
      <c r="B10" t="s">
        <v>146</v>
      </c>
      <c r="C10" t="s">
        <v>145</v>
      </c>
      <c r="D10" t="s">
        <v>181</v>
      </c>
      <c r="E10" t="s">
        <v>153</v>
      </c>
      <c r="G10">
        <v>8</v>
      </c>
      <c r="H10" s="50">
        <v>43648.143130439814</v>
      </c>
      <c r="I10" t="s">
        <v>205</v>
      </c>
      <c r="J10" t="s">
        <v>268</v>
      </c>
      <c r="K10" t="s">
        <v>269</v>
      </c>
    </row>
    <row r="11" spans="1:11" x14ac:dyDescent="0.25">
      <c r="A11">
        <v>1</v>
      </c>
      <c r="B11" s="50">
        <v>43648.142958680553</v>
      </c>
      <c r="C11" t="s">
        <v>205</v>
      </c>
      <c r="D11" t="s">
        <v>231</v>
      </c>
      <c r="E11" t="s">
        <v>232</v>
      </c>
      <c r="G11">
        <v>9</v>
      </c>
      <c r="H11" s="50">
        <v>43648.143130590281</v>
      </c>
      <c r="I11" t="s">
        <v>205</v>
      </c>
      <c r="J11" t="s">
        <v>270</v>
      </c>
      <c r="K11" t="s">
        <v>271</v>
      </c>
    </row>
    <row r="12" spans="1:11" x14ac:dyDescent="0.25">
      <c r="A12">
        <v>2</v>
      </c>
      <c r="B12" s="50">
        <v>43648.142958761571</v>
      </c>
      <c r="C12" t="s">
        <v>205</v>
      </c>
      <c r="D12" t="s">
        <v>233</v>
      </c>
      <c r="E12" t="s">
        <v>234</v>
      </c>
      <c r="G12">
        <v>10</v>
      </c>
      <c r="H12" s="50">
        <v>43648.143130671298</v>
      </c>
      <c r="I12" t="s">
        <v>205</v>
      </c>
      <c r="J12" t="s">
        <v>272</v>
      </c>
      <c r="K12" t="s">
        <v>273</v>
      </c>
    </row>
    <row r="13" spans="1:11" x14ac:dyDescent="0.25">
      <c r="A13">
        <v>3</v>
      </c>
      <c r="B13" s="50">
        <v>43648.142958796299</v>
      </c>
      <c r="C13" t="s">
        <v>205</v>
      </c>
      <c r="D13" t="s">
        <v>235</v>
      </c>
      <c r="E13" t="s">
        <v>236</v>
      </c>
      <c r="G13">
        <v>11</v>
      </c>
      <c r="H13" s="50">
        <v>43648.143130787037</v>
      </c>
      <c r="I13" t="s">
        <v>205</v>
      </c>
      <c r="J13" t="s">
        <v>274</v>
      </c>
      <c r="K13" t="s">
        <v>275</v>
      </c>
    </row>
    <row r="14" spans="1:11" x14ac:dyDescent="0.25">
      <c r="A14">
        <v>4</v>
      </c>
      <c r="B14" s="50">
        <v>43648.142958912038</v>
      </c>
      <c r="C14" t="s">
        <v>205</v>
      </c>
      <c r="D14" t="s">
        <v>237</v>
      </c>
      <c r="E14" t="s">
        <v>238</v>
      </c>
      <c r="G14">
        <v>12</v>
      </c>
      <c r="H14" s="50">
        <v>43648.143130868055</v>
      </c>
      <c r="I14" t="s">
        <v>205</v>
      </c>
      <c r="J14" t="s">
        <v>276</v>
      </c>
      <c r="K14" t="s">
        <v>277</v>
      </c>
    </row>
    <row r="15" spans="1:11" x14ac:dyDescent="0.25">
      <c r="A15">
        <v>5</v>
      </c>
      <c r="B15" s="50">
        <v>43648.142959027777</v>
      </c>
      <c r="C15" t="s">
        <v>205</v>
      </c>
      <c r="D15" t="s">
        <v>239</v>
      </c>
      <c r="E15" t="s">
        <v>240</v>
      </c>
      <c r="G15">
        <v>13</v>
      </c>
      <c r="H15" s="50">
        <v>43648.143130937497</v>
      </c>
      <c r="I15" t="s">
        <v>205</v>
      </c>
      <c r="J15" t="s">
        <v>278</v>
      </c>
      <c r="K15" t="s">
        <v>279</v>
      </c>
    </row>
    <row r="16" spans="1:11" x14ac:dyDescent="0.25">
      <c r="G16">
        <v>14</v>
      </c>
      <c r="H16" s="50">
        <v>43648.143131053243</v>
      </c>
      <c r="I16" t="s">
        <v>205</v>
      </c>
      <c r="J16" t="s">
        <v>280</v>
      </c>
      <c r="K16" t="s">
        <v>281</v>
      </c>
    </row>
    <row r="17" spans="1:11" x14ac:dyDescent="0.25">
      <c r="A17" t="s">
        <v>154</v>
      </c>
      <c r="G17">
        <v>15</v>
      </c>
      <c r="H17" s="50">
        <v>43648.14313113426</v>
      </c>
      <c r="I17" t="s">
        <v>205</v>
      </c>
      <c r="J17" t="s">
        <v>282</v>
      </c>
      <c r="K17" t="s">
        <v>283</v>
      </c>
    </row>
    <row r="18" spans="1:11" x14ac:dyDescent="0.25">
      <c r="A18" t="s">
        <v>148</v>
      </c>
      <c r="B18" t="s">
        <v>146</v>
      </c>
      <c r="C18" t="s">
        <v>145</v>
      </c>
      <c r="D18" t="s">
        <v>154</v>
      </c>
      <c r="E18" t="s">
        <v>153</v>
      </c>
      <c r="G18">
        <v>16</v>
      </c>
      <c r="H18" s="50">
        <v>43648.143131215278</v>
      </c>
      <c r="I18" t="s">
        <v>205</v>
      </c>
      <c r="J18" t="s">
        <v>284</v>
      </c>
      <c r="K18" t="s">
        <v>285</v>
      </c>
    </row>
    <row r="19" spans="1:11" x14ac:dyDescent="0.25">
      <c r="A19">
        <v>1</v>
      </c>
      <c r="B19" s="50">
        <v>43648.142965937499</v>
      </c>
      <c r="C19" t="s">
        <v>242</v>
      </c>
      <c r="D19" t="s">
        <v>151</v>
      </c>
      <c r="E19" t="s">
        <v>33</v>
      </c>
      <c r="G19">
        <v>17</v>
      </c>
      <c r="H19" s="50">
        <v>43648.143131446763</v>
      </c>
      <c r="I19" t="s">
        <v>205</v>
      </c>
      <c r="J19" t="s">
        <v>286</v>
      </c>
      <c r="K19" t="s">
        <v>287</v>
      </c>
    </row>
    <row r="20" spans="1:11" x14ac:dyDescent="0.25">
      <c r="A20">
        <v>2</v>
      </c>
      <c r="B20" s="50">
        <v>43648.14296597222</v>
      </c>
      <c r="C20" t="s">
        <v>242</v>
      </c>
      <c r="D20" t="s">
        <v>150</v>
      </c>
      <c r="E20" t="s">
        <v>33</v>
      </c>
    </row>
    <row r="21" spans="1:11" x14ac:dyDescent="0.25">
      <c r="A21">
        <v>3</v>
      </c>
      <c r="B21" s="50">
        <v>43648.142966053238</v>
      </c>
      <c r="C21" t="s">
        <v>242</v>
      </c>
      <c r="D21" t="s">
        <v>149</v>
      </c>
      <c r="E21" t="s">
        <v>33</v>
      </c>
      <c r="G21" t="s">
        <v>201</v>
      </c>
    </row>
    <row r="22" spans="1:11" x14ac:dyDescent="0.25">
      <c r="G22" t="s">
        <v>148</v>
      </c>
      <c r="H22" t="s">
        <v>146</v>
      </c>
      <c r="I22" t="s">
        <v>145</v>
      </c>
      <c r="J22" t="s">
        <v>201</v>
      </c>
      <c r="K22" t="s">
        <v>153</v>
      </c>
    </row>
    <row r="23" spans="1:11" x14ac:dyDescent="0.25">
      <c r="A23" t="s">
        <v>163</v>
      </c>
      <c r="G23">
        <v>1</v>
      </c>
      <c r="H23" s="50">
        <v>43648.143138194442</v>
      </c>
      <c r="I23" t="s">
        <v>205</v>
      </c>
      <c r="J23" t="s">
        <v>288</v>
      </c>
      <c r="K23" t="s">
        <v>289</v>
      </c>
    </row>
    <row r="24" spans="1:11" x14ac:dyDescent="0.25">
      <c r="A24" t="s">
        <v>148</v>
      </c>
      <c r="B24" t="s">
        <v>146</v>
      </c>
      <c r="C24" t="s">
        <v>145</v>
      </c>
      <c r="D24" t="s">
        <v>163</v>
      </c>
      <c r="E24" t="s">
        <v>153</v>
      </c>
      <c r="G24">
        <v>2</v>
      </c>
      <c r="H24" s="50">
        <v>43648.143138310188</v>
      </c>
      <c r="I24" t="s">
        <v>205</v>
      </c>
      <c r="J24" t="s">
        <v>290</v>
      </c>
      <c r="K24" t="s">
        <v>291</v>
      </c>
    </row>
    <row r="25" spans="1:11" x14ac:dyDescent="0.25">
      <c r="A25">
        <v>1</v>
      </c>
      <c r="B25" s="50">
        <v>43648.142988692132</v>
      </c>
      <c r="C25" t="s">
        <v>242</v>
      </c>
      <c r="D25" t="s">
        <v>162</v>
      </c>
      <c r="E25" t="s">
        <v>161</v>
      </c>
      <c r="G25">
        <v>3</v>
      </c>
      <c r="H25" s="50">
        <v>43648.143138344909</v>
      </c>
      <c r="I25" t="s">
        <v>205</v>
      </c>
      <c r="J25" t="s">
        <v>292</v>
      </c>
      <c r="K25" t="s">
        <v>293</v>
      </c>
    </row>
    <row r="26" spans="1:11" x14ac:dyDescent="0.25">
      <c r="A26">
        <v>2</v>
      </c>
      <c r="B26" s="50">
        <v>43648.14298877315</v>
      </c>
      <c r="C26" t="s">
        <v>242</v>
      </c>
      <c r="D26" t="s">
        <v>160</v>
      </c>
      <c r="E26" t="s">
        <v>159</v>
      </c>
      <c r="G26">
        <v>4</v>
      </c>
      <c r="H26" s="50">
        <v>43648.143138425927</v>
      </c>
      <c r="I26" t="s">
        <v>205</v>
      </c>
      <c r="J26" t="s">
        <v>294</v>
      </c>
      <c r="K26" t="s">
        <v>295</v>
      </c>
    </row>
    <row r="27" spans="1:11" x14ac:dyDescent="0.25">
      <c r="A27">
        <v>3</v>
      </c>
      <c r="B27" s="50">
        <v>43648.142988854168</v>
      </c>
      <c r="C27" t="s">
        <v>242</v>
      </c>
      <c r="D27" t="s">
        <v>158</v>
      </c>
      <c r="E27" t="s">
        <v>157</v>
      </c>
      <c r="G27">
        <v>5</v>
      </c>
      <c r="H27" s="50">
        <v>43648.143138506945</v>
      </c>
      <c r="I27" t="s">
        <v>205</v>
      </c>
      <c r="J27" t="s">
        <v>296</v>
      </c>
      <c r="K27" t="s">
        <v>297</v>
      </c>
    </row>
    <row r="29" spans="1:11" x14ac:dyDescent="0.25">
      <c r="A29" t="s">
        <v>182</v>
      </c>
    </row>
    <row r="30" spans="1:11" x14ac:dyDescent="0.25">
      <c r="A30" t="s">
        <v>148</v>
      </c>
      <c r="B30" t="s">
        <v>146</v>
      </c>
      <c r="C30" t="s">
        <v>145</v>
      </c>
      <c r="D30" t="s">
        <v>182</v>
      </c>
      <c r="E30" t="s">
        <v>153</v>
      </c>
      <c r="G30" t="s">
        <v>202</v>
      </c>
    </row>
    <row r="31" spans="1:11" x14ac:dyDescent="0.25">
      <c r="A31">
        <v>1</v>
      </c>
      <c r="B31" s="50">
        <v>43648.142996724535</v>
      </c>
      <c r="C31" t="s">
        <v>205</v>
      </c>
      <c r="D31" t="s">
        <v>243</v>
      </c>
      <c r="E31" t="s">
        <v>244</v>
      </c>
      <c r="G31" t="s">
        <v>148</v>
      </c>
      <c r="H31" t="s">
        <v>146</v>
      </c>
      <c r="I31" t="s">
        <v>145</v>
      </c>
      <c r="J31" t="s">
        <v>202</v>
      </c>
      <c r="K31" t="s">
        <v>153</v>
      </c>
    </row>
    <row r="32" spans="1:11" x14ac:dyDescent="0.25">
      <c r="A32">
        <v>2</v>
      </c>
      <c r="B32" s="50">
        <v>43648.142997222225</v>
      </c>
      <c r="C32" t="s">
        <v>205</v>
      </c>
      <c r="D32" t="s">
        <v>233</v>
      </c>
      <c r="E32" t="s">
        <v>245</v>
      </c>
      <c r="G32">
        <v>1</v>
      </c>
      <c r="H32" s="50">
        <v>43648.143145520837</v>
      </c>
      <c r="I32" t="s">
        <v>205</v>
      </c>
      <c r="J32" t="s">
        <v>298</v>
      </c>
      <c r="K32" t="s">
        <v>299</v>
      </c>
    </row>
    <row r="33" spans="1:11" x14ac:dyDescent="0.25">
      <c r="A33">
        <v>3</v>
      </c>
      <c r="B33" s="50">
        <v>43648.142997303243</v>
      </c>
      <c r="C33" t="s">
        <v>205</v>
      </c>
      <c r="D33" t="s">
        <v>246</v>
      </c>
      <c r="E33" t="s">
        <v>247</v>
      </c>
      <c r="G33">
        <v>2</v>
      </c>
      <c r="H33" s="50">
        <v>43648.143145601854</v>
      </c>
      <c r="I33" t="s">
        <v>205</v>
      </c>
      <c r="J33" t="s">
        <v>233</v>
      </c>
      <c r="K33" t="s">
        <v>300</v>
      </c>
    </row>
    <row r="34" spans="1:11" x14ac:dyDescent="0.25">
      <c r="A34">
        <v>4</v>
      </c>
      <c r="B34" s="50">
        <v>43648.142997372684</v>
      </c>
      <c r="C34" t="s">
        <v>205</v>
      </c>
      <c r="D34" t="s">
        <v>248</v>
      </c>
      <c r="E34" t="s">
        <v>249</v>
      </c>
      <c r="G34">
        <v>3</v>
      </c>
      <c r="H34" s="50">
        <v>43648.143145682872</v>
      </c>
      <c r="I34" t="s">
        <v>205</v>
      </c>
      <c r="J34" t="s">
        <v>301</v>
      </c>
      <c r="K34" t="s">
        <v>302</v>
      </c>
    </row>
    <row r="35" spans="1:11" x14ac:dyDescent="0.25">
      <c r="A35">
        <v>5</v>
      </c>
      <c r="B35" s="50">
        <v>43648.142997453702</v>
      </c>
      <c r="C35" t="s">
        <v>205</v>
      </c>
      <c r="D35" t="s">
        <v>250</v>
      </c>
      <c r="E35" t="s">
        <v>251</v>
      </c>
      <c r="G35">
        <v>4</v>
      </c>
      <c r="H35" s="50">
        <v>43648.143145752314</v>
      </c>
      <c r="I35" t="s">
        <v>205</v>
      </c>
      <c r="J35" t="s">
        <v>303</v>
      </c>
      <c r="K35" t="s">
        <v>304</v>
      </c>
    </row>
    <row r="36" spans="1:11" x14ac:dyDescent="0.25">
      <c r="A36">
        <v>6</v>
      </c>
      <c r="B36" s="50">
        <v>43648.142997488423</v>
      </c>
      <c r="C36" t="s">
        <v>205</v>
      </c>
      <c r="D36" t="s">
        <v>252</v>
      </c>
      <c r="E36" t="s">
        <v>253</v>
      </c>
      <c r="G36">
        <v>5</v>
      </c>
      <c r="H36" s="50">
        <v>43648.143145833332</v>
      </c>
      <c r="I36" t="s">
        <v>205</v>
      </c>
      <c r="J36" t="s">
        <v>305</v>
      </c>
      <c r="K36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219-FE14-401A-9A31-85F94A7749BE}">
  <dimension ref="A1:N83"/>
  <sheetViews>
    <sheetView zoomScale="75" zoomScaleNormal="75" workbookViewId="0">
      <selection activeCell="N35" sqref="N35"/>
    </sheetView>
  </sheetViews>
  <sheetFormatPr defaultRowHeight="15" x14ac:dyDescent="0.25"/>
  <cols>
    <col min="1" max="1" width="21.25" bestFit="1" customWidth="1"/>
    <col min="2" max="2" width="18.875" customWidth="1"/>
    <col min="3" max="3" width="10.875" bestFit="1" customWidth="1"/>
    <col min="4" max="4" width="12.25" bestFit="1" customWidth="1"/>
    <col min="5" max="5" width="12.375" bestFit="1" customWidth="1"/>
    <col min="6" max="6" width="9.875" bestFit="1" customWidth="1"/>
    <col min="7" max="7" width="9.5" bestFit="1" customWidth="1"/>
    <col min="8" max="8" width="16.375" bestFit="1" customWidth="1"/>
    <col min="9" max="10" width="9.5" bestFit="1" customWidth="1"/>
    <col min="11" max="11" width="14.5" bestFit="1" customWidth="1"/>
    <col min="12" max="12" width="6.5" bestFit="1" customWidth="1"/>
    <col min="13" max="13" width="8.375" bestFit="1" customWidth="1"/>
    <col min="14" max="14" width="19.875" bestFit="1" customWidth="1"/>
  </cols>
  <sheetData>
    <row r="1" spans="1:14" x14ac:dyDescent="0.25">
      <c r="B1" t="s">
        <v>140</v>
      </c>
      <c r="C1" t="s">
        <v>139</v>
      </c>
      <c r="D1" t="s">
        <v>138</v>
      </c>
      <c r="E1" t="s">
        <v>137</v>
      </c>
      <c r="F1" t="s">
        <v>136</v>
      </c>
      <c r="G1" t="s">
        <v>135</v>
      </c>
      <c r="H1" t="s">
        <v>134</v>
      </c>
      <c r="I1" t="s">
        <v>133</v>
      </c>
      <c r="J1" t="s">
        <v>132</v>
      </c>
      <c r="K1" t="s">
        <v>131</v>
      </c>
      <c r="L1" t="s">
        <v>130</v>
      </c>
      <c r="M1" t="s">
        <v>129</v>
      </c>
      <c r="N1" t="s">
        <v>128</v>
      </c>
    </row>
    <row r="2" spans="1:14" x14ac:dyDescent="0.25">
      <c r="B2" t="s">
        <v>124</v>
      </c>
      <c r="C2" t="s">
        <v>124</v>
      </c>
      <c r="D2" t="s">
        <v>124</v>
      </c>
      <c r="E2" t="s">
        <v>124</v>
      </c>
      <c r="F2" t="s">
        <v>126</v>
      </c>
      <c r="G2" t="s">
        <v>125</v>
      </c>
      <c r="H2" t="s">
        <v>124</v>
      </c>
      <c r="I2" t="s">
        <v>124</v>
      </c>
      <c r="J2" t="s">
        <v>124</v>
      </c>
      <c r="K2" t="s">
        <v>124</v>
      </c>
      <c r="L2" t="s">
        <v>124</v>
      </c>
      <c r="M2" t="s">
        <v>124</v>
      </c>
      <c r="N2" t="s">
        <v>123</v>
      </c>
    </row>
    <row r="3" spans="1:14" x14ac:dyDescent="0.25">
      <c r="B3">
        <v>250</v>
      </c>
      <c r="C3">
        <v>25</v>
      </c>
      <c r="D3">
        <v>25</v>
      </c>
      <c r="E3">
        <v>25</v>
      </c>
      <c r="F3">
        <v>8</v>
      </c>
      <c r="G3">
        <v>8</v>
      </c>
      <c r="H3">
        <v>50</v>
      </c>
      <c r="I3">
        <v>50</v>
      </c>
      <c r="J3">
        <v>50</v>
      </c>
      <c r="K3">
        <v>50</v>
      </c>
      <c r="L3">
        <v>2</v>
      </c>
      <c r="M3">
        <v>5</v>
      </c>
      <c r="N3">
        <v>1</v>
      </c>
    </row>
    <row r="4" spans="1:14" x14ac:dyDescent="0.25">
      <c r="A4" t="s">
        <v>122</v>
      </c>
      <c r="B4" t="s">
        <v>121</v>
      </c>
      <c r="D4" t="s">
        <v>121</v>
      </c>
      <c r="F4" t="s">
        <v>120</v>
      </c>
      <c r="G4" t="s">
        <v>120</v>
      </c>
      <c r="H4" t="s">
        <v>120</v>
      </c>
      <c r="I4" t="s">
        <v>121</v>
      </c>
      <c r="J4" t="s">
        <v>121</v>
      </c>
      <c r="K4" t="s">
        <v>120</v>
      </c>
      <c r="L4" t="s">
        <v>120</v>
      </c>
      <c r="M4" t="s">
        <v>120</v>
      </c>
      <c r="N4" t="s">
        <v>120</v>
      </c>
    </row>
    <row r="5" spans="1:14" x14ac:dyDescent="0.25">
      <c r="A5">
        <v>1</v>
      </c>
      <c r="B5" t="s">
        <v>33</v>
      </c>
      <c r="C5" t="s">
        <v>119</v>
      </c>
      <c r="D5" t="s">
        <v>118</v>
      </c>
      <c r="E5" t="s">
        <v>117</v>
      </c>
      <c r="F5">
        <v>123456789</v>
      </c>
      <c r="G5" s="1">
        <v>1</v>
      </c>
      <c r="H5" t="s">
        <v>116</v>
      </c>
      <c r="I5" t="s">
        <v>33</v>
      </c>
      <c r="J5" t="s">
        <v>33</v>
      </c>
      <c r="K5" t="s">
        <v>48</v>
      </c>
      <c r="L5" t="s">
        <v>31</v>
      </c>
      <c r="M5">
        <v>99999</v>
      </c>
      <c r="N5">
        <v>1</v>
      </c>
    </row>
    <row r="6" spans="1:14" x14ac:dyDescent="0.25">
      <c r="A6">
        <f t="shared" ref="A6:A25" si="0">A5+1</f>
        <v>2</v>
      </c>
      <c r="B6" t="s">
        <v>33</v>
      </c>
      <c r="C6" t="s">
        <v>115</v>
      </c>
      <c r="D6" t="s">
        <v>33</v>
      </c>
      <c r="E6" t="s">
        <v>114</v>
      </c>
      <c r="F6">
        <v>234567891</v>
      </c>
      <c r="G6" s="1">
        <v>2</v>
      </c>
      <c r="H6" t="s">
        <v>113</v>
      </c>
      <c r="I6" t="s">
        <v>33</v>
      </c>
      <c r="J6" t="s">
        <v>33</v>
      </c>
      <c r="K6" t="s">
        <v>48</v>
      </c>
      <c r="L6" t="s">
        <v>31</v>
      </c>
      <c r="M6">
        <v>99999</v>
      </c>
      <c r="N6">
        <v>1</v>
      </c>
    </row>
    <row r="7" spans="1:14" x14ac:dyDescent="0.25">
      <c r="A7">
        <f t="shared" si="0"/>
        <v>3</v>
      </c>
      <c r="B7" t="s">
        <v>33</v>
      </c>
      <c r="C7" t="s">
        <v>112</v>
      </c>
      <c r="D7" t="s">
        <v>33</v>
      </c>
      <c r="E7" t="s">
        <v>111</v>
      </c>
      <c r="F7">
        <v>123456791</v>
      </c>
      <c r="G7" s="1">
        <v>3</v>
      </c>
      <c r="H7" t="s">
        <v>110</v>
      </c>
      <c r="I7" t="s">
        <v>33</v>
      </c>
      <c r="J7" t="s">
        <v>33</v>
      </c>
      <c r="K7" t="s">
        <v>109</v>
      </c>
      <c r="L7" t="s">
        <v>31</v>
      </c>
      <c r="M7">
        <v>99999</v>
      </c>
      <c r="N7">
        <v>1</v>
      </c>
    </row>
    <row r="8" spans="1:14" x14ac:dyDescent="0.25">
      <c r="A8">
        <f t="shared" si="0"/>
        <v>4</v>
      </c>
      <c r="B8" t="s">
        <v>33</v>
      </c>
      <c r="C8" t="s">
        <v>108</v>
      </c>
      <c r="D8" t="s">
        <v>107</v>
      </c>
      <c r="E8" t="s">
        <v>106</v>
      </c>
      <c r="F8">
        <v>123456792</v>
      </c>
      <c r="G8" s="1">
        <v>4</v>
      </c>
      <c r="H8" t="s">
        <v>105</v>
      </c>
      <c r="I8" t="s">
        <v>33</v>
      </c>
      <c r="J8" t="s">
        <v>33</v>
      </c>
      <c r="K8" t="s">
        <v>104</v>
      </c>
      <c r="L8" t="s">
        <v>103</v>
      </c>
      <c r="M8">
        <v>99999</v>
      </c>
      <c r="N8">
        <v>1</v>
      </c>
    </row>
    <row r="9" spans="1:14" x14ac:dyDescent="0.25">
      <c r="A9">
        <f t="shared" si="0"/>
        <v>5</v>
      </c>
      <c r="B9" t="s">
        <v>33</v>
      </c>
      <c r="C9" t="s">
        <v>102</v>
      </c>
      <c r="D9" t="s">
        <v>33</v>
      </c>
      <c r="E9" t="s">
        <v>101</v>
      </c>
      <c r="F9">
        <v>123456793</v>
      </c>
      <c r="G9" s="1">
        <v>5</v>
      </c>
      <c r="H9" t="s">
        <v>100</v>
      </c>
      <c r="I9" t="s">
        <v>33</v>
      </c>
      <c r="J9" t="s">
        <v>33</v>
      </c>
      <c r="K9" t="s">
        <v>99</v>
      </c>
      <c r="L9" t="s">
        <v>31</v>
      </c>
      <c r="M9">
        <v>99999</v>
      </c>
      <c r="N9">
        <v>1</v>
      </c>
    </row>
    <row r="10" spans="1:14" x14ac:dyDescent="0.25">
      <c r="A10">
        <f t="shared" si="0"/>
        <v>6</v>
      </c>
      <c r="B10" t="s">
        <v>33</v>
      </c>
      <c r="C10" t="s">
        <v>98</v>
      </c>
      <c r="D10" t="s">
        <v>33</v>
      </c>
      <c r="E10" t="s">
        <v>97</v>
      </c>
      <c r="F10">
        <v>123456794</v>
      </c>
      <c r="G10" s="1">
        <v>6</v>
      </c>
      <c r="H10" t="s">
        <v>96</v>
      </c>
      <c r="I10" t="s">
        <v>33</v>
      </c>
      <c r="J10" t="s">
        <v>33</v>
      </c>
      <c r="K10" t="s">
        <v>95</v>
      </c>
      <c r="L10" t="s">
        <v>31</v>
      </c>
      <c r="M10">
        <v>99999</v>
      </c>
      <c r="N10">
        <v>1</v>
      </c>
    </row>
    <row r="11" spans="1:14" x14ac:dyDescent="0.25">
      <c r="A11">
        <f t="shared" si="0"/>
        <v>7</v>
      </c>
      <c r="B11" t="s">
        <v>33</v>
      </c>
      <c r="C11" t="s">
        <v>94</v>
      </c>
      <c r="D11" t="s">
        <v>33</v>
      </c>
      <c r="E11" t="s">
        <v>93</v>
      </c>
      <c r="F11">
        <v>123456795</v>
      </c>
      <c r="G11" s="1">
        <v>7</v>
      </c>
      <c r="H11" t="s">
        <v>92</v>
      </c>
      <c r="I11" t="s">
        <v>33</v>
      </c>
      <c r="J11" t="s">
        <v>33</v>
      </c>
      <c r="K11" t="s">
        <v>91</v>
      </c>
      <c r="L11" t="s">
        <v>31</v>
      </c>
      <c r="M11">
        <v>99999</v>
      </c>
      <c r="N11">
        <v>1</v>
      </c>
    </row>
    <row r="12" spans="1:14" x14ac:dyDescent="0.25">
      <c r="A12">
        <f t="shared" si="0"/>
        <v>8</v>
      </c>
      <c r="B12" t="s">
        <v>33</v>
      </c>
      <c r="C12" t="s">
        <v>90</v>
      </c>
      <c r="D12" t="s">
        <v>33</v>
      </c>
      <c r="E12" t="s">
        <v>89</v>
      </c>
      <c r="F12">
        <v>123456796</v>
      </c>
      <c r="G12" s="1">
        <v>8</v>
      </c>
      <c r="H12" t="s">
        <v>88</v>
      </c>
      <c r="I12" t="s">
        <v>33</v>
      </c>
      <c r="J12" t="s">
        <v>33</v>
      </c>
      <c r="K12" t="s">
        <v>61</v>
      </c>
      <c r="L12" t="s">
        <v>31</v>
      </c>
      <c r="M12">
        <v>99999</v>
      </c>
      <c r="N12">
        <v>1</v>
      </c>
    </row>
    <row r="13" spans="1:14" x14ac:dyDescent="0.25">
      <c r="A13">
        <f t="shared" si="0"/>
        <v>9</v>
      </c>
      <c r="B13" t="s">
        <v>33</v>
      </c>
      <c r="C13" t="s">
        <v>87</v>
      </c>
      <c r="D13" t="s">
        <v>33</v>
      </c>
      <c r="E13" t="s">
        <v>86</v>
      </c>
      <c r="F13">
        <v>123456797</v>
      </c>
      <c r="G13" s="1">
        <v>9</v>
      </c>
      <c r="H13" t="s">
        <v>85</v>
      </c>
      <c r="I13" t="s">
        <v>33</v>
      </c>
      <c r="J13" t="s">
        <v>33</v>
      </c>
      <c r="K13" t="s">
        <v>61</v>
      </c>
      <c r="L13" t="s">
        <v>31</v>
      </c>
      <c r="M13">
        <v>99999</v>
      </c>
      <c r="N13">
        <v>1</v>
      </c>
    </row>
    <row r="14" spans="1:14" x14ac:dyDescent="0.25">
      <c r="A14">
        <f t="shared" si="0"/>
        <v>10</v>
      </c>
      <c r="B14" t="s">
        <v>33</v>
      </c>
      <c r="C14" t="s">
        <v>84</v>
      </c>
      <c r="D14" t="s">
        <v>83</v>
      </c>
      <c r="E14" t="s">
        <v>82</v>
      </c>
      <c r="F14">
        <v>123456798</v>
      </c>
      <c r="G14" s="1">
        <v>10</v>
      </c>
      <c r="H14" t="s">
        <v>81</v>
      </c>
      <c r="I14" t="s">
        <v>33</v>
      </c>
      <c r="J14" t="s">
        <v>33</v>
      </c>
      <c r="K14" t="s">
        <v>80</v>
      </c>
      <c r="L14" t="s">
        <v>79</v>
      </c>
      <c r="M14">
        <v>99999</v>
      </c>
      <c r="N14">
        <v>1</v>
      </c>
    </row>
    <row r="15" spans="1:14" x14ac:dyDescent="0.25">
      <c r="A15">
        <f t="shared" si="0"/>
        <v>11</v>
      </c>
      <c r="B15" t="s">
        <v>33</v>
      </c>
      <c r="C15" t="s">
        <v>78</v>
      </c>
      <c r="D15" t="s">
        <v>77</v>
      </c>
      <c r="E15" t="s">
        <v>76</v>
      </c>
      <c r="F15">
        <v>123456799</v>
      </c>
      <c r="G15" s="1">
        <v>11</v>
      </c>
      <c r="H15" t="s">
        <v>75</v>
      </c>
      <c r="I15" t="s">
        <v>33</v>
      </c>
      <c r="J15" t="s">
        <v>33</v>
      </c>
      <c r="K15" t="s">
        <v>74</v>
      </c>
      <c r="L15" t="s">
        <v>73</v>
      </c>
      <c r="M15">
        <v>99999</v>
      </c>
      <c r="N15">
        <v>1</v>
      </c>
    </row>
    <row r="16" spans="1:14" x14ac:dyDescent="0.25">
      <c r="A16">
        <f t="shared" si="0"/>
        <v>12</v>
      </c>
      <c r="B16" t="s">
        <v>33</v>
      </c>
      <c r="C16" t="s">
        <v>72</v>
      </c>
      <c r="D16" t="s">
        <v>33</v>
      </c>
      <c r="E16" t="s">
        <v>71</v>
      </c>
      <c r="F16">
        <v>123456800</v>
      </c>
      <c r="G16" s="1">
        <v>12</v>
      </c>
      <c r="H16" t="s">
        <v>70</v>
      </c>
      <c r="I16" t="s">
        <v>33</v>
      </c>
      <c r="J16" t="s">
        <v>33</v>
      </c>
      <c r="K16" t="s">
        <v>61</v>
      </c>
      <c r="L16" t="s">
        <v>31</v>
      </c>
      <c r="M16">
        <v>99999</v>
      </c>
      <c r="N16">
        <v>1</v>
      </c>
    </row>
    <row r="17" spans="1:14" x14ac:dyDescent="0.25">
      <c r="A17">
        <f t="shared" si="0"/>
        <v>13</v>
      </c>
      <c r="B17" t="s">
        <v>33</v>
      </c>
      <c r="C17" t="s">
        <v>69</v>
      </c>
      <c r="D17" t="s">
        <v>68</v>
      </c>
      <c r="E17" t="s">
        <v>67</v>
      </c>
      <c r="F17">
        <v>123456801</v>
      </c>
      <c r="G17" s="1">
        <v>13</v>
      </c>
      <c r="H17" t="s">
        <v>66</v>
      </c>
      <c r="I17" t="s">
        <v>33</v>
      </c>
      <c r="J17" t="s">
        <v>33</v>
      </c>
      <c r="K17" t="s">
        <v>65</v>
      </c>
      <c r="L17" t="s">
        <v>31</v>
      </c>
      <c r="M17">
        <v>99999</v>
      </c>
      <c r="N17">
        <v>1</v>
      </c>
    </row>
    <row r="18" spans="1:14" x14ac:dyDescent="0.25">
      <c r="A18">
        <f t="shared" si="0"/>
        <v>14</v>
      </c>
      <c r="B18" t="s">
        <v>33</v>
      </c>
      <c r="C18" t="s">
        <v>64</v>
      </c>
      <c r="D18" t="s">
        <v>33</v>
      </c>
      <c r="E18" t="s">
        <v>63</v>
      </c>
      <c r="F18">
        <v>123456802</v>
      </c>
      <c r="G18" s="1">
        <v>14</v>
      </c>
      <c r="H18" t="s">
        <v>62</v>
      </c>
      <c r="I18" t="s">
        <v>33</v>
      </c>
      <c r="J18" t="s">
        <v>33</v>
      </c>
      <c r="K18" t="s">
        <v>61</v>
      </c>
      <c r="L18" t="s">
        <v>31</v>
      </c>
      <c r="M18">
        <v>99999</v>
      </c>
      <c r="N18">
        <v>1</v>
      </c>
    </row>
    <row r="19" spans="1:14" x14ac:dyDescent="0.25">
      <c r="A19">
        <f t="shared" si="0"/>
        <v>15</v>
      </c>
      <c r="B19" t="s">
        <v>33</v>
      </c>
      <c r="C19" t="s">
        <v>60</v>
      </c>
      <c r="D19" t="s">
        <v>59</v>
      </c>
      <c r="E19" t="s">
        <v>58</v>
      </c>
      <c r="F19">
        <v>123456803</v>
      </c>
      <c r="G19" s="1">
        <v>15</v>
      </c>
      <c r="H19" t="s">
        <v>57</v>
      </c>
      <c r="I19" t="s">
        <v>33</v>
      </c>
      <c r="J19" t="s">
        <v>33</v>
      </c>
      <c r="K19" t="s">
        <v>56</v>
      </c>
      <c r="L19" t="s">
        <v>31</v>
      </c>
      <c r="M19">
        <v>99999</v>
      </c>
      <c r="N19">
        <v>1</v>
      </c>
    </row>
    <row r="20" spans="1:14" x14ac:dyDescent="0.25">
      <c r="A20">
        <f t="shared" si="0"/>
        <v>16</v>
      </c>
      <c r="B20" t="s">
        <v>33</v>
      </c>
      <c r="C20" t="s">
        <v>55</v>
      </c>
      <c r="D20" t="s">
        <v>33</v>
      </c>
      <c r="E20" t="s">
        <v>54</v>
      </c>
      <c r="F20">
        <v>123456804</v>
      </c>
      <c r="G20" s="1">
        <v>16</v>
      </c>
      <c r="H20" t="s">
        <v>53</v>
      </c>
      <c r="I20" t="s">
        <v>33</v>
      </c>
      <c r="J20" t="s">
        <v>33</v>
      </c>
      <c r="K20" t="s">
        <v>52</v>
      </c>
      <c r="L20" t="s">
        <v>31</v>
      </c>
      <c r="M20">
        <v>99999</v>
      </c>
      <c r="N20">
        <v>1</v>
      </c>
    </row>
    <row r="21" spans="1:14" x14ac:dyDescent="0.25">
      <c r="A21">
        <f t="shared" si="0"/>
        <v>17</v>
      </c>
      <c r="B21" t="s">
        <v>33</v>
      </c>
      <c r="C21" t="s">
        <v>51</v>
      </c>
      <c r="D21" t="s">
        <v>33</v>
      </c>
      <c r="E21" t="s">
        <v>50</v>
      </c>
      <c r="F21">
        <v>123456805</v>
      </c>
      <c r="G21" s="1">
        <v>17</v>
      </c>
      <c r="H21" t="s">
        <v>49</v>
      </c>
      <c r="I21" t="s">
        <v>33</v>
      </c>
      <c r="J21" t="s">
        <v>33</v>
      </c>
      <c r="K21" t="s">
        <v>48</v>
      </c>
      <c r="L21" t="s">
        <v>31</v>
      </c>
      <c r="M21">
        <v>99999</v>
      </c>
      <c r="N21">
        <v>1</v>
      </c>
    </row>
    <row r="22" spans="1:14" x14ac:dyDescent="0.25">
      <c r="A22">
        <f t="shared" si="0"/>
        <v>18</v>
      </c>
      <c r="B22" t="s">
        <v>33</v>
      </c>
      <c r="C22" t="s">
        <v>47</v>
      </c>
      <c r="D22" t="s">
        <v>33</v>
      </c>
      <c r="E22" t="s">
        <v>46</v>
      </c>
      <c r="F22">
        <v>123456806</v>
      </c>
      <c r="G22" s="1">
        <v>18</v>
      </c>
      <c r="H22" t="s">
        <v>45</v>
      </c>
      <c r="I22" t="s">
        <v>33</v>
      </c>
      <c r="J22" t="s">
        <v>33</v>
      </c>
      <c r="K22" t="s">
        <v>44</v>
      </c>
      <c r="L22" t="s">
        <v>31</v>
      </c>
      <c r="M22">
        <v>99999</v>
      </c>
      <c r="N22">
        <v>1</v>
      </c>
    </row>
    <row r="23" spans="1:14" x14ac:dyDescent="0.25">
      <c r="A23">
        <f t="shared" si="0"/>
        <v>19</v>
      </c>
      <c r="B23" t="s">
        <v>33</v>
      </c>
      <c r="C23" t="s">
        <v>43</v>
      </c>
      <c r="D23" t="s">
        <v>42</v>
      </c>
      <c r="E23" t="s">
        <v>41</v>
      </c>
      <c r="F23">
        <v>123456807</v>
      </c>
      <c r="G23" s="1">
        <v>19</v>
      </c>
      <c r="H23" t="s">
        <v>40</v>
      </c>
      <c r="I23" t="s">
        <v>33</v>
      </c>
      <c r="J23" t="s">
        <v>33</v>
      </c>
      <c r="K23" t="s">
        <v>32</v>
      </c>
      <c r="L23" t="s">
        <v>31</v>
      </c>
      <c r="M23">
        <v>99999</v>
      </c>
      <c r="N23">
        <v>1</v>
      </c>
    </row>
    <row r="24" spans="1:14" x14ac:dyDescent="0.25">
      <c r="A24">
        <f t="shared" si="0"/>
        <v>20</v>
      </c>
      <c r="B24" t="s">
        <v>33</v>
      </c>
      <c r="C24" t="s">
        <v>39</v>
      </c>
      <c r="D24" t="s">
        <v>33</v>
      </c>
      <c r="E24" t="s">
        <v>38</v>
      </c>
      <c r="F24">
        <v>123456808</v>
      </c>
      <c r="G24" s="1">
        <v>20</v>
      </c>
      <c r="H24" t="s">
        <v>37</v>
      </c>
      <c r="I24" t="s">
        <v>33</v>
      </c>
      <c r="J24" t="s">
        <v>33</v>
      </c>
      <c r="K24" t="s">
        <v>32</v>
      </c>
      <c r="L24" t="s">
        <v>31</v>
      </c>
      <c r="M24">
        <v>99999</v>
      </c>
      <c r="N24">
        <v>1</v>
      </c>
    </row>
    <row r="25" spans="1:14" x14ac:dyDescent="0.25">
      <c r="A25">
        <f t="shared" si="0"/>
        <v>21</v>
      </c>
      <c r="B25" t="s">
        <v>33</v>
      </c>
      <c r="C25" t="s">
        <v>36</v>
      </c>
      <c r="D25" t="s">
        <v>33</v>
      </c>
      <c r="E25" t="s">
        <v>35</v>
      </c>
      <c r="F25">
        <v>123456809</v>
      </c>
      <c r="G25" s="1">
        <v>21</v>
      </c>
      <c r="H25" t="s">
        <v>34</v>
      </c>
      <c r="I25" t="s">
        <v>33</v>
      </c>
      <c r="J25" t="s">
        <v>33</v>
      </c>
      <c r="K25" t="s">
        <v>32</v>
      </c>
      <c r="L25" t="s">
        <v>31</v>
      </c>
      <c r="M25">
        <v>99999</v>
      </c>
      <c r="N25">
        <v>1</v>
      </c>
    </row>
    <row r="27" spans="1:14" ht="23.25" x14ac:dyDescent="0.35">
      <c r="A27" s="3" t="s">
        <v>168</v>
      </c>
    </row>
    <row r="28" spans="1:14" x14ac:dyDescent="0.25">
      <c r="A28" t="s">
        <v>127</v>
      </c>
    </row>
    <row r="30" spans="1:14" x14ac:dyDescent="0.25">
      <c r="A30" t="str">
        <f>$A$28&amp;'Cust Schema'!B5&amp;",'"&amp;'Cust Schema'!C5&amp;"',"&amp;IF('Cust Schema'!D5="NULL","NULL,","'"&amp;'Cust Schema'!D5&amp;"','")&amp;'Cust Schema'!E5&amp;"',"&amp;'Cust Schema'!F5&amp;",'"&amp;TEXT('Cust Schema'!G5,("yyyy-mm-dd"))&amp;"','"&amp;'Cust Schema'!H5&amp;"',"&amp;'Cust Schema'!I5&amp;","&amp;'Cust Schema'!J5&amp;",'"&amp;'Cust Schema'!K5&amp;"','"&amp;'Cust Schema'!L5&amp;"','"&amp;'Cust Schema'!M5&amp;"',"&amp;'Cust Schema'!N5</f>
        <v>EXEC cust.SP_InsertInsureesAccountData NULL,'Matthew','Michaels','Moore',123456789,'1900-01-01','123 Awesome street',NULL,NULL,'Anytown','CA','99999',1</v>
      </c>
    </row>
    <row r="31" spans="1:14" x14ac:dyDescent="0.25">
      <c r="A31" t="str">
        <f>$A$28&amp;'Cust Schema'!B6&amp;",'"&amp;'Cust Schema'!C6&amp;"',"&amp;IF('Cust Schema'!D6="NULL","NULL,'","'"&amp;'Cust Schema'!D6&amp;"','")&amp;'Cust Schema'!E6&amp;"',"&amp;'Cust Schema'!F6&amp;",'"&amp;TEXT('Cust Schema'!G6,("yyyy-mm-dd"))&amp;"','"&amp;'Cust Schema'!H6&amp;"',"&amp;'Cust Schema'!I6&amp;","&amp;'Cust Schema'!J6&amp;",'"&amp;'Cust Schema'!K6&amp;"','"&amp;'Cust Schema'!L6&amp;"','"&amp;'Cust Schema'!M6&amp;"',"&amp;'Cust Schema'!N6</f>
        <v>EXEC cust.SP_InsertInsureesAccountData NULL,'Sharon',NULL,'Paesachov',234567891,'1900-01-02','124 Awesome street',NULL,NULL,'Anytown','CA','99999',1</v>
      </c>
    </row>
    <row r="32" spans="1:14" x14ac:dyDescent="0.25">
      <c r="A32" t="str">
        <f>$A$28&amp;'Cust Schema'!B7&amp;",'"&amp;'Cust Schema'!C7&amp;"',"&amp;IF('Cust Schema'!D7="NULL","NULL,'","'"&amp;'Cust Schema'!D7&amp;"','")&amp;'Cust Schema'!E7&amp;"',"&amp;'Cust Schema'!F7&amp;",'"&amp;TEXT('Cust Schema'!G7,("yyyy-mm-dd"))&amp;"','"&amp;'Cust Schema'!H7&amp;"',"&amp;'Cust Schema'!I7&amp;","&amp;'Cust Schema'!J7&amp;",'"&amp;'Cust Schema'!K7&amp;"','"&amp;'Cust Schema'!L7&amp;"','"&amp;'Cust Schema'!M7&amp;"',"&amp;'Cust Schema'!N7</f>
        <v>EXEC cust.SP_InsertInsureesAccountData NULL,'Anomandaris',NULL,'Dragnipurake',123456791,'1900-01-03','125 Awesome street',NULL,NULL,'Kurald Galain','CA','99999',1</v>
      </c>
    </row>
    <row r="33" spans="1:1" x14ac:dyDescent="0.25">
      <c r="A33" t="str">
        <f>$A$28&amp;'Cust Schema'!B8&amp;",'"&amp;'Cust Schema'!C8&amp;"',"&amp;IF('Cust Schema'!D8="NULL","NULL,'","'"&amp;'Cust Schema'!D8&amp;"','")&amp;'Cust Schema'!E8&amp;"',"&amp;'Cust Schema'!F8&amp;",'"&amp;TEXT('Cust Schema'!G8,("yyyy-mm-dd"))&amp;"','"&amp;'Cust Schema'!H8&amp;"',"&amp;'Cust Schema'!I8&amp;","&amp;'Cust Schema'!J8&amp;",'"&amp;'Cust Schema'!K8&amp;"','"&amp;'Cust Schema'!L8&amp;"','"&amp;'Cust Schema'!M8&amp;"',"&amp;'Cust Schema'!N8</f>
        <v>EXEC cust.SP_InsertInsureesAccountData NULL,'Butt','Face','McPoopypants',123456792,'1900-01-04','126 Awesome street',NULL,NULL,'Poopsville','NV','99999',1</v>
      </c>
    </row>
    <row r="34" spans="1:1" x14ac:dyDescent="0.25">
      <c r="A34" t="str">
        <f>$A$28&amp;'Cust Schema'!B9&amp;",'"&amp;'Cust Schema'!C9&amp;"',"&amp;IF('Cust Schema'!D9="NULL","NULL,'","'"&amp;'Cust Schema'!D9&amp;"','")&amp;'Cust Schema'!E9&amp;"',"&amp;'Cust Schema'!F9&amp;",'"&amp;TEXT('Cust Schema'!G9,("yyyy-mm-dd"))&amp;"','"&amp;'Cust Schema'!H9&amp;"',"&amp;'Cust Schema'!I9&amp;","&amp;'Cust Schema'!J9&amp;",'"&amp;'Cust Schema'!K9&amp;"','"&amp;'Cust Schema'!L9&amp;"','"&amp;'Cust Schema'!M9&amp;"',"&amp;'Cust Schema'!N9</f>
        <v>EXEC cust.SP_InsertInsureesAccountData NULL,'Trull',NULL,'Sengar',123456793,'1900-01-05','127 Awesome street',NULL,NULL,'Kurald Emurhlan','CA','99999',1</v>
      </c>
    </row>
    <row r="35" spans="1:1" x14ac:dyDescent="0.25">
      <c r="A35" t="str">
        <f>$A$28&amp;'Cust Schema'!B10&amp;",'"&amp;'Cust Schema'!C10&amp;"',"&amp;IF('Cust Schema'!D10="NULL","NULL,'","'"&amp;'Cust Schema'!D10&amp;"','")&amp;'Cust Schema'!E10&amp;"',"&amp;'Cust Schema'!F10&amp;",'"&amp;TEXT('Cust Schema'!G10,("yyyy-mm-dd"))&amp;"','"&amp;'Cust Schema'!H10&amp;"',"&amp;'Cust Schema'!I10&amp;","&amp;'Cust Schema'!J10&amp;",'"&amp;'Cust Schema'!K10&amp;"','"&amp;'Cust Schema'!L10&amp;"','"&amp;'Cust Schema'!M10&amp;"',"&amp;'Cust Schema'!N10</f>
        <v>EXEC cust.SP_InsertInsureesAccountData NULL,'Paul',NULL,'Atreides',123456794,'1900-01-06','128 Awesome street',NULL,NULL,'Caladan','CA','99999',1</v>
      </c>
    </row>
    <row r="36" spans="1:1" x14ac:dyDescent="0.25">
      <c r="A36" t="str">
        <f>$A$28&amp;'Cust Schema'!B11&amp;",'"&amp;'Cust Schema'!C11&amp;"',"&amp;IF('Cust Schema'!D11="NULL","NULL,'","'"&amp;'Cust Schema'!D11&amp;"','")&amp;'Cust Schema'!E11&amp;"',"&amp;'Cust Schema'!F11&amp;",'"&amp;TEXT('Cust Schema'!G11,("yyyy-mm-dd"))&amp;"','"&amp;'Cust Schema'!H11&amp;"',"&amp;'Cust Schema'!I11&amp;","&amp;'Cust Schema'!J11&amp;",'"&amp;'Cust Schema'!K11&amp;"','"&amp;'Cust Schema'!L11&amp;"','"&amp;'Cust Schema'!M11&amp;"',"&amp;'Cust Schema'!N11</f>
        <v>EXEC cust.SP_InsertInsureesAccountData NULL,'Karsa',NULL,'Orlong',123456795,'1900-01-07','129 Awesome street',NULL,NULL,'Teblor','CA','99999',1</v>
      </c>
    </row>
    <row r="37" spans="1:1" x14ac:dyDescent="0.25">
      <c r="A37" t="str">
        <f>$A$28&amp;'Cust Schema'!B12&amp;",'"&amp;'Cust Schema'!C12&amp;"',"&amp;IF('Cust Schema'!D12="NULL","NULL,'","'"&amp;'Cust Schema'!D12&amp;"','")&amp;'Cust Schema'!E12&amp;"',"&amp;'Cust Schema'!F12&amp;",'"&amp;TEXT('Cust Schema'!G12,("yyyy-mm-dd"))&amp;"','"&amp;'Cust Schema'!H12&amp;"',"&amp;'Cust Schema'!I12&amp;","&amp;'Cust Schema'!J12&amp;",'"&amp;'Cust Schema'!K12&amp;"','"&amp;'Cust Schema'!L12&amp;"','"&amp;'Cust Schema'!M12&amp;"',"&amp;'Cust Schema'!N12</f>
        <v>EXEC cust.SP_InsertInsureesAccountData NULL,'Whiskey',NULL,'Jack',123456796,'1900-01-08','130 Awesome street',NULL,NULL,'Malazan','CA','99999',1</v>
      </c>
    </row>
    <row r="38" spans="1:1" x14ac:dyDescent="0.25">
      <c r="A38" t="str">
        <f>$A$28&amp;'Cust Schema'!B13&amp;",'"&amp;'Cust Schema'!C13&amp;"',"&amp;IF('Cust Schema'!D13="NULL","NULL,'","'"&amp;'Cust Schema'!D13&amp;"','")&amp;'Cust Schema'!E13&amp;"',"&amp;'Cust Schema'!F13&amp;",'"&amp;TEXT('Cust Schema'!G13,("yyyy-mm-dd"))&amp;"','"&amp;'Cust Schema'!H13&amp;"',"&amp;'Cust Schema'!I13&amp;","&amp;'Cust Schema'!J13&amp;",'"&amp;'Cust Schema'!K13&amp;"','"&amp;'Cust Schema'!L13&amp;"','"&amp;'Cust Schema'!M13&amp;"',"&amp;'Cust Schema'!N13</f>
        <v>EXEC cust.SP_InsertInsureesAccountData NULL,'Fiddler',NULL,'Strings',123456797,'1900-01-09','131 Awesome street',NULL,NULL,'Malazan','CA','99999',1</v>
      </c>
    </row>
    <row r="39" spans="1:1" x14ac:dyDescent="0.25">
      <c r="A39" t="str">
        <f>$A$28&amp;'Cust Schema'!B14&amp;",'"&amp;'Cust Schema'!C14&amp;"',"&amp;IF('Cust Schema'!D14="NULL","NULL,'","'"&amp;'Cust Schema'!D14&amp;"','")&amp;'Cust Schema'!E14&amp;"',"&amp;'Cust Schema'!F14&amp;",'"&amp;TEXT('Cust Schema'!G14,("yyyy-mm-dd"))&amp;"','"&amp;'Cust Schema'!H14&amp;"',"&amp;'Cust Schema'!I14&amp;","&amp;'Cust Schema'!J14&amp;",'"&amp;'Cust Schema'!K14&amp;"','"&amp;'Cust Schema'!L14&amp;"','"&amp;'Cust Schema'!M14&amp;"',"&amp;'Cust Schema'!N14</f>
        <v>EXEC cust.SP_InsertInsureesAccountData NULL,'Clark','Superman','Kent',123456798,'1900-01-10','132 Awesome street',NULL,NULL,'Smallville','IO','99999',1</v>
      </c>
    </row>
    <row r="40" spans="1:1" x14ac:dyDescent="0.25">
      <c r="A40" t="str">
        <f>$A$28&amp;'Cust Schema'!B15&amp;",'"&amp;'Cust Schema'!C15&amp;"',"&amp;IF('Cust Schema'!D15="NULL","NULL,'","'"&amp;'Cust Schema'!D15&amp;"','")&amp;'Cust Schema'!E15&amp;"',"&amp;'Cust Schema'!F15&amp;",'"&amp;TEXT('Cust Schema'!G15,("yyyy-mm-dd"))&amp;"','"&amp;'Cust Schema'!H15&amp;"',"&amp;'Cust Schema'!I15&amp;","&amp;'Cust Schema'!J15&amp;",'"&amp;'Cust Schema'!K15&amp;"','"&amp;'Cust Schema'!L15&amp;"','"&amp;'Cust Schema'!M15&amp;"',"&amp;'Cust Schema'!N15</f>
        <v>EXEC cust.SP_InsertInsureesAccountData NULL,'Bruce','Batman','Wayne',123456799,'1900-01-11','133 Awesome street',NULL,NULL,'Gotham City','NY','99999',1</v>
      </c>
    </row>
    <row r="41" spans="1:1" x14ac:dyDescent="0.25">
      <c r="A41" t="str">
        <f>$A$28&amp;'Cust Schema'!B16&amp;",'"&amp;'Cust Schema'!C16&amp;"',"&amp;IF('Cust Schema'!D16="NULL","NULL,'","'"&amp;'Cust Schema'!D16&amp;"','")&amp;'Cust Schema'!E16&amp;"',"&amp;'Cust Schema'!F16&amp;",'"&amp;TEXT('Cust Schema'!G16,("yyyy-mm-dd"))&amp;"','"&amp;'Cust Schema'!H16&amp;"',"&amp;'Cust Schema'!I16&amp;","&amp;'Cust Schema'!J16&amp;",'"&amp;'Cust Schema'!K16&amp;"','"&amp;'Cust Schema'!L16&amp;"','"&amp;'Cust Schema'!M16&amp;"',"&amp;'Cust Schema'!N16</f>
        <v>EXEC cust.SP_InsertInsureesAccountData NULL,'Dassem',NULL,'Ultor',123456800,'1900-01-12','134 Awesome street',NULL,NULL,'Malazan','CA','99999',1</v>
      </c>
    </row>
    <row r="42" spans="1:1" x14ac:dyDescent="0.25">
      <c r="A42" t="str">
        <f>$A$28&amp;'Cust Schema'!B17&amp;",'"&amp;'Cust Schema'!C17&amp;"',"&amp;IF('Cust Schema'!D17="NULL","NULL,'","'"&amp;'Cust Schema'!D17&amp;"','")&amp;'Cust Schema'!E17&amp;"',"&amp;'Cust Schema'!F17&amp;",'"&amp;TEXT('Cust Schema'!G17,("yyyy-mm-dd"))&amp;"','"&amp;'Cust Schema'!H17&amp;"',"&amp;'Cust Schema'!I17&amp;","&amp;'Cust Schema'!J17&amp;",'"&amp;'Cust Schema'!K17&amp;"','"&amp;'Cust Schema'!L17&amp;"','"&amp;'Cust Schema'!M17&amp;"',"&amp;'Cust Schema'!N17</f>
        <v>EXEC cust.SP_InsertInsureesAccountData NULL,'Onos','FirstSword','T'oolan',123456801,'1900-01-13','135 Awesome street',NULL,NULL,'Clanless','CA','99999',1</v>
      </c>
    </row>
    <row r="43" spans="1:1" x14ac:dyDescent="0.25">
      <c r="A43" t="str">
        <f>$A$28&amp;'Cust Schema'!B18&amp;",'"&amp;'Cust Schema'!C18&amp;"',"&amp;IF('Cust Schema'!D18="NULL","NULL,'","'"&amp;'Cust Schema'!D18&amp;"','")&amp;'Cust Schema'!E18&amp;"',"&amp;'Cust Schema'!F18&amp;",'"&amp;TEXT('Cust Schema'!G18,("yyyy-mm-dd"))&amp;"','"&amp;'Cust Schema'!H18&amp;"',"&amp;'Cust Schema'!I18&amp;","&amp;'Cust Schema'!J18&amp;",'"&amp;'Cust Schema'!K18&amp;"','"&amp;'Cust Schema'!L18&amp;"','"&amp;'Cust Schema'!M18&amp;"',"&amp;'Cust Schema'!N18</f>
        <v>EXEC cust.SP_InsertInsureesAccountData NULL,'Kalam',NULL,'Mekhar',123456802,'1900-01-14','136 Awesome street',NULL,NULL,'Malazan','CA','99999',1</v>
      </c>
    </row>
    <row r="44" spans="1:1" x14ac:dyDescent="0.25">
      <c r="A44" t="str">
        <f>$A$28&amp;'Cust Schema'!B19&amp;",'"&amp;'Cust Schema'!C19&amp;"',"&amp;IF('Cust Schema'!D19="NULL","NULL,'","'"&amp;'Cust Schema'!D19&amp;"','")&amp;'Cust Schema'!E19&amp;"',"&amp;'Cust Schema'!F19&amp;",'"&amp;TEXT('Cust Schema'!G19,("yyyy-mm-dd"))&amp;"','"&amp;'Cust Schema'!H19&amp;"',"&amp;'Cust Schema'!I19&amp;","&amp;'Cust Schema'!J19&amp;",'"&amp;'Cust Schema'!K19&amp;"','"&amp;'Cust Schema'!L19&amp;"','"&amp;'Cust Schema'!M19&amp;"',"&amp;'Cust Schema'!N19</f>
        <v>EXEC cust.SP_InsertInsureesAccountData NULL,'Eye','See','Youpee',123456803,'1900-01-15','137 Awesome street',NULL,NULL,'Somewhere Gross','CA','99999',1</v>
      </c>
    </row>
    <row r="45" spans="1:1" x14ac:dyDescent="0.25">
      <c r="A45" t="str">
        <f>$A$28&amp;'Cust Schema'!B20&amp;",'"&amp;'Cust Schema'!C20&amp;"',"&amp;IF('Cust Schema'!D20="NULL","NULL,'","'"&amp;'Cust Schema'!D20&amp;"','")&amp;'Cust Schema'!E20&amp;"',"&amp;'Cust Schema'!F20&amp;",'"&amp;TEXT('Cust Schema'!G20,("yyyy-mm-dd"))&amp;"','"&amp;'Cust Schema'!H20&amp;"',"&amp;'Cust Schema'!I20&amp;","&amp;'Cust Schema'!J20&amp;",'"&amp;'Cust Schema'!K20&amp;"','"&amp;'Cust Schema'!L20&amp;"','"&amp;'Cust Schema'!M20&amp;"',"&amp;'Cust Schema'!N20</f>
        <v>EXEC cust.SP_InsertInsureesAccountData NULL,'Elephant',NULL,'Shoe',123456804,'1900-01-16','138 Awesome street',NULL,NULL,'La Zoo','CA','99999',1</v>
      </c>
    </row>
    <row r="46" spans="1:1" x14ac:dyDescent="0.25">
      <c r="A46" t="str">
        <f>$A$28&amp;'Cust Schema'!B21&amp;",'"&amp;'Cust Schema'!C21&amp;"',"&amp;IF('Cust Schema'!D21="NULL","NULL,'","'"&amp;'Cust Schema'!D21&amp;"','")&amp;'Cust Schema'!E21&amp;"',"&amp;'Cust Schema'!F21&amp;",'"&amp;TEXT('Cust Schema'!G21,("yyyy-mm-dd"))&amp;"','"&amp;'Cust Schema'!H21&amp;"',"&amp;'Cust Schema'!I21&amp;","&amp;'Cust Schema'!J21&amp;",'"&amp;'Cust Schema'!K21&amp;"','"&amp;'Cust Schema'!L21&amp;"','"&amp;'Cust Schema'!M21&amp;"',"&amp;'Cust Schema'!N21</f>
        <v>EXEC cust.SP_InsertInsureesAccountData NULL,'Kurt',NULL,'Vonnegut',123456805,'1900-01-17','139 Awesome street',NULL,NULL,'Anytown','CA','99999',1</v>
      </c>
    </row>
    <row r="47" spans="1:1" x14ac:dyDescent="0.25">
      <c r="A47" t="str">
        <f>$A$28&amp;'Cust Schema'!B22&amp;",'"&amp;'Cust Schema'!C22&amp;"',"&amp;IF('Cust Schema'!D22="NULL","NULL,'","'"&amp;'Cust Schema'!D22&amp;"','")&amp;'Cust Schema'!E22&amp;"',"&amp;'Cust Schema'!F22&amp;",'"&amp;TEXT('Cust Schema'!G22,("yyyy-mm-dd"))&amp;"','"&amp;'Cust Schema'!H22&amp;"',"&amp;'Cust Schema'!I22&amp;","&amp;'Cust Schema'!J22&amp;",'"&amp;'Cust Schema'!K22&amp;"','"&amp;'Cust Schema'!L22&amp;"','"&amp;'Cust Schema'!M22&amp;"',"&amp;'Cust Schema'!N22</f>
        <v>EXEC cust.SP_InsertInsureesAccountData NULL,'Muad',NULL,'Dib',123456806,'1900-01-18','140 Awesome street',NULL,NULL,'Dune','CA','99999',1</v>
      </c>
    </row>
    <row r="48" spans="1:1" x14ac:dyDescent="0.25">
      <c r="A48" t="str">
        <f>$A$28&amp;'Cust Schema'!B23&amp;",'"&amp;'Cust Schema'!C23&amp;"',"&amp;IF('Cust Schema'!D23="NULL","NULL,'","'"&amp;'Cust Schema'!D23&amp;"','")&amp;'Cust Schema'!E23&amp;"',"&amp;'Cust Schema'!F23&amp;",'"&amp;TEXT('Cust Schema'!G23,("yyyy-mm-dd"))&amp;"','"&amp;'Cust Schema'!H23&amp;"',"&amp;'Cust Schema'!I23&amp;","&amp;'Cust Schema'!J23&amp;",'"&amp;'Cust Schema'!K23&amp;"','"&amp;'Cust Schema'!L23&amp;"','"&amp;'Cust Schema'!M23&amp;"',"&amp;'Cust Schema'!N23</f>
        <v>EXEC cust.SP_InsertInsureesAccountData NULL,'Mario','And','Luigi',123456807,'1900-01-19','141 Awesome street',NULL,NULL,'Nintendo','CA','99999',1</v>
      </c>
    </row>
    <row r="49" spans="1:3" x14ac:dyDescent="0.25">
      <c r="A49" t="str">
        <f>$A$28&amp;'Cust Schema'!B24&amp;",'"&amp;'Cust Schema'!C24&amp;"',"&amp;IF('Cust Schema'!D24="NULL","NULL,'","'"&amp;'Cust Schema'!D24&amp;"','")&amp;'Cust Schema'!E24&amp;"',"&amp;'Cust Schema'!F24&amp;",'"&amp;TEXT('Cust Schema'!G24,("yyyy-mm-dd"))&amp;"','"&amp;'Cust Schema'!H24&amp;"',"&amp;'Cust Schema'!I24&amp;","&amp;'Cust Schema'!J24&amp;",'"&amp;'Cust Schema'!K24&amp;"','"&amp;'Cust Schema'!L24&amp;"','"&amp;'Cust Schema'!M24&amp;"',"&amp;'Cust Schema'!N24</f>
        <v>EXEC cust.SP_InsertInsureesAccountData NULL,'Princess',NULL,'Peach',123456808,'1900-01-20','142 Awesome street',NULL,NULL,'Nintendo','CA','99999',1</v>
      </c>
    </row>
    <row r="50" spans="1:3" x14ac:dyDescent="0.25">
      <c r="A50" t="str">
        <f>$A$28&amp;'Cust Schema'!B25&amp;",'"&amp;'Cust Schema'!C25&amp;"',"&amp;IF('Cust Schema'!D25="NULL","NULL,'","'"&amp;'Cust Schema'!D25&amp;"','")&amp;'Cust Schema'!E25&amp;"',"&amp;'Cust Schema'!F25&amp;",'"&amp;TEXT('Cust Schema'!G25,("yyyy-mm-dd"))&amp;"','"&amp;'Cust Schema'!H25&amp;"',"&amp;'Cust Schema'!I25&amp;","&amp;'Cust Schema'!J25&amp;",'"&amp;'Cust Schema'!K25&amp;"','"&amp;'Cust Schema'!L25&amp;"','"&amp;'Cust Schema'!M25&amp;"',"&amp;'Cust Schema'!N25</f>
        <v>EXEC cust.SP_InsertInsureesAccountData NULL,'King ',NULL,'Koopa',123456809,'1900-01-21','143 Awesome street',NULL,NULL,'Nintendo','CA','99999',1</v>
      </c>
    </row>
    <row r="53" spans="1:3" ht="23.25" x14ac:dyDescent="0.35">
      <c r="A53" s="3" t="s">
        <v>169</v>
      </c>
    </row>
    <row r="54" spans="1:3" x14ac:dyDescent="0.25">
      <c r="A54" t="s">
        <v>2</v>
      </c>
    </row>
    <row r="55" spans="1:3" ht="23.25" x14ac:dyDescent="0.35">
      <c r="A55" s="3"/>
    </row>
    <row r="56" spans="1:3" x14ac:dyDescent="0.25">
      <c r="A56" t="s">
        <v>2</v>
      </c>
      <c r="B56" t="s">
        <v>30</v>
      </c>
      <c r="C56" t="s">
        <v>0</v>
      </c>
    </row>
    <row r="57" spans="1:3" x14ac:dyDescent="0.25">
      <c r="A57" t="s">
        <v>2</v>
      </c>
      <c r="B57" t="s">
        <v>29</v>
      </c>
      <c r="C57" t="s">
        <v>18</v>
      </c>
    </row>
    <row r="58" spans="1:3" x14ac:dyDescent="0.25">
      <c r="A58" t="s">
        <v>2</v>
      </c>
      <c r="B58" t="s">
        <v>28</v>
      </c>
      <c r="C58" t="s">
        <v>18</v>
      </c>
    </row>
    <row r="59" spans="1:3" x14ac:dyDescent="0.25">
      <c r="A59" t="s">
        <v>2</v>
      </c>
      <c r="B59" t="s">
        <v>27</v>
      </c>
      <c r="C59" t="s">
        <v>0</v>
      </c>
    </row>
    <row r="60" spans="1:3" x14ac:dyDescent="0.25">
      <c r="A60" t="s">
        <v>2</v>
      </c>
      <c r="B60" t="s">
        <v>26</v>
      </c>
      <c r="C60" t="s">
        <v>18</v>
      </c>
    </row>
    <row r="61" spans="1:3" x14ac:dyDescent="0.25">
      <c r="A61" t="s">
        <v>2</v>
      </c>
      <c r="B61" t="s">
        <v>25</v>
      </c>
      <c r="C61" t="s">
        <v>18</v>
      </c>
    </row>
    <row r="62" spans="1:3" x14ac:dyDescent="0.25">
      <c r="A62" t="s">
        <v>2</v>
      </c>
      <c r="B62" t="s">
        <v>24</v>
      </c>
      <c r="C62" t="s">
        <v>0</v>
      </c>
    </row>
    <row r="63" spans="1:3" x14ac:dyDescent="0.25">
      <c r="A63" t="s">
        <v>2</v>
      </c>
      <c r="B63" t="s">
        <v>23</v>
      </c>
      <c r="C63" t="s">
        <v>18</v>
      </c>
    </row>
    <row r="64" spans="1:3" x14ac:dyDescent="0.25">
      <c r="A64" t="s">
        <v>2</v>
      </c>
      <c r="B64" t="s">
        <v>22</v>
      </c>
      <c r="C64" t="s">
        <v>0</v>
      </c>
    </row>
    <row r="65" spans="1:3" x14ac:dyDescent="0.25">
      <c r="A65" t="s">
        <v>2</v>
      </c>
      <c r="B65" t="s">
        <v>21</v>
      </c>
      <c r="C65" t="s">
        <v>18</v>
      </c>
    </row>
    <row r="66" spans="1:3" x14ac:dyDescent="0.25">
      <c r="A66" t="s">
        <v>2</v>
      </c>
      <c r="B66" t="s">
        <v>20</v>
      </c>
      <c r="C66" t="s">
        <v>0</v>
      </c>
    </row>
    <row r="67" spans="1:3" x14ac:dyDescent="0.25">
      <c r="A67" t="s">
        <v>2</v>
      </c>
      <c r="B67" t="s">
        <v>19</v>
      </c>
      <c r="C67" t="s">
        <v>18</v>
      </c>
    </row>
    <row r="68" spans="1:3" x14ac:dyDescent="0.25">
      <c r="A68" t="s">
        <v>2</v>
      </c>
      <c r="B68" t="s">
        <v>17</v>
      </c>
      <c r="C68" t="s">
        <v>0</v>
      </c>
    </row>
    <row r="69" spans="1:3" x14ac:dyDescent="0.25">
      <c r="A69" t="s">
        <v>2</v>
      </c>
      <c r="B69" t="s">
        <v>16</v>
      </c>
      <c r="C69" t="s">
        <v>0</v>
      </c>
    </row>
    <row r="70" spans="1:3" x14ac:dyDescent="0.25">
      <c r="A70" t="s">
        <v>2</v>
      </c>
      <c r="B70" t="s">
        <v>15</v>
      </c>
      <c r="C70" t="s">
        <v>0</v>
      </c>
    </row>
    <row r="71" spans="1:3" x14ac:dyDescent="0.25">
      <c r="A71" t="s">
        <v>2</v>
      </c>
      <c r="B71" t="s">
        <v>14</v>
      </c>
      <c r="C71" t="s">
        <v>0</v>
      </c>
    </row>
    <row r="72" spans="1:3" x14ac:dyDescent="0.25">
      <c r="A72" t="s">
        <v>2</v>
      </c>
      <c r="B72" t="s">
        <v>13</v>
      </c>
      <c r="C72" t="s">
        <v>0</v>
      </c>
    </row>
    <row r="73" spans="1:3" x14ac:dyDescent="0.25">
      <c r="A73" t="s">
        <v>2</v>
      </c>
      <c r="B73" t="s">
        <v>12</v>
      </c>
      <c r="C73" t="s">
        <v>0</v>
      </c>
    </row>
    <row r="74" spans="1:3" x14ac:dyDescent="0.25">
      <c r="A74" t="s">
        <v>2</v>
      </c>
      <c r="B74" t="s">
        <v>11</v>
      </c>
      <c r="C74" t="s">
        <v>0</v>
      </c>
    </row>
    <row r="75" spans="1:3" x14ac:dyDescent="0.25">
      <c r="A75" t="s">
        <v>2</v>
      </c>
      <c r="B75" t="s">
        <v>10</v>
      </c>
      <c r="C75" t="s">
        <v>0</v>
      </c>
    </row>
    <row r="76" spans="1:3" x14ac:dyDescent="0.25">
      <c r="A76" t="s">
        <v>2</v>
      </c>
      <c r="B76" t="s">
        <v>9</v>
      </c>
      <c r="C76" t="s">
        <v>0</v>
      </c>
    </row>
    <row r="77" spans="1:3" x14ac:dyDescent="0.25">
      <c r="A77" t="s">
        <v>2</v>
      </c>
      <c r="B77" t="s">
        <v>8</v>
      </c>
      <c r="C77" t="s">
        <v>0</v>
      </c>
    </row>
    <row r="78" spans="1:3" x14ac:dyDescent="0.25">
      <c r="A78" t="s">
        <v>2</v>
      </c>
      <c r="B78" t="s">
        <v>7</v>
      </c>
      <c r="C78" t="s">
        <v>0</v>
      </c>
    </row>
    <row r="79" spans="1:3" x14ac:dyDescent="0.25">
      <c r="A79" t="s">
        <v>2</v>
      </c>
      <c r="B79" t="s">
        <v>6</v>
      </c>
      <c r="C79" t="s">
        <v>0</v>
      </c>
    </row>
    <row r="80" spans="1:3" x14ac:dyDescent="0.25">
      <c r="A80" t="s">
        <v>2</v>
      </c>
      <c r="B80" t="s">
        <v>5</v>
      </c>
      <c r="C80" t="s">
        <v>0</v>
      </c>
    </row>
    <row r="81" spans="1:3" x14ac:dyDescent="0.25">
      <c r="A81" t="s">
        <v>2</v>
      </c>
      <c r="B81" t="s">
        <v>4</v>
      </c>
      <c r="C81" t="s">
        <v>0</v>
      </c>
    </row>
    <row r="82" spans="1:3" x14ac:dyDescent="0.25">
      <c r="A82" t="s">
        <v>2</v>
      </c>
      <c r="B82" t="s">
        <v>3</v>
      </c>
      <c r="C82" t="s">
        <v>0</v>
      </c>
    </row>
    <row r="83" spans="1:3" x14ac:dyDescent="0.25">
      <c r="A83" t="s">
        <v>2</v>
      </c>
      <c r="B83" t="s">
        <v>1</v>
      </c>
      <c r="C83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8F80-7A15-4415-B1CC-EEE19F739EA6}">
  <dimension ref="A1:L65"/>
  <sheetViews>
    <sheetView zoomScale="75" zoomScaleNormal="75" workbookViewId="0">
      <selection activeCell="G3" sqref="G3:G12"/>
    </sheetView>
  </sheetViews>
  <sheetFormatPr defaultRowHeight="15" x14ac:dyDescent="0.25"/>
  <cols>
    <col min="1" max="1" width="69.875" bestFit="1" customWidth="1"/>
    <col min="2" max="2" width="27.125" bestFit="1" customWidth="1"/>
    <col min="3" max="3" width="39" bestFit="1" customWidth="1"/>
    <col min="4" max="4" width="25.375" bestFit="1" customWidth="1"/>
    <col min="5" max="5" width="32" bestFit="1" customWidth="1"/>
    <col min="6" max="6" width="36.5" bestFit="1" customWidth="1"/>
    <col min="7" max="7" width="19.75" bestFit="1" customWidth="1"/>
    <col min="8" max="8" width="25.125" bestFit="1" customWidth="1"/>
    <col min="10" max="10" width="4.5" customWidth="1"/>
    <col min="11" max="11" width="25.375" bestFit="1" customWidth="1"/>
    <col min="12" max="12" width="103.875" bestFit="1" customWidth="1"/>
  </cols>
  <sheetData>
    <row r="1" spans="1:12" x14ac:dyDescent="0.25">
      <c r="B1" t="s">
        <v>230</v>
      </c>
      <c r="E1" t="s">
        <v>347</v>
      </c>
      <c r="J1" s="52" t="s">
        <v>201</v>
      </c>
    </row>
    <row r="2" spans="1:12" ht="21" x14ac:dyDescent="0.35">
      <c r="B2" s="53" t="s">
        <v>176</v>
      </c>
      <c r="E2" t="s">
        <v>342</v>
      </c>
      <c r="F2" t="s">
        <v>167</v>
      </c>
      <c r="J2" t="s">
        <v>148</v>
      </c>
      <c r="K2" t="s">
        <v>201</v>
      </c>
      <c r="L2" t="s">
        <v>153</v>
      </c>
    </row>
    <row r="3" spans="1:12" x14ac:dyDescent="0.25">
      <c r="A3" t="str">
        <f t="shared" ref="A3:A12" si="0">$B$1&amp;" "&amp;B3</f>
        <v>EXEC SP_InsertClaimAccountEntry 10000000004</v>
      </c>
      <c r="B3">
        <v>10000000004</v>
      </c>
      <c r="E3">
        <v>10000000</v>
      </c>
      <c r="F3">
        <v>10000000004</v>
      </c>
      <c r="G3" s="2" t="s">
        <v>359</v>
      </c>
      <c r="J3">
        <v>1</v>
      </c>
      <c r="K3" t="s">
        <v>288</v>
      </c>
      <c r="L3" t="s">
        <v>289</v>
      </c>
    </row>
    <row r="4" spans="1:12" x14ac:dyDescent="0.25">
      <c r="A4" t="str">
        <f t="shared" si="0"/>
        <v>EXEC SP_InsertClaimAccountEntry 10000000005</v>
      </c>
      <c r="B4">
        <v>10000000005</v>
      </c>
      <c r="E4">
        <v>10000001</v>
      </c>
      <c r="F4">
        <v>10000000005</v>
      </c>
      <c r="G4" s="2" t="s">
        <v>360</v>
      </c>
      <c r="J4">
        <v>2</v>
      </c>
      <c r="K4" t="s">
        <v>290</v>
      </c>
      <c r="L4" t="s">
        <v>291</v>
      </c>
    </row>
    <row r="5" spans="1:12" x14ac:dyDescent="0.25">
      <c r="A5" t="str">
        <f t="shared" si="0"/>
        <v>EXEC SP_InsertClaimAccountEntry 10000000009</v>
      </c>
      <c r="B5">
        <v>10000000009</v>
      </c>
      <c r="E5">
        <v>10000002</v>
      </c>
      <c r="F5">
        <v>10000000009</v>
      </c>
      <c r="G5" s="2" t="s">
        <v>361</v>
      </c>
      <c r="J5">
        <v>3</v>
      </c>
      <c r="K5" t="s">
        <v>292</v>
      </c>
      <c r="L5" t="s">
        <v>293</v>
      </c>
    </row>
    <row r="6" spans="1:12" x14ac:dyDescent="0.25">
      <c r="A6" t="str">
        <f t="shared" si="0"/>
        <v>EXEC SP_InsertClaimAccountEntry 10000000010</v>
      </c>
      <c r="B6">
        <v>10000000010</v>
      </c>
      <c r="E6">
        <v>10000003</v>
      </c>
      <c r="F6">
        <v>10000000010</v>
      </c>
      <c r="G6" s="2" t="s">
        <v>362</v>
      </c>
      <c r="J6">
        <v>4</v>
      </c>
      <c r="K6" t="s">
        <v>294</v>
      </c>
      <c r="L6" t="s">
        <v>295</v>
      </c>
    </row>
    <row r="7" spans="1:12" x14ac:dyDescent="0.25">
      <c r="A7" t="str">
        <f t="shared" si="0"/>
        <v>EXEC SP_InsertClaimAccountEntry 10000000013</v>
      </c>
      <c r="B7">
        <v>10000000013</v>
      </c>
      <c r="E7">
        <v>10000004</v>
      </c>
      <c r="F7">
        <v>10000000013</v>
      </c>
      <c r="G7" s="2" t="s">
        <v>363</v>
      </c>
      <c r="J7">
        <v>5</v>
      </c>
      <c r="K7" t="s">
        <v>296</v>
      </c>
      <c r="L7" t="s">
        <v>297</v>
      </c>
    </row>
    <row r="8" spans="1:12" x14ac:dyDescent="0.25">
      <c r="A8" t="str">
        <f t="shared" si="0"/>
        <v>EXEC SP_InsertClaimAccountEntry 10000000014</v>
      </c>
      <c r="B8">
        <v>10000000014</v>
      </c>
      <c r="E8">
        <v>10000005</v>
      </c>
      <c r="F8">
        <v>10000000014</v>
      </c>
      <c r="G8" s="2" t="s">
        <v>364</v>
      </c>
    </row>
    <row r="9" spans="1:12" x14ac:dyDescent="0.25">
      <c r="A9" t="str">
        <f t="shared" si="0"/>
        <v>EXEC SP_InsertClaimAccountEntry 10000000015</v>
      </c>
      <c r="B9">
        <v>10000000015</v>
      </c>
      <c r="E9">
        <v>10000006</v>
      </c>
      <c r="F9">
        <v>10000000015</v>
      </c>
      <c r="G9" s="2" t="s">
        <v>361</v>
      </c>
    </row>
    <row r="10" spans="1:12" x14ac:dyDescent="0.25">
      <c r="A10" t="str">
        <f t="shared" si="0"/>
        <v>EXEC SP_InsertClaimAccountEntry 10000000019</v>
      </c>
      <c r="B10">
        <v>10000000019</v>
      </c>
      <c r="E10">
        <v>10000007</v>
      </c>
      <c r="F10">
        <v>10000000019</v>
      </c>
      <c r="G10" s="2" t="s">
        <v>362</v>
      </c>
      <c r="J10" s="52" t="s">
        <v>202</v>
      </c>
    </row>
    <row r="11" spans="1:12" x14ac:dyDescent="0.25">
      <c r="A11" t="str">
        <f t="shared" si="0"/>
        <v>EXEC SP_InsertClaimAccountEntry 10000000020</v>
      </c>
      <c r="B11">
        <v>10000000020</v>
      </c>
      <c r="E11">
        <v>10000008</v>
      </c>
      <c r="F11">
        <v>10000000020</v>
      </c>
      <c r="G11" s="2" t="s">
        <v>363</v>
      </c>
      <c r="J11" t="s">
        <v>148</v>
      </c>
      <c r="K11" t="s">
        <v>202</v>
      </c>
      <c r="L11" t="s">
        <v>153</v>
      </c>
    </row>
    <row r="12" spans="1:12" x14ac:dyDescent="0.25">
      <c r="A12" t="str">
        <f t="shared" si="0"/>
        <v>EXEC SP_InsertClaimAccountEntry 10000000004</v>
      </c>
      <c r="B12">
        <v>10000000004</v>
      </c>
      <c r="E12">
        <v>10000009</v>
      </c>
      <c r="F12">
        <v>10000000004</v>
      </c>
      <c r="G12" s="2" t="s">
        <v>390</v>
      </c>
      <c r="J12">
        <v>1</v>
      </c>
      <c r="K12" t="s">
        <v>298</v>
      </c>
      <c r="L12" t="s">
        <v>299</v>
      </c>
    </row>
    <row r="13" spans="1:12" x14ac:dyDescent="0.25">
      <c r="J13">
        <v>2</v>
      </c>
      <c r="K13" t="s">
        <v>233</v>
      </c>
    </row>
    <row r="14" spans="1:12" x14ac:dyDescent="0.25">
      <c r="J14">
        <v>3</v>
      </c>
      <c r="K14" t="s">
        <v>301</v>
      </c>
    </row>
    <row r="15" spans="1:12" x14ac:dyDescent="0.25">
      <c r="J15">
        <v>4</v>
      </c>
      <c r="K15" t="s">
        <v>303</v>
      </c>
    </row>
    <row r="16" spans="1:12" x14ac:dyDescent="0.25">
      <c r="J16">
        <v>5</v>
      </c>
      <c r="K16" t="s">
        <v>305</v>
      </c>
    </row>
    <row r="17" spans="1:12" x14ac:dyDescent="0.25">
      <c r="B17" t="str">
        <f>"EXEC SP_Insert"&amp;B18</f>
        <v>EXEC SP_InsertClaimDocumentEntry</v>
      </c>
      <c r="L17" t="s">
        <v>300</v>
      </c>
    </row>
    <row r="18" spans="1:12" ht="21" x14ac:dyDescent="0.35">
      <c r="B18" s="53" t="s">
        <v>177</v>
      </c>
      <c r="L18" t="s">
        <v>302</v>
      </c>
    </row>
    <row r="19" spans="1:12" x14ac:dyDescent="0.25">
      <c r="B19" t="s">
        <v>348</v>
      </c>
      <c r="C19" t="s">
        <v>349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J19" s="52" t="s">
        <v>241</v>
      </c>
      <c r="L19" t="s">
        <v>304</v>
      </c>
    </row>
    <row r="20" spans="1:12" x14ac:dyDescent="0.25">
      <c r="A20" t="str">
        <f t="shared" ref="A20:A29" si="1">$B$17&amp;" "&amp;B20&amp;","&amp;C20&amp;","&amp;D20&amp;","&amp;E20&amp;","&amp;F20&amp;","&amp;G20&amp;","&amp;H20</f>
        <v>EXEC SP_InsertClaimDocumentEntry 10000000,'Resume1','pdf',1,0,'2019-05-14',null</v>
      </c>
      <c r="B20">
        <v>10000000</v>
      </c>
      <c r="C20" s="2" t="s">
        <v>365</v>
      </c>
      <c r="D20" s="2" t="s">
        <v>366</v>
      </c>
      <c r="E20">
        <v>1</v>
      </c>
      <c r="F20">
        <v>0</v>
      </c>
      <c r="G20" s="2" t="s">
        <v>359</v>
      </c>
      <c r="H20" t="s">
        <v>165</v>
      </c>
      <c r="J20" t="s">
        <v>148</v>
      </c>
      <c r="K20" t="s">
        <v>181</v>
      </c>
      <c r="L20" t="s">
        <v>306</v>
      </c>
    </row>
    <row r="21" spans="1:12" x14ac:dyDescent="0.25">
      <c r="A21" t="str">
        <f t="shared" si="1"/>
        <v>EXEC SP_InsertClaimDocumentEntry 10000001,'Grad School Doc','pdf',5,1,'2018-11-28',null</v>
      </c>
      <c r="B21">
        <v>10000001</v>
      </c>
      <c r="C21" s="2" t="s">
        <v>367</v>
      </c>
      <c r="D21" s="2" t="s">
        <v>366</v>
      </c>
      <c r="E21">
        <v>5</v>
      </c>
      <c r="F21">
        <v>1</v>
      </c>
      <c r="G21" s="2" t="s">
        <v>360</v>
      </c>
      <c r="H21" t="s">
        <v>165</v>
      </c>
      <c r="J21">
        <v>1</v>
      </c>
      <c r="K21" t="s">
        <v>231</v>
      </c>
    </row>
    <row r="22" spans="1:12" x14ac:dyDescent="0.25">
      <c r="A22" t="str">
        <f t="shared" si="1"/>
        <v>EXEC SP_InsertClaimDocumentEntry 10000002,'Termination Doc','pdf',2,0,'2019-01-28',null</v>
      </c>
      <c r="B22">
        <v>10000002</v>
      </c>
      <c r="C22" s="2" t="s">
        <v>368</v>
      </c>
      <c r="D22" s="2" t="s">
        <v>366</v>
      </c>
      <c r="E22">
        <v>2</v>
      </c>
      <c r="F22">
        <v>0</v>
      </c>
      <c r="G22" s="2" t="s">
        <v>361</v>
      </c>
      <c r="H22" t="s">
        <v>165</v>
      </c>
      <c r="J22">
        <v>2</v>
      </c>
      <c r="K22" t="s">
        <v>233</v>
      </c>
    </row>
    <row r="23" spans="1:12" x14ac:dyDescent="0.25">
      <c r="A23" t="str">
        <f t="shared" si="1"/>
        <v>EXEC SP_InsertClaimDocumentEntry 10000003,'Early Hire Doc','pdf',3,0,'2019-03-22',null</v>
      </c>
      <c r="B23">
        <v>10000003</v>
      </c>
      <c r="C23" s="2" t="s">
        <v>369</v>
      </c>
      <c r="D23" s="2" t="s">
        <v>366</v>
      </c>
      <c r="E23">
        <v>3</v>
      </c>
      <c r="F23">
        <v>0</v>
      </c>
      <c r="G23" s="2" t="s">
        <v>362</v>
      </c>
      <c r="H23" t="s">
        <v>165</v>
      </c>
      <c r="J23">
        <v>3</v>
      </c>
      <c r="K23" t="s">
        <v>235</v>
      </c>
    </row>
    <row r="24" spans="1:12" x14ac:dyDescent="0.25">
      <c r="A24" t="str">
        <f t="shared" si="1"/>
        <v>EXEC SP_InsertClaimDocumentEntry 10000004,'College Closure Doc','pdf',5,1,'2019-02-18',null</v>
      </c>
      <c r="B24">
        <v>10000004</v>
      </c>
      <c r="C24" s="2" t="s">
        <v>370</v>
      </c>
      <c r="D24" s="2" t="s">
        <v>366</v>
      </c>
      <c r="E24">
        <v>5</v>
      </c>
      <c r="F24">
        <v>1</v>
      </c>
      <c r="G24" s="2" t="s">
        <v>363</v>
      </c>
      <c r="H24" t="s">
        <v>165</v>
      </c>
      <c r="J24">
        <v>4</v>
      </c>
      <c r="K24" t="s">
        <v>237</v>
      </c>
      <c r="L24" t="s">
        <v>153</v>
      </c>
    </row>
    <row r="25" spans="1:12" x14ac:dyDescent="0.25">
      <c r="A25" t="str">
        <f t="shared" si="1"/>
        <v>EXEC SP_InsertClaimDocumentEntry 10000005,'Resume1','pdf',5,1,'2019-04-28',null</v>
      </c>
      <c r="B25">
        <v>10000005</v>
      </c>
      <c r="C25" s="2" t="s">
        <v>365</v>
      </c>
      <c r="D25" s="2" t="s">
        <v>366</v>
      </c>
      <c r="E25">
        <v>5</v>
      </c>
      <c r="F25">
        <v>1</v>
      </c>
      <c r="G25" s="2" t="s">
        <v>364</v>
      </c>
      <c r="H25" t="s">
        <v>165</v>
      </c>
      <c r="J25">
        <v>5</v>
      </c>
      <c r="K25" t="s">
        <v>239</v>
      </c>
      <c r="L25" t="s">
        <v>232</v>
      </c>
    </row>
    <row r="26" spans="1:12" x14ac:dyDescent="0.25">
      <c r="A26" t="str">
        <f t="shared" si="1"/>
        <v>EXEC SP_InsertClaimDocumentEntry 10000006,'Grad School Doc','pdf',6,0,'2019-01-28',null</v>
      </c>
      <c r="B26">
        <v>10000006</v>
      </c>
      <c r="C26" s="2" t="s">
        <v>367</v>
      </c>
      <c r="D26" s="2" t="s">
        <v>366</v>
      </c>
      <c r="E26">
        <v>6</v>
      </c>
      <c r="F26">
        <v>0</v>
      </c>
      <c r="G26" s="2" t="s">
        <v>361</v>
      </c>
      <c r="H26" t="s">
        <v>165</v>
      </c>
      <c r="L26" t="s">
        <v>234</v>
      </c>
    </row>
    <row r="27" spans="1:12" x14ac:dyDescent="0.25">
      <c r="A27" t="str">
        <f t="shared" si="1"/>
        <v>EXEC SP_InsertClaimDocumentEntry 10000007,'Termination Doc','pdf',2,0,'2019-03-22',null</v>
      </c>
      <c r="B27">
        <v>10000007</v>
      </c>
      <c r="C27" s="2" t="s">
        <v>368</v>
      </c>
      <c r="D27" s="2" t="s">
        <v>366</v>
      </c>
      <c r="E27">
        <v>2</v>
      </c>
      <c r="F27">
        <v>0</v>
      </c>
      <c r="G27" s="2" t="s">
        <v>362</v>
      </c>
      <c r="H27" t="s">
        <v>165</v>
      </c>
      <c r="J27" s="52" t="s">
        <v>182</v>
      </c>
      <c r="L27" t="s">
        <v>236</v>
      </c>
    </row>
    <row r="28" spans="1:12" x14ac:dyDescent="0.25">
      <c r="A28" t="str">
        <f t="shared" si="1"/>
        <v>EXEC SP_InsertClaimDocumentEntry 10000008,'Early Hire Doc','pdf',2,0,'2019-02-18',null</v>
      </c>
      <c r="B28">
        <v>10000008</v>
      </c>
      <c r="C28" s="2" t="s">
        <v>369</v>
      </c>
      <c r="D28" s="2" t="s">
        <v>366</v>
      </c>
      <c r="E28">
        <v>2</v>
      </c>
      <c r="F28">
        <v>0</v>
      </c>
      <c r="G28" s="2" t="s">
        <v>363</v>
      </c>
      <c r="H28" t="s">
        <v>165</v>
      </c>
      <c r="J28" t="s">
        <v>148</v>
      </c>
      <c r="K28" t="s">
        <v>182</v>
      </c>
      <c r="L28" t="s">
        <v>238</v>
      </c>
    </row>
    <row r="29" spans="1:12" x14ac:dyDescent="0.25">
      <c r="A29" t="str">
        <f t="shared" si="1"/>
        <v>EXEC SP_InsertClaimDocumentEntry 10000009,'Grad School Doc','pdf',5,1,'2019-06-30',null</v>
      </c>
      <c r="B29">
        <v>10000009</v>
      </c>
      <c r="C29" s="2" t="s">
        <v>367</v>
      </c>
      <c r="D29" s="2" t="s">
        <v>366</v>
      </c>
      <c r="E29">
        <v>5</v>
      </c>
      <c r="F29">
        <v>1</v>
      </c>
      <c r="G29" s="2" t="s">
        <v>390</v>
      </c>
      <c r="H29" t="s">
        <v>165</v>
      </c>
      <c r="J29">
        <v>1</v>
      </c>
      <c r="K29" t="s">
        <v>243</v>
      </c>
      <c r="L29" t="s">
        <v>240</v>
      </c>
    </row>
    <row r="30" spans="1:12" x14ac:dyDescent="0.25">
      <c r="C30" s="2"/>
      <c r="D30" s="2"/>
      <c r="J30">
        <v>2</v>
      </c>
      <c r="K30" t="s">
        <v>233</v>
      </c>
    </row>
    <row r="31" spans="1:12" x14ac:dyDescent="0.25">
      <c r="C31" s="2"/>
      <c r="D31" s="2"/>
      <c r="J31">
        <v>3</v>
      </c>
      <c r="K31" t="s">
        <v>246</v>
      </c>
    </row>
    <row r="32" spans="1:12" x14ac:dyDescent="0.25">
      <c r="B32" t="str">
        <f>"EXEC SP_Insert"&amp;B33</f>
        <v>EXEC SP_InsertClaimOptionEntry</v>
      </c>
      <c r="J32">
        <v>4</v>
      </c>
      <c r="K32" t="s">
        <v>248</v>
      </c>
      <c r="L32" t="s">
        <v>153</v>
      </c>
    </row>
    <row r="33" spans="1:12" ht="21" x14ac:dyDescent="0.35">
      <c r="B33" s="53" t="s">
        <v>178</v>
      </c>
      <c r="J33">
        <v>5</v>
      </c>
      <c r="K33" t="s">
        <v>250</v>
      </c>
      <c r="L33" t="s">
        <v>244</v>
      </c>
    </row>
    <row r="34" spans="1:12" x14ac:dyDescent="0.25">
      <c r="B34" t="s">
        <v>348</v>
      </c>
      <c r="C34" t="s">
        <v>355</v>
      </c>
      <c r="D34" t="s">
        <v>356</v>
      </c>
      <c r="J34">
        <v>6</v>
      </c>
      <c r="K34" t="s">
        <v>252</v>
      </c>
      <c r="L34" t="s">
        <v>245</v>
      </c>
    </row>
    <row r="35" spans="1:12" x14ac:dyDescent="0.25">
      <c r="A35" t="str">
        <f t="shared" ref="A35:A44" si="2">$B$32&amp;" "&amp;B35&amp;","&amp;C35&amp;","&amp;D35</f>
        <v>EXEC SP_InsertClaimOptionEntry 10000000,1,1</v>
      </c>
      <c r="B35">
        <v>10000000</v>
      </c>
      <c r="C35">
        <v>1</v>
      </c>
      <c r="D35">
        <v>1</v>
      </c>
      <c r="L35" t="s">
        <v>247</v>
      </c>
    </row>
    <row r="36" spans="1:12" x14ac:dyDescent="0.25">
      <c r="A36" t="str">
        <f t="shared" si="2"/>
        <v>EXEC SP_InsertClaimOptionEntry 10000001,2,0.5</v>
      </c>
      <c r="B36">
        <v>10000001</v>
      </c>
      <c r="C36">
        <v>2</v>
      </c>
      <c r="D36">
        <v>0.5</v>
      </c>
      <c r="L36" t="s">
        <v>249</v>
      </c>
    </row>
    <row r="37" spans="1:12" x14ac:dyDescent="0.25">
      <c r="A37" t="str">
        <f t="shared" si="2"/>
        <v>EXEC SP_InsertClaimOptionEntry 10000002,3,0.5</v>
      </c>
      <c r="B37">
        <v>10000002</v>
      </c>
      <c r="C37">
        <v>3</v>
      </c>
      <c r="D37">
        <v>0.5</v>
      </c>
      <c r="L37" t="s">
        <v>251</v>
      </c>
    </row>
    <row r="38" spans="1:12" x14ac:dyDescent="0.25">
      <c r="A38" t="str">
        <f t="shared" si="2"/>
        <v>EXEC SP_InsertClaimOptionEntry 10000003,4,0.5</v>
      </c>
      <c r="B38">
        <v>10000003</v>
      </c>
      <c r="C38">
        <v>4</v>
      </c>
      <c r="D38">
        <v>0.5</v>
      </c>
      <c r="L38" t="s">
        <v>253</v>
      </c>
    </row>
    <row r="39" spans="1:12" x14ac:dyDescent="0.25">
      <c r="A39" t="str">
        <f t="shared" si="2"/>
        <v>EXEC SP_InsertClaimOptionEntry 10000004,5,0.5</v>
      </c>
      <c r="B39">
        <v>10000004</v>
      </c>
      <c r="C39">
        <v>5</v>
      </c>
      <c r="D39">
        <v>0.5</v>
      </c>
    </row>
    <row r="40" spans="1:12" x14ac:dyDescent="0.25">
      <c r="A40" t="str">
        <f t="shared" si="2"/>
        <v>EXEC SP_InsertClaimOptionEntry 10000005,1,1</v>
      </c>
      <c r="B40">
        <v>10000005</v>
      </c>
      <c r="C40">
        <v>1</v>
      </c>
      <c r="D40">
        <v>1</v>
      </c>
    </row>
    <row r="41" spans="1:12" x14ac:dyDescent="0.25">
      <c r="A41" t="str">
        <f t="shared" si="2"/>
        <v>EXEC SP_InsertClaimOptionEntry 10000006,2,0.5</v>
      </c>
      <c r="B41">
        <v>10000006</v>
      </c>
      <c r="C41">
        <v>2</v>
      </c>
      <c r="D41">
        <v>0.5</v>
      </c>
    </row>
    <row r="42" spans="1:12" x14ac:dyDescent="0.25">
      <c r="A42" t="str">
        <f t="shared" si="2"/>
        <v>EXEC SP_InsertClaimOptionEntry 10000007,3,0.5</v>
      </c>
      <c r="B42">
        <v>10000007</v>
      </c>
      <c r="C42">
        <v>3</v>
      </c>
      <c r="D42">
        <v>0.5</v>
      </c>
    </row>
    <row r="43" spans="1:12" x14ac:dyDescent="0.25">
      <c r="A43" t="str">
        <f t="shared" si="2"/>
        <v>EXEC SP_InsertClaimOptionEntry 10000008,4,0.5</v>
      </c>
      <c r="B43">
        <v>10000008</v>
      </c>
      <c r="C43">
        <v>4</v>
      </c>
      <c r="D43">
        <v>0.5</v>
      </c>
    </row>
    <row r="44" spans="1:12" x14ac:dyDescent="0.25">
      <c r="A44" t="str">
        <f t="shared" si="2"/>
        <v>EXEC SP_InsertClaimOptionEntry 10000009,4,0.5</v>
      </c>
      <c r="B44">
        <v>10000009</v>
      </c>
      <c r="C44">
        <v>4</v>
      </c>
      <c r="D44">
        <v>0.5</v>
      </c>
    </row>
    <row r="46" spans="1:12" x14ac:dyDescent="0.25">
      <c r="B46" t="str">
        <f>"EXEC SP_Insert"&amp;B47</f>
        <v>EXEC SP_InsertClaimStatusEntry</v>
      </c>
    </row>
    <row r="47" spans="1:12" ht="21" x14ac:dyDescent="0.35">
      <c r="B47" s="53" t="s">
        <v>180</v>
      </c>
    </row>
    <row r="48" spans="1:12" x14ac:dyDescent="0.25">
      <c r="B48" t="s">
        <v>348</v>
      </c>
      <c r="C48" t="s">
        <v>357</v>
      </c>
      <c r="D48" t="s">
        <v>358</v>
      </c>
    </row>
    <row r="49" spans="1:6" x14ac:dyDescent="0.25">
      <c r="A49" t="str">
        <f t="shared" ref="A49:A57" si="3">$B$46&amp;" "&amp;B49&amp;","&amp;C49&amp;","&amp;D49</f>
        <v>EXEC SP_InsertClaimStatusEntry 10000000,1,0</v>
      </c>
      <c r="B49">
        <v>10000000</v>
      </c>
      <c r="C49">
        <v>1</v>
      </c>
      <c r="D49">
        <v>0</v>
      </c>
    </row>
    <row r="50" spans="1:6" x14ac:dyDescent="0.25">
      <c r="A50" t="str">
        <f t="shared" si="3"/>
        <v>EXEC SP_InsertClaimStatusEntry 10000001,2,1</v>
      </c>
      <c r="B50">
        <v>10000001</v>
      </c>
      <c r="C50">
        <v>2</v>
      </c>
      <c r="D50">
        <v>1</v>
      </c>
    </row>
    <row r="51" spans="1:6" x14ac:dyDescent="0.25">
      <c r="A51" t="str">
        <f t="shared" si="3"/>
        <v>EXEC SP_InsertClaimStatusEntry 10000002,3,0</v>
      </c>
      <c r="B51">
        <v>10000002</v>
      </c>
      <c r="C51">
        <v>3</v>
      </c>
      <c r="D51">
        <v>0</v>
      </c>
    </row>
    <row r="52" spans="1:6" x14ac:dyDescent="0.25">
      <c r="A52" t="str">
        <f t="shared" si="3"/>
        <v>EXEC SP_InsertClaimStatusEntry 10000003,4,0</v>
      </c>
      <c r="B52">
        <v>10000003</v>
      </c>
      <c r="C52">
        <v>4</v>
      </c>
      <c r="D52">
        <v>0</v>
      </c>
    </row>
    <row r="53" spans="1:6" x14ac:dyDescent="0.25">
      <c r="A53" t="str">
        <f t="shared" si="3"/>
        <v>EXEC SP_InsertClaimStatusEntry 10000004,5,1</v>
      </c>
      <c r="B53">
        <v>10000004</v>
      </c>
      <c r="C53">
        <v>5</v>
      </c>
      <c r="D53">
        <v>1</v>
      </c>
    </row>
    <row r="54" spans="1:6" x14ac:dyDescent="0.25">
      <c r="A54" t="str">
        <f t="shared" si="3"/>
        <v>EXEC SP_InsertClaimStatusEntry 10000005,1,1</v>
      </c>
      <c r="B54">
        <v>10000005</v>
      </c>
      <c r="C54">
        <v>1</v>
      </c>
      <c r="D54">
        <v>1</v>
      </c>
    </row>
    <row r="55" spans="1:6" x14ac:dyDescent="0.25">
      <c r="A55" t="str">
        <f t="shared" si="3"/>
        <v>EXEC SP_InsertClaimStatusEntry 10000006,2,0</v>
      </c>
      <c r="B55">
        <v>10000006</v>
      </c>
      <c r="C55">
        <v>2</v>
      </c>
      <c r="D55">
        <v>0</v>
      </c>
    </row>
    <row r="56" spans="1:6" x14ac:dyDescent="0.25">
      <c r="A56" t="str">
        <f t="shared" si="3"/>
        <v>EXEC SP_InsertClaimStatusEntry 10000007,3,0</v>
      </c>
      <c r="B56">
        <v>10000007</v>
      </c>
      <c r="C56">
        <v>3</v>
      </c>
      <c r="D56">
        <v>0</v>
      </c>
    </row>
    <row r="57" spans="1:6" x14ac:dyDescent="0.25">
      <c r="A57" t="str">
        <f t="shared" si="3"/>
        <v>EXEC SP_InsertClaimStatusEntry 10000008,4,0</v>
      </c>
      <c r="B57">
        <v>10000008</v>
      </c>
      <c r="C57">
        <v>4</v>
      </c>
      <c r="D57">
        <v>0</v>
      </c>
    </row>
    <row r="58" spans="1:6" x14ac:dyDescent="0.25">
      <c r="C58" t="s">
        <v>120</v>
      </c>
    </row>
    <row r="59" spans="1:6" x14ac:dyDescent="0.25">
      <c r="B59" t="str">
        <f>"EXEC SP_Insert"&amp;B60</f>
        <v>EXEC SP_InsertClaimPaymentEntry</v>
      </c>
    </row>
    <row r="60" spans="1:6" ht="21" x14ac:dyDescent="0.35">
      <c r="B60" s="53" t="s">
        <v>179</v>
      </c>
    </row>
    <row r="61" spans="1:6" x14ac:dyDescent="0.25">
      <c r="B61" t="s">
        <v>348</v>
      </c>
      <c r="C61" t="s">
        <v>343</v>
      </c>
      <c r="D61" t="s">
        <v>344</v>
      </c>
      <c r="E61" t="s">
        <v>345</v>
      </c>
      <c r="F61" t="s">
        <v>346</v>
      </c>
    </row>
    <row r="62" spans="1:6" x14ac:dyDescent="0.25">
      <c r="A62" t="str">
        <f>$B$59&amp;" " &amp;B62&amp;","&amp;C62&amp;","&amp;D62&amp;","&amp;E62&amp;","&amp;F62</f>
        <v>EXEC SP_InsertClaimPaymentEntry 10000001,5000,'2018-12-28',3,NULL</v>
      </c>
      <c r="B62">
        <v>10000001</v>
      </c>
      <c r="C62">
        <v>5000</v>
      </c>
      <c r="D62" s="2" t="s">
        <v>371</v>
      </c>
      <c r="E62">
        <v>3</v>
      </c>
      <c r="F62" t="s">
        <v>33</v>
      </c>
    </row>
    <row r="63" spans="1:6" x14ac:dyDescent="0.25">
      <c r="A63" t="str">
        <f>$B$59&amp;" " &amp;B63&amp;","&amp;C63&amp;","&amp;D63&amp;","&amp;E63&amp;","&amp;F63</f>
        <v>EXEC SP_InsertClaimPaymentEntry 10000004,5000,'2019-03-18',3,NULL</v>
      </c>
      <c r="B63">
        <v>10000004</v>
      </c>
      <c r="C63">
        <v>5000</v>
      </c>
      <c r="D63" s="2" t="s">
        <v>372</v>
      </c>
      <c r="E63">
        <v>3</v>
      </c>
      <c r="F63" t="s">
        <v>33</v>
      </c>
    </row>
    <row r="64" spans="1:6" x14ac:dyDescent="0.25">
      <c r="A64" t="str">
        <f>$B$59&amp;" " &amp;B64&amp;","&amp;C64&amp;","&amp;D64&amp;","&amp;E64&amp;","&amp;F64</f>
        <v>EXEC SP_InsertClaimPaymentEntry 10000005,10000,'2019-05-28',3,NULL</v>
      </c>
      <c r="B64">
        <v>10000005</v>
      </c>
      <c r="C64">
        <v>10000</v>
      </c>
      <c r="D64" s="2" t="s">
        <v>373</v>
      </c>
      <c r="E64">
        <v>3</v>
      </c>
      <c r="F64" t="s">
        <v>33</v>
      </c>
    </row>
    <row r="65" spans="1:6" x14ac:dyDescent="0.25">
      <c r="A65" t="str">
        <f>$B$59&amp;" " &amp;B65&amp;","&amp;C65&amp;","&amp;D65&amp;","&amp;E65&amp;","&amp;F65</f>
        <v>EXEC SP_InsertClaimPaymentEntry 10000009,5000,'2019-05-28',3,NULL</v>
      </c>
      <c r="B65">
        <v>10000009</v>
      </c>
      <c r="C65">
        <v>5000</v>
      </c>
      <c r="D65" s="2" t="s">
        <v>373</v>
      </c>
      <c r="E65">
        <v>3</v>
      </c>
      <c r="F6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6F97-BAEB-4C54-B5AA-80B3856AF9D7}">
  <dimension ref="A1:J16"/>
  <sheetViews>
    <sheetView workbookViewId="0">
      <selection activeCell="A16" sqref="A16"/>
    </sheetView>
  </sheetViews>
  <sheetFormatPr defaultRowHeight="15" x14ac:dyDescent="0.25"/>
  <cols>
    <col min="1" max="1" width="22.75" bestFit="1" customWidth="1"/>
    <col min="2" max="2" width="14" bestFit="1" customWidth="1"/>
    <col min="3" max="3" width="8.75" bestFit="1" customWidth="1"/>
    <col min="4" max="4" width="10.125" customWidth="1"/>
    <col min="8" max="8" width="2.375" bestFit="1" customWidth="1"/>
    <col min="9" max="9" width="21.25" bestFit="1" customWidth="1"/>
    <col min="10" max="10" width="17.375" bestFit="1" customWidth="1"/>
  </cols>
  <sheetData>
    <row r="1" spans="1:10" x14ac:dyDescent="0.25">
      <c r="A1" t="s">
        <v>164</v>
      </c>
      <c r="H1" t="s">
        <v>148</v>
      </c>
      <c r="I1" t="s">
        <v>163</v>
      </c>
      <c r="J1" t="s">
        <v>153</v>
      </c>
    </row>
    <row r="2" spans="1:10" x14ac:dyDescent="0.25">
      <c r="A2" t="s">
        <v>148</v>
      </c>
      <c r="B2" t="s">
        <v>147</v>
      </c>
      <c r="C2" t="s">
        <v>143</v>
      </c>
      <c r="D2">
        <v>4</v>
      </c>
      <c r="H2">
        <v>1</v>
      </c>
      <c r="I2" t="s">
        <v>162</v>
      </c>
      <c r="J2" t="s">
        <v>161</v>
      </c>
    </row>
    <row r="3" spans="1:10" x14ac:dyDescent="0.25">
      <c r="A3" t="s">
        <v>146</v>
      </c>
      <c r="B3" t="s">
        <v>125</v>
      </c>
      <c r="C3" t="s">
        <v>143</v>
      </c>
      <c r="D3">
        <v>8</v>
      </c>
      <c r="H3">
        <v>2</v>
      </c>
      <c r="I3" t="s">
        <v>160</v>
      </c>
      <c r="J3" t="s">
        <v>159</v>
      </c>
    </row>
    <row r="4" spans="1:10" x14ac:dyDescent="0.25">
      <c r="A4" t="s">
        <v>145</v>
      </c>
      <c r="B4" t="s">
        <v>124</v>
      </c>
      <c r="C4" t="s">
        <v>143</v>
      </c>
      <c r="D4">
        <v>25</v>
      </c>
      <c r="H4">
        <v>3</v>
      </c>
      <c r="I4" t="s">
        <v>158</v>
      </c>
      <c r="J4" t="s">
        <v>157</v>
      </c>
    </row>
    <row r="5" spans="1:10" x14ac:dyDescent="0.25">
      <c r="A5" t="s">
        <v>156</v>
      </c>
      <c r="B5" t="s">
        <v>124</v>
      </c>
      <c r="C5" t="s">
        <v>143</v>
      </c>
      <c r="D5">
        <v>250</v>
      </c>
    </row>
    <row r="6" spans="1:10" x14ac:dyDescent="0.25">
      <c r="A6" t="s">
        <v>155</v>
      </c>
      <c r="B6" t="s">
        <v>147</v>
      </c>
      <c r="C6" t="s">
        <v>143</v>
      </c>
      <c r="D6">
        <v>4</v>
      </c>
      <c r="H6" t="s">
        <v>148</v>
      </c>
      <c r="I6" t="s">
        <v>154</v>
      </c>
      <c r="J6" t="s">
        <v>153</v>
      </c>
    </row>
    <row r="7" spans="1:10" x14ac:dyDescent="0.25">
      <c r="A7" t="s">
        <v>152</v>
      </c>
      <c r="B7" t="s">
        <v>147</v>
      </c>
      <c r="C7" t="s">
        <v>143</v>
      </c>
      <c r="D7">
        <v>4</v>
      </c>
      <c r="H7">
        <v>1</v>
      </c>
      <c r="I7" t="s">
        <v>151</v>
      </c>
      <c r="J7" t="s">
        <v>33</v>
      </c>
    </row>
    <row r="8" spans="1:10" x14ac:dyDescent="0.25">
      <c r="H8">
        <v>2</v>
      </c>
      <c r="I8" t="s">
        <v>150</v>
      </c>
      <c r="J8" t="s">
        <v>33</v>
      </c>
    </row>
    <row r="9" spans="1:10" x14ac:dyDescent="0.25">
      <c r="A9" t="s">
        <v>144</v>
      </c>
      <c r="H9">
        <v>3</v>
      </c>
      <c r="I9" t="s">
        <v>149</v>
      </c>
      <c r="J9" t="s">
        <v>33</v>
      </c>
    </row>
    <row r="10" spans="1:10" x14ac:dyDescent="0.25">
      <c r="A10" t="s">
        <v>148</v>
      </c>
      <c r="B10" t="s">
        <v>147</v>
      </c>
      <c r="C10" t="s">
        <v>143</v>
      </c>
      <c r="D10">
        <v>4</v>
      </c>
    </row>
    <row r="11" spans="1:10" x14ac:dyDescent="0.25">
      <c r="A11" t="s">
        <v>146</v>
      </c>
      <c r="B11" t="s">
        <v>125</v>
      </c>
      <c r="C11" t="s">
        <v>143</v>
      </c>
      <c r="D11">
        <v>8</v>
      </c>
    </row>
    <row r="12" spans="1:10" x14ac:dyDescent="0.25">
      <c r="A12" t="s">
        <v>145</v>
      </c>
      <c r="B12" t="s">
        <v>124</v>
      </c>
      <c r="C12" t="s">
        <v>143</v>
      </c>
      <c r="D12">
        <v>25</v>
      </c>
    </row>
    <row r="13" spans="1:10" x14ac:dyDescent="0.25">
      <c r="A13" t="s">
        <v>144</v>
      </c>
      <c r="B13" t="s">
        <v>124</v>
      </c>
      <c r="C13" t="s">
        <v>143</v>
      </c>
      <c r="D13">
        <v>50</v>
      </c>
    </row>
    <row r="16" spans="1:10" x14ac:dyDescent="0.25">
      <c r="A16" t="s">
        <v>142</v>
      </c>
      <c r="B16" s="2" t="s">
        <v>141</v>
      </c>
      <c r="C16" s="2" t="s">
        <v>374</v>
      </c>
      <c r="D1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8C3E-67E0-4FCE-8437-49F1B243A30F}">
  <dimension ref="A1:J55"/>
  <sheetViews>
    <sheetView zoomScale="75" zoomScaleNormal="75" workbookViewId="0">
      <selection activeCell="D58" sqref="D58"/>
    </sheetView>
  </sheetViews>
  <sheetFormatPr defaultRowHeight="15" x14ac:dyDescent="0.25"/>
  <cols>
    <col min="1" max="1" width="88.125" customWidth="1"/>
    <col min="2" max="2" width="28.625" bestFit="1" customWidth="1"/>
    <col min="3" max="3" width="23.875" bestFit="1" customWidth="1"/>
    <col min="4" max="4" width="24.625" bestFit="1" customWidth="1"/>
    <col min="5" max="5" width="22.75" bestFit="1" customWidth="1"/>
    <col min="6" max="6" width="32.125" bestFit="1" customWidth="1"/>
    <col min="9" max="9" width="25.375" bestFit="1" customWidth="1"/>
  </cols>
  <sheetData>
    <row r="1" spans="1:10" x14ac:dyDescent="0.25">
      <c r="A1" s="54"/>
      <c r="B1" t="str">
        <f>"EXEC SP_Insert"&amp;B2</f>
        <v>EXEC SP_InsertInstitutionsNextPaymentAndBalanceInformation</v>
      </c>
      <c r="C1" s="54"/>
      <c r="H1" s="55" t="s">
        <v>200</v>
      </c>
      <c r="I1" s="55"/>
      <c r="J1" s="55"/>
    </row>
    <row r="2" spans="1:10" x14ac:dyDescent="0.25">
      <c r="B2" s="55" t="s">
        <v>185</v>
      </c>
      <c r="F2" t="s">
        <v>202</v>
      </c>
      <c r="H2" s="55" t="s">
        <v>148</v>
      </c>
      <c r="I2" s="55" t="s">
        <v>200</v>
      </c>
      <c r="J2" s="55" t="s">
        <v>153</v>
      </c>
    </row>
    <row r="3" spans="1:10" x14ac:dyDescent="0.25">
      <c r="B3" t="s">
        <v>375</v>
      </c>
      <c r="C3" t="s">
        <v>376</v>
      </c>
      <c r="D3" t="s">
        <v>377</v>
      </c>
      <c r="E3" t="s">
        <v>378</v>
      </c>
      <c r="F3" t="s">
        <v>379</v>
      </c>
      <c r="H3" s="55">
        <v>1</v>
      </c>
      <c r="I3" s="55" t="s">
        <v>254</v>
      </c>
      <c r="J3" s="55" t="s">
        <v>255</v>
      </c>
    </row>
    <row r="4" spans="1:10" ht="30" x14ac:dyDescent="0.25">
      <c r="A4" s="54" t="str">
        <f>B1&amp;" "&amp;B4&amp;","&amp;C4&amp;","&amp;D4&amp;","&amp;E4&amp;","&amp;F4</f>
        <v>EXEC SP_InsertInstitutionsNextPaymentAndBalanceInformation 500000,1093.1555,'7/31/2019',1093.1555,1</v>
      </c>
      <c r="B4">
        <v>500000</v>
      </c>
      <c r="C4" s="60">
        <f>C31*0.95</f>
        <v>1093.1555000000001</v>
      </c>
      <c r="D4" s="57" t="s">
        <v>386</v>
      </c>
      <c r="E4" s="60">
        <f>C4</f>
        <v>1093.1555000000001</v>
      </c>
      <c r="F4">
        <v>1</v>
      </c>
      <c r="H4" s="55">
        <v>2</v>
      </c>
      <c r="I4" s="55" t="s">
        <v>256</v>
      </c>
      <c r="J4" s="55" t="s">
        <v>257</v>
      </c>
    </row>
    <row r="5" spans="1:10" x14ac:dyDescent="0.25">
      <c r="H5" s="55">
        <v>3</v>
      </c>
      <c r="I5" s="55" t="s">
        <v>258</v>
      </c>
      <c r="J5" s="55" t="s">
        <v>259</v>
      </c>
    </row>
    <row r="6" spans="1:10" x14ac:dyDescent="0.25">
      <c r="B6" t="str">
        <f>"EXEC SP_Insert"&amp;B7</f>
        <v>EXEC SP_InsertInstitutionsNotificationHistoryEntry</v>
      </c>
      <c r="H6" s="55">
        <v>4</v>
      </c>
      <c r="I6" s="55" t="s">
        <v>260</v>
      </c>
      <c r="J6" s="55" t="s">
        <v>261</v>
      </c>
    </row>
    <row r="7" spans="1:10" x14ac:dyDescent="0.25">
      <c r="B7" s="54" t="s">
        <v>186</v>
      </c>
      <c r="C7" s="55" t="s">
        <v>200</v>
      </c>
      <c r="H7" s="55">
        <v>5</v>
      </c>
      <c r="I7" s="55" t="s">
        <v>262</v>
      </c>
      <c r="J7" s="55" t="s">
        <v>263</v>
      </c>
    </row>
    <row r="8" spans="1:10" x14ac:dyDescent="0.25">
      <c r="B8" t="s">
        <v>375</v>
      </c>
      <c r="C8" t="s">
        <v>384</v>
      </c>
      <c r="D8" t="s">
        <v>385</v>
      </c>
      <c r="H8" s="55">
        <v>6</v>
      </c>
      <c r="I8" s="55" t="s">
        <v>264</v>
      </c>
      <c r="J8" s="55" t="s">
        <v>265</v>
      </c>
    </row>
    <row r="9" spans="1:10" x14ac:dyDescent="0.25">
      <c r="A9" s="54" t="str">
        <f>B6&amp;" "&amp;B9&amp;","&amp;C9&amp;","&amp;D9</f>
        <v>EXEC SP_InsertInstitutionsNotificationHistoryEntry 500000,5,'2019-07-01'</v>
      </c>
      <c r="B9">
        <v>500000</v>
      </c>
      <c r="C9">
        <v>5</v>
      </c>
      <c r="D9" s="58" t="s">
        <v>387</v>
      </c>
      <c r="H9" s="55">
        <v>7</v>
      </c>
      <c r="I9" s="55" t="s">
        <v>266</v>
      </c>
      <c r="J9" s="55" t="s">
        <v>267</v>
      </c>
    </row>
    <row r="10" spans="1:10" x14ac:dyDescent="0.25">
      <c r="H10" s="55">
        <v>8</v>
      </c>
      <c r="I10" s="55" t="s">
        <v>268</v>
      </c>
      <c r="J10" s="55" t="s">
        <v>269</v>
      </c>
    </row>
    <row r="11" spans="1:10" x14ac:dyDescent="0.25">
      <c r="B11" t="str">
        <f>"EXEC SP_Insert"&amp;B12</f>
        <v>EXEC SP_InsertInstitutionsPaymentHistoryEntry</v>
      </c>
      <c r="H11" s="55">
        <v>9</v>
      </c>
      <c r="I11" s="55" t="s">
        <v>270</v>
      </c>
      <c r="J11" s="55" t="s">
        <v>271</v>
      </c>
    </row>
    <row r="12" spans="1:10" x14ac:dyDescent="0.25">
      <c r="B12" t="s">
        <v>187</v>
      </c>
      <c r="E12" t="s">
        <v>202</v>
      </c>
      <c r="H12" s="55">
        <v>10</v>
      </c>
      <c r="I12" s="55" t="s">
        <v>272</v>
      </c>
      <c r="J12" s="55" t="s">
        <v>273</v>
      </c>
    </row>
    <row r="13" spans="1:10" x14ac:dyDescent="0.25">
      <c r="B13" t="s">
        <v>375</v>
      </c>
      <c r="C13" t="s">
        <v>380</v>
      </c>
      <c r="D13" t="s">
        <v>381</v>
      </c>
      <c r="E13" t="s">
        <v>382</v>
      </c>
      <c r="F13" t="s">
        <v>383</v>
      </c>
      <c r="H13" s="55">
        <v>11</v>
      </c>
      <c r="I13" s="55" t="s">
        <v>274</v>
      </c>
      <c r="J13" s="55" t="s">
        <v>275</v>
      </c>
    </row>
    <row r="14" spans="1:10" x14ac:dyDescent="0.25">
      <c r="A14" s="54" t="str">
        <f t="shared" ref="A14:A31" si="0">$B$11&amp;" "&amp;B14&amp;","&amp;C14&amp;",'"&amp;TEXT(D14,"yyyy-mm-dd")&amp;"',"&amp;E14&amp;","&amp;F14</f>
        <v>EXEC SP_InsertInstitutionsPaymentHistoryEntry 500000,1365,'2016-01-31',3,'On time'</v>
      </c>
      <c r="B14">
        <f>$B$4</f>
        <v>500000</v>
      </c>
      <c r="C14" s="56">
        <f>21*65</f>
        <v>1365</v>
      </c>
      <c r="D14" s="58">
        <v>42400</v>
      </c>
      <c r="E14">
        <v>3</v>
      </c>
      <c r="F14" s="2" t="s">
        <v>388</v>
      </c>
      <c r="H14" s="55">
        <v>12</v>
      </c>
      <c r="I14" s="55" t="s">
        <v>276</v>
      </c>
      <c r="J14" s="55" t="s">
        <v>277</v>
      </c>
    </row>
    <row r="15" spans="1:10" x14ac:dyDescent="0.25">
      <c r="A15" s="54" t="str">
        <f t="shared" si="0"/>
        <v>EXEC SP_InsertInstitutionsPaymentHistoryEntry 500000,1351.35,'2016-02-29',3,'On time'</v>
      </c>
      <c r="B15">
        <f t="shared" ref="B15:B55" si="1">$B$4</f>
        <v>500000</v>
      </c>
      <c r="C15" s="56">
        <f>ROUNDUP(C14*0.99,2)</f>
        <v>1351.35</v>
      </c>
      <c r="D15" s="59">
        <f>EOMONTH(D14,1)</f>
        <v>42429</v>
      </c>
      <c r="E15">
        <v>3</v>
      </c>
      <c r="F15" s="2" t="s">
        <v>388</v>
      </c>
      <c r="H15" s="55">
        <v>13</v>
      </c>
      <c r="I15" s="55" t="s">
        <v>278</v>
      </c>
      <c r="J15" s="55" t="s">
        <v>279</v>
      </c>
    </row>
    <row r="16" spans="1:10" x14ac:dyDescent="0.25">
      <c r="A16" s="54" t="str">
        <f t="shared" si="0"/>
        <v>EXEC SP_InsertInstitutionsPaymentHistoryEntry 500000,1337.84,'2016-03-31',3,'On time'</v>
      </c>
      <c r="B16">
        <f t="shared" si="1"/>
        <v>500000</v>
      </c>
      <c r="C16" s="56">
        <f t="shared" ref="C16:C31" si="2">ROUNDUP(C15*0.99,2)</f>
        <v>1337.84</v>
      </c>
      <c r="D16" s="59">
        <f t="shared" ref="D16:D55" si="3">EOMONTH(D15,1)</f>
        <v>42460</v>
      </c>
      <c r="E16">
        <v>3</v>
      </c>
      <c r="F16" s="2" t="s">
        <v>388</v>
      </c>
      <c r="H16" s="55">
        <v>14</v>
      </c>
      <c r="I16" s="55" t="s">
        <v>280</v>
      </c>
      <c r="J16" s="55" t="s">
        <v>281</v>
      </c>
    </row>
    <row r="17" spans="1:10" x14ac:dyDescent="0.25">
      <c r="A17" s="54" t="str">
        <f t="shared" si="0"/>
        <v>EXEC SP_InsertInstitutionsPaymentHistoryEntry 500000,1324.47,'2016-04-30',3,'On time'</v>
      </c>
      <c r="B17">
        <f t="shared" si="1"/>
        <v>500000</v>
      </c>
      <c r="C17" s="56">
        <f t="shared" si="2"/>
        <v>1324.47</v>
      </c>
      <c r="D17" s="59">
        <f t="shared" si="3"/>
        <v>42490</v>
      </c>
      <c r="E17">
        <v>3</v>
      </c>
      <c r="F17" s="2" t="s">
        <v>388</v>
      </c>
      <c r="H17" s="55">
        <v>15</v>
      </c>
      <c r="I17" s="55" t="s">
        <v>282</v>
      </c>
      <c r="J17" s="55" t="s">
        <v>283</v>
      </c>
    </row>
    <row r="18" spans="1:10" x14ac:dyDescent="0.25">
      <c r="A18" s="54" t="str">
        <f t="shared" si="0"/>
        <v>EXEC SP_InsertInstitutionsPaymentHistoryEntry 500000,1311.23,'2016-05-31',3,'On time'</v>
      </c>
      <c r="B18">
        <f t="shared" si="1"/>
        <v>500000</v>
      </c>
      <c r="C18" s="56">
        <f t="shared" si="2"/>
        <v>1311.23</v>
      </c>
      <c r="D18" s="59">
        <f t="shared" si="3"/>
        <v>42521</v>
      </c>
      <c r="E18">
        <v>3</v>
      </c>
      <c r="F18" s="2" t="s">
        <v>388</v>
      </c>
      <c r="H18" s="55">
        <v>16</v>
      </c>
      <c r="I18" s="55" t="s">
        <v>284</v>
      </c>
      <c r="J18" s="55" t="s">
        <v>285</v>
      </c>
    </row>
    <row r="19" spans="1:10" x14ac:dyDescent="0.25">
      <c r="A19" s="54" t="str">
        <f t="shared" si="0"/>
        <v>EXEC SP_InsertInstitutionsPaymentHistoryEntry 500000,1298.12,'2016-06-30',3,'On time'</v>
      </c>
      <c r="B19">
        <f t="shared" si="1"/>
        <v>500000</v>
      </c>
      <c r="C19" s="56">
        <f t="shared" si="2"/>
        <v>1298.1199999999999</v>
      </c>
      <c r="D19" s="59">
        <f t="shared" si="3"/>
        <v>42551</v>
      </c>
      <c r="E19">
        <v>3</v>
      </c>
      <c r="F19" s="2" t="s">
        <v>388</v>
      </c>
      <c r="H19" s="55">
        <v>17</v>
      </c>
      <c r="I19" s="55" t="s">
        <v>286</v>
      </c>
      <c r="J19" s="55" t="s">
        <v>287</v>
      </c>
    </row>
    <row r="20" spans="1:10" x14ac:dyDescent="0.25">
      <c r="A20" s="54" t="str">
        <f t="shared" si="0"/>
        <v>EXEC SP_InsertInstitutionsPaymentHistoryEntry 500000,1285.14,'2016-07-31',3,'On time'</v>
      </c>
      <c r="B20">
        <f t="shared" si="1"/>
        <v>500000</v>
      </c>
      <c r="C20" s="56">
        <f t="shared" si="2"/>
        <v>1285.1400000000001</v>
      </c>
      <c r="D20" s="59">
        <f t="shared" si="3"/>
        <v>42582</v>
      </c>
      <c r="E20">
        <v>3</v>
      </c>
      <c r="F20" s="2" t="s">
        <v>388</v>
      </c>
    </row>
    <row r="21" spans="1:10" x14ac:dyDescent="0.25">
      <c r="A21" s="54" t="str">
        <f t="shared" si="0"/>
        <v>EXEC SP_InsertInstitutionsPaymentHistoryEntry 500000,1272.29,'2016-08-31',3,'On time'</v>
      </c>
      <c r="B21">
        <f t="shared" si="1"/>
        <v>500000</v>
      </c>
      <c r="C21" s="56">
        <f t="shared" si="2"/>
        <v>1272.29</v>
      </c>
      <c r="D21" s="59">
        <f t="shared" si="3"/>
        <v>42613</v>
      </c>
      <c r="E21">
        <v>3</v>
      </c>
      <c r="F21" s="2" t="s">
        <v>388</v>
      </c>
      <c r="H21" t="s">
        <v>202</v>
      </c>
    </row>
    <row r="22" spans="1:10" x14ac:dyDescent="0.25">
      <c r="A22" s="54" t="str">
        <f t="shared" si="0"/>
        <v>EXEC SP_InsertInstitutionsPaymentHistoryEntry 500000,1259.57,'2016-09-30',3,'On time'</v>
      </c>
      <c r="B22">
        <f t="shared" si="1"/>
        <v>500000</v>
      </c>
      <c r="C22" s="56">
        <f t="shared" si="2"/>
        <v>1259.57</v>
      </c>
      <c r="D22" s="59">
        <f t="shared" si="3"/>
        <v>42643</v>
      </c>
      <c r="E22">
        <v>3</v>
      </c>
      <c r="F22" s="2" t="s">
        <v>388</v>
      </c>
      <c r="H22" t="s">
        <v>148</v>
      </c>
      <c r="I22" t="s">
        <v>202</v>
      </c>
      <c r="J22" t="s">
        <v>153</v>
      </c>
    </row>
    <row r="23" spans="1:10" x14ac:dyDescent="0.25">
      <c r="A23" s="54" t="str">
        <f t="shared" si="0"/>
        <v>EXEC SP_InsertInstitutionsPaymentHistoryEntry 500000,1246.98,'2016-10-31',3,'On time'</v>
      </c>
      <c r="B23">
        <f t="shared" si="1"/>
        <v>500000</v>
      </c>
      <c r="C23" s="56">
        <f t="shared" si="2"/>
        <v>1246.98</v>
      </c>
      <c r="D23" s="59">
        <f t="shared" si="3"/>
        <v>42674</v>
      </c>
      <c r="E23">
        <v>3</v>
      </c>
      <c r="F23" s="2" t="s">
        <v>388</v>
      </c>
      <c r="H23">
        <v>1</v>
      </c>
      <c r="I23" t="s">
        <v>298</v>
      </c>
      <c r="J23" t="s">
        <v>299</v>
      </c>
    </row>
    <row r="24" spans="1:10" x14ac:dyDescent="0.25">
      <c r="A24" s="54" t="str">
        <f t="shared" si="0"/>
        <v>EXEC SP_InsertInstitutionsPaymentHistoryEntry 500000,1234.52,'2016-11-30',3,'On time'</v>
      </c>
      <c r="B24">
        <f t="shared" si="1"/>
        <v>500000</v>
      </c>
      <c r="C24" s="56">
        <f t="shared" si="2"/>
        <v>1234.52</v>
      </c>
      <c r="D24" s="59">
        <f t="shared" si="3"/>
        <v>42704</v>
      </c>
      <c r="E24">
        <v>3</v>
      </c>
      <c r="F24" s="2" t="s">
        <v>388</v>
      </c>
      <c r="H24">
        <v>2</v>
      </c>
      <c r="I24" t="s">
        <v>233</v>
      </c>
      <c r="J24" t="s">
        <v>300</v>
      </c>
    </row>
    <row r="25" spans="1:10" x14ac:dyDescent="0.25">
      <c r="A25" s="54" t="str">
        <f t="shared" si="0"/>
        <v>EXEC SP_InsertInstitutionsPaymentHistoryEntry 500000,1222.18,'2016-12-31',3,'On time'</v>
      </c>
      <c r="B25">
        <f t="shared" si="1"/>
        <v>500000</v>
      </c>
      <c r="C25" s="56">
        <f t="shared" si="2"/>
        <v>1222.18</v>
      </c>
      <c r="D25" s="59">
        <f t="shared" si="3"/>
        <v>42735</v>
      </c>
      <c r="E25">
        <v>3</v>
      </c>
      <c r="F25" s="2" t="s">
        <v>388</v>
      </c>
      <c r="H25">
        <v>3</v>
      </c>
      <c r="I25" t="s">
        <v>301</v>
      </c>
      <c r="J25" t="s">
        <v>302</v>
      </c>
    </row>
    <row r="26" spans="1:10" x14ac:dyDescent="0.25">
      <c r="A26" s="54" t="str">
        <f t="shared" si="0"/>
        <v>EXEC SP_InsertInstitutionsPaymentHistoryEntry 500000,1209.96,'2017-01-31',3,'On time'</v>
      </c>
      <c r="B26">
        <f t="shared" si="1"/>
        <v>500000</v>
      </c>
      <c r="C26" s="56">
        <f t="shared" si="2"/>
        <v>1209.96</v>
      </c>
      <c r="D26" s="59">
        <f t="shared" si="3"/>
        <v>42766</v>
      </c>
      <c r="E26">
        <v>3</v>
      </c>
      <c r="F26" s="2" t="s">
        <v>388</v>
      </c>
      <c r="H26">
        <v>4</v>
      </c>
      <c r="I26" t="s">
        <v>303</v>
      </c>
      <c r="J26" t="s">
        <v>304</v>
      </c>
    </row>
    <row r="27" spans="1:10" x14ac:dyDescent="0.25">
      <c r="A27" s="54" t="str">
        <f t="shared" si="0"/>
        <v>EXEC SP_InsertInstitutionsPaymentHistoryEntry 500000,1197.87,'2017-02-28',3,'On time'</v>
      </c>
      <c r="B27">
        <f t="shared" si="1"/>
        <v>500000</v>
      </c>
      <c r="C27" s="56">
        <f t="shared" si="2"/>
        <v>1197.8699999999999</v>
      </c>
      <c r="D27" s="59">
        <f t="shared" si="3"/>
        <v>42794</v>
      </c>
      <c r="E27">
        <v>3</v>
      </c>
      <c r="F27" s="2" t="s">
        <v>388</v>
      </c>
      <c r="H27">
        <v>5</v>
      </c>
      <c r="I27" t="s">
        <v>305</v>
      </c>
      <c r="J27" t="s">
        <v>306</v>
      </c>
    </row>
    <row r="28" spans="1:10" x14ac:dyDescent="0.25">
      <c r="A28" s="54" t="str">
        <f t="shared" si="0"/>
        <v>EXEC SP_InsertInstitutionsPaymentHistoryEntry 500000,1185.9,'2017-03-31',3,'On time'</v>
      </c>
      <c r="B28">
        <f t="shared" si="1"/>
        <v>500000</v>
      </c>
      <c r="C28" s="56">
        <f t="shared" si="2"/>
        <v>1185.9000000000001</v>
      </c>
      <c r="D28" s="59">
        <f t="shared" si="3"/>
        <v>42825</v>
      </c>
      <c r="E28">
        <v>3</v>
      </c>
      <c r="F28" s="2" t="s">
        <v>388</v>
      </c>
    </row>
    <row r="29" spans="1:10" x14ac:dyDescent="0.25">
      <c r="A29" s="54" t="str">
        <f t="shared" si="0"/>
        <v>EXEC SP_InsertInstitutionsPaymentHistoryEntry 500000,1174.05,'2017-04-30',3,'On time'</v>
      </c>
      <c r="B29">
        <f t="shared" si="1"/>
        <v>500000</v>
      </c>
      <c r="C29" s="56">
        <f t="shared" si="2"/>
        <v>1174.05</v>
      </c>
      <c r="D29" s="59">
        <f t="shared" si="3"/>
        <v>42855</v>
      </c>
      <c r="E29">
        <v>3</v>
      </c>
      <c r="F29" s="2" t="s">
        <v>388</v>
      </c>
    </row>
    <row r="30" spans="1:10" x14ac:dyDescent="0.25">
      <c r="A30" s="54" t="str">
        <f t="shared" si="0"/>
        <v>EXEC SP_InsertInstitutionsPaymentHistoryEntry 500000,1162.31,'2017-05-31',3,'On time'</v>
      </c>
      <c r="B30">
        <f t="shared" si="1"/>
        <v>500000</v>
      </c>
      <c r="C30" s="56">
        <f t="shared" si="2"/>
        <v>1162.31</v>
      </c>
      <c r="D30" s="59">
        <f t="shared" si="3"/>
        <v>42886</v>
      </c>
      <c r="E30">
        <v>3</v>
      </c>
      <c r="F30" s="2" t="s">
        <v>388</v>
      </c>
    </row>
    <row r="31" spans="1:10" x14ac:dyDescent="0.25">
      <c r="A31" s="54" t="str">
        <f t="shared" si="0"/>
        <v>EXEC SP_InsertInstitutionsPaymentHistoryEntry 500000,1150.69,'2017-06-30',3,'On time'</v>
      </c>
      <c r="B31">
        <f t="shared" si="1"/>
        <v>500000</v>
      </c>
      <c r="C31" s="56">
        <f t="shared" si="2"/>
        <v>1150.69</v>
      </c>
      <c r="D31" s="59">
        <f t="shared" si="3"/>
        <v>42916</v>
      </c>
      <c r="E31">
        <v>3</v>
      </c>
      <c r="F31" s="2" t="s">
        <v>388</v>
      </c>
    </row>
    <row r="32" spans="1:10" x14ac:dyDescent="0.25">
      <c r="A32" s="54" t="str">
        <f t="shared" ref="A32:A55" si="4">$B$11&amp;" "&amp;B32&amp;","&amp;C32&amp;",'"&amp;TEXT(D32,"yyyy-mm-dd")&amp;"',"&amp;E32&amp;","&amp;F32</f>
        <v>EXEC SP_InsertInstitutionsPaymentHistoryEntry 500000,1139.19,'2017-07-31',3,'On time'</v>
      </c>
      <c r="B32">
        <f t="shared" si="1"/>
        <v>500000</v>
      </c>
      <c r="C32" s="56">
        <f t="shared" ref="C32:C55" si="5">ROUNDUP(C31*0.99,2)</f>
        <v>1139.19</v>
      </c>
      <c r="D32" s="59">
        <f t="shared" si="3"/>
        <v>42947</v>
      </c>
      <c r="E32">
        <v>3</v>
      </c>
      <c r="F32" s="2" t="s">
        <v>388</v>
      </c>
    </row>
    <row r="33" spans="1:6" x14ac:dyDescent="0.25">
      <c r="A33" s="54" t="str">
        <f t="shared" si="4"/>
        <v>EXEC SP_InsertInstitutionsPaymentHistoryEntry 500000,1127.8,'2017-08-31',3,'On time'</v>
      </c>
      <c r="B33">
        <f t="shared" si="1"/>
        <v>500000</v>
      </c>
      <c r="C33" s="56">
        <f t="shared" si="5"/>
        <v>1127.8</v>
      </c>
      <c r="D33" s="59">
        <f t="shared" si="3"/>
        <v>42978</v>
      </c>
      <c r="E33">
        <v>3</v>
      </c>
      <c r="F33" s="2" t="s">
        <v>388</v>
      </c>
    </row>
    <row r="34" spans="1:6" x14ac:dyDescent="0.25">
      <c r="A34" s="54" t="str">
        <f t="shared" si="4"/>
        <v>EXEC SP_InsertInstitutionsPaymentHistoryEntry 500000,1116.53,'2017-09-30',3,'On time'</v>
      </c>
      <c r="B34">
        <f t="shared" si="1"/>
        <v>500000</v>
      </c>
      <c r="C34" s="56">
        <f t="shared" si="5"/>
        <v>1116.53</v>
      </c>
      <c r="D34" s="59">
        <f t="shared" si="3"/>
        <v>43008</v>
      </c>
      <c r="E34">
        <v>3</v>
      </c>
      <c r="F34" s="2" t="s">
        <v>388</v>
      </c>
    </row>
    <row r="35" spans="1:6" x14ac:dyDescent="0.25">
      <c r="A35" s="54" t="str">
        <f t="shared" si="4"/>
        <v>EXEC SP_InsertInstitutionsPaymentHistoryEntry 500000,1105.37,'2017-10-31',3,'On time'</v>
      </c>
      <c r="B35">
        <f t="shared" si="1"/>
        <v>500000</v>
      </c>
      <c r="C35" s="56">
        <f t="shared" si="5"/>
        <v>1105.3699999999999</v>
      </c>
      <c r="D35" s="59">
        <f t="shared" si="3"/>
        <v>43039</v>
      </c>
      <c r="E35">
        <v>3</v>
      </c>
      <c r="F35" s="2" t="s">
        <v>388</v>
      </c>
    </row>
    <row r="36" spans="1:6" x14ac:dyDescent="0.25">
      <c r="A36" s="54" t="str">
        <f t="shared" si="4"/>
        <v>EXEC SP_InsertInstitutionsPaymentHistoryEntry 500000,1094.32,'2017-11-30',3,'On time'</v>
      </c>
      <c r="B36">
        <f t="shared" si="1"/>
        <v>500000</v>
      </c>
      <c r="C36" s="56">
        <f t="shared" si="5"/>
        <v>1094.32</v>
      </c>
      <c r="D36" s="59">
        <f t="shared" si="3"/>
        <v>43069</v>
      </c>
      <c r="E36">
        <v>3</v>
      </c>
      <c r="F36" s="2" t="s">
        <v>388</v>
      </c>
    </row>
    <row r="37" spans="1:6" x14ac:dyDescent="0.25">
      <c r="A37" s="54" t="str">
        <f t="shared" si="4"/>
        <v>EXEC SP_InsertInstitutionsPaymentHistoryEntry 500000,1083.38,'2017-12-31',3,'On time'</v>
      </c>
      <c r="B37">
        <f t="shared" si="1"/>
        <v>500000</v>
      </c>
      <c r="C37" s="56">
        <f t="shared" si="5"/>
        <v>1083.3799999999999</v>
      </c>
      <c r="D37" s="59">
        <f t="shared" si="3"/>
        <v>43100</v>
      </c>
      <c r="E37">
        <v>3</v>
      </c>
      <c r="F37" s="2" t="s">
        <v>388</v>
      </c>
    </row>
    <row r="38" spans="1:6" x14ac:dyDescent="0.25">
      <c r="A38" s="54" t="str">
        <f t="shared" si="4"/>
        <v>EXEC SP_InsertInstitutionsPaymentHistoryEntry 500000,1072.55,'2018-01-31',3,'On time'</v>
      </c>
      <c r="B38">
        <f t="shared" si="1"/>
        <v>500000</v>
      </c>
      <c r="C38" s="56">
        <f t="shared" si="5"/>
        <v>1072.55</v>
      </c>
      <c r="D38" s="59">
        <f t="shared" si="3"/>
        <v>43131</v>
      </c>
      <c r="E38">
        <v>3</v>
      </c>
      <c r="F38" s="2" t="s">
        <v>388</v>
      </c>
    </row>
    <row r="39" spans="1:6" x14ac:dyDescent="0.25">
      <c r="A39" s="54" t="str">
        <f t="shared" si="4"/>
        <v>EXEC SP_InsertInstitutionsPaymentHistoryEntry 500000,1061.83,'2018-02-28',3,'On time'</v>
      </c>
      <c r="B39">
        <f t="shared" si="1"/>
        <v>500000</v>
      </c>
      <c r="C39" s="56">
        <f t="shared" si="5"/>
        <v>1061.83</v>
      </c>
      <c r="D39" s="59">
        <f t="shared" si="3"/>
        <v>43159</v>
      </c>
      <c r="E39">
        <v>3</v>
      </c>
      <c r="F39" s="2" t="s">
        <v>388</v>
      </c>
    </row>
    <row r="40" spans="1:6" x14ac:dyDescent="0.25">
      <c r="A40" s="54" t="str">
        <f t="shared" si="4"/>
        <v>EXEC SP_InsertInstitutionsPaymentHistoryEntry 500000,1051.22,'2018-03-31',3,'On time'</v>
      </c>
      <c r="B40">
        <f t="shared" si="1"/>
        <v>500000</v>
      </c>
      <c r="C40" s="56">
        <f t="shared" si="5"/>
        <v>1051.22</v>
      </c>
      <c r="D40" s="59">
        <f t="shared" si="3"/>
        <v>43190</v>
      </c>
      <c r="E40">
        <v>3</v>
      </c>
      <c r="F40" s="2" t="s">
        <v>388</v>
      </c>
    </row>
    <row r="41" spans="1:6" x14ac:dyDescent="0.25">
      <c r="A41" s="54" t="str">
        <f t="shared" si="4"/>
        <v>EXEC SP_InsertInstitutionsPaymentHistoryEntry 500000,1040.71,'2018-04-30',3,'On time'</v>
      </c>
      <c r="B41">
        <f t="shared" si="1"/>
        <v>500000</v>
      </c>
      <c r="C41" s="56">
        <f t="shared" si="5"/>
        <v>1040.71</v>
      </c>
      <c r="D41" s="59">
        <f t="shared" si="3"/>
        <v>43220</v>
      </c>
      <c r="E41">
        <v>3</v>
      </c>
      <c r="F41" s="2" t="s">
        <v>388</v>
      </c>
    </row>
    <row r="42" spans="1:6" x14ac:dyDescent="0.25">
      <c r="A42" s="54" t="str">
        <f t="shared" si="4"/>
        <v>EXEC SP_InsertInstitutionsPaymentHistoryEntry 500000,1030.31,'2018-05-31',3,'On time'</v>
      </c>
      <c r="B42">
        <f t="shared" si="1"/>
        <v>500000</v>
      </c>
      <c r="C42" s="56">
        <f t="shared" si="5"/>
        <v>1030.31</v>
      </c>
      <c r="D42" s="59">
        <f t="shared" si="3"/>
        <v>43251</v>
      </c>
      <c r="E42">
        <v>3</v>
      </c>
      <c r="F42" s="2" t="s">
        <v>388</v>
      </c>
    </row>
    <row r="43" spans="1:6" x14ac:dyDescent="0.25">
      <c r="A43" s="54" t="str">
        <f t="shared" si="4"/>
        <v>EXEC SP_InsertInstitutionsPaymentHistoryEntry 500000,1020.01,'2018-06-30',3,'On time'</v>
      </c>
      <c r="B43">
        <f t="shared" si="1"/>
        <v>500000</v>
      </c>
      <c r="C43" s="56">
        <f t="shared" si="5"/>
        <v>1020.01</v>
      </c>
      <c r="D43" s="59">
        <f t="shared" si="3"/>
        <v>43281</v>
      </c>
      <c r="E43">
        <v>3</v>
      </c>
      <c r="F43" s="2" t="s">
        <v>388</v>
      </c>
    </row>
    <row r="44" spans="1:6" x14ac:dyDescent="0.25">
      <c r="A44" s="54" t="str">
        <f t="shared" si="4"/>
        <v>EXEC SP_InsertInstitutionsPaymentHistoryEntry 500000,1009.81,'2018-07-31',3,'On time'</v>
      </c>
      <c r="B44">
        <f t="shared" si="1"/>
        <v>500000</v>
      </c>
      <c r="C44" s="56">
        <f t="shared" si="5"/>
        <v>1009.81</v>
      </c>
      <c r="D44" s="59">
        <f t="shared" si="3"/>
        <v>43312</v>
      </c>
      <c r="E44">
        <v>3</v>
      </c>
      <c r="F44" s="2" t="s">
        <v>388</v>
      </c>
    </row>
    <row r="45" spans="1:6" x14ac:dyDescent="0.25">
      <c r="A45" s="54" t="str">
        <f t="shared" si="4"/>
        <v>EXEC SP_InsertInstitutionsPaymentHistoryEntry 500000,999.72,'2018-08-31',3,'On time'</v>
      </c>
      <c r="B45">
        <f t="shared" si="1"/>
        <v>500000</v>
      </c>
      <c r="C45" s="56">
        <f t="shared" si="5"/>
        <v>999.72</v>
      </c>
      <c r="D45" s="59">
        <f t="shared" si="3"/>
        <v>43343</v>
      </c>
      <c r="E45">
        <v>3</v>
      </c>
      <c r="F45" s="2" t="s">
        <v>388</v>
      </c>
    </row>
    <row r="46" spans="1:6" x14ac:dyDescent="0.25">
      <c r="A46" s="54" t="str">
        <f t="shared" si="4"/>
        <v>EXEC SP_InsertInstitutionsPaymentHistoryEntry 500000,989.73,'2018-09-30',3,'On time'</v>
      </c>
      <c r="B46">
        <f t="shared" si="1"/>
        <v>500000</v>
      </c>
      <c r="C46" s="56">
        <f t="shared" si="5"/>
        <v>989.73</v>
      </c>
      <c r="D46" s="59">
        <f t="shared" si="3"/>
        <v>43373</v>
      </c>
      <c r="E46">
        <v>3</v>
      </c>
      <c r="F46" s="2" t="s">
        <v>388</v>
      </c>
    </row>
    <row r="47" spans="1:6" x14ac:dyDescent="0.25">
      <c r="A47" s="54" t="str">
        <f t="shared" si="4"/>
        <v>EXEC SP_InsertInstitutionsPaymentHistoryEntry 500000,979.84,'2018-10-31',3,'On time'</v>
      </c>
      <c r="B47">
        <f t="shared" si="1"/>
        <v>500000</v>
      </c>
      <c r="C47" s="56">
        <f t="shared" si="5"/>
        <v>979.84</v>
      </c>
      <c r="D47" s="59">
        <f t="shared" si="3"/>
        <v>43404</v>
      </c>
      <c r="E47">
        <v>3</v>
      </c>
      <c r="F47" s="2" t="s">
        <v>388</v>
      </c>
    </row>
    <row r="48" spans="1:6" x14ac:dyDescent="0.25">
      <c r="A48" s="54" t="str">
        <f t="shared" si="4"/>
        <v>EXEC SP_InsertInstitutionsPaymentHistoryEntry 500000,970.05,'2018-11-30',3,'On time'</v>
      </c>
      <c r="B48">
        <f t="shared" si="1"/>
        <v>500000</v>
      </c>
      <c r="C48" s="56">
        <f t="shared" si="5"/>
        <v>970.05</v>
      </c>
      <c r="D48" s="59">
        <f t="shared" si="3"/>
        <v>43434</v>
      </c>
      <c r="E48">
        <v>3</v>
      </c>
      <c r="F48" s="2" t="s">
        <v>388</v>
      </c>
    </row>
    <row r="49" spans="1:6" x14ac:dyDescent="0.25">
      <c r="A49" s="54" t="str">
        <f t="shared" si="4"/>
        <v>EXEC SP_InsertInstitutionsPaymentHistoryEntry 500000,960.35,'2018-12-31',3,'On time'</v>
      </c>
      <c r="B49">
        <f t="shared" si="1"/>
        <v>500000</v>
      </c>
      <c r="C49" s="56">
        <f t="shared" si="5"/>
        <v>960.35</v>
      </c>
      <c r="D49" s="59">
        <f t="shared" si="3"/>
        <v>43465</v>
      </c>
      <c r="E49">
        <v>3</v>
      </c>
      <c r="F49" s="2" t="s">
        <v>388</v>
      </c>
    </row>
    <row r="50" spans="1:6" x14ac:dyDescent="0.25">
      <c r="A50" s="54" t="str">
        <f t="shared" si="4"/>
        <v>EXEC SP_InsertInstitutionsPaymentHistoryEntry 500000,950.75,'2019-01-31',3,'On time'</v>
      </c>
      <c r="B50">
        <f t="shared" si="1"/>
        <v>500000</v>
      </c>
      <c r="C50" s="56">
        <f t="shared" si="5"/>
        <v>950.75</v>
      </c>
      <c r="D50" s="59">
        <f t="shared" si="3"/>
        <v>43496</v>
      </c>
      <c r="E50">
        <v>3</v>
      </c>
      <c r="F50" s="2" t="s">
        <v>388</v>
      </c>
    </row>
    <row r="51" spans="1:6" x14ac:dyDescent="0.25">
      <c r="A51" s="54" t="str">
        <f t="shared" si="4"/>
        <v>EXEC SP_InsertInstitutionsPaymentHistoryEntry 500000,941.25,'2019-02-28',3,'On time'</v>
      </c>
      <c r="B51">
        <f t="shared" si="1"/>
        <v>500000</v>
      </c>
      <c r="C51" s="56">
        <f t="shared" si="5"/>
        <v>941.25</v>
      </c>
      <c r="D51" s="59">
        <f t="shared" si="3"/>
        <v>43524</v>
      </c>
      <c r="E51">
        <v>3</v>
      </c>
      <c r="F51" s="2" t="s">
        <v>388</v>
      </c>
    </row>
    <row r="52" spans="1:6" x14ac:dyDescent="0.25">
      <c r="A52" s="54" t="str">
        <f t="shared" si="4"/>
        <v>EXEC SP_InsertInstitutionsPaymentHistoryEntry 500000,931.84,'2019-03-31',3,'On time'</v>
      </c>
      <c r="B52">
        <f t="shared" si="1"/>
        <v>500000</v>
      </c>
      <c r="C52" s="56">
        <f t="shared" si="5"/>
        <v>931.84</v>
      </c>
      <c r="D52" s="59">
        <f t="shared" si="3"/>
        <v>43555</v>
      </c>
      <c r="E52">
        <v>3</v>
      </c>
      <c r="F52" s="2" t="s">
        <v>388</v>
      </c>
    </row>
    <row r="53" spans="1:6" x14ac:dyDescent="0.25">
      <c r="A53" s="54" t="str">
        <f t="shared" si="4"/>
        <v>EXEC SP_InsertInstitutionsPaymentHistoryEntry 500000,922.53,'2019-04-30',3,'On time'</v>
      </c>
      <c r="B53">
        <f t="shared" si="1"/>
        <v>500000</v>
      </c>
      <c r="C53" s="56">
        <f t="shared" si="5"/>
        <v>922.53</v>
      </c>
      <c r="D53" s="59">
        <f t="shared" si="3"/>
        <v>43585</v>
      </c>
      <c r="E53">
        <v>3</v>
      </c>
      <c r="F53" s="2" t="s">
        <v>388</v>
      </c>
    </row>
    <row r="54" spans="1:6" x14ac:dyDescent="0.25">
      <c r="A54" s="54" t="str">
        <f t="shared" si="4"/>
        <v>EXEC SP_InsertInstitutionsPaymentHistoryEntry 500000,913.31,'2019-05-31',3,'On time'</v>
      </c>
      <c r="B54">
        <f t="shared" si="1"/>
        <v>500000</v>
      </c>
      <c r="C54" s="56">
        <f t="shared" si="5"/>
        <v>913.31</v>
      </c>
      <c r="D54" s="59">
        <f t="shared" si="3"/>
        <v>43616</v>
      </c>
      <c r="E54">
        <v>3</v>
      </c>
      <c r="F54" s="2" t="s">
        <v>388</v>
      </c>
    </row>
    <row r="55" spans="1:6" x14ac:dyDescent="0.25">
      <c r="A55" s="54" t="str">
        <f t="shared" si="4"/>
        <v>EXEC SP_InsertInstitutionsPaymentHistoryEntry 500000,904.18,'2019-06-30',3,'On time'</v>
      </c>
      <c r="B55">
        <f t="shared" si="1"/>
        <v>500000</v>
      </c>
      <c r="C55" s="56">
        <f t="shared" si="5"/>
        <v>904.18</v>
      </c>
      <c r="D55" s="59">
        <f t="shared" si="3"/>
        <v>43646</v>
      </c>
      <c r="E55">
        <v>3</v>
      </c>
      <c r="F55" s="2" t="s">
        <v>388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887-C43E-46D0-BED2-A30FC5A36104}">
  <dimension ref="B1:L404"/>
  <sheetViews>
    <sheetView tabSelected="1" topLeftCell="A357" zoomScale="75" zoomScaleNormal="75" workbookViewId="0">
      <selection activeCell="B382" sqref="B382"/>
    </sheetView>
  </sheetViews>
  <sheetFormatPr defaultRowHeight="15" x14ac:dyDescent="0.25"/>
  <cols>
    <col min="2" max="2" width="99.125" bestFit="1" customWidth="1"/>
    <col min="3" max="3" width="47.375" bestFit="1" customWidth="1"/>
    <col min="4" max="4" width="34.875" bestFit="1" customWidth="1"/>
    <col min="5" max="5" width="42.75" bestFit="1" customWidth="1"/>
    <col min="6" max="6" width="25.25" bestFit="1" customWidth="1"/>
    <col min="7" max="7" width="23.5" bestFit="1" customWidth="1"/>
    <col min="8" max="8" width="30.25" bestFit="1" customWidth="1"/>
    <col min="9" max="9" width="17.125" bestFit="1" customWidth="1"/>
    <col min="10" max="10" width="30.75" bestFit="1" customWidth="1"/>
    <col min="11" max="11" width="31" bestFit="1" customWidth="1"/>
    <col min="12" max="13" width="18.25" bestFit="1" customWidth="1"/>
  </cols>
  <sheetData>
    <row r="1" spans="2:6" x14ac:dyDescent="0.25">
      <c r="C1" t="s">
        <v>166</v>
      </c>
    </row>
    <row r="2" spans="2:6" x14ac:dyDescent="0.25">
      <c r="C2" t="s">
        <v>395</v>
      </c>
    </row>
    <row r="3" spans="2:6" x14ac:dyDescent="0.25">
      <c r="C3" t="s">
        <v>391</v>
      </c>
      <c r="D3" t="s">
        <v>392</v>
      </c>
      <c r="E3" t="s">
        <v>393</v>
      </c>
      <c r="F3" t="s">
        <v>394</v>
      </c>
    </row>
    <row r="4" spans="2:6" x14ac:dyDescent="0.25">
      <c r="B4" t="str">
        <f t="shared" ref="B4:B24" si="0">$C$1 &amp;C4&amp;","&amp;D4&amp;","&amp;E4&amp;","&amp;F4</f>
        <v>EXEC SP_InsertInsureesEnrollmentVerificationDetails 10000000000,1,'1/31/2016',null</v>
      </c>
      <c r="C4">
        <v>10000000000</v>
      </c>
      <c r="D4">
        <v>1</v>
      </c>
      <c r="E4" s="58" t="s">
        <v>396</v>
      </c>
      <c r="F4" t="s">
        <v>165</v>
      </c>
    </row>
    <row r="5" spans="2:6" x14ac:dyDescent="0.25">
      <c r="B5" t="str">
        <f t="shared" si="0"/>
        <v>EXEC SP_InsertInsureesEnrollmentVerificationDetails 10000000001,1,'1/31/2016',null</v>
      </c>
      <c r="C5">
        <v>10000000001</v>
      </c>
      <c r="D5">
        <v>1</v>
      </c>
      <c r="E5" s="58" t="s">
        <v>396</v>
      </c>
      <c r="F5" t="s">
        <v>165</v>
      </c>
    </row>
    <row r="6" spans="2:6" x14ac:dyDescent="0.25">
      <c r="B6" t="str">
        <f t="shared" si="0"/>
        <v>EXEC SP_InsertInsureesEnrollmentVerificationDetails 10000000002,1,'1/31/2016',null</v>
      </c>
      <c r="C6">
        <v>10000000002</v>
      </c>
      <c r="D6">
        <v>1</v>
      </c>
      <c r="E6" s="58" t="s">
        <v>396</v>
      </c>
      <c r="F6" t="s">
        <v>165</v>
      </c>
    </row>
    <row r="7" spans="2:6" x14ac:dyDescent="0.25">
      <c r="B7" t="str">
        <f t="shared" si="0"/>
        <v>EXEC SP_InsertInsureesEnrollmentVerificationDetails 10000000003,1,'1/31/2016',null</v>
      </c>
      <c r="C7">
        <v>10000000003</v>
      </c>
      <c r="D7">
        <v>1</v>
      </c>
      <c r="E7" s="58" t="s">
        <v>396</v>
      </c>
      <c r="F7" t="s">
        <v>165</v>
      </c>
    </row>
    <row r="8" spans="2:6" x14ac:dyDescent="0.25">
      <c r="B8" t="str">
        <f t="shared" si="0"/>
        <v>EXEC SP_InsertInsureesEnrollmentVerificationDetails 10000000004,0,'1/31/2016',null</v>
      </c>
      <c r="C8">
        <v>10000000004</v>
      </c>
      <c r="D8">
        <v>0</v>
      </c>
      <c r="E8" s="58" t="s">
        <v>396</v>
      </c>
      <c r="F8" t="s">
        <v>165</v>
      </c>
    </row>
    <row r="9" spans="2:6" x14ac:dyDescent="0.25">
      <c r="B9" t="str">
        <f t="shared" si="0"/>
        <v>EXEC SP_InsertInsureesEnrollmentVerificationDetails 10000000005,0,'1/31/2016',null</v>
      </c>
      <c r="C9">
        <v>10000000005</v>
      </c>
      <c r="D9">
        <v>0</v>
      </c>
      <c r="E9" s="58" t="s">
        <v>396</v>
      </c>
      <c r="F9" t="s">
        <v>165</v>
      </c>
    </row>
    <row r="10" spans="2:6" x14ac:dyDescent="0.25">
      <c r="B10" t="str">
        <f t="shared" si="0"/>
        <v>EXEC SP_InsertInsureesEnrollmentVerificationDetails 10000000006,0,'1/31/2016',null</v>
      </c>
      <c r="C10">
        <v>10000000006</v>
      </c>
      <c r="D10">
        <v>0</v>
      </c>
      <c r="E10" s="58" t="s">
        <v>396</v>
      </c>
      <c r="F10" t="s">
        <v>165</v>
      </c>
    </row>
    <row r="11" spans="2:6" x14ac:dyDescent="0.25">
      <c r="B11" t="str">
        <f t="shared" si="0"/>
        <v>EXEC SP_InsertInsureesEnrollmentVerificationDetails 10000000007,1,'1/31/2016',null</v>
      </c>
      <c r="C11">
        <v>10000000007</v>
      </c>
      <c r="D11">
        <v>1</v>
      </c>
      <c r="E11" s="58" t="s">
        <v>396</v>
      </c>
      <c r="F11" t="s">
        <v>165</v>
      </c>
    </row>
    <row r="12" spans="2:6" x14ac:dyDescent="0.25">
      <c r="B12" t="str">
        <f t="shared" si="0"/>
        <v>EXEC SP_InsertInsureesEnrollmentVerificationDetails 10000000008,1,'1/31/2016',null</v>
      </c>
      <c r="C12">
        <v>10000000008</v>
      </c>
      <c r="D12">
        <v>1</v>
      </c>
      <c r="E12" s="58" t="s">
        <v>396</v>
      </c>
      <c r="F12" t="s">
        <v>165</v>
      </c>
    </row>
    <row r="13" spans="2:6" x14ac:dyDescent="0.25">
      <c r="B13" t="str">
        <f t="shared" si="0"/>
        <v>EXEC SP_InsertInsureesEnrollmentVerificationDetails 10000000009,0,'1/31/2016',null</v>
      </c>
      <c r="C13">
        <v>10000000009</v>
      </c>
      <c r="D13">
        <v>0</v>
      </c>
      <c r="E13" s="58" t="s">
        <v>396</v>
      </c>
      <c r="F13" t="s">
        <v>165</v>
      </c>
    </row>
    <row r="14" spans="2:6" x14ac:dyDescent="0.25">
      <c r="B14" t="str">
        <f t="shared" si="0"/>
        <v>EXEC SP_InsertInsureesEnrollmentVerificationDetails 10000000010,0,'1/31/2016',null</v>
      </c>
      <c r="C14">
        <v>10000000010</v>
      </c>
      <c r="D14">
        <v>0</v>
      </c>
      <c r="E14" s="58" t="s">
        <v>396</v>
      </c>
      <c r="F14" t="s">
        <v>165</v>
      </c>
    </row>
    <row r="15" spans="2:6" x14ac:dyDescent="0.25">
      <c r="B15" t="str">
        <f t="shared" si="0"/>
        <v>EXEC SP_InsertInsureesEnrollmentVerificationDetails 10000000011,1,'1/31/2016',null</v>
      </c>
      <c r="C15">
        <v>10000000011</v>
      </c>
      <c r="D15">
        <v>1</v>
      </c>
      <c r="E15" s="58" t="s">
        <v>396</v>
      </c>
      <c r="F15" t="s">
        <v>165</v>
      </c>
    </row>
    <row r="16" spans="2:6" x14ac:dyDescent="0.25">
      <c r="B16" t="str">
        <f t="shared" si="0"/>
        <v>EXEC SP_InsertInsureesEnrollmentVerificationDetails 10000000012,1,'1/31/2016',null</v>
      </c>
      <c r="C16">
        <v>10000000012</v>
      </c>
      <c r="D16">
        <v>1</v>
      </c>
      <c r="E16" s="58" t="s">
        <v>396</v>
      </c>
      <c r="F16" t="s">
        <v>165</v>
      </c>
    </row>
    <row r="17" spans="2:6" x14ac:dyDescent="0.25">
      <c r="B17" t="str">
        <f t="shared" si="0"/>
        <v>EXEC SP_InsertInsureesEnrollmentVerificationDetails 10000000013,0,'1/31/2016',null</v>
      </c>
      <c r="C17">
        <v>10000000013</v>
      </c>
      <c r="D17">
        <v>0</v>
      </c>
      <c r="E17" s="58" t="s">
        <v>396</v>
      </c>
      <c r="F17" t="s">
        <v>165</v>
      </c>
    </row>
    <row r="18" spans="2:6" x14ac:dyDescent="0.25">
      <c r="B18" t="str">
        <f t="shared" si="0"/>
        <v>EXEC SP_InsertInsureesEnrollmentVerificationDetails 10000000014,0,'1/31/2016',null</v>
      </c>
      <c r="C18">
        <v>10000000014</v>
      </c>
      <c r="D18">
        <v>0</v>
      </c>
      <c r="E18" s="58" t="s">
        <v>396</v>
      </c>
      <c r="F18" t="s">
        <v>165</v>
      </c>
    </row>
    <row r="19" spans="2:6" x14ac:dyDescent="0.25">
      <c r="B19" t="str">
        <f t="shared" si="0"/>
        <v>EXEC SP_InsertInsureesEnrollmentVerificationDetails 10000000015,1,'1/31/2016',null</v>
      </c>
      <c r="C19">
        <v>10000000015</v>
      </c>
      <c r="D19">
        <v>1</v>
      </c>
      <c r="E19" s="58" t="s">
        <v>396</v>
      </c>
      <c r="F19" t="s">
        <v>165</v>
      </c>
    </row>
    <row r="20" spans="2:6" x14ac:dyDescent="0.25">
      <c r="B20" t="str">
        <f t="shared" si="0"/>
        <v>EXEC SP_InsertInsureesEnrollmentVerificationDetails 10000000016,1,'1/31/2016',null</v>
      </c>
      <c r="C20">
        <v>10000000016</v>
      </c>
      <c r="D20">
        <v>1</v>
      </c>
      <c r="E20" s="58" t="s">
        <v>396</v>
      </c>
      <c r="F20" t="s">
        <v>165</v>
      </c>
    </row>
    <row r="21" spans="2:6" x14ac:dyDescent="0.25">
      <c r="B21" t="str">
        <f t="shared" si="0"/>
        <v>EXEC SP_InsertInsureesEnrollmentVerificationDetails 10000000017,0,'1/31/2016',null</v>
      </c>
      <c r="C21">
        <v>10000000017</v>
      </c>
      <c r="D21">
        <v>0</v>
      </c>
      <c r="E21" s="58" t="s">
        <v>396</v>
      </c>
      <c r="F21" t="s">
        <v>165</v>
      </c>
    </row>
    <row r="22" spans="2:6" x14ac:dyDescent="0.25">
      <c r="B22" t="str">
        <f t="shared" si="0"/>
        <v>EXEC SP_InsertInsureesEnrollmentVerificationDetails 10000000018,1,'1/31/2016',null</v>
      </c>
      <c r="C22">
        <v>10000000018</v>
      </c>
      <c r="D22">
        <v>1</v>
      </c>
      <c r="E22" s="58" t="s">
        <v>396</v>
      </c>
      <c r="F22" t="s">
        <v>165</v>
      </c>
    </row>
    <row r="23" spans="2:6" x14ac:dyDescent="0.25">
      <c r="B23" t="str">
        <f t="shared" si="0"/>
        <v>EXEC SP_InsertInsureesEnrollmentVerificationDetails 10000000019,0,'1/31/2016',null</v>
      </c>
      <c r="C23">
        <v>10000000019</v>
      </c>
      <c r="D23">
        <v>0</v>
      </c>
      <c r="E23" s="58" t="s">
        <v>396</v>
      </c>
      <c r="F23" t="s">
        <v>165</v>
      </c>
    </row>
    <row r="24" spans="2:6" x14ac:dyDescent="0.25">
      <c r="B24" t="str">
        <f t="shared" si="0"/>
        <v>EXEC SP_InsertInsureesEnrollmentVerificationDetails 10000000020,0,'1/31/2016',null</v>
      </c>
      <c r="C24">
        <v>10000000020</v>
      </c>
      <c r="D24">
        <v>0</v>
      </c>
      <c r="E24" s="58" t="s">
        <v>396</v>
      </c>
      <c r="F24" t="s">
        <v>165</v>
      </c>
    </row>
    <row r="25" spans="2:6" x14ac:dyDescent="0.25">
      <c r="E25" s="58"/>
    </row>
    <row r="26" spans="2:6" x14ac:dyDescent="0.25">
      <c r="E26" s="58"/>
    </row>
    <row r="27" spans="2:6" x14ac:dyDescent="0.25">
      <c r="C27" t="s">
        <v>397</v>
      </c>
      <c r="E27" s="58"/>
    </row>
    <row r="28" spans="2:6" x14ac:dyDescent="0.25">
      <c r="C28" t="s">
        <v>398</v>
      </c>
    </row>
    <row r="29" spans="2:6" x14ac:dyDescent="0.25">
      <c r="C29" t="s">
        <v>391</v>
      </c>
      <c r="D29" t="s">
        <v>392</v>
      </c>
      <c r="E29" t="s">
        <v>393</v>
      </c>
      <c r="F29" t="s">
        <v>394</v>
      </c>
    </row>
    <row r="30" spans="2:6" x14ac:dyDescent="0.25">
      <c r="B30" t="str">
        <f>$C$27 &amp;C30&amp;","&amp;D30&amp;","&amp;E30&amp;","&amp;F30</f>
        <v>EXEC SP_InsertInsureesGraduationVerificationDetails 10000000004,1,'2019-05-14',null</v>
      </c>
      <c r="C30">
        <v>10000000004</v>
      </c>
      <c r="D30">
        <v>1</v>
      </c>
      <c r="E30" t="str">
        <f>VLOOKUP(C30,'Claim SubSchema'!$F$3:$G$12,2,0)</f>
        <v>'2019-05-14'</v>
      </c>
      <c r="F30" t="s">
        <v>165</v>
      </c>
    </row>
    <row r="31" spans="2:6" x14ac:dyDescent="0.25">
      <c r="B31" t="str">
        <f t="shared" ref="B31:B34" si="1">$C$27 &amp;C31&amp;","&amp;D31&amp;","&amp;E31&amp;","&amp;F31</f>
        <v>EXEC SP_InsertInsureesGraduationVerificationDetails 10000000005,1,'2018-11-28',null</v>
      </c>
      <c r="C31">
        <v>10000000005</v>
      </c>
      <c r="D31">
        <v>1</v>
      </c>
      <c r="E31" t="str">
        <f>VLOOKUP(C31,'Claim SubSchema'!$F$3:$G$12,2,0)</f>
        <v>'2018-11-28'</v>
      </c>
      <c r="F31" t="s">
        <v>165</v>
      </c>
    </row>
    <row r="32" spans="2:6" x14ac:dyDescent="0.25">
      <c r="B32" t="str">
        <f t="shared" si="1"/>
        <v>EXEC SP_InsertInsureesGraduationVerificationDetails 10000000014,1,'2019-04-28',null</v>
      </c>
      <c r="C32">
        <v>10000000014</v>
      </c>
      <c r="D32">
        <v>1</v>
      </c>
      <c r="E32" t="str">
        <f>VLOOKUP(C32,'Claim SubSchema'!$F$3:$G$12,2,0)</f>
        <v>'2019-04-28'</v>
      </c>
      <c r="F32" t="s">
        <v>165</v>
      </c>
    </row>
    <row r="33" spans="2:6" x14ac:dyDescent="0.25">
      <c r="B33" t="str">
        <f t="shared" si="1"/>
        <v>EXEC SP_InsertInsureesGraduationVerificationDetails 10000000015,0,'2019-01-28',null</v>
      </c>
      <c r="C33">
        <v>10000000015</v>
      </c>
      <c r="D33">
        <v>0</v>
      </c>
      <c r="E33" t="str">
        <f>VLOOKUP(C33,'Claim SubSchema'!$F$3:$G$12,2,0)</f>
        <v>'2019-01-28'</v>
      </c>
      <c r="F33" t="s">
        <v>165</v>
      </c>
    </row>
    <row r="34" spans="2:6" x14ac:dyDescent="0.25">
      <c r="B34" t="str">
        <f t="shared" si="1"/>
        <v>EXEC SP_InsertInsureesGraduationVerificationDetails 10000000004,1,'2019-05-14',null</v>
      </c>
      <c r="C34">
        <v>10000000004</v>
      </c>
      <c r="D34">
        <v>1</v>
      </c>
      <c r="E34" t="str">
        <f>VLOOKUP(C34,'Claim SubSchema'!$F$3:$G$12,2,0)</f>
        <v>'2019-05-14'</v>
      </c>
      <c r="F34" t="s">
        <v>165</v>
      </c>
    </row>
    <row r="37" spans="2:6" x14ac:dyDescent="0.25">
      <c r="C37" t="s">
        <v>404</v>
      </c>
      <c r="E37" s="58"/>
    </row>
    <row r="38" spans="2:6" x14ac:dyDescent="0.25">
      <c r="C38" t="s">
        <v>192</v>
      </c>
    </row>
    <row r="39" spans="2:6" x14ac:dyDescent="0.25">
      <c r="C39" t="s">
        <v>400</v>
      </c>
      <c r="D39" t="s">
        <v>405</v>
      </c>
      <c r="F39" t="s">
        <v>406</v>
      </c>
    </row>
    <row r="40" spans="2:6" x14ac:dyDescent="0.25">
      <c r="B40" t="str">
        <f>$C$37&amp;" " &amp;C40&amp;","&amp;D40</f>
        <v>EXEC SP_InsertInsureesMajorMinorDetailsSet 10000000000,null</v>
      </c>
      <c r="C40">
        <v>10000000000</v>
      </c>
      <c r="D40" t="s">
        <v>165</v>
      </c>
      <c r="F40">
        <v>1000</v>
      </c>
    </row>
    <row r="41" spans="2:6" x14ac:dyDescent="0.25">
      <c r="B41" t="str">
        <f t="shared" ref="B41:B60" si="2">$C$37&amp;" " &amp;C41&amp;","&amp;D41</f>
        <v>EXEC SP_InsertInsureesMajorMinorDetailsSet 10000000001,null</v>
      </c>
      <c r="C41">
        <v>10000000001</v>
      </c>
      <c r="D41" t="s">
        <v>165</v>
      </c>
      <c r="F41">
        <f>F40+1</f>
        <v>1001</v>
      </c>
    </row>
    <row r="42" spans="2:6" x14ac:dyDescent="0.25">
      <c r="B42" t="str">
        <f t="shared" si="2"/>
        <v>EXEC SP_InsertInsureesMajorMinorDetailsSet 10000000002,null</v>
      </c>
      <c r="C42">
        <v>10000000002</v>
      </c>
      <c r="D42" t="s">
        <v>165</v>
      </c>
      <c r="F42">
        <f t="shared" ref="F42:F60" si="3">F41+1</f>
        <v>1002</v>
      </c>
    </row>
    <row r="43" spans="2:6" x14ac:dyDescent="0.25">
      <c r="B43" t="str">
        <f t="shared" si="2"/>
        <v>EXEC SP_InsertInsureesMajorMinorDetailsSet 10000000003,null</v>
      </c>
      <c r="C43">
        <v>10000000003</v>
      </c>
      <c r="D43" t="s">
        <v>165</v>
      </c>
      <c r="F43">
        <f t="shared" si="3"/>
        <v>1003</v>
      </c>
    </row>
    <row r="44" spans="2:6" x14ac:dyDescent="0.25">
      <c r="B44" t="str">
        <f t="shared" si="2"/>
        <v>EXEC SP_InsertInsureesMajorMinorDetailsSet 10000000004,null</v>
      </c>
      <c r="C44">
        <v>10000000004</v>
      </c>
      <c r="D44" t="s">
        <v>165</v>
      </c>
      <c r="F44">
        <f t="shared" si="3"/>
        <v>1004</v>
      </c>
    </row>
    <row r="45" spans="2:6" x14ac:dyDescent="0.25">
      <c r="B45" t="str">
        <f t="shared" si="2"/>
        <v>EXEC SP_InsertInsureesMajorMinorDetailsSet 10000000005,null</v>
      </c>
      <c r="C45">
        <v>10000000005</v>
      </c>
      <c r="D45" t="s">
        <v>165</v>
      </c>
      <c r="F45">
        <f t="shared" si="3"/>
        <v>1005</v>
      </c>
    </row>
    <row r="46" spans="2:6" x14ac:dyDescent="0.25">
      <c r="B46" t="str">
        <f t="shared" si="2"/>
        <v>EXEC SP_InsertInsureesMajorMinorDetailsSet 10000000006,null</v>
      </c>
      <c r="C46">
        <v>10000000006</v>
      </c>
      <c r="D46" t="s">
        <v>165</v>
      </c>
      <c r="F46">
        <f t="shared" si="3"/>
        <v>1006</v>
      </c>
    </row>
    <row r="47" spans="2:6" x14ac:dyDescent="0.25">
      <c r="B47" t="str">
        <f t="shared" si="2"/>
        <v>EXEC SP_InsertInsureesMajorMinorDetailsSet 10000000007,null</v>
      </c>
      <c r="C47">
        <v>10000000007</v>
      </c>
      <c r="D47" t="s">
        <v>165</v>
      </c>
      <c r="F47">
        <f t="shared" si="3"/>
        <v>1007</v>
      </c>
    </row>
    <row r="48" spans="2:6" x14ac:dyDescent="0.25">
      <c r="B48" t="str">
        <f t="shared" si="2"/>
        <v>EXEC SP_InsertInsureesMajorMinorDetailsSet 10000000008,null</v>
      </c>
      <c r="C48">
        <v>10000000008</v>
      </c>
      <c r="D48" t="s">
        <v>165</v>
      </c>
      <c r="F48">
        <f t="shared" si="3"/>
        <v>1008</v>
      </c>
    </row>
    <row r="49" spans="2:6" x14ac:dyDescent="0.25">
      <c r="B49" t="str">
        <f t="shared" si="2"/>
        <v>EXEC SP_InsertInsureesMajorMinorDetailsSet 10000000009,null</v>
      </c>
      <c r="C49">
        <v>10000000009</v>
      </c>
      <c r="D49" t="s">
        <v>165</v>
      </c>
      <c r="F49">
        <f t="shared" si="3"/>
        <v>1009</v>
      </c>
    </row>
    <row r="50" spans="2:6" x14ac:dyDescent="0.25">
      <c r="B50" t="str">
        <f t="shared" si="2"/>
        <v>EXEC SP_InsertInsureesMajorMinorDetailsSet 10000000010,null</v>
      </c>
      <c r="C50">
        <v>10000000010</v>
      </c>
      <c r="D50" t="s">
        <v>165</v>
      </c>
      <c r="F50">
        <f t="shared" si="3"/>
        <v>1010</v>
      </c>
    </row>
    <row r="51" spans="2:6" x14ac:dyDescent="0.25">
      <c r="B51" t="str">
        <f t="shared" si="2"/>
        <v>EXEC SP_InsertInsureesMajorMinorDetailsSet 10000000011,null</v>
      </c>
      <c r="C51">
        <v>10000000011</v>
      </c>
      <c r="D51" t="s">
        <v>165</v>
      </c>
      <c r="F51">
        <f t="shared" si="3"/>
        <v>1011</v>
      </c>
    </row>
    <row r="52" spans="2:6" x14ac:dyDescent="0.25">
      <c r="B52" t="str">
        <f t="shared" si="2"/>
        <v>EXEC SP_InsertInsureesMajorMinorDetailsSet 10000000012,null</v>
      </c>
      <c r="C52">
        <v>10000000012</v>
      </c>
      <c r="D52" t="s">
        <v>165</v>
      </c>
      <c r="F52">
        <f t="shared" si="3"/>
        <v>1012</v>
      </c>
    </row>
    <row r="53" spans="2:6" x14ac:dyDescent="0.25">
      <c r="B53" t="str">
        <f t="shared" si="2"/>
        <v>EXEC SP_InsertInsureesMajorMinorDetailsSet 10000000013,null</v>
      </c>
      <c r="C53">
        <v>10000000013</v>
      </c>
      <c r="D53" t="s">
        <v>165</v>
      </c>
      <c r="F53">
        <f t="shared" si="3"/>
        <v>1013</v>
      </c>
    </row>
    <row r="54" spans="2:6" x14ac:dyDescent="0.25">
      <c r="B54" t="str">
        <f t="shared" si="2"/>
        <v>EXEC SP_InsertInsureesMajorMinorDetailsSet 10000000014,null</v>
      </c>
      <c r="C54">
        <v>10000000014</v>
      </c>
      <c r="D54" t="s">
        <v>165</v>
      </c>
      <c r="F54">
        <f t="shared" si="3"/>
        <v>1014</v>
      </c>
    </row>
    <row r="55" spans="2:6" x14ac:dyDescent="0.25">
      <c r="B55" t="str">
        <f t="shared" si="2"/>
        <v>EXEC SP_InsertInsureesMajorMinorDetailsSet 10000000015,null</v>
      </c>
      <c r="C55">
        <v>10000000015</v>
      </c>
      <c r="D55" t="s">
        <v>165</v>
      </c>
      <c r="F55">
        <f t="shared" si="3"/>
        <v>1015</v>
      </c>
    </row>
    <row r="56" spans="2:6" x14ac:dyDescent="0.25">
      <c r="B56" t="str">
        <f t="shared" si="2"/>
        <v>EXEC SP_InsertInsureesMajorMinorDetailsSet 10000000016,null</v>
      </c>
      <c r="C56">
        <v>10000000016</v>
      </c>
      <c r="D56" t="s">
        <v>165</v>
      </c>
      <c r="F56">
        <f t="shared" si="3"/>
        <v>1016</v>
      </c>
    </row>
    <row r="57" spans="2:6" x14ac:dyDescent="0.25">
      <c r="B57" t="str">
        <f t="shared" si="2"/>
        <v>EXEC SP_InsertInsureesMajorMinorDetailsSet 10000000017,null</v>
      </c>
      <c r="C57">
        <v>10000000017</v>
      </c>
      <c r="D57" t="s">
        <v>165</v>
      </c>
      <c r="F57">
        <f t="shared" si="3"/>
        <v>1017</v>
      </c>
    </row>
    <row r="58" spans="2:6" x14ac:dyDescent="0.25">
      <c r="B58" t="str">
        <f t="shared" si="2"/>
        <v>EXEC SP_InsertInsureesMajorMinorDetailsSet 10000000018,null</v>
      </c>
      <c r="C58">
        <v>10000000018</v>
      </c>
      <c r="D58" t="s">
        <v>165</v>
      </c>
      <c r="F58">
        <f t="shared" si="3"/>
        <v>1018</v>
      </c>
    </row>
    <row r="59" spans="2:6" x14ac:dyDescent="0.25">
      <c r="B59" t="str">
        <f t="shared" si="2"/>
        <v>EXEC SP_InsertInsureesMajorMinorDetailsSet 10000000019,null</v>
      </c>
      <c r="C59">
        <v>10000000019</v>
      </c>
      <c r="D59" t="s">
        <v>165</v>
      </c>
      <c r="F59">
        <f t="shared" si="3"/>
        <v>1019</v>
      </c>
    </row>
    <row r="60" spans="2:6" x14ac:dyDescent="0.25">
      <c r="B60" t="str">
        <f t="shared" si="2"/>
        <v>EXEC SP_InsertInsureesMajorMinorDetailsSet 10000000020,null</v>
      </c>
      <c r="C60">
        <v>10000000020</v>
      </c>
      <c r="D60" t="s">
        <v>165</v>
      </c>
      <c r="F60">
        <f t="shared" si="3"/>
        <v>1020</v>
      </c>
    </row>
    <row r="64" spans="2:6" x14ac:dyDescent="0.25">
      <c r="C64" t="s">
        <v>403</v>
      </c>
      <c r="E64" s="58"/>
    </row>
    <row r="65" spans="2:6" x14ac:dyDescent="0.25">
      <c r="C65" t="s">
        <v>191</v>
      </c>
    </row>
    <row r="66" spans="2:6" x14ac:dyDescent="0.25">
      <c r="C66" t="s">
        <v>399</v>
      </c>
      <c r="D66" t="s">
        <v>400</v>
      </c>
      <c r="E66" t="s">
        <v>401</v>
      </c>
      <c r="F66" t="s">
        <v>402</v>
      </c>
    </row>
    <row r="67" spans="2:6" x14ac:dyDescent="0.25">
      <c r="B67" t="str">
        <f>$C$64&amp;" " &amp;C67&amp;","&amp;D67&amp;","&amp;E67&amp;","&amp;F67</f>
        <v>EXEC SP_InsertInsureesMajorMinorDetails 1000,10000000000,1,0</v>
      </c>
      <c r="C67">
        <f>VLOOKUP(D67,$C$40:$F$60,4,0)</f>
        <v>1000</v>
      </c>
      <c r="D67">
        <v>10000000000</v>
      </c>
      <c r="E67">
        <v>1</v>
      </c>
      <c r="F67">
        <v>0</v>
      </c>
    </row>
    <row r="68" spans="2:6" x14ac:dyDescent="0.25">
      <c r="B68" t="str">
        <f t="shared" ref="B68:B89" si="4">$C$64&amp;" " &amp;C68&amp;","&amp;D68&amp;","&amp;E68&amp;","&amp;F68</f>
        <v>EXEC SP_InsertInsureesMajorMinorDetails 1000,10000000000,2,1</v>
      </c>
      <c r="C68">
        <f t="shared" ref="C68:C89" si="5">VLOOKUP(D68,$C$40:$F$60,4,0)</f>
        <v>1000</v>
      </c>
      <c r="D68">
        <v>10000000000</v>
      </c>
      <c r="E68">
        <v>2</v>
      </c>
      <c r="F68">
        <v>1</v>
      </c>
    </row>
    <row r="69" spans="2:6" x14ac:dyDescent="0.25">
      <c r="B69" t="str">
        <f t="shared" si="4"/>
        <v>EXEC SP_InsertInsureesMajorMinorDetails 1001,10000000001,3,0</v>
      </c>
      <c r="C69">
        <f t="shared" si="5"/>
        <v>1001</v>
      </c>
      <c r="D69">
        <v>10000000001</v>
      </c>
      <c r="E69">
        <v>3</v>
      </c>
      <c r="F69">
        <v>0</v>
      </c>
    </row>
    <row r="70" spans="2:6" x14ac:dyDescent="0.25">
      <c r="B70" t="str">
        <f t="shared" si="4"/>
        <v>EXEC SP_InsertInsureesMajorMinorDetails 1001,10000000001,4,1</v>
      </c>
      <c r="C70">
        <f t="shared" si="5"/>
        <v>1001</v>
      </c>
      <c r="D70">
        <v>10000000001</v>
      </c>
      <c r="E70">
        <v>4</v>
      </c>
      <c r="F70">
        <v>1</v>
      </c>
    </row>
    <row r="71" spans="2:6" x14ac:dyDescent="0.25">
      <c r="B71" t="str">
        <f t="shared" si="4"/>
        <v>EXEC SP_InsertInsureesMajorMinorDetails 1002,10000000002,3,0</v>
      </c>
      <c r="C71">
        <f t="shared" si="5"/>
        <v>1002</v>
      </c>
      <c r="D71">
        <v>10000000002</v>
      </c>
      <c r="E71">
        <v>3</v>
      </c>
      <c r="F71">
        <v>0</v>
      </c>
    </row>
    <row r="72" spans="2:6" x14ac:dyDescent="0.25">
      <c r="B72" t="str">
        <f t="shared" si="4"/>
        <v>EXEC SP_InsertInsureesMajorMinorDetails 1003,10000000003,2,0</v>
      </c>
      <c r="C72">
        <f t="shared" si="5"/>
        <v>1003</v>
      </c>
      <c r="D72">
        <v>10000000003</v>
      </c>
      <c r="E72">
        <v>2</v>
      </c>
      <c r="F72">
        <v>0</v>
      </c>
    </row>
    <row r="73" spans="2:6" x14ac:dyDescent="0.25">
      <c r="B73" t="str">
        <f t="shared" si="4"/>
        <v>EXEC SP_InsertInsureesMajorMinorDetails 1004,10000000004,1,0</v>
      </c>
      <c r="C73">
        <f t="shared" si="5"/>
        <v>1004</v>
      </c>
      <c r="D73">
        <v>10000000004</v>
      </c>
      <c r="E73">
        <v>1</v>
      </c>
      <c r="F73">
        <v>0</v>
      </c>
    </row>
    <row r="74" spans="2:6" x14ac:dyDescent="0.25">
      <c r="B74" t="str">
        <f t="shared" si="4"/>
        <v>EXEC SP_InsertInsureesMajorMinorDetails 1005,10000000005,4,0</v>
      </c>
      <c r="C74">
        <f t="shared" si="5"/>
        <v>1005</v>
      </c>
      <c r="D74">
        <v>10000000005</v>
      </c>
      <c r="E74">
        <v>4</v>
      </c>
      <c r="F74">
        <v>0</v>
      </c>
    </row>
    <row r="75" spans="2:6" x14ac:dyDescent="0.25">
      <c r="B75" t="str">
        <f t="shared" si="4"/>
        <v>EXEC SP_InsertInsureesMajorMinorDetails 1006,10000000006,4,0</v>
      </c>
      <c r="C75">
        <f t="shared" si="5"/>
        <v>1006</v>
      </c>
      <c r="D75">
        <v>10000000006</v>
      </c>
      <c r="E75">
        <v>4</v>
      </c>
      <c r="F75">
        <v>0</v>
      </c>
    </row>
    <row r="76" spans="2:6" x14ac:dyDescent="0.25">
      <c r="B76" t="str">
        <f t="shared" si="4"/>
        <v>EXEC SP_InsertInsureesMajorMinorDetails 1007,10000000007,4,0</v>
      </c>
      <c r="C76">
        <f t="shared" si="5"/>
        <v>1007</v>
      </c>
      <c r="D76">
        <v>10000000007</v>
      </c>
      <c r="E76">
        <v>4</v>
      </c>
      <c r="F76">
        <v>0</v>
      </c>
    </row>
    <row r="77" spans="2:6" x14ac:dyDescent="0.25">
      <c r="B77" t="str">
        <f t="shared" si="4"/>
        <v>EXEC SP_InsertInsureesMajorMinorDetails 1008,10000000008,4,0</v>
      </c>
      <c r="C77">
        <f t="shared" si="5"/>
        <v>1008</v>
      </c>
      <c r="D77">
        <v>10000000008</v>
      </c>
      <c r="E77">
        <v>4</v>
      </c>
      <c r="F77">
        <v>0</v>
      </c>
    </row>
    <row r="78" spans="2:6" x14ac:dyDescent="0.25">
      <c r="B78" t="str">
        <f t="shared" si="4"/>
        <v>EXEC SP_InsertInsureesMajorMinorDetails 1009,10000000009,3,0</v>
      </c>
      <c r="C78">
        <f t="shared" si="5"/>
        <v>1009</v>
      </c>
      <c r="D78">
        <v>10000000009</v>
      </c>
      <c r="E78">
        <v>3</v>
      </c>
      <c r="F78">
        <v>0</v>
      </c>
    </row>
    <row r="79" spans="2:6" x14ac:dyDescent="0.25">
      <c r="B79" t="str">
        <f t="shared" si="4"/>
        <v>EXEC SP_InsertInsureesMajorMinorDetails 1010,10000000010,3,0</v>
      </c>
      <c r="C79">
        <f t="shared" si="5"/>
        <v>1010</v>
      </c>
      <c r="D79">
        <v>10000000010</v>
      </c>
      <c r="E79">
        <v>3</v>
      </c>
      <c r="F79">
        <v>0</v>
      </c>
    </row>
    <row r="80" spans="2:6" x14ac:dyDescent="0.25">
      <c r="B80" t="str">
        <f t="shared" si="4"/>
        <v>EXEC SP_InsertInsureesMajorMinorDetails 1011,10000000011,3,0</v>
      </c>
      <c r="C80">
        <f t="shared" si="5"/>
        <v>1011</v>
      </c>
      <c r="D80">
        <v>10000000011</v>
      </c>
      <c r="E80">
        <v>3</v>
      </c>
      <c r="F80">
        <v>0</v>
      </c>
    </row>
    <row r="81" spans="2:6" x14ac:dyDescent="0.25">
      <c r="B81" t="str">
        <f t="shared" si="4"/>
        <v>EXEC SP_InsertInsureesMajorMinorDetails 1012,10000000012,4,0</v>
      </c>
      <c r="C81">
        <f t="shared" si="5"/>
        <v>1012</v>
      </c>
      <c r="D81">
        <v>10000000012</v>
      </c>
      <c r="E81">
        <v>4</v>
      </c>
      <c r="F81">
        <v>0</v>
      </c>
    </row>
    <row r="82" spans="2:6" x14ac:dyDescent="0.25">
      <c r="B82" t="str">
        <f t="shared" si="4"/>
        <v>EXEC SP_InsertInsureesMajorMinorDetails 1013,10000000013,2,0</v>
      </c>
      <c r="C82">
        <f t="shared" si="5"/>
        <v>1013</v>
      </c>
      <c r="D82">
        <v>10000000013</v>
      </c>
      <c r="E82">
        <v>2</v>
      </c>
      <c r="F82">
        <v>0</v>
      </c>
    </row>
    <row r="83" spans="2:6" x14ac:dyDescent="0.25">
      <c r="B83" t="str">
        <f t="shared" si="4"/>
        <v>EXEC SP_InsertInsureesMajorMinorDetails 1014,10000000014,2,0</v>
      </c>
      <c r="C83">
        <f t="shared" si="5"/>
        <v>1014</v>
      </c>
      <c r="D83">
        <v>10000000014</v>
      </c>
      <c r="E83">
        <v>2</v>
      </c>
      <c r="F83">
        <v>0</v>
      </c>
    </row>
    <row r="84" spans="2:6" x14ac:dyDescent="0.25">
      <c r="B84" t="str">
        <f t="shared" si="4"/>
        <v>EXEC SP_InsertInsureesMajorMinorDetails 1015,10000000015,2,0</v>
      </c>
      <c r="C84">
        <f t="shared" si="5"/>
        <v>1015</v>
      </c>
      <c r="D84">
        <v>10000000015</v>
      </c>
      <c r="E84">
        <v>2</v>
      </c>
      <c r="F84">
        <v>0</v>
      </c>
    </row>
    <row r="85" spans="2:6" x14ac:dyDescent="0.25">
      <c r="B85" t="str">
        <f t="shared" si="4"/>
        <v>EXEC SP_InsertInsureesMajorMinorDetails 1016,10000000016,3,0</v>
      </c>
      <c r="C85">
        <f t="shared" si="5"/>
        <v>1016</v>
      </c>
      <c r="D85">
        <v>10000000016</v>
      </c>
      <c r="E85">
        <v>3</v>
      </c>
      <c r="F85">
        <v>0</v>
      </c>
    </row>
    <row r="86" spans="2:6" x14ac:dyDescent="0.25">
      <c r="B86" t="str">
        <f t="shared" si="4"/>
        <v>EXEC SP_InsertInsureesMajorMinorDetails 1017,10000000017,1,0</v>
      </c>
      <c r="C86">
        <f t="shared" si="5"/>
        <v>1017</v>
      </c>
      <c r="D86">
        <v>10000000017</v>
      </c>
      <c r="E86">
        <v>1</v>
      </c>
      <c r="F86">
        <v>0</v>
      </c>
    </row>
    <row r="87" spans="2:6" x14ac:dyDescent="0.25">
      <c r="B87" t="str">
        <f t="shared" si="4"/>
        <v>EXEC SP_InsertInsureesMajorMinorDetails 1018,10000000018,4,0</v>
      </c>
      <c r="C87">
        <f t="shared" si="5"/>
        <v>1018</v>
      </c>
      <c r="D87">
        <v>10000000018</v>
      </c>
      <c r="E87">
        <v>4</v>
      </c>
      <c r="F87">
        <v>0</v>
      </c>
    </row>
    <row r="88" spans="2:6" x14ac:dyDescent="0.25">
      <c r="B88" t="str">
        <f t="shared" si="4"/>
        <v>EXEC SP_InsertInsureesMajorMinorDetails 1019,10000000019,3,0</v>
      </c>
      <c r="C88">
        <f t="shared" si="5"/>
        <v>1019</v>
      </c>
      <c r="D88">
        <v>10000000019</v>
      </c>
      <c r="E88">
        <v>3</v>
      </c>
      <c r="F88">
        <v>0</v>
      </c>
    </row>
    <row r="89" spans="2:6" x14ac:dyDescent="0.25">
      <c r="B89" t="str">
        <f t="shared" si="4"/>
        <v>EXEC SP_InsertInsureesMajorMinorDetails 1020,10000000020,1,0</v>
      </c>
      <c r="C89">
        <f t="shared" si="5"/>
        <v>1020</v>
      </c>
      <c r="D89">
        <v>10000000020</v>
      </c>
      <c r="E89">
        <v>1</v>
      </c>
      <c r="F89">
        <v>0</v>
      </c>
    </row>
    <row r="92" spans="2:6" x14ac:dyDescent="0.25">
      <c r="C92" t="s">
        <v>408</v>
      </c>
      <c r="D92" t="s">
        <v>120</v>
      </c>
      <c r="E92" t="s">
        <v>120</v>
      </c>
    </row>
    <row r="93" spans="2:6" x14ac:dyDescent="0.25">
      <c r="C93" t="s">
        <v>199</v>
      </c>
    </row>
    <row r="94" spans="2:6" x14ac:dyDescent="0.25">
      <c r="C94" t="s">
        <v>400</v>
      </c>
      <c r="D94" t="s">
        <v>405</v>
      </c>
      <c r="F94" t="s">
        <v>406</v>
      </c>
    </row>
    <row r="95" spans="2:6" x14ac:dyDescent="0.25">
      <c r="B95" t="str">
        <f>$C$92&amp;" " &amp;C95&amp;","&amp;D95</f>
        <v>EXEC SP_InsertInsureesPremiumCalculationOptionDetailsSet 10000000000,null</v>
      </c>
      <c r="C95">
        <v>10000000000</v>
      </c>
      <c r="D95" t="s">
        <v>165</v>
      </c>
      <c r="F95">
        <v>1000</v>
      </c>
    </row>
    <row r="96" spans="2:6" x14ac:dyDescent="0.25">
      <c r="B96" t="str">
        <f t="shared" ref="B96:B115" si="6">$C$92&amp;" " &amp;C96&amp;","&amp;D96</f>
        <v>EXEC SP_InsertInsureesPremiumCalculationOptionDetailsSet 10000000001,null</v>
      </c>
      <c r="C96">
        <v>10000000001</v>
      </c>
      <c r="D96" t="s">
        <v>165</v>
      </c>
      <c r="F96">
        <f>F95+1</f>
        <v>1001</v>
      </c>
    </row>
    <row r="97" spans="2:9" x14ac:dyDescent="0.25">
      <c r="B97" t="str">
        <f t="shared" si="6"/>
        <v>EXEC SP_InsertInsureesPremiumCalculationOptionDetailsSet 10000000002,null</v>
      </c>
      <c r="C97">
        <v>10000000002</v>
      </c>
      <c r="D97" t="s">
        <v>165</v>
      </c>
      <c r="F97">
        <f t="shared" ref="F97:F115" si="7">F96+1</f>
        <v>1002</v>
      </c>
    </row>
    <row r="98" spans="2:9" x14ac:dyDescent="0.25">
      <c r="B98" t="str">
        <f t="shared" si="6"/>
        <v>EXEC SP_InsertInsureesPremiumCalculationOptionDetailsSet 10000000003,null</v>
      </c>
      <c r="C98">
        <v>10000000003</v>
      </c>
      <c r="D98" t="s">
        <v>165</v>
      </c>
      <c r="F98">
        <f t="shared" si="7"/>
        <v>1003</v>
      </c>
    </row>
    <row r="99" spans="2:9" x14ac:dyDescent="0.25">
      <c r="B99" t="str">
        <f t="shared" si="6"/>
        <v>EXEC SP_InsertInsureesPremiumCalculationOptionDetailsSet 10000000004,null</v>
      </c>
      <c r="C99">
        <v>10000000004</v>
      </c>
      <c r="D99" t="s">
        <v>165</v>
      </c>
      <c r="F99">
        <f t="shared" si="7"/>
        <v>1004</v>
      </c>
    </row>
    <row r="100" spans="2:9" x14ac:dyDescent="0.25">
      <c r="B100" t="str">
        <f t="shared" si="6"/>
        <v>EXEC SP_InsertInsureesPremiumCalculationOptionDetailsSet 10000000005,null</v>
      </c>
      <c r="C100">
        <v>10000000005</v>
      </c>
      <c r="D100" t="s">
        <v>165</v>
      </c>
      <c r="F100">
        <f t="shared" si="7"/>
        <v>1005</v>
      </c>
    </row>
    <row r="101" spans="2:9" x14ac:dyDescent="0.25">
      <c r="B101" t="str">
        <f t="shared" si="6"/>
        <v>EXEC SP_InsertInsureesPremiumCalculationOptionDetailsSet 10000000006,null</v>
      </c>
      <c r="C101">
        <v>10000000006</v>
      </c>
      <c r="D101" t="s">
        <v>165</v>
      </c>
      <c r="F101">
        <f t="shared" si="7"/>
        <v>1006</v>
      </c>
    </row>
    <row r="102" spans="2:9" x14ac:dyDescent="0.25">
      <c r="B102" t="str">
        <f t="shared" si="6"/>
        <v>EXEC SP_InsertInsureesPremiumCalculationOptionDetailsSet 10000000007,null</v>
      </c>
      <c r="C102">
        <v>10000000007</v>
      </c>
      <c r="D102" t="s">
        <v>165</v>
      </c>
      <c r="F102">
        <f t="shared" si="7"/>
        <v>1007</v>
      </c>
    </row>
    <row r="103" spans="2:9" x14ac:dyDescent="0.25">
      <c r="B103" t="str">
        <f t="shared" si="6"/>
        <v>EXEC SP_InsertInsureesPremiumCalculationOptionDetailsSet 10000000008,null</v>
      </c>
      <c r="C103">
        <v>10000000008</v>
      </c>
      <c r="D103" t="s">
        <v>165</v>
      </c>
      <c r="F103">
        <f t="shared" si="7"/>
        <v>1008</v>
      </c>
      <c r="H103" t="s">
        <v>201</v>
      </c>
    </row>
    <row r="104" spans="2:9" x14ac:dyDescent="0.25">
      <c r="B104" t="str">
        <f t="shared" si="6"/>
        <v>EXEC SP_InsertInsureesPremiumCalculationOptionDetailsSet 10000000009,null</v>
      </c>
      <c r="C104">
        <v>10000000009</v>
      </c>
      <c r="D104" t="s">
        <v>165</v>
      </c>
      <c r="F104">
        <f t="shared" si="7"/>
        <v>1009</v>
      </c>
      <c r="H104" t="s">
        <v>148</v>
      </c>
      <c r="I104" t="s">
        <v>201</v>
      </c>
    </row>
    <row r="105" spans="2:9" x14ac:dyDescent="0.25">
      <c r="B105" t="str">
        <f t="shared" si="6"/>
        <v>EXEC SP_InsertInsureesPremiumCalculationOptionDetailsSet 10000000010,null</v>
      </c>
      <c r="C105">
        <v>10000000010</v>
      </c>
      <c r="D105" t="s">
        <v>165</v>
      </c>
      <c r="F105">
        <f t="shared" si="7"/>
        <v>1010</v>
      </c>
      <c r="H105">
        <v>1</v>
      </c>
      <c r="I105" t="s">
        <v>288</v>
      </c>
    </row>
    <row r="106" spans="2:9" x14ac:dyDescent="0.25">
      <c r="B106" t="str">
        <f t="shared" si="6"/>
        <v>EXEC SP_InsertInsureesPremiumCalculationOptionDetailsSet 10000000011,null</v>
      </c>
      <c r="C106">
        <v>10000000011</v>
      </c>
      <c r="D106" t="s">
        <v>165</v>
      </c>
      <c r="F106">
        <f t="shared" si="7"/>
        <v>1011</v>
      </c>
      <c r="H106">
        <v>2</v>
      </c>
      <c r="I106" t="s">
        <v>290</v>
      </c>
    </row>
    <row r="107" spans="2:9" x14ac:dyDescent="0.25">
      <c r="B107" t="str">
        <f t="shared" si="6"/>
        <v>EXEC SP_InsertInsureesPremiumCalculationOptionDetailsSet 10000000012,null</v>
      </c>
      <c r="C107">
        <v>10000000012</v>
      </c>
      <c r="D107" t="s">
        <v>165</v>
      </c>
      <c r="F107">
        <f t="shared" si="7"/>
        <v>1012</v>
      </c>
      <c r="H107">
        <v>3</v>
      </c>
      <c r="I107" t="s">
        <v>292</v>
      </c>
    </row>
    <row r="108" spans="2:9" x14ac:dyDescent="0.25">
      <c r="B108" t="str">
        <f t="shared" si="6"/>
        <v>EXEC SP_InsertInsureesPremiumCalculationOptionDetailsSet 10000000013,null</v>
      </c>
      <c r="C108">
        <v>10000000013</v>
      </c>
      <c r="D108" t="s">
        <v>165</v>
      </c>
      <c r="F108">
        <f t="shared" si="7"/>
        <v>1013</v>
      </c>
      <c r="H108">
        <v>4</v>
      </c>
      <c r="I108" t="s">
        <v>294</v>
      </c>
    </row>
    <row r="109" spans="2:9" x14ac:dyDescent="0.25">
      <c r="B109" t="str">
        <f t="shared" si="6"/>
        <v>EXEC SP_InsertInsureesPremiumCalculationOptionDetailsSet 10000000014,null</v>
      </c>
      <c r="C109">
        <v>10000000014</v>
      </c>
      <c r="D109" t="s">
        <v>165</v>
      </c>
      <c r="F109">
        <f t="shared" si="7"/>
        <v>1014</v>
      </c>
      <c r="H109">
        <v>5</v>
      </c>
      <c r="I109" t="s">
        <v>296</v>
      </c>
    </row>
    <row r="110" spans="2:9" x14ac:dyDescent="0.25">
      <c r="B110" t="str">
        <f t="shared" si="6"/>
        <v>EXEC SP_InsertInsureesPremiumCalculationOptionDetailsSet 10000000015,null</v>
      </c>
      <c r="C110">
        <v>10000000015</v>
      </c>
      <c r="D110" t="s">
        <v>165</v>
      </c>
      <c r="F110">
        <f t="shared" si="7"/>
        <v>1015</v>
      </c>
    </row>
    <row r="111" spans="2:9" x14ac:dyDescent="0.25">
      <c r="B111" t="str">
        <f t="shared" si="6"/>
        <v>EXEC SP_InsertInsureesPremiumCalculationOptionDetailsSet 10000000016,null</v>
      </c>
      <c r="C111">
        <v>10000000016</v>
      </c>
      <c r="D111" t="s">
        <v>165</v>
      </c>
      <c r="F111">
        <f t="shared" si="7"/>
        <v>1016</v>
      </c>
    </row>
    <row r="112" spans="2:9" x14ac:dyDescent="0.25">
      <c r="B112" t="str">
        <f t="shared" si="6"/>
        <v>EXEC SP_InsertInsureesPremiumCalculationOptionDetailsSet 10000000017,null</v>
      </c>
      <c r="C112">
        <v>10000000017</v>
      </c>
      <c r="D112" t="s">
        <v>165</v>
      </c>
      <c r="F112">
        <f t="shared" si="7"/>
        <v>1017</v>
      </c>
    </row>
    <row r="113" spans="2:6" x14ac:dyDescent="0.25">
      <c r="B113" t="str">
        <f t="shared" si="6"/>
        <v>EXEC SP_InsertInsureesPremiumCalculationOptionDetailsSet 10000000018,null</v>
      </c>
      <c r="C113">
        <v>10000000018</v>
      </c>
      <c r="D113" t="s">
        <v>165</v>
      </c>
      <c r="F113">
        <f t="shared" si="7"/>
        <v>1018</v>
      </c>
    </row>
    <row r="114" spans="2:6" x14ac:dyDescent="0.25">
      <c r="B114" t="str">
        <f t="shared" si="6"/>
        <v>EXEC SP_InsertInsureesPremiumCalculationOptionDetailsSet 10000000019,null</v>
      </c>
      <c r="C114">
        <v>10000000019</v>
      </c>
      <c r="D114" t="s">
        <v>165</v>
      </c>
      <c r="F114">
        <f t="shared" si="7"/>
        <v>1019</v>
      </c>
    </row>
    <row r="115" spans="2:6" x14ac:dyDescent="0.25">
      <c r="B115" t="str">
        <f t="shared" si="6"/>
        <v>EXEC SP_InsertInsureesPremiumCalculationOptionDetailsSet 10000000020,null</v>
      </c>
      <c r="C115">
        <v>10000000020</v>
      </c>
      <c r="D115" t="s">
        <v>165</v>
      </c>
      <c r="F115">
        <f t="shared" si="7"/>
        <v>1020</v>
      </c>
    </row>
    <row r="118" spans="2:6" x14ac:dyDescent="0.25">
      <c r="C118" t="s">
        <v>410</v>
      </c>
      <c r="D118" t="s">
        <v>120</v>
      </c>
      <c r="E118" t="s">
        <v>120</v>
      </c>
    </row>
    <row r="119" spans="2:6" x14ac:dyDescent="0.25">
      <c r="C119" t="s">
        <v>198</v>
      </c>
    </row>
    <row r="120" spans="2:6" x14ac:dyDescent="0.25">
      <c r="C120" t="s">
        <v>411</v>
      </c>
      <c r="D120" t="s">
        <v>412</v>
      </c>
      <c r="E120" t="s">
        <v>413</v>
      </c>
    </row>
    <row r="121" spans="2:6" x14ac:dyDescent="0.25">
      <c r="B121" t="str">
        <f>$C$118&amp;" " &amp;C121&amp;","&amp;D121&amp;","&amp;E121</f>
        <v>EXEC SP_InsertInsureesPremiumCalculationOptionDetails 1000,1,1</v>
      </c>
      <c r="C121">
        <v>1000</v>
      </c>
      <c r="D121">
        <v>1</v>
      </c>
      <c r="E121">
        <v>1</v>
      </c>
    </row>
    <row r="122" spans="2:6" x14ac:dyDescent="0.25">
      <c r="B122" t="str">
        <f t="shared" ref="B122:B185" si="8">$C$118&amp;" " &amp;C122&amp;","&amp;D122&amp;","&amp;E122</f>
        <v>EXEC SP_InsertInsureesPremiumCalculationOptionDetails 1000,2,0.5</v>
      </c>
      <c r="C122">
        <v>1000</v>
      </c>
      <c r="D122">
        <v>2</v>
      </c>
      <c r="E122">
        <v>0.5</v>
      </c>
    </row>
    <row r="123" spans="2:6" x14ac:dyDescent="0.25">
      <c r="B123" t="str">
        <f t="shared" si="8"/>
        <v>EXEC SP_InsertInsureesPremiumCalculationOptionDetails 1000,3,0.5</v>
      </c>
      <c r="C123">
        <v>1000</v>
      </c>
      <c r="D123">
        <v>3</v>
      </c>
      <c r="E123">
        <v>0.5</v>
      </c>
    </row>
    <row r="124" spans="2:6" x14ac:dyDescent="0.25">
      <c r="B124" t="str">
        <f t="shared" si="8"/>
        <v>EXEC SP_InsertInsureesPremiumCalculationOptionDetails 1000,4,0.5</v>
      </c>
      <c r="C124">
        <v>1000</v>
      </c>
      <c r="D124">
        <v>4</v>
      </c>
      <c r="E124">
        <v>0.5</v>
      </c>
    </row>
    <row r="125" spans="2:6" x14ac:dyDescent="0.25">
      <c r="B125" t="str">
        <f t="shared" si="8"/>
        <v>EXEC SP_InsertInsureesPremiumCalculationOptionDetails 1000,5,0.5</v>
      </c>
      <c r="C125">
        <v>1000</v>
      </c>
      <c r="D125">
        <v>5</v>
      </c>
      <c r="E125">
        <v>0.5</v>
      </c>
    </row>
    <row r="126" spans="2:6" x14ac:dyDescent="0.25">
      <c r="B126" t="str">
        <f t="shared" si="8"/>
        <v>EXEC SP_InsertInsureesPremiumCalculationOptionDetails 1001,1,1</v>
      </c>
      <c r="C126">
        <f>C121+1</f>
        <v>1001</v>
      </c>
      <c r="D126">
        <v>1</v>
      </c>
      <c r="E126">
        <v>1</v>
      </c>
    </row>
    <row r="127" spans="2:6" x14ac:dyDescent="0.25">
      <c r="B127" t="str">
        <f t="shared" si="8"/>
        <v>EXEC SP_InsertInsureesPremiumCalculationOptionDetails 1001,2,0.5</v>
      </c>
      <c r="C127">
        <f t="shared" ref="C127:C190" si="9">C122+1</f>
        <v>1001</v>
      </c>
      <c r="D127">
        <v>2</v>
      </c>
      <c r="E127">
        <v>0.5</v>
      </c>
    </row>
    <row r="128" spans="2:6" x14ac:dyDescent="0.25">
      <c r="B128" t="str">
        <f t="shared" si="8"/>
        <v>EXEC SP_InsertInsureesPremiumCalculationOptionDetails 1001,3,0.5</v>
      </c>
      <c r="C128">
        <f t="shared" si="9"/>
        <v>1001</v>
      </c>
      <c r="D128">
        <v>3</v>
      </c>
      <c r="E128">
        <v>0.5</v>
      </c>
    </row>
    <row r="129" spans="2:5" x14ac:dyDescent="0.25">
      <c r="B129" t="str">
        <f t="shared" si="8"/>
        <v>EXEC SP_InsertInsureesPremiumCalculationOptionDetails 1001,4,0.5</v>
      </c>
      <c r="C129">
        <f t="shared" si="9"/>
        <v>1001</v>
      </c>
      <c r="D129">
        <v>4</v>
      </c>
      <c r="E129">
        <v>0.5</v>
      </c>
    </row>
    <row r="130" spans="2:5" x14ac:dyDescent="0.25">
      <c r="B130" t="str">
        <f t="shared" si="8"/>
        <v>EXEC SP_InsertInsureesPremiumCalculationOptionDetails 1001,5,0.5</v>
      </c>
      <c r="C130">
        <f t="shared" si="9"/>
        <v>1001</v>
      </c>
      <c r="D130">
        <v>5</v>
      </c>
      <c r="E130">
        <v>0.5</v>
      </c>
    </row>
    <row r="131" spans="2:5" x14ac:dyDescent="0.25">
      <c r="B131" t="str">
        <f t="shared" si="8"/>
        <v>EXEC SP_InsertInsureesPremiumCalculationOptionDetails 1002,1,1</v>
      </c>
      <c r="C131">
        <f t="shared" si="9"/>
        <v>1002</v>
      </c>
      <c r="D131">
        <v>1</v>
      </c>
      <c r="E131">
        <v>1</v>
      </c>
    </row>
    <row r="132" spans="2:5" x14ac:dyDescent="0.25">
      <c r="B132" t="str">
        <f t="shared" si="8"/>
        <v>EXEC SP_InsertInsureesPremiumCalculationOptionDetails 1002,2,0.5</v>
      </c>
      <c r="C132">
        <f t="shared" si="9"/>
        <v>1002</v>
      </c>
      <c r="D132">
        <v>2</v>
      </c>
      <c r="E132">
        <v>0.5</v>
      </c>
    </row>
    <row r="133" spans="2:5" x14ac:dyDescent="0.25">
      <c r="B133" t="str">
        <f t="shared" si="8"/>
        <v>EXEC SP_InsertInsureesPremiumCalculationOptionDetails 1002,3,0.5</v>
      </c>
      <c r="C133">
        <f t="shared" si="9"/>
        <v>1002</v>
      </c>
      <c r="D133">
        <v>3</v>
      </c>
      <c r="E133">
        <v>0.5</v>
      </c>
    </row>
    <row r="134" spans="2:5" x14ac:dyDescent="0.25">
      <c r="B134" t="str">
        <f t="shared" si="8"/>
        <v>EXEC SP_InsertInsureesPremiumCalculationOptionDetails 1002,4,0.5</v>
      </c>
      <c r="C134">
        <f t="shared" si="9"/>
        <v>1002</v>
      </c>
      <c r="D134">
        <v>4</v>
      </c>
      <c r="E134">
        <v>0.5</v>
      </c>
    </row>
    <row r="135" spans="2:5" x14ac:dyDescent="0.25">
      <c r="B135" t="str">
        <f t="shared" si="8"/>
        <v>EXEC SP_InsertInsureesPremiumCalculationOptionDetails 1002,5,0.5</v>
      </c>
      <c r="C135">
        <f t="shared" si="9"/>
        <v>1002</v>
      </c>
      <c r="D135">
        <v>5</v>
      </c>
      <c r="E135">
        <v>0.5</v>
      </c>
    </row>
    <row r="136" spans="2:5" x14ac:dyDescent="0.25">
      <c r="B136" t="str">
        <f t="shared" si="8"/>
        <v>EXEC SP_InsertInsureesPremiumCalculationOptionDetails 1003,1,1</v>
      </c>
      <c r="C136">
        <f t="shared" si="9"/>
        <v>1003</v>
      </c>
      <c r="D136">
        <v>1</v>
      </c>
      <c r="E136">
        <v>1</v>
      </c>
    </row>
    <row r="137" spans="2:5" x14ac:dyDescent="0.25">
      <c r="B137" t="str">
        <f t="shared" si="8"/>
        <v>EXEC SP_InsertInsureesPremiumCalculationOptionDetails 1003,2,0.5</v>
      </c>
      <c r="C137">
        <f t="shared" si="9"/>
        <v>1003</v>
      </c>
      <c r="D137">
        <v>2</v>
      </c>
      <c r="E137">
        <v>0.5</v>
      </c>
    </row>
    <row r="138" spans="2:5" x14ac:dyDescent="0.25">
      <c r="B138" t="str">
        <f t="shared" si="8"/>
        <v>EXEC SP_InsertInsureesPremiumCalculationOptionDetails 1003,3,0.5</v>
      </c>
      <c r="C138">
        <f t="shared" si="9"/>
        <v>1003</v>
      </c>
      <c r="D138">
        <v>3</v>
      </c>
      <c r="E138">
        <v>0.5</v>
      </c>
    </row>
    <row r="139" spans="2:5" x14ac:dyDescent="0.25">
      <c r="B139" t="str">
        <f t="shared" si="8"/>
        <v>EXEC SP_InsertInsureesPremiumCalculationOptionDetails 1003,4,0.5</v>
      </c>
      <c r="C139">
        <f t="shared" si="9"/>
        <v>1003</v>
      </c>
      <c r="D139">
        <v>4</v>
      </c>
      <c r="E139">
        <v>0.5</v>
      </c>
    </row>
    <row r="140" spans="2:5" x14ac:dyDescent="0.25">
      <c r="B140" t="str">
        <f t="shared" si="8"/>
        <v>EXEC SP_InsertInsureesPremiumCalculationOptionDetails 1003,5,0.5</v>
      </c>
      <c r="C140">
        <f t="shared" si="9"/>
        <v>1003</v>
      </c>
      <c r="D140">
        <v>5</v>
      </c>
      <c r="E140">
        <v>0.5</v>
      </c>
    </row>
    <row r="141" spans="2:5" x14ac:dyDescent="0.25">
      <c r="B141" t="str">
        <f t="shared" si="8"/>
        <v>EXEC SP_InsertInsureesPremiumCalculationOptionDetails 1004,1,1</v>
      </c>
      <c r="C141">
        <f t="shared" si="9"/>
        <v>1004</v>
      </c>
      <c r="D141">
        <v>1</v>
      </c>
      <c r="E141">
        <v>1</v>
      </c>
    </row>
    <row r="142" spans="2:5" x14ac:dyDescent="0.25">
      <c r="B142" t="str">
        <f t="shared" si="8"/>
        <v>EXEC SP_InsertInsureesPremiumCalculationOptionDetails 1004,2,0.5</v>
      </c>
      <c r="C142">
        <f t="shared" si="9"/>
        <v>1004</v>
      </c>
      <c r="D142">
        <v>2</v>
      </c>
      <c r="E142">
        <v>0.5</v>
      </c>
    </row>
    <row r="143" spans="2:5" x14ac:dyDescent="0.25">
      <c r="B143" t="str">
        <f t="shared" si="8"/>
        <v>EXEC SP_InsertInsureesPremiumCalculationOptionDetails 1004,3,0.5</v>
      </c>
      <c r="C143">
        <f t="shared" si="9"/>
        <v>1004</v>
      </c>
      <c r="D143">
        <v>3</v>
      </c>
      <c r="E143">
        <v>0.5</v>
      </c>
    </row>
    <row r="144" spans="2:5" x14ac:dyDescent="0.25">
      <c r="B144" t="str">
        <f t="shared" si="8"/>
        <v>EXEC SP_InsertInsureesPremiumCalculationOptionDetails 1004,4,0.5</v>
      </c>
      <c r="C144">
        <f t="shared" si="9"/>
        <v>1004</v>
      </c>
      <c r="D144">
        <v>4</v>
      </c>
      <c r="E144">
        <v>0.5</v>
      </c>
    </row>
    <row r="145" spans="2:5" x14ac:dyDescent="0.25">
      <c r="B145" t="str">
        <f t="shared" si="8"/>
        <v>EXEC SP_InsertInsureesPremiumCalculationOptionDetails 1004,5,0.5</v>
      </c>
      <c r="C145">
        <f t="shared" si="9"/>
        <v>1004</v>
      </c>
      <c r="D145">
        <v>5</v>
      </c>
      <c r="E145">
        <v>0.5</v>
      </c>
    </row>
    <row r="146" spans="2:5" x14ac:dyDescent="0.25">
      <c r="B146" t="str">
        <f t="shared" si="8"/>
        <v>EXEC SP_InsertInsureesPremiumCalculationOptionDetails 1005,1,1</v>
      </c>
      <c r="C146">
        <f t="shared" si="9"/>
        <v>1005</v>
      </c>
      <c r="D146">
        <v>1</v>
      </c>
      <c r="E146">
        <v>1</v>
      </c>
    </row>
    <row r="147" spans="2:5" x14ac:dyDescent="0.25">
      <c r="B147" t="str">
        <f t="shared" si="8"/>
        <v>EXEC SP_InsertInsureesPremiumCalculationOptionDetails 1005,2,0.5</v>
      </c>
      <c r="C147">
        <f t="shared" si="9"/>
        <v>1005</v>
      </c>
      <c r="D147">
        <v>2</v>
      </c>
      <c r="E147">
        <v>0.5</v>
      </c>
    </row>
    <row r="148" spans="2:5" x14ac:dyDescent="0.25">
      <c r="B148" t="str">
        <f t="shared" si="8"/>
        <v>EXEC SP_InsertInsureesPremiumCalculationOptionDetails 1005,3,0.5</v>
      </c>
      <c r="C148">
        <f t="shared" si="9"/>
        <v>1005</v>
      </c>
      <c r="D148">
        <v>3</v>
      </c>
      <c r="E148">
        <v>0.5</v>
      </c>
    </row>
    <row r="149" spans="2:5" x14ac:dyDescent="0.25">
      <c r="B149" t="str">
        <f t="shared" si="8"/>
        <v>EXEC SP_InsertInsureesPremiumCalculationOptionDetails 1005,4,0.5</v>
      </c>
      <c r="C149">
        <f t="shared" si="9"/>
        <v>1005</v>
      </c>
      <c r="D149">
        <v>4</v>
      </c>
      <c r="E149">
        <v>0.5</v>
      </c>
    </row>
    <row r="150" spans="2:5" x14ac:dyDescent="0.25">
      <c r="B150" t="str">
        <f t="shared" si="8"/>
        <v>EXEC SP_InsertInsureesPremiumCalculationOptionDetails 1005,5,0.5</v>
      </c>
      <c r="C150">
        <f t="shared" si="9"/>
        <v>1005</v>
      </c>
      <c r="D150">
        <v>5</v>
      </c>
      <c r="E150">
        <v>0.5</v>
      </c>
    </row>
    <row r="151" spans="2:5" x14ac:dyDescent="0.25">
      <c r="B151" t="str">
        <f t="shared" si="8"/>
        <v>EXEC SP_InsertInsureesPremiumCalculationOptionDetails 1006,1,1</v>
      </c>
      <c r="C151">
        <f t="shared" si="9"/>
        <v>1006</v>
      </c>
      <c r="D151">
        <v>1</v>
      </c>
      <c r="E151">
        <v>1</v>
      </c>
    </row>
    <row r="152" spans="2:5" x14ac:dyDescent="0.25">
      <c r="B152" t="str">
        <f t="shared" si="8"/>
        <v>EXEC SP_InsertInsureesPremiumCalculationOptionDetails 1006,2,0.5</v>
      </c>
      <c r="C152">
        <f t="shared" si="9"/>
        <v>1006</v>
      </c>
      <c r="D152">
        <v>2</v>
      </c>
      <c r="E152">
        <v>0.5</v>
      </c>
    </row>
    <row r="153" spans="2:5" x14ac:dyDescent="0.25">
      <c r="B153" t="str">
        <f t="shared" si="8"/>
        <v>EXEC SP_InsertInsureesPremiumCalculationOptionDetails 1006,3,0.5</v>
      </c>
      <c r="C153">
        <f t="shared" si="9"/>
        <v>1006</v>
      </c>
      <c r="D153">
        <v>3</v>
      </c>
      <c r="E153">
        <v>0.5</v>
      </c>
    </row>
    <row r="154" spans="2:5" x14ac:dyDescent="0.25">
      <c r="B154" t="str">
        <f t="shared" si="8"/>
        <v>EXEC SP_InsertInsureesPremiumCalculationOptionDetails 1006,4,0.5</v>
      </c>
      <c r="C154">
        <f t="shared" si="9"/>
        <v>1006</v>
      </c>
      <c r="D154">
        <v>4</v>
      </c>
      <c r="E154">
        <v>0.5</v>
      </c>
    </row>
    <row r="155" spans="2:5" x14ac:dyDescent="0.25">
      <c r="B155" t="str">
        <f t="shared" si="8"/>
        <v>EXEC SP_InsertInsureesPremiumCalculationOptionDetails 1006,5,0.5</v>
      </c>
      <c r="C155">
        <f t="shared" si="9"/>
        <v>1006</v>
      </c>
      <c r="D155">
        <v>5</v>
      </c>
      <c r="E155">
        <v>0.5</v>
      </c>
    </row>
    <row r="156" spans="2:5" x14ac:dyDescent="0.25">
      <c r="B156" t="str">
        <f t="shared" si="8"/>
        <v>EXEC SP_InsertInsureesPremiumCalculationOptionDetails 1007,1,1</v>
      </c>
      <c r="C156">
        <f t="shared" si="9"/>
        <v>1007</v>
      </c>
      <c r="D156">
        <v>1</v>
      </c>
      <c r="E156">
        <v>1</v>
      </c>
    </row>
    <row r="157" spans="2:5" x14ac:dyDescent="0.25">
      <c r="B157" t="str">
        <f t="shared" si="8"/>
        <v>EXEC SP_InsertInsureesPremiumCalculationOptionDetails 1007,2,0.5</v>
      </c>
      <c r="C157">
        <f t="shared" si="9"/>
        <v>1007</v>
      </c>
      <c r="D157">
        <v>2</v>
      </c>
      <c r="E157">
        <v>0.5</v>
      </c>
    </row>
    <row r="158" spans="2:5" x14ac:dyDescent="0.25">
      <c r="B158" t="str">
        <f t="shared" si="8"/>
        <v>EXEC SP_InsertInsureesPremiumCalculationOptionDetails 1007,3,0.5</v>
      </c>
      <c r="C158">
        <f t="shared" si="9"/>
        <v>1007</v>
      </c>
      <c r="D158">
        <v>3</v>
      </c>
      <c r="E158">
        <v>0.5</v>
      </c>
    </row>
    <row r="159" spans="2:5" x14ac:dyDescent="0.25">
      <c r="B159" t="str">
        <f t="shared" si="8"/>
        <v>EXEC SP_InsertInsureesPremiumCalculationOptionDetails 1007,4,0.5</v>
      </c>
      <c r="C159">
        <f t="shared" si="9"/>
        <v>1007</v>
      </c>
      <c r="D159">
        <v>4</v>
      </c>
      <c r="E159">
        <v>0.5</v>
      </c>
    </row>
    <row r="160" spans="2:5" x14ac:dyDescent="0.25">
      <c r="B160" t="str">
        <f t="shared" si="8"/>
        <v>EXEC SP_InsertInsureesPremiumCalculationOptionDetails 1007,5,0.5</v>
      </c>
      <c r="C160">
        <f t="shared" si="9"/>
        <v>1007</v>
      </c>
      <c r="D160">
        <v>5</v>
      </c>
      <c r="E160">
        <v>0.5</v>
      </c>
    </row>
    <row r="161" spans="2:5" x14ac:dyDescent="0.25">
      <c r="B161" t="str">
        <f t="shared" si="8"/>
        <v>EXEC SP_InsertInsureesPremiumCalculationOptionDetails 1008,1,1</v>
      </c>
      <c r="C161">
        <f t="shared" si="9"/>
        <v>1008</v>
      </c>
      <c r="D161">
        <v>1</v>
      </c>
      <c r="E161">
        <v>1</v>
      </c>
    </row>
    <row r="162" spans="2:5" x14ac:dyDescent="0.25">
      <c r="B162" t="str">
        <f t="shared" si="8"/>
        <v>EXEC SP_InsertInsureesPremiumCalculationOptionDetails 1008,2,0.5</v>
      </c>
      <c r="C162">
        <f t="shared" si="9"/>
        <v>1008</v>
      </c>
      <c r="D162">
        <v>2</v>
      </c>
      <c r="E162">
        <v>0.5</v>
      </c>
    </row>
    <row r="163" spans="2:5" x14ac:dyDescent="0.25">
      <c r="B163" t="str">
        <f t="shared" si="8"/>
        <v>EXEC SP_InsertInsureesPremiumCalculationOptionDetails 1008,3,0.5</v>
      </c>
      <c r="C163">
        <f t="shared" si="9"/>
        <v>1008</v>
      </c>
      <c r="D163">
        <v>3</v>
      </c>
      <c r="E163">
        <v>0.5</v>
      </c>
    </row>
    <row r="164" spans="2:5" x14ac:dyDescent="0.25">
      <c r="B164" t="str">
        <f t="shared" si="8"/>
        <v>EXEC SP_InsertInsureesPremiumCalculationOptionDetails 1008,4,0.5</v>
      </c>
      <c r="C164">
        <f t="shared" si="9"/>
        <v>1008</v>
      </c>
      <c r="D164">
        <v>4</v>
      </c>
      <c r="E164">
        <v>0.5</v>
      </c>
    </row>
    <row r="165" spans="2:5" x14ac:dyDescent="0.25">
      <c r="B165" t="str">
        <f t="shared" si="8"/>
        <v>EXEC SP_InsertInsureesPremiumCalculationOptionDetails 1008,5,0.5</v>
      </c>
      <c r="C165">
        <f t="shared" si="9"/>
        <v>1008</v>
      </c>
      <c r="D165">
        <v>5</v>
      </c>
      <c r="E165">
        <v>0.5</v>
      </c>
    </row>
    <row r="166" spans="2:5" x14ac:dyDescent="0.25">
      <c r="B166" t="str">
        <f t="shared" si="8"/>
        <v>EXEC SP_InsertInsureesPremiumCalculationOptionDetails 1009,1,1</v>
      </c>
      <c r="C166">
        <f t="shared" si="9"/>
        <v>1009</v>
      </c>
      <c r="D166">
        <v>1</v>
      </c>
      <c r="E166">
        <v>1</v>
      </c>
    </row>
    <row r="167" spans="2:5" x14ac:dyDescent="0.25">
      <c r="B167" t="str">
        <f t="shared" si="8"/>
        <v>EXEC SP_InsertInsureesPremiumCalculationOptionDetails 1009,2,0.5</v>
      </c>
      <c r="C167">
        <f t="shared" si="9"/>
        <v>1009</v>
      </c>
      <c r="D167">
        <v>2</v>
      </c>
      <c r="E167">
        <v>0.5</v>
      </c>
    </row>
    <row r="168" spans="2:5" x14ac:dyDescent="0.25">
      <c r="B168" t="str">
        <f t="shared" si="8"/>
        <v>EXEC SP_InsertInsureesPremiumCalculationOptionDetails 1009,3,0.5</v>
      </c>
      <c r="C168">
        <f t="shared" si="9"/>
        <v>1009</v>
      </c>
      <c r="D168">
        <v>3</v>
      </c>
      <c r="E168">
        <v>0.5</v>
      </c>
    </row>
    <row r="169" spans="2:5" x14ac:dyDescent="0.25">
      <c r="B169" t="str">
        <f t="shared" si="8"/>
        <v>EXEC SP_InsertInsureesPremiumCalculationOptionDetails 1009,4,0.5</v>
      </c>
      <c r="C169">
        <f t="shared" si="9"/>
        <v>1009</v>
      </c>
      <c r="D169">
        <v>4</v>
      </c>
      <c r="E169">
        <v>0.5</v>
      </c>
    </row>
    <row r="170" spans="2:5" x14ac:dyDescent="0.25">
      <c r="B170" t="str">
        <f t="shared" si="8"/>
        <v>EXEC SP_InsertInsureesPremiumCalculationOptionDetails 1009,5,0.5</v>
      </c>
      <c r="C170">
        <f t="shared" si="9"/>
        <v>1009</v>
      </c>
      <c r="D170">
        <v>5</v>
      </c>
      <c r="E170">
        <v>0.5</v>
      </c>
    </row>
    <row r="171" spans="2:5" x14ac:dyDescent="0.25">
      <c r="B171" t="str">
        <f t="shared" si="8"/>
        <v>EXEC SP_InsertInsureesPremiumCalculationOptionDetails 1010,1,1</v>
      </c>
      <c r="C171">
        <f t="shared" si="9"/>
        <v>1010</v>
      </c>
      <c r="D171">
        <v>1</v>
      </c>
      <c r="E171">
        <v>1</v>
      </c>
    </row>
    <row r="172" spans="2:5" x14ac:dyDescent="0.25">
      <c r="B172" t="str">
        <f t="shared" si="8"/>
        <v>EXEC SP_InsertInsureesPremiumCalculationOptionDetails 1010,2,0.5</v>
      </c>
      <c r="C172">
        <f t="shared" si="9"/>
        <v>1010</v>
      </c>
      <c r="D172">
        <v>2</v>
      </c>
      <c r="E172">
        <v>0.5</v>
      </c>
    </row>
    <row r="173" spans="2:5" x14ac:dyDescent="0.25">
      <c r="B173" t="str">
        <f t="shared" si="8"/>
        <v>EXEC SP_InsertInsureesPremiumCalculationOptionDetails 1010,3,0.5</v>
      </c>
      <c r="C173">
        <f t="shared" si="9"/>
        <v>1010</v>
      </c>
      <c r="D173">
        <v>3</v>
      </c>
      <c r="E173">
        <v>0.5</v>
      </c>
    </row>
    <row r="174" spans="2:5" x14ac:dyDescent="0.25">
      <c r="B174" t="str">
        <f t="shared" si="8"/>
        <v>EXEC SP_InsertInsureesPremiumCalculationOptionDetails 1010,4,0.5</v>
      </c>
      <c r="C174">
        <f t="shared" si="9"/>
        <v>1010</v>
      </c>
      <c r="D174">
        <v>4</v>
      </c>
      <c r="E174">
        <v>0.5</v>
      </c>
    </row>
    <row r="175" spans="2:5" x14ac:dyDescent="0.25">
      <c r="B175" t="str">
        <f t="shared" si="8"/>
        <v>EXEC SP_InsertInsureesPremiumCalculationOptionDetails 1010,5,0.5</v>
      </c>
      <c r="C175">
        <f t="shared" si="9"/>
        <v>1010</v>
      </c>
      <c r="D175">
        <v>5</v>
      </c>
      <c r="E175">
        <v>0.5</v>
      </c>
    </row>
    <row r="176" spans="2:5" x14ac:dyDescent="0.25">
      <c r="B176" t="str">
        <f t="shared" si="8"/>
        <v>EXEC SP_InsertInsureesPremiumCalculationOptionDetails 1011,1,1</v>
      </c>
      <c r="C176">
        <f t="shared" si="9"/>
        <v>1011</v>
      </c>
      <c r="D176">
        <v>1</v>
      </c>
      <c r="E176">
        <v>1</v>
      </c>
    </row>
    <row r="177" spans="2:5" x14ac:dyDescent="0.25">
      <c r="B177" t="str">
        <f t="shared" si="8"/>
        <v>EXEC SP_InsertInsureesPremiumCalculationOptionDetails 1011,2,0.5</v>
      </c>
      <c r="C177">
        <f t="shared" si="9"/>
        <v>1011</v>
      </c>
      <c r="D177">
        <v>2</v>
      </c>
      <c r="E177">
        <v>0.5</v>
      </c>
    </row>
    <row r="178" spans="2:5" x14ac:dyDescent="0.25">
      <c r="B178" t="str">
        <f t="shared" si="8"/>
        <v>EXEC SP_InsertInsureesPremiumCalculationOptionDetails 1011,3,0.5</v>
      </c>
      <c r="C178">
        <f t="shared" si="9"/>
        <v>1011</v>
      </c>
      <c r="D178">
        <v>3</v>
      </c>
      <c r="E178">
        <v>0.5</v>
      </c>
    </row>
    <row r="179" spans="2:5" x14ac:dyDescent="0.25">
      <c r="B179" t="str">
        <f t="shared" si="8"/>
        <v>EXEC SP_InsertInsureesPremiumCalculationOptionDetails 1011,4,0.5</v>
      </c>
      <c r="C179">
        <f t="shared" si="9"/>
        <v>1011</v>
      </c>
      <c r="D179">
        <v>4</v>
      </c>
      <c r="E179">
        <v>0.5</v>
      </c>
    </row>
    <row r="180" spans="2:5" x14ac:dyDescent="0.25">
      <c r="B180" t="str">
        <f t="shared" si="8"/>
        <v>EXEC SP_InsertInsureesPremiumCalculationOptionDetails 1011,5,0.5</v>
      </c>
      <c r="C180">
        <f t="shared" si="9"/>
        <v>1011</v>
      </c>
      <c r="D180">
        <v>5</v>
      </c>
      <c r="E180">
        <v>0.5</v>
      </c>
    </row>
    <row r="181" spans="2:5" x14ac:dyDescent="0.25">
      <c r="B181" t="str">
        <f t="shared" si="8"/>
        <v>EXEC SP_InsertInsureesPremiumCalculationOptionDetails 1012,1,1</v>
      </c>
      <c r="C181">
        <f t="shared" si="9"/>
        <v>1012</v>
      </c>
      <c r="D181">
        <v>1</v>
      </c>
      <c r="E181">
        <v>1</v>
      </c>
    </row>
    <row r="182" spans="2:5" x14ac:dyDescent="0.25">
      <c r="B182" t="str">
        <f t="shared" si="8"/>
        <v>EXEC SP_InsertInsureesPremiumCalculationOptionDetails 1012,2,0.5</v>
      </c>
      <c r="C182">
        <f t="shared" si="9"/>
        <v>1012</v>
      </c>
      <c r="D182">
        <v>2</v>
      </c>
      <c r="E182">
        <v>0.5</v>
      </c>
    </row>
    <row r="183" spans="2:5" x14ac:dyDescent="0.25">
      <c r="B183" t="str">
        <f t="shared" si="8"/>
        <v>EXEC SP_InsertInsureesPremiumCalculationOptionDetails 1012,3,0.5</v>
      </c>
      <c r="C183">
        <f t="shared" si="9"/>
        <v>1012</v>
      </c>
      <c r="D183">
        <v>3</v>
      </c>
      <c r="E183">
        <v>0.5</v>
      </c>
    </row>
    <row r="184" spans="2:5" x14ac:dyDescent="0.25">
      <c r="B184" t="str">
        <f t="shared" si="8"/>
        <v>EXEC SP_InsertInsureesPremiumCalculationOptionDetails 1012,4,0.5</v>
      </c>
      <c r="C184">
        <f t="shared" si="9"/>
        <v>1012</v>
      </c>
      <c r="D184">
        <v>4</v>
      </c>
      <c r="E184">
        <v>0.5</v>
      </c>
    </row>
    <row r="185" spans="2:5" x14ac:dyDescent="0.25">
      <c r="B185" t="str">
        <f t="shared" si="8"/>
        <v>EXEC SP_InsertInsureesPremiumCalculationOptionDetails 1012,5,0.5</v>
      </c>
      <c r="C185">
        <f t="shared" si="9"/>
        <v>1012</v>
      </c>
      <c r="D185">
        <v>5</v>
      </c>
      <c r="E185">
        <v>0.5</v>
      </c>
    </row>
    <row r="186" spans="2:5" x14ac:dyDescent="0.25">
      <c r="B186" t="str">
        <f t="shared" ref="B186:B225" si="10">$C$118&amp;" " &amp;C186&amp;","&amp;D186&amp;","&amp;E186</f>
        <v>EXEC SP_InsertInsureesPremiumCalculationOptionDetails 1013,1,1</v>
      </c>
      <c r="C186">
        <f t="shared" si="9"/>
        <v>1013</v>
      </c>
      <c r="D186">
        <v>1</v>
      </c>
      <c r="E186">
        <v>1</v>
      </c>
    </row>
    <row r="187" spans="2:5" x14ac:dyDescent="0.25">
      <c r="B187" t="str">
        <f t="shared" si="10"/>
        <v>EXEC SP_InsertInsureesPremiumCalculationOptionDetails 1013,2,0.5</v>
      </c>
      <c r="C187">
        <f t="shared" si="9"/>
        <v>1013</v>
      </c>
      <c r="D187">
        <v>2</v>
      </c>
      <c r="E187">
        <v>0.5</v>
      </c>
    </row>
    <row r="188" spans="2:5" x14ac:dyDescent="0.25">
      <c r="B188" t="str">
        <f t="shared" si="10"/>
        <v>EXEC SP_InsertInsureesPremiumCalculationOptionDetails 1013,3,0.5</v>
      </c>
      <c r="C188">
        <f t="shared" si="9"/>
        <v>1013</v>
      </c>
      <c r="D188">
        <v>3</v>
      </c>
      <c r="E188">
        <v>0.5</v>
      </c>
    </row>
    <row r="189" spans="2:5" x14ac:dyDescent="0.25">
      <c r="B189" t="str">
        <f t="shared" si="10"/>
        <v>EXEC SP_InsertInsureesPremiumCalculationOptionDetails 1013,4,0.5</v>
      </c>
      <c r="C189">
        <f t="shared" si="9"/>
        <v>1013</v>
      </c>
      <c r="D189">
        <v>4</v>
      </c>
      <c r="E189">
        <v>0.5</v>
      </c>
    </row>
    <row r="190" spans="2:5" x14ac:dyDescent="0.25">
      <c r="B190" t="str">
        <f t="shared" si="10"/>
        <v>EXEC SP_InsertInsureesPremiumCalculationOptionDetails 1013,5,0.5</v>
      </c>
      <c r="C190">
        <f t="shared" si="9"/>
        <v>1013</v>
      </c>
      <c r="D190">
        <v>5</v>
      </c>
      <c r="E190">
        <v>0.5</v>
      </c>
    </row>
    <row r="191" spans="2:5" x14ac:dyDescent="0.25">
      <c r="B191" t="str">
        <f t="shared" si="10"/>
        <v>EXEC SP_InsertInsureesPremiumCalculationOptionDetails 1014,1,1</v>
      </c>
      <c r="C191">
        <f t="shared" ref="C191:C225" si="11">C186+1</f>
        <v>1014</v>
      </c>
      <c r="D191">
        <v>1</v>
      </c>
      <c r="E191">
        <v>1</v>
      </c>
    </row>
    <row r="192" spans="2:5" x14ac:dyDescent="0.25">
      <c r="B192" t="str">
        <f t="shared" si="10"/>
        <v>EXEC SP_InsertInsureesPremiumCalculationOptionDetails 1014,2,0.5</v>
      </c>
      <c r="C192">
        <f t="shared" si="11"/>
        <v>1014</v>
      </c>
      <c r="D192">
        <v>2</v>
      </c>
      <c r="E192">
        <v>0.5</v>
      </c>
    </row>
    <row r="193" spans="2:5" x14ac:dyDescent="0.25">
      <c r="B193" t="str">
        <f t="shared" si="10"/>
        <v>EXEC SP_InsertInsureesPremiumCalculationOptionDetails 1014,3,0.5</v>
      </c>
      <c r="C193">
        <f t="shared" si="11"/>
        <v>1014</v>
      </c>
      <c r="D193">
        <v>3</v>
      </c>
      <c r="E193">
        <v>0.5</v>
      </c>
    </row>
    <row r="194" spans="2:5" x14ac:dyDescent="0.25">
      <c r="B194" t="str">
        <f t="shared" si="10"/>
        <v>EXEC SP_InsertInsureesPremiumCalculationOptionDetails 1014,4,0.5</v>
      </c>
      <c r="C194">
        <f t="shared" si="11"/>
        <v>1014</v>
      </c>
      <c r="D194">
        <v>4</v>
      </c>
      <c r="E194">
        <v>0.5</v>
      </c>
    </row>
    <row r="195" spans="2:5" x14ac:dyDescent="0.25">
      <c r="B195" t="str">
        <f t="shared" si="10"/>
        <v>EXEC SP_InsertInsureesPremiumCalculationOptionDetails 1014,5,0.5</v>
      </c>
      <c r="C195">
        <f t="shared" si="11"/>
        <v>1014</v>
      </c>
      <c r="D195">
        <v>5</v>
      </c>
      <c r="E195">
        <v>0.5</v>
      </c>
    </row>
    <row r="196" spans="2:5" x14ac:dyDescent="0.25">
      <c r="B196" t="str">
        <f t="shared" si="10"/>
        <v>EXEC SP_InsertInsureesPremiumCalculationOptionDetails 1015,1,1</v>
      </c>
      <c r="C196">
        <f t="shared" si="11"/>
        <v>1015</v>
      </c>
      <c r="D196">
        <v>1</v>
      </c>
      <c r="E196">
        <v>1</v>
      </c>
    </row>
    <row r="197" spans="2:5" x14ac:dyDescent="0.25">
      <c r="B197" t="str">
        <f t="shared" si="10"/>
        <v>EXEC SP_InsertInsureesPremiumCalculationOptionDetails 1015,2,0.5</v>
      </c>
      <c r="C197">
        <f t="shared" si="11"/>
        <v>1015</v>
      </c>
      <c r="D197">
        <v>2</v>
      </c>
      <c r="E197">
        <v>0.5</v>
      </c>
    </row>
    <row r="198" spans="2:5" x14ac:dyDescent="0.25">
      <c r="B198" t="str">
        <f t="shared" si="10"/>
        <v>EXEC SP_InsertInsureesPremiumCalculationOptionDetails 1015,3,0.5</v>
      </c>
      <c r="C198">
        <f t="shared" si="11"/>
        <v>1015</v>
      </c>
      <c r="D198">
        <v>3</v>
      </c>
      <c r="E198">
        <v>0.5</v>
      </c>
    </row>
    <row r="199" spans="2:5" x14ac:dyDescent="0.25">
      <c r="B199" t="str">
        <f t="shared" si="10"/>
        <v>EXEC SP_InsertInsureesPremiumCalculationOptionDetails 1015,4,0.5</v>
      </c>
      <c r="C199">
        <f t="shared" si="11"/>
        <v>1015</v>
      </c>
      <c r="D199">
        <v>4</v>
      </c>
      <c r="E199">
        <v>0.5</v>
      </c>
    </row>
    <row r="200" spans="2:5" x14ac:dyDescent="0.25">
      <c r="B200" t="str">
        <f t="shared" si="10"/>
        <v>EXEC SP_InsertInsureesPremiumCalculationOptionDetails 1015,5,0.5</v>
      </c>
      <c r="C200">
        <f t="shared" si="11"/>
        <v>1015</v>
      </c>
      <c r="D200">
        <v>5</v>
      </c>
      <c r="E200">
        <v>0.5</v>
      </c>
    </row>
    <row r="201" spans="2:5" x14ac:dyDescent="0.25">
      <c r="B201" t="str">
        <f t="shared" si="10"/>
        <v>EXEC SP_InsertInsureesPremiumCalculationOptionDetails 1016,1,1</v>
      </c>
      <c r="C201">
        <f t="shared" si="11"/>
        <v>1016</v>
      </c>
      <c r="D201">
        <v>1</v>
      </c>
      <c r="E201">
        <v>1</v>
      </c>
    </row>
    <row r="202" spans="2:5" x14ac:dyDescent="0.25">
      <c r="B202" t="str">
        <f t="shared" si="10"/>
        <v>EXEC SP_InsertInsureesPremiumCalculationOptionDetails 1016,2,0.5</v>
      </c>
      <c r="C202">
        <f t="shared" si="11"/>
        <v>1016</v>
      </c>
      <c r="D202">
        <v>2</v>
      </c>
      <c r="E202">
        <v>0.5</v>
      </c>
    </row>
    <row r="203" spans="2:5" x14ac:dyDescent="0.25">
      <c r="B203" t="str">
        <f t="shared" si="10"/>
        <v>EXEC SP_InsertInsureesPremiumCalculationOptionDetails 1016,3,0.5</v>
      </c>
      <c r="C203">
        <f t="shared" si="11"/>
        <v>1016</v>
      </c>
      <c r="D203">
        <v>3</v>
      </c>
      <c r="E203">
        <v>0.5</v>
      </c>
    </row>
    <row r="204" spans="2:5" x14ac:dyDescent="0.25">
      <c r="B204" t="str">
        <f t="shared" si="10"/>
        <v>EXEC SP_InsertInsureesPremiumCalculationOptionDetails 1016,4,0.5</v>
      </c>
      <c r="C204">
        <f t="shared" si="11"/>
        <v>1016</v>
      </c>
      <c r="D204">
        <v>4</v>
      </c>
      <c r="E204">
        <v>0.5</v>
      </c>
    </row>
    <row r="205" spans="2:5" x14ac:dyDescent="0.25">
      <c r="B205" t="str">
        <f t="shared" si="10"/>
        <v>EXEC SP_InsertInsureesPremiumCalculationOptionDetails 1016,5,0.5</v>
      </c>
      <c r="C205">
        <f t="shared" si="11"/>
        <v>1016</v>
      </c>
      <c r="D205">
        <v>5</v>
      </c>
      <c r="E205">
        <v>0.5</v>
      </c>
    </row>
    <row r="206" spans="2:5" x14ac:dyDescent="0.25">
      <c r="B206" t="str">
        <f t="shared" si="10"/>
        <v>EXEC SP_InsertInsureesPremiumCalculationOptionDetails 1017,1,1</v>
      </c>
      <c r="C206">
        <f t="shared" si="11"/>
        <v>1017</v>
      </c>
      <c r="D206">
        <v>1</v>
      </c>
      <c r="E206">
        <v>1</v>
      </c>
    </row>
    <row r="207" spans="2:5" x14ac:dyDescent="0.25">
      <c r="B207" t="str">
        <f t="shared" si="10"/>
        <v>EXEC SP_InsertInsureesPremiumCalculationOptionDetails 1017,2,0.5</v>
      </c>
      <c r="C207">
        <f t="shared" si="11"/>
        <v>1017</v>
      </c>
      <c r="D207">
        <v>2</v>
      </c>
      <c r="E207">
        <v>0.5</v>
      </c>
    </row>
    <row r="208" spans="2:5" x14ac:dyDescent="0.25">
      <c r="B208" t="str">
        <f t="shared" si="10"/>
        <v>EXEC SP_InsertInsureesPremiumCalculationOptionDetails 1017,3,0.5</v>
      </c>
      <c r="C208">
        <f t="shared" si="11"/>
        <v>1017</v>
      </c>
      <c r="D208">
        <v>3</v>
      </c>
      <c r="E208">
        <v>0.5</v>
      </c>
    </row>
    <row r="209" spans="2:5" x14ac:dyDescent="0.25">
      <c r="B209" t="str">
        <f t="shared" si="10"/>
        <v>EXEC SP_InsertInsureesPremiumCalculationOptionDetails 1017,4,0.5</v>
      </c>
      <c r="C209">
        <f t="shared" si="11"/>
        <v>1017</v>
      </c>
      <c r="D209">
        <v>4</v>
      </c>
      <c r="E209">
        <v>0.5</v>
      </c>
    </row>
    <row r="210" spans="2:5" x14ac:dyDescent="0.25">
      <c r="B210" t="str">
        <f t="shared" si="10"/>
        <v>EXEC SP_InsertInsureesPremiumCalculationOptionDetails 1017,5,0.5</v>
      </c>
      <c r="C210">
        <f t="shared" si="11"/>
        <v>1017</v>
      </c>
      <c r="D210">
        <v>5</v>
      </c>
      <c r="E210">
        <v>0.5</v>
      </c>
    </row>
    <row r="211" spans="2:5" x14ac:dyDescent="0.25">
      <c r="B211" t="str">
        <f t="shared" si="10"/>
        <v>EXEC SP_InsertInsureesPremiumCalculationOptionDetails 1018,1,1</v>
      </c>
      <c r="C211">
        <f t="shared" si="11"/>
        <v>1018</v>
      </c>
      <c r="D211">
        <v>1</v>
      </c>
      <c r="E211">
        <v>1</v>
      </c>
    </row>
    <row r="212" spans="2:5" x14ac:dyDescent="0.25">
      <c r="B212" t="str">
        <f t="shared" si="10"/>
        <v>EXEC SP_InsertInsureesPremiumCalculationOptionDetails 1018,2,0.5</v>
      </c>
      <c r="C212">
        <f t="shared" si="11"/>
        <v>1018</v>
      </c>
      <c r="D212">
        <v>2</v>
      </c>
      <c r="E212">
        <v>0.5</v>
      </c>
    </row>
    <row r="213" spans="2:5" x14ac:dyDescent="0.25">
      <c r="B213" t="str">
        <f t="shared" si="10"/>
        <v>EXEC SP_InsertInsureesPremiumCalculationOptionDetails 1018,3,0.5</v>
      </c>
      <c r="C213">
        <f t="shared" si="11"/>
        <v>1018</v>
      </c>
      <c r="D213">
        <v>3</v>
      </c>
      <c r="E213">
        <v>0.5</v>
      </c>
    </row>
    <row r="214" spans="2:5" x14ac:dyDescent="0.25">
      <c r="B214" t="str">
        <f t="shared" si="10"/>
        <v>EXEC SP_InsertInsureesPremiumCalculationOptionDetails 1018,4,0.5</v>
      </c>
      <c r="C214">
        <f t="shared" si="11"/>
        <v>1018</v>
      </c>
      <c r="D214">
        <v>4</v>
      </c>
      <c r="E214">
        <v>0.5</v>
      </c>
    </row>
    <row r="215" spans="2:5" x14ac:dyDescent="0.25">
      <c r="B215" t="str">
        <f t="shared" si="10"/>
        <v>EXEC SP_InsertInsureesPremiumCalculationOptionDetails 1018,5,0.5</v>
      </c>
      <c r="C215">
        <f t="shared" si="11"/>
        <v>1018</v>
      </c>
      <c r="D215">
        <v>5</v>
      </c>
      <c r="E215">
        <v>0.5</v>
      </c>
    </row>
    <row r="216" spans="2:5" x14ac:dyDescent="0.25">
      <c r="B216" t="str">
        <f t="shared" si="10"/>
        <v>EXEC SP_InsertInsureesPremiumCalculationOptionDetails 1019,1,1</v>
      </c>
      <c r="C216">
        <f t="shared" si="11"/>
        <v>1019</v>
      </c>
      <c r="D216">
        <v>1</v>
      </c>
      <c r="E216">
        <v>1</v>
      </c>
    </row>
    <row r="217" spans="2:5" x14ac:dyDescent="0.25">
      <c r="B217" t="str">
        <f t="shared" si="10"/>
        <v>EXEC SP_InsertInsureesPremiumCalculationOptionDetails 1019,2,0.5</v>
      </c>
      <c r="C217">
        <f t="shared" si="11"/>
        <v>1019</v>
      </c>
      <c r="D217">
        <v>2</v>
      </c>
      <c r="E217">
        <v>0.5</v>
      </c>
    </row>
    <row r="218" spans="2:5" x14ac:dyDescent="0.25">
      <c r="B218" t="str">
        <f t="shared" si="10"/>
        <v>EXEC SP_InsertInsureesPremiumCalculationOptionDetails 1019,3,0.5</v>
      </c>
      <c r="C218">
        <f t="shared" si="11"/>
        <v>1019</v>
      </c>
      <c r="D218">
        <v>3</v>
      </c>
      <c r="E218">
        <v>0.5</v>
      </c>
    </row>
    <row r="219" spans="2:5" x14ac:dyDescent="0.25">
      <c r="B219" t="str">
        <f t="shared" si="10"/>
        <v>EXEC SP_InsertInsureesPremiumCalculationOptionDetails 1019,4,0.5</v>
      </c>
      <c r="C219">
        <f t="shared" si="11"/>
        <v>1019</v>
      </c>
      <c r="D219">
        <v>4</v>
      </c>
      <c r="E219">
        <v>0.5</v>
      </c>
    </row>
    <row r="220" spans="2:5" x14ac:dyDescent="0.25">
      <c r="B220" t="str">
        <f t="shared" si="10"/>
        <v>EXEC SP_InsertInsureesPremiumCalculationOptionDetails 1019,5,0.5</v>
      </c>
      <c r="C220">
        <f t="shared" si="11"/>
        <v>1019</v>
      </c>
      <c r="D220">
        <v>5</v>
      </c>
      <c r="E220">
        <v>0.5</v>
      </c>
    </row>
    <row r="221" spans="2:5" x14ac:dyDescent="0.25">
      <c r="B221" t="str">
        <f t="shared" si="10"/>
        <v>EXEC SP_InsertInsureesPremiumCalculationOptionDetails 1020,1,1</v>
      </c>
      <c r="C221">
        <f t="shared" si="11"/>
        <v>1020</v>
      </c>
      <c r="D221">
        <v>1</v>
      </c>
      <c r="E221">
        <v>1</v>
      </c>
    </row>
    <row r="222" spans="2:5" x14ac:dyDescent="0.25">
      <c r="B222" t="str">
        <f t="shared" si="10"/>
        <v>EXEC SP_InsertInsureesPremiumCalculationOptionDetails 1020,2,0.5</v>
      </c>
      <c r="C222">
        <f t="shared" si="11"/>
        <v>1020</v>
      </c>
      <c r="D222">
        <v>2</v>
      </c>
      <c r="E222">
        <v>0.5</v>
      </c>
    </row>
    <row r="223" spans="2:5" x14ac:dyDescent="0.25">
      <c r="B223" t="str">
        <f t="shared" si="10"/>
        <v>EXEC SP_InsertInsureesPremiumCalculationOptionDetails 1020,3,0.5</v>
      </c>
      <c r="C223">
        <f t="shared" si="11"/>
        <v>1020</v>
      </c>
      <c r="D223">
        <v>3</v>
      </c>
      <c r="E223">
        <v>0.5</v>
      </c>
    </row>
    <row r="224" spans="2:5" x14ac:dyDescent="0.25">
      <c r="B224" t="str">
        <f t="shared" si="10"/>
        <v>EXEC SP_InsertInsureesPremiumCalculationOptionDetails 1020,4,0.5</v>
      </c>
      <c r="C224">
        <f t="shared" si="11"/>
        <v>1020</v>
      </c>
      <c r="D224">
        <v>4</v>
      </c>
      <c r="E224">
        <v>0.5</v>
      </c>
    </row>
    <row r="225" spans="2:12" x14ac:dyDescent="0.25">
      <c r="B225" t="str">
        <f t="shared" si="10"/>
        <v>EXEC SP_InsertInsureesPremiumCalculationOptionDetails 1020,5,0.5</v>
      </c>
      <c r="C225">
        <f t="shared" si="11"/>
        <v>1020</v>
      </c>
      <c r="D225">
        <v>5</v>
      </c>
      <c r="E225">
        <v>0.5</v>
      </c>
    </row>
    <row r="228" spans="2:12" x14ac:dyDescent="0.25">
      <c r="C228" t="s">
        <v>424</v>
      </c>
    </row>
    <row r="229" spans="2:12" x14ac:dyDescent="0.25">
      <c r="C229" t="s">
        <v>196</v>
      </c>
    </row>
    <row r="230" spans="2:12" x14ac:dyDescent="0.25">
      <c r="C230" t="s">
        <v>414</v>
      </c>
      <c r="D230" t="s">
        <v>415</v>
      </c>
      <c r="E230" t="s">
        <v>416</v>
      </c>
      <c r="F230" t="s">
        <v>417</v>
      </c>
      <c r="G230" t="s">
        <v>418</v>
      </c>
      <c r="H230" t="s">
        <v>419</v>
      </c>
      <c r="I230" t="s">
        <v>420</v>
      </c>
      <c r="J230" t="s">
        <v>421</v>
      </c>
      <c r="K230" t="s">
        <v>422</v>
      </c>
      <c r="L230" t="s">
        <v>423</v>
      </c>
    </row>
    <row r="231" spans="2:12" x14ac:dyDescent="0.25">
      <c r="B231" t="str">
        <f>$C$228&amp;" " &amp;C231&amp;",'"&amp;TEXT(D231, "yyyy-mm-dd")&amp;"',"&amp;E231&amp;","&amp;F231&amp;",'"&amp;TEXT(G231, "yyyy-mm-dd")&amp;"','"&amp;TEXT(H231, "yyyy-mm-dd")&amp;"',"&amp;I231&amp;","&amp;J231&amp;",'"&amp;TEXT(K231, "yyyy-mm-dd")&amp;"',"&amp;L231</f>
        <v>EXEC SP_InsertInsureesPremiumCalculationDetails 74,'2016-01-31',5000,12,'2016-01-31','2019-12-31',1,1000,'2016-01-31',0</v>
      </c>
      <c r="C231">
        <v>74</v>
      </c>
      <c r="D231" s="1">
        <v>42400</v>
      </c>
      <c r="E231">
        <v>5000</v>
      </c>
      <c r="F231">
        <v>12</v>
      </c>
      <c r="G231" s="1">
        <v>42400</v>
      </c>
      <c r="H231" s="1">
        <f>EOMONTH(G231,47)</f>
        <v>43830</v>
      </c>
      <c r="I231" s="61">
        <v>1</v>
      </c>
      <c r="J231" s="61">
        <v>1000</v>
      </c>
      <c r="K231" s="1">
        <f>G231</f>
        <v>42400</v>
      </c>
      <c r="L231">
        <v>0</v>
      </c>
    </row>
    <row r="232" spans="2:12" x14ac:dyDescent="0.25">
      <c r="B232" t="str">
        <f t="shared" ref="B232:B295" si="12">$C$228&amp;" " &amp;C232&amp;",'"&amp;TEXT(D232, "yyyy-mm-dd")&amp;"',"&amp;E232&amp;","&amp;F232&amp;",'"&amp;TEXT(G232, "yyyy-mm-dd")&amp;"','"&amp;TEXT(H232, "yyyy-mm-dd")&amp;"',"&amp;I232&amp;","&amp;J232&amp;",'"&amp;TEXT(K232, "yyyy-mm-dd")&amp;"',"&amp;L232</f>
        <v>EXEC SP_InsertInsureesPremiumCalculationDetails 65,'2016-01-31',5000,12,'2016-01-31','2019-12-31',1,1001,'2016-01-31',0</v>
      </c>
      <c r="C232">
        <v>65</v>
      </c>
      <c r="D232" s="1">
        <v>42400</v>
      </c>
      <c r="E232">
        <v>5000</v>
      </c>
      <c r="F232">
        <v>12</v>
      </c>
      <c r="G232" s="1">
        <v>42400</v>
      </c>
      <c r="H232" s="1">
        <f t="shared" ref="H232:H295" si="13">EOMONTH(G232,47)</f>
        <v>43830</v>
      </c>
      <c r="I232" s="61">
        <v>1</v>
      </c>
      <c r="J232" s="61">
        <f>J231+1</f>
        <v>1001</v>
      </c>
      <c r="K232" s="1">
        <f t="shared" ref="K232:K295" si="14">G232</f>
        <v>42400</v>
      </c>
      <c r="L232">
        <v>0</v>
      </c>
    </row>
    <row r="233" spans="2:12" x14ac:dyDescent="0.25">
      <c r="B233" t="str">
        <f t="shared" si="12"/>
        <v>EXEC SP_InsertInsureesPremiumCalculationDetails 73,'2016-01-31',5000,12,'2016-01-31','2019-12-31',1,1002,'2016-01-31',0</v>
      </c>
      <c r="C233">
        <v>73</v>
      </c>
      <c r="D233" s="1">
        <v>42400</v>
      </c>
      <c r="E233">
        <v>5000</v>
      </c>
      <c r="F233">
        <v>12</v>
      </c>
      <c r="G233" s="1">
        <v>42400</v>
      </c>
      <c r="H233" s="1">
        <f t="shared" si="13"/>
        <v>43830</v>
      </c>
      <c r="I233" s="61">
        <v>1</v>
      </c>
      <c r="J233" s="61">
        <f t="shared" ref="J233:J296" si="15">J232+1</f>
        <v>1002</v>
      </c>
      <c r="K233" s="1">
        <f t="shared" si="14"/>
        <v>42400</v>
      </c>
      <c r="L233">
        <v>0</v>
      </c>
    </row>
    <row r="234" spans="2:12" x14ac:dyDescent="0.25">
      <c r="B234" t="str">
        <f t="shared" si="12"/>
        <v>EXEC SP_InsertInsureesPremiumCalculationDetails 73,'2016-01-31',5000,12,'2016-01-31','2019-12-31',1,1003,'2016-01-31',0</v>
      </c>
      <c r="C234">
        <v>73</v>
      </c>
      <c r="D234" s="1">
        <v>42400</v>
      </c>
      <c r="E234">
        <v>5000</v>
      </c>
      <c r="F234">
        <v>12</v>
      </c>
      <c r="G234" s="1">
        <v>42400</v>
      </c>
      <c r="H234" s="1">
        <f t="shared" si="13"/>
        <v>43830</v>
      </c>
      <c r="I234" s="61">
        <v>1</v>
      </c>
      <c r="J234" s="61">
        <f t="shared" si="15"/>
        <v>1003</v>
      </c>
      <c r="K234" s="1">
        <f t="shared" si="14"/>
        <v>42400</v>
      </c>
      <c r="L234">
        <v>0</v>
      </c>
    </row>
    <row r="235" spans="2:12" x14ac:dyDescent="0.25">
      <c r="B235" t="str">
        <f t="shared" si="12"/>
        <v>EXEC SP_InsertInsureesPremiumCalculationDetails 64,'2016-01-31',5000,12,'2016-01-31','2019-12-31',1,1004,'2016-01-31',0</v>
      </c>
      <c r="C235">
        <v>64</v>
      </c>
      <c r="D235" s="1">
        <v>42400</v>
      </c>
      <c r="E235">
        <v>5000</v>
      </c>
      <c r="F235">
        <v>12</v>
      </c>
      <c r="G235" s="1">
        <v>42400</v>
      </c>
      <c r="H235" s="1">
        <f t="shared" si="13"/>
        <v>43830</v>
      </c>
      <c r="I235" s="61">
        <v>1</v>
      </c>
      <c r="J235" s="61">
        <f t="shared" si="15"/>
        <v>1004</v>
      </c>
      <c r="K235" s="1">
        <f t="shared" si="14"/>
        <v>42400</v>
      </c>
      <c r="L235">
        <v>0</v>
      </c>
    </row>
    <row r="236" spans="2:12" x14ac:dyDescent="0.25">
      <c r="B236" t="str">
        <f t="shared" si="12"/>
        <v>EXEC SP_InsertInsureesPremiumCalculationDetails 67,'2016-01-31',5000,12,'2016-01-31','2019-12-31',1,1005,'2016-01-31',0</v>
      </c>
      <c r="C236">
        <v>67</v>
      </c>
      <c r="D236" s="1">
        <v>42400</v>
      </c>
      <c r="E236">
        <v>5000</v>
      </c>
      <c r="F236">
        <v>12</v>
      </c>
      <c r="G236" s="1">
        <v>42400</v>
      </c>
      <c r="H236" s="1">
        <f t="shared" si="13"/>
        <v>43830</v>
      </c>
      <c r="I236" s="61">
        <v>1</v>
      </c>
      <c r="J236" s="61">
        <f t="shared" si="15"/>
        <v>1005</v>
      </c>
      <c r="K236" s="1">
        <f t="shared" si="14"/>
        <v>42400</v>
      </c>
      <c r="L236">
        <v>0</v>
      </c>
    </row>
    <row r="237" spans="2:12" x14ac:dyDescent="0.25">
      <c r="B237" t="str">
        <f t="shared" si="12"/>
        <v>EXEC SP_InsertInsureesPremiumCalculationDetails 71,'2016-01-31',5000,12,'2016-01-31','2019-12-31',1,1006,'2016-01-31',0</v>
      </c>
      <c r="C237">
        <v>71</v>
      </c>
      <c r="D237" s="1">
        <v>42400</v>
      </c>
      <c r="E237">
        <v>5000</v>
      </c>
      <c r="F237">
        <v>12</v>
      </c>
      <c r="G237" s="1">
        <v>42400</v>
      </c>
      <c r="H237" s="1">
        <f t="shared" si="13"/>
        <v>43830</v>
      </c>
      <c r="I237" s="61">
        <v>1</v>
      </c>
      <c r="J237" s="61">
        <f t="shared" si="15"/>
        <v>1006</v>
      </c>
      <c r="K237" s="1">
        <f t="shared" si="14"/>
        <v>42400</v>
      </c>
      <c r="L237">
        <v>0</v>
      </c>
    </row>
    <row r="238" spans="2:12" x14ac:dyDescent="0.25">
      <c r="B238" t="str">
        <f t="shared" si="12"/>
        <v>EXEC SP_InsertInsureesPremiumCalculationDetails 62,'2016-01-31',5000,12,'2016-01-31','2019-12-31',1,1007,'2016-01-31',0</v>
      </c>
      <c r="C238">
        <v>62</v>
      </c>
      <c r="D238" s="1">
        <v>42400</v>
      </c>
      <c r="E238">
        <v>5000</v>
      </c>
      <c r="F238">
        <v>12</v>
      </c>
      <c r="G238" s="1">
        <v>42400</v>
      </c>
      <c r="H238" s="1">
        <f t="shared" si="13"/>
        <v>43830</v>
      </c>
      <c r="I238" s="61">
        <v>1</v>
      </c>
      <c r="J238" s="61">
        <f t="shared" si="15"/>
        <v>1007</v>
      </c>
      <c r="K238" s="1">
        <f t="shared" si="14"/>
        <v>42400</v>
      </c>
      <c r="L238">
        <v>0</v>
      </c>
    </row>
    <row r="239" spans="2:12" x14ac:dyDescent="0.25">
      <c r="B239" t="str">
        <f t="shared" si="12"/>
        <v>EXEC SP_InsertInsureesPremiumCalculationDetails 64,'2016-01-31',5000,12,'2016-01-31','2019-12-31',1,1008,'2016-01-31',0</v>
      </c>
      <c r="C239">
        <v>64</v>
      </c>
      <c r="D239" s="1">
        <v>42400</v>
      </c>
      <c r="E239">
        <v>5000</v>
      </c>
      <c r="F239">
        <v>12</v>
      </c>
      <c r="G239" s="1">
        <v>42400</v>
      </c>
      <c r="H239" s="1">
        <f t="shared" si="13"/>
        <v>43830</v>
      </c>
      <c r="I239" s="61">
        <v>1</v>
      </c>
      <c r="J239" s="61">
        <f t="shared" si="15"/>
        <v>1008</v>
      </c>
      <c r="K239" s="1">
        <f t="shared" si="14"/>
        <v>42400</v>
      </c>
      <c r="L239">
        <v>0</v>
      </c>
    </row>
    <row r="240" spans="2:12" x14ac:dyDescent="0.25">
      <c r="B240" t="str">
        <f t="shared" si="12"/>
        <v>EXEC SP_InsertInsureesPremiumCalculationDetails 65,'2016-01-31',5000,12,'2016-01-31','2019-12-31',1,1009,'2016-01-31',0</v>
      </c>
      <c r="C240">
        <v>65</v>
      </c>
      <c r="D240" s="1">
        <v>42400</v>
      </c>
      <c r="E240">
        <v>5000</v>
      </c>
      <c r="F240">
        <v>12</v>
      </c>
      <c r="G240" s="1">
        <v>42400</v>
      </c>
      <c r="H240" s="1">
        <f t="shared" si="13"/>
        <v>43830</v>
      </c>
      <c r="I240" s="61">
        <v>1</v>
      </c>
      <c r="J240" s="61">
        <f t="shared" si="15"/>
        <v>1009</v>
      </c>
      <c r="K240" s="1">
        <f t="shared" si="14"/>
        <v>42400</v>
      </c>
      <c r="L240">
        <v>0</v>
      </c>
    </row>
    <row r="241" spans="2:12" x14ac:dyDescent="0.25">
      <c r="B241" t="str">
        <f t="shared" si="12"/>
        <v>EXEC SP_InsertInsureesPremiumCalculationDetails 63,'2016-01-31',5000,12,'2016-01-31','2019-12-31',1,1010,'2016-01-31',0</v>
      </c>
      <c r="C241">
        <v>63</v>
      </c>
      <c r="D241" s="1">
        <v>42400</v>
      </c>
      <c r="E241">
        <v>5000</v>
      </c>
      <c r="F241">
        <v>12</v>
      </c>
      <c r="G241" s="1">
        <v>42400</v>
      </c>
      <c r="H241" s="1">
        <f t="shared" si="13"/>
        <v>43830</v>
      </c>
      <c r="I241" s="61">
        <v>1</v>
      </c>
      <c r="J241" s="61">
        <f t="shared" si="15"/>
        <v>1010</v>
      </c>
      <c r="K241" s="1">
        <f t="shared" si="14"/>
        <v>42400</v>
      </c>
      <c r="L241">
        <v>0</v>
      </c>
    </row>
    <row r="242" spans="2:12" x14ac:dyDescent="0.25">
      <c r="B242" t="str">
        <f t="shared" si="12"/>
        <v>EXEC SP_InsertInsureesPremiumCalculationDetails 72,'2016-01-31',5000,12,'2016-01-31','2019-12-31',1,1011,'2016-01-31',0</v>
      </c>
      <c r="C242">
        <v>72</v>
      </c>
      <c r="D242" s="1">
        <v>42400</v>
      </c>
      <c r="E242">
        <v>5000</v>
      </c>
      <c r="F242">
        <v>12</v>
      </c>
      <c r="G242" s="1">
        <v>42400</v>
      </c>
      <c r="H242" s="1">
        <f t="shared" si="13"/>
        <v>43830</v>
      </c>
      <c r="I242" s="61">
        <v>1</v>
      </c>
      <c r="J242" s="61">
        <f t="shared" si="15"/>
        <v>1011</v>
      </c>
      <c r="K242" s="1">
        <f t="shared" si="14"/>
        <v>42400</v>
      </c>
      <c r="L242">
        <v>0</v>
      </c>
    </row>
    <row r="243" spans="2:12" x14ac:dyDescent="0.25">
      <c r="B243" t="str">
        <f t="shared" si="12"/>
        <v>EXEC SP_InsertInsureesPremiumCalculationDetails 73,'2016-01-31',5000,12,'2016-01-31','2019-12-31',1,1012,'2016-01-31',0</v>
      </c>
      <c r="C243">
        <v>73</v>
      </c>
      <c r="D243" s="1">
        <v>42400</v>
      </c>
      <c r="E243">
        <v>5000</v>
      </c>
      <c r="F243">
        <v>12</v>
      </c>
      <c r="G243" s="1">
        <v>42400</v>
      </c>
      <c r="H243" s="1">
        <f t="shared" si="13"/>
        <v>43830</v>
      </c>
      <c r="I243" s="61">
        <v>1</v>
      </c>
      <c r="J243" s="61">
        <f t="shared" si="15"/>
        <v>1012</v>
      </c>
      <c r="K243" s="1">
        <f t="shared" si="14"/>
        <v>42400</v>
      </c>
      <c r="L243">
        <v>0</v>
      </c>
    </row>
    <row r="244" spans="2:12" x14ac:dyDescent="0.25">
      <c r="B244" t="str">
        <f t="shared" si="12"/>
        <v>EXEC SP_InsertInsureesPremiumCalculationDetails 69,'2016-01-31',5000,12,'2016-01-31','2019-12-31',1,1013,'2016-01-31',0</v>
      </c>
      <c r="C244">
        <v>69</v>
      </c>
      <c r="D244" s="1">
        <v>42400</v>
      </c>
      <c r="E244">
        <v>5000</v>
      </c>
      <c r="F244">
        <v>12</v>
      </c>
      <c r="G244" s="1">
        <v>42400</v>
      </c>
      <c r="H244" s="1">
        <f t="shared" si="13"/>
        <v>43830</v>
      </c>
      <c r="I244" s="61">
        <v>1</v>
      </c>
      <c r="J244" s="61">
        <f t="shared" si="15"/>
        <v>1013</v>
      </c>
      <c r="K244" s="1">
        <f t="shared" si="14"/>
        <v>42400</v>
      </c>
      <c r="L244">
        <v>0</v>
      </c>
    </row>
    <row r="245" spans="2:12" x14ac:dyDescent="0.25">
      <c r="B245" t="str">
        <f t="shared" si="12"/>
        <v>EXEC SP_InsertInsureesPremiumCalculationDetails 67,'2016-01-31',5000,12,'2016-01-31','2019-12-31',1,1014,'2016-01-31',0</v>
      </c>
      <c r="C245">
        <v>67</v>
      </c>
      <c r="D245" s="1">
        <v>42400</v>
      </c>
      <c r="E245">
        <v>5000</v>
      </c>
      <c r="F245">
        <v>12</v>
      </c>
      <c r="G245" s="1">
        <v>42400</v>
      </c>
      <c r="H245" s="1">
        <f t="shared" si="13"/>
        <v>43830</v>
      </c>
      <c r="I245" s="61">
        <v>1</v>
      </c>
      <c r="J245" s="61">
        <f t="shared" si="15"/>
        <v>1014</v>
      </c>
      <c r="K245" s="1">
        <f t="shared" si="14"/>
        <v>42400</v>
      </c>
      <c r="L245">
        <v>0</v>
      </c>
    </row>
    <row r="246" spans="2:12" x14ac:dyDescent="0.25">
      <c r="B246" t="str">
        <f t="shared" si="12"/>
        <v>EXEC SP_InsertInsureesPremiumCalculationDetails 58,'2016-01-31',5000,12,'2016-01-31','2019-12-31',1,1015,'2016-01-31',0</v>
      </c>
      <c r="C246">
        <v>58</v>
      </c>
      <c r="D246" s="1">
        <v>42400</v>
      </c>
      <c r="E246">
        <v>5000</v>
      </c>
      <c r="F246">
        <v>12</v>
      </c>
      <c r="G246" s="1">
        <v>42400</v>
      </c>
      <c r="H246" s="1">
        <f t="shared" si="13"/>
        <v>43830</v>
      </c>
      <c r="I246" s="61">
        <v>1</v>
      </c>
      <c r="J246" s="61">
        <f t="shared" si="15"/>
        <v>1015</v>
      </c>
      <c r="K246" s="1">
        <f t="shared" si="14"/>
        <v>42400</v>
      </c>
      <c r="L246">
        <v>0</v>
      </c>
    </row>
    <row r="247" spans="2:12" x14ac:dyDescent="0.25">
      <c r="B247" t="str">
        <f t="shared" si="12"/>
        <v>EXEC SP_InsertInsureesPremiumCalculationDetails 63,'2016-01-31',5000,12,'2016-01-31','2019-12-31',1,1016,'2016-01-31',0</v>
      </c>
      <c r="C247">
        <v>63</v>
      </c>
      <c r="D247" s="1">
        <v>42400</v>
      </c>
      <c r="E247">
        <v>5000</v>
      </c>
      <c r="F247">
        <v>12</v>
      </c>
      <c r="G247" s="1">
        <v>42400</v>
      </c>
      <c r="H247" s="1">
        <f t="shared" si="13"/>
        <v>43830</v>
      </c>
      <c r="I247" s="61">
        <v>1</v>
      </c>
      <c r="J247" s="61">
        <f t="shared" si="15"/>
        <v>1016</v>
      </c>
      <c r="K247" s="1">
        <f t="shared" si="14"/>
        <v>42400</v>
      </c>
      <c r="L247">
        <v>0</v>
      </c>
    </row>
    <row r="248" spans="2:12" x14ac:dyDescent="0.25">
      <c r="B248" t="str">
        <f t="shared" si="12"/>
        <v>EXEC SP_InsertInsureesPremiumCalculationDetails 70,'2016-01-31',5000,12,'2016-01-31','2019-12-31',1,1017,'2016-01-31',0</v>
      </c>
      <c r="C248">
        <v>70</v>
      </c>
      <c r="D248" s="1">
        <v>42400</v>
      </c>
      <c r="E248">
        <v>5000</v>
      </c>
      <c r="F248">
        <v>12</v>
      </c>
      <c r="G248" s="1">
        <v>42400</v>
      </c>
      <c r="H248" s="1">
        <f t="shared" si="13"/>
        <v>43830</v>
      </c>
      <c r="I248" s="61">
        <v>1</v>
      </c>
      <c r="J248" s="61">
        <f t="shared" si="15"/>
        <v>1017</v>
      </c>
      <c r="K248" s="1">
        <f t="shared" si="14"/>
        <v>42400</v>
      </c>
      <c r="L248">
        <v>0</v>
      </c>
    </row>
    <row r="249" spans="2:12" x14ac:dyDescent="0.25">
      <c r="B249" t="str">
        <f t="shared" si="12"/>
        <v>EXEC SP_InsertInsureesPremiumCalculationDetails 66,'2016-01-31',5000,12,'2016-01-31','2019-12-31',1,1018,'2016-01-31',0</v>
      </c>
      <c r="C249">
        <v>66</v>
      </c>
      <c r="D249" s="1">
        <v>42400</v>
      </c>
      <c r="E249">
        <v>5000</v>
      </c>
      <c r="F249">
        <v>12</v>
      </c>
      <c r="G249" s="1">
        <v>42400</v>
      </c>
      <c r="H249" s="1">
        <f t="shared" si="13"/>
        <v>43830</v>
      </c>
      <c r="I249" s="61">
        <v>1</v>
      </c>
      <c r="J249" s="61">
        <f t="shared" si="15"/>
        <v>1018</v>
      </c>
      <c r="K249" s="1">
        <f t="shared" si="14"/>
        <v>42400</v>
      </c>
      <c r="L249">
        <v>0</v>
      </c>
    </row>
    <row r="250" spans="2:12" x14ac:dyDescent="0.25">
      <c r="B250" t="str">
        <f t="shared" si="12"/>
        <v>EXEC SP_InsertInsureesPremiumCalculationDetails 61,'2016-01-31',5000,12,'2016-01-31','2019-12-31',1,1019,'2016-01-31',0</v>
      </c>
      <c r="C250">
        <v>61</v>
      </c>
      <c r="D250" s="1">
        <v>42400</v>
      </c>
      <c r="E250">
        <v>5000</v>
      </c>
      <c r="F250">
        <v>12</v>
      </c>
      <c r="G250" s="1">
        <v>42400</v>
      </c>
      <c r="H250" s="1">
        <f t="shared" si="13"/>
        <v>43830</v>
      </c>
      <c r="I250" s="61">
        <v>1</v>
      </c>
      <c r="J250" s="61">
        <f t="shared" si="15"/>
        <v>1019</v>
      </c>
      <c r="K250" s="1">
        <f t="shared" si="14"/>
        <v>42400</v>
      </c>
      <c r="L250">
        <v>0</v>
      </c>
    </row>
    <row r="251" spans="2:12" x14ac:dyDescent="0.25">
      <c r="B251" t="str">
        <f t="shared" si="12"/>
        <v>EXEC SP_InsertInsureesPremiumCalculationDetails 58,'2016-01-31',5000,12,'2016-01-31','2019-12-31',1,1020,'2016-01-31',0</v>
      </c>
      <c r="C251">
        <v>58</v>
      </c>
      <c r="D251" s="1">
        <v>42400</v>
      </c>
      <c r="E251">
        <v>5000</v>
      </c>
      <c r="F251">
        <v>12</v>
      </c>
      <c r="G251" s="1">
        <v>42400</v>
      </c>
      <c r="H251" s="1">
        <f t="shared" si="13"/>
        <v>43830</v>
      </c>
      <c r="I251" s="61">
        <v>1</v>
      </c>
      <c r="J251" s="61">
        <f t="shared" si="15"/>
        <v>1020</v>
      </c>
      <c r="K251" s="1">
        <f t="shared" si="14"/>
        <v>42400</v>
      </c>
      <c r="L251">
        <v>0</v>
      </c>
    </row>
    <row r="252" spans="2:12" x14ac:dyDescent="0.25">
      <c r="B252" t="str">
        <f t="shared" si="12"/>
        <v>EXEC SP_InsertInsureesPremiumCalculationDetails 74,'2017-01-31',5000,12,'2016-01-31','2019-12-31',1,1000,'2016-01-31',12</v>
      </c>
      <c r="C252">
        <v>74</v>
      </c>
      <c r="D252" s="1">
        <f>EOMONTH(D231,12)</f>
        <v>42766</v>
      </c>
      <c r="E252">
        <v>5000</v>
      </c>
      <c r="F252">
        <v>12</v>
      </c>
      <c r="G252" s="1">
        <v>42400</v>
      </c>
      <c r="H252" s="1">
        <f t="shared" si="13"/>
        <v>43830</v>
      </c>
      <c r="I252" s="61">
        <v>1</v>
      </c>
      <c r="J252" s="61">
        <v>1000</v>
      </c>
      <c r="K252" s="1">
        <f t="shared" si="14"/>
        <v>42400</v>
      </c>
      <c r="L252">
        <v>12</v>
      </c>
    </row>
    <row r="253" spans="2:12" x14ac:dyDescent="0.25">
      <c r="B253" t="str">
        <f t="shared" si="12"/>
        <v>EXEC SP_InsertInsureesPremiumCalculationDetails 60,'2017-01-31',5000,12,'2016-01-31','2019-12-31',1,1001,'2016-01-31',12</v>
      </c>
      <c r="C253">
        <v>60</v>
      </c>
      <c r="D253" s="1">
        <f t="shared" ref="D253:D314" si="16">EOMONTH(D232,12)</f>
        <v>42766</v>
      </c>
      <c r="E253">
        <v>5000</v>
      </c>
      <c r="F253">
        <v>12</v>
      </c>
      <c r="G253" s="1">
        <v>42400</v>
      </c>
      <c r="H253" s="1">
        <f t="shared" si="13"/>
        <v>43830</v>
      </c>
      <c r="I253" s="61">
        <v>1</v>
      </c>
      <c r="J253" s="61">
        <f t="shared" ref="J253:J284" si="17">J252+1</f>
        <v>1001</v>
      </c>
      <c r="K253" s="1">
        <f t="shared" si="14"/>
        <v>42400</v>
      </c>
      <c r="L253">
        <v>12</v>
      </c>
    </row>
    <row r="254" spans="2:12" x14ac:dyDescent="0.25">
      <c r="B254" t="str">
        <f t="shared" si="12"/>
        <v>EXEC SP_InsertInsureesPremiumCalculationDetails 57,'2017-01-31',5000,12,'2016-01-31','2019-12-31',1,1002,'2016-01-31',12</v>
      </c>
      <c r="C254">
        <v>57</v>
      </c>
      <c r="D254" s="1">
        <f t="shared" si="16"/>
        <v>42766</v>
      </c>
      <c r="E254">
        <v>5000</v>
      </c>
      <c r="F254">
        <v>12</v>
      </c>
      <c r="G254" s="1">
        <v>42400</v>
      </c>
      <c r="H254" s="1">
        <f t="shared" si="13"/>
        <v>43830</v>
      </c>
      <c r="I254" s="61">
        <v>1</v>
      </c>
      <c r="J254" s="61">
        <f t="shared" si="15"/>
        <v>1002</v>
      </c>
      <c r="K254" s="1">
        <f t="shared" si="14"/>
        <v>42400</v>
      </c>
      <c r="L254">
        <v>12</v>
      </c>
    </row>
    <row r="255" spans="2:12" x14ac:dyDescent="0.25">
      <c r="B255" t="str">
        <f t="shared" si="12"/>
        <v>EXEC SP_InsertInsureesPremiumCalculationDetails 58,'2017-01-31',5000,12,'2016-01-31','2019-12-31',1,1003,'2016-01-31',12</v>
      </c>
      <c r="C255">
        <v>58</v>
      </c>
      <c r="D255" s="1">
        <f t="shared" si="16"/>
        <v>42766</v>
      </c>
      <c r="E255">
        <v>5000</v>
      </c>
      <c r="F255">
        <v>12</v>
      </c>
      <c r="G255" s="1">
        <v>42400</v>
      </c>
      <c r="H255" s="1">
        <f t="shared" si="13"/>
        <v>43830</v>
      </c>
      <c r="I255" s="61">
        <v>1</v>
      </c>
      <c r="J255" s="61">
        <f t="shared" si="15"/>
        <v>1003</v>
      </c>
      <c r="K255" s="1">
        <f t="shared" si="14"/>
        <v>42400</v>
      </c>
      <c r="L255">
        <v>12</v>
      </c>
    </row>
    <row r="256" spans="2:12" x14ac:dyDescent="0.25">
      <c r="B256" t="str">
        <f t="shared" si="12"/>
        <v>EXEC SP_InsertInsureesPremiumCalculationDetails 73,'2017-01-31',5000,12,'2016-01-31','2019-12-31',1,1004,'2016-01-31',12</v>
      </c>
      <c r="C256">
        <v>73</v>
      </c>
      <c r="D256" s="1">
        <f t="shared" si="16"/>
        <v>42766</v>
      </c>
      <c r="E256">
        <v>5000</v>
      </c>
      <c r="F256">
        <v>12</v>
      </c>
      <c r="G256" s="1">
        <v>42400</v>
      </c>
      <c r="H256" s="1">
        <f t="shared" si="13"/>
        <v>43830</v>
      </c>
      <c r="I256" s="61">
        <v>1</v>
      </c>
      <c r="J256" s="61">
        <f t="shared" si="15"/>
        <v>1004</v>
      </c>
      <c r="K256" s="1">
        <f t="shared" si="14"/>
        <v>42400</v>
      </c>
      <c r="L256">
        <v>12</v>
      </c>
    </row>
    <row r="257" spans="2:12" x14ac:dyDescent="0.25">
      <c r="B257" t="str">
        <f t="shared" si="12"/>
        <v>EXEC SP_InsertInsureesPremiumCalculationDetails 70,'2017-01-31',5000,12,'2016-01-31','2019-12-31',1,1005,'2016-01-31',12</v>
      </c>
      <c r="C257">
        <v>70</v>
      </c>
      <c r="D257" s="1">
        <f t="shared" si="16"/>
        <v>42766</v>
      </c>
      <c r="E257">
        <v>5000</v>
      </c>
      <c r="F257">
        <v>12</v>
      </c>
      <c r="G257" s="1">
        <v>42400</v>
      </c>
      <c r="H257" s="1">
        <f t="shared" si="13"/>
        <v>43830</v>
      </c>
      <c r="I257" s="61">
        <v>1</v>
      </c>
      <c r="J257" s="61">
        <f t="shared" si="15"/>
        <v>1005</v>
      </c>
      <c r="K257" s="1">
        <f t="shared" si="14"/>
        <v>42400</v>
      </c>
      <c r="L257">
        <v>12</v>
      </c>
    </row>
    <row r="258" spans="2:12" x14ac:dyDescent="0.25">
      <c r="B258" t="str">
        <f t="shared" si="12"/>
        <v>EXEC SP_InsertInsureesPremiumCalculationDetails 61,'2017-01-31',5000,12,'2016-01-31','2019-12-31',1,1006,'2016-01-31',12</v>
      </c>
      <c r="C258">
        <v>61</v>
      </c>
      <c r="D258" s="1">
        <f t="shared" si="16"/>
        <v>42766</v>
      </c>
      <c r="E258">
        <v>5000</v>
      </c>
      <c r="F258">
        <v>12</v>
      </c>
      <c r="G258" s="1">
        <v>42400</v>
      </c>
      <c r="H258" s="1">
        <f t="shared" si="13"/>
        <v>43830</v>
      </c>
      <c r="I258" s="61">
        <v>1</v>
      </c>
      <c r="J258" s="61">
        <f t="shared" si="15"/>
        <v>1006</v>
      </c>
      <c r="K258" s="1">
        <f t="shared" si="14"/>
        <v>42400</v>
      </c>
      <c r="L258">
        <v>12</v>
      </c>
    </row>
    <row r="259" spans="2:12" x14ac:dyDescent="0.25">
      <c r="B259" t="str">
        <f t="shared" si="12"/>
        <v>EXEC SP_InsertInsureesPremiumCalculationDetails 56,'2017-01-31',5000,12,'2016-01-31','2019-12-31',1,1007,'2016-01-31',12</v>
      </c>
      <c r="C259">
        <v>56</v>
      </c>
      <c r="D259" s="1">
        <f t="shared" si="16"/>
        <v>42766</v>
      </c>
      <c r="E259">
        <v>5000</v>
      </c>
      <c r="F259">
        <v>12</v>
      </c>
      <c r="G259" s="1">
        <v>42400</v>
      </c>
      <c r="H259" s="1">
        <f t="shared" si="13"/>
        <v>43830</v>
      </c>
      <c r="I259" s="61">
        <v>1</v>
      </c>
      <c r="J259" s="61">
        <f t="shared" si="15"/>
        <v>1007</v>
      </c>
      <c r="K259" s="1">
        <f t="shared" si="14"/>
        <v>42400</v>
      </c>
      <c r="L259">
        <v>12</v>
      </c>
    </row>
    <row r="260" spans="2:12" x14ac:dyDescent="0.25">
      <c r="B260" t="str">
        <f t="shared" si="12"/>
        <v>EXEC SP_InsertInsureesPremiumCalculationDetails 65,'2017-01-31',5000,12,'2016-01-31','2019-12-31',1,1008,'2016-01-31',12</v>
      </c>
      <c r="C260">
        <v>65</v>
      </c>
      <c r="D260" s="1">
        <f t="shared" si="16"/>
        <v>42766</v>
      </c>
      <c r="E260">
        <v>5000</v>
      </c>
      <c r="F260">
        <v>12</v>
      </c>
      <c r="G260" s="1">
        <v>42400</v>
      </c>
      <c r="H260" s="1">
        <f t="shared" si="13"/>
        <v>43830</v>
      </c>
      <c r="I260" s="61">
        <v>1</v>
      </c>
      <c r="J260" s="61">
        <f t="shared" si="15"/>
        <v>1008</v>
      </c>
      <c r="K260" s="1">
        <f t="shared" si="14"/>
        <v>42400</v>
      </c>
      <c r="L260">
        <v>12</v>
      </c>
    </row>
    <row r="261" spans="2:12" x14ac:dyDescent="0.25">
      <c r="B261" t="str">
        <f t="shared" si="12"/>
        <v>EXEC SP_InsertInsureesPremiumCalculationDetails 70,'2017-01-31',5000,12,'2016-01-31','2019-12-31',1,1009,'2016-01-31',12</v>
      </c>
      <c r="C261">
        <v>70</v>
      </c>
      <c r="D261" s="1">
        <f t="shared" si="16"/>
        <v>42766</v>
      </c>
      <c r="E261">
        <v>5000</v>
      </c>
      <c r="F261">
        <v>12</v>
      </c>
      <c r="G261" s="1">
        <v>42400</v>
      </c>
      <c r="H261" s="1">
        <f t="shared" si="13"/>
        <v>43830</v>
      </c>
      <c r="I261" s="61">
        <v>1</v>
      </c>
      <c r="J261" s="61">
        <f t="shared" si="15"/>
        <v>1009</v>
      </c>
      <c r="K261" s="1">
        <f t="shared" si="14"/>
        <v>42400</v>
      </c>
      <c r="L261">
        <v>12</v>
      </c>
    </row>
    <row r="262" spans="2:12" x14ac:dyDescent="0.25">
      <c r="B262" t="str">
        <f t="shared" si="12"/>
        <v>EXEC SP_InsertInsureesPremiumCalculationDetails 58,'2017-01-31',5000,12,'2016-01-31','2019-12-31',1,1010,'2016-01-31',12</v>
      </c>
      <c r="C262">
        <v>58</v>
      </c>
      <c r="D262" s="1">
        <f t="shared" si="16"/>
        <v>42766</v>
      </c>
      <c r="E262">
        <v>5000</v>
      </c>
      <c r="F262">
        <v>12</v>
      </c>
      <c r="G262" s="1">
        <v>42400</v>
      </c>
      <c r="H262" s="1">
        <f t="shared" si="13"/>
        <v>43830</v>
      </c>
      <c r="I262" s="61">
        <v>1</v>
      </c>
      <c r="J262" s="61">
        <f t="shared" si="15"/>
        <v>1010</v>
      </c>
      <c r="K262" s="1">
        <f t="shared" si="14"/>
        <v>42400</v>
      </c>
      <c r="L262">
        <v>12</v>
      </c>
    </row>
    <row r="263" spans="2:12" x14ac:dyDescent="0.25">
      <c r="B263" t="str">
        <f t="shared" si="12"/>
        <v>EXEC SP_InsertInsureesPremiumCalculationDetails 72,'2017-01-31',5000,12,'2016-01-31','2019-12-31',1,1011,'2016-01-31',12</v>
      </c>
      <c r="C263">
        <v>72</v>
      </c>
      <c r="D263" s="1">
        <f t="shared" si="16"/>
        <v>42766</v>
      </c>
      <c r="E263">
        <v>5000</v>
      </c>
      <c r="F263">
        <v>12</v>
      </c>
      <c r="G263" s="1">
        <v>42400</v>
      </c>
      <c r="H263" s="1">
        <f t="shared" si="13"/>
        <v>43830</v>
      </c>
      <c r="I263" s="61">
        <v>1</v>
      </c>
      <c r="J263" s="61">
        <f t="shared" si="15"/>
        <v>1011</v>
      </c>
      <c r="K263" s="1">
        <f t="shared" si="14"/>
        <v>42400</v>
      </c>
      <c r="L263">
        <v>12</v>
      </c>
    </row>
    <row r="264" spans="2:12" x14ac:dyDescent="0.25">
      <c r="B264" t="str">
        <f t="shared" si="12"/>
        <v>EXEC SP_InsertInsureesPremiumCalculationDetails 69,'2017-01-31',5000,12,'2016-01-31','2019-12-31',1,1012,'2016-01-31',12</v>
      </c>
      <c r="C264">
        <v>69</v>
      </c>
      <c r="D264" s="1">
        <f t="shared" si="16"/>
        <v>42766</v>
      </c>
      <c r="E264">
        <v>5000</v>
      </c>
      <c r="F264">
        <v>12</v>
      </c>
      <c r="G264" s="1">
        <v>42400</v>
      </c>
      <c r="H264" s="1">
        <f t="shared" si="13"/>
        <v>43830</v>
      </c>
      <c r="I264" s="61">
        <v>1</v>
      </c>
      <c r="J264" s="61">
        <f t="shared" si="15"/>
        <v>1012</v>
      </c>
      <c r="K264" s="1">
        <f t="shared" si="14"/>
        <v>42400</v>
      </c>
      <c r="L264">
        <v>12</v>
      </c>
    </row>
    <row r="265" spans="2:12" x14ac:dyDescent="0.25">
      <c r="B265" t="str">
        <f t="shared" si="12"/>
        <v>EXEC SP_InsertInsureesPremiumCalculationDetails 64,'2017-01-31',5000,12,'2016-01-31','2019-12-31',1,1013,'2016-01-31',12</v>
      </c>
      <c r="C265">
        <v>64</v>
      </c>
      <c r="D265" s="1">
        <f t="shared" si="16"/>
        <v>42766</v>
      </c>
      <c r="E265">
        <v>5000</v>
      </c>
      <c r="F265">
        <v>12</v>
      </c>
      <c r="G265" s="1">
        <v>42400</v>
      </c>
      <c r="H265" s="1">
        <f t="shared" si="13"/>
        <v>43830</v>
      </c>
      <c r="I265" s="61">
        <v>1</v>
      </c>
      <c r="J265" s="61">
        <f t="shared" si="15"/>
        <v>1013</v>
      </c>
      <c r="K265" s="1">
        <f t="shared" si="14"/>
        <v>42400</v>
      </c>
      <c r="L265">
        <v>12</v>
      </c>
    </row>
    <row r="266" spans="2:12" x14ac:dyDescent="0.25">
      <c r="B266" t="str">
        <f t="shared" si="12"/>
        <v>EXEC SP_InsertInsureesPremiumCalculationDetails 75,'2017-01-31',5000,12,'2016-01-31','2019-12-31',1,1014,'2016-01-31',12</v>
      </c>
      <c r="C266">
        <v>75</v>
      </c>
      <c r="D266" s="1">
        <f t="shared" si="16"/>
        <v>42766</v>
      </c>
      <c r="E266">
        <v>5000</v>
      </c>
      <c r="F266">
        <v>12</v>
      </c>
      <c r="G266" s="1">
        <v>42400</v>
      </c>
      <c r="H266" s="1">
        <f t="shared" si="13"/>
        <v>43830</v>
      </c>
      <c r="I266" s="61">
        <v>1</v>
      </c>
      <c r="J266" s="61">
        <f t="shared" si="15"/>
        <v>1014</v>
      </c>
      <c r="K266" s="1">
        <f t="shared" si="14"/>
        <v>42400</v>
      </c>
      <c r="L266">
        <v>12</v>
      </c>
    </row>
    <row r="267" spans="2:12" x14ac:dyDescent="0.25">
      <c r="B267" t="str">
        <f t="shared" si="12"/>
        <v>EXEC SP_InsertInsureesPremiumCalculationDetails 72,'2017-01-31',5000,12,'2016-01-31','2019-12-31',1,1015,'2016-01-31',12</v>
      </c>
      <c r="C267">
        <v>72</v>
      </c>
      <c r="D267" s="1">
        <f t="shared" si="16"/>
        <v>42766</v>
      </c>
      <c r="E267">
        <v>5000</v>
      </c>
      <c r="F267">
        <v>12</v>
      </c>
      <c r="G267" s="1">
        <v>42400</v>
      </c>
      <c r="H267" s="1">
        <f t="shared" si="13"/>
        <v>43830</v>
      </c>
      <c r="I267" s="61">
        <v>1</v>
      </c>
      <c r="J267" s="61">
        <f t="shared" si="15"/>
        <v>1015</v>
      </c>
      <c r="K267" s="1">
        <f t="shared" si="14"/>
        <v>42400</v>
      </c>
      <c r="L267">
        <v>12</v>
      </c>
    </row>
    <row r="268" spans="2:12" x14ac:dyDescent="0.25">
      <c r="B268" t="str">
        <f t="shared" si="12"/>
        <v>EXEC SP_InsertInsureesPremiumCalculationDetails 59,'2017-01-31',5000,12,'2016-01-31','2019-12-31',1,1016,'2016-01-31',12</v>
      </c>
      <c r="C268">
        <v>59</v>
      </c>
      <c r="D268" s="1">
        <f t="shared" si="16"/>
        <v>42766</v>
      </c>
      <c r="E268">
        <v>5000</v>
      </c>
      <c r="F268">
        <v>12</v>
      </c>
      <c r="G268" s="1">
        <v>42400</v>
      </c>
      <c r="H268" s="1">
        <f t="shared" si="13"/>
        <v>43830</v>
      </c>
      <c r="I268" s="61">
        <v>1</v>
      </c>
      <c r="J268" s="61">
        <f t="shared" si="15"/>
        <v>1016</v>
      </c>
      <c r="K268" s="1">
        <f t="shared" si="14"/>
        <v>42400</v>
      </c>
      <c r="L268">
        <v>12</v>
      </c>
    </row>
    <row r="269" spans="2:12" x14ac:dyDescent="0.25">
      <c r="B269" t="str">
        <f t="shared" si="12"/>
        <v>EXEC SP_InsertInsureesPremiumCalculationDetails 69,'2017-01-31',5000,12,'2016-01-31','2019-12-31',1,1017,'2016-01-31',12</v>
      </c>
      <c r="C269">
        <v>69</v>
      </c>
      <c r="D269" s="1">
        <f t="shared" si="16"/>
        <v>42766</v>
      </c>
      <c r="E269">
        <v>5000</v>
      </c>
      <c r="F269">
        <v>12</v>
      </c>
      <c r="G269" s="1">
        <v>42400</v>
      </c>
      <c r="H269" s="1">
        <f t="shared" si="13"/>
        <v>43830</v>
      </c>
      <c r="I269" s="61">
        <v>1</v>
      </c>
      <c r="J269" s="61">
        <f t="shared" si="15"/>
        <v>1017</v>
      </c>
      <c r="K269" s="1">
        <f t="shared" si="14"/>
        <v>42400</v>
      </c>
      <c r="L269">
        <v>12</v>
      </c>
    </row>
    <row r="270" spans="2:12" x14ac:dyDescent="0.25">
      <c r="B270" t="str">
        <f t="shared" si="12"/>
        <v>EXEC SP_InsertInsureesPremiumCalculationDetails 70,'2017-01-31',5000,12,'2016-01-31','2019-12-31',1,1018,'2016-01-31',12</v>
      </c>
      <c r="C270">
        <v>70</v>
      </c>
      <c r="D270" s="1">
        <f t="shared" si="16"/>
        <v>42766</v>
      </c>
      <c r="E270">
        <v>5000</v>
      </c>
      <c r="F270">
        <v>12</v>
      </c>
      <c r="G270" s="1">
        <v>42400</v>
      </c>
      <c r="H270" s="1">
        <f t="shared" si="13"/>
        <v>43830</v>
      </c>
      <c r="I270" s="61">
        <v>1</v>
      </c>
      <c r="J270" s="61">
        <f t="shared" si="15"/>
        <v>1018</v>
      </c>
      <c r="K270" s="1">
        <f t="shared" si="14"/>
        <v>42400</v>
      </c>
      <c r="L270">
        <v>12</v>
      </c>
    </row>
    <row r="271" spans="2:12" x14ac:dyDescent="0.25">
      <c r="B271" t="str">
        <f t="shared" si="12"/>
        <v>EXEC SP_InsertInsureesPremiumCalculationDetails 56,'2017-01-31',5000,12,'2016-01-31','2019-12-31',1,1019,'2016-01-31',12</v>
      </c>
      <c r="C271">
        <v>56</v>
      </c>
      <c r="D271" s="1">
        <f t="shared" si="16"/>
        <v>42766</v>
      </c>
      <c r="E271">
        <v>5000</v>
      </c>
      <c r="F271">
        <v>12</v>
      </c>
      <c r="G271" s="1">
        <v>42400</v>
      </c>
      <c r="H271" s="1">
        <f t="shared" si="13"/>
        <v>43830</v>
      </c>
      <c r="I271" s="61">
        <v>1</v>
      </c>
      <c r="J271" s="61">
        <f t="shared" si="15"/>
        <v>1019</v>
      </c>
      <c r="K271" s="1">
        <f t="shared" si="14"/>
        <v>42400</v>
      </c>
      <c r="L271">
        <v>12</v>
      </c>
    </row>
    <row r="272" spans="2:12" x14ac:dyDescent="0.25">
      <c r="B272" t="str">
        <f t="shared" si="12"/>
        <v>EXEC SP_InsertInsureesPremiumCalculationDetails 71,'2017-01-31',5000,12,'2016-01-31','2019-12-31',1,1020,'2016-01-31',12</v>
      </c>
      <c r="C272">
        <v>71</v>
      </c>
      <c r="D272" s="1">
        <f t="shared" si="16"/>
        <v>42766</v>
      </c>
      <c r="E272">
        <v>5000</v>
      </c>
      <c r="F272">
        <v>12</v>
      </c>
      <c r="G272" s="1">
        <v>42400</v>
      </c>
      <c r="H272" s="1">
        <f t="shared" si="13"/>
        <v>43830</v>
      </c>
      <c r="I272" s="61">
        <v>1</v>
      </c>
      <c r="J272" s="61">
        <f t="shared" si="15"/>
        <v>1020</v>
      </c>
      <c r="K272" s="1">
        <f t="shared" si="14"/>
        <v>42400</v>
      </c>
      <c r="L272">
        <v>12</v>
      </c>
    </row>
    <row r="273" spans="2:12" x14ac:dyDescent="0.25">
      <c r="B273" t="str">
        <f t="shared" si="12"/>
        <v>EXEC SP_InsertInsureesPremiumCalculationDetails 70,'2018-01-31',5000,12,'2016-01-31','2019-12-31',1,1000,'2016-01-31',24</v>
      </c>
      <c r="C273">
        <v>70</v>
      </c>
      <c r="D273" s="1">
        <f t="shared" si="16"/>
        <v>43131</v>
      </c>
      <c r="E273">
        <v>5000</v>
      </c>
      <c r="F273">
        <v>12</v>
      </c>
      <c r="G273" s="1">
        <v>42400</v>
      </c>
      <c r="H273" s="1">
        <f t="shared" si="13"/>
        <v>43830</v>
      </c>
      <c r="I273" s="61">
        <v>1</v>
      </c>
      <c r="J273" s="61">
        <v>1000</v>
      </c>
      <c r="K273" s="1">
        <f t="shared" si="14"/>
        <v>42400</v>
      </c>
      <c r="L273">
        <v>24</v>
      </c>
    </row>
    <row r="274" spans="2:12" x14ac:dyDescent="0.25">
      <c r="B274" t="str">
        <f t="shared" si="12"/>
        <v>EXEC SP_InsertInsureesPremiumCalculationDetails 69,'2018-01-31',5000,12,'2016-01-31','2019-12-31',1,1001,'2016-01-31',24</v>
      </c>
      <c r="C274">
        <v>69</v>
      </c>
      <c r="D274" s="1">
        <f t="shared" si="16"/>
        <v>43131</v>
      </c>
      <c r="E274">
        <v>5000</v>
      </c>
      <c r="F274">
        <v>12</v>
      </c>
      <c r="G274" s="1">
        <v>42400</v>
      </c>
      <c r="H274" s="1">
        <f t="shared" si="13"/>
        <v>43830</v>
      </c>
      <c r="I274" s="61">
        <v>1</v>
      </c>
      <c r="J274" s="61">
        <f t="shared" ref="J274:J314" si="18">J273+1</f>
        <v>1001</v>
      </c>
      <c r="K274" s="1">
        <f t="shared" si="14"/>
        <v>42400</v>
      </c>
      <c r="L274">
        <v>24</v>
      </c>
    </row>
    <row r="275" spans="2:12" x14ac:dyDescent="0.25">
      <c r="B275" t="str">
        <f t="shared" si="12"/>
        <v>EXEC SP_InsertInsureesPremiumCalculationDetails 57,'2018-01-31',5000,12,'2016-01-31','2019-12-31',1,1002,'2016-01-31',24</v>
      </c>
      <c r="C275">
        <v>57</v>
      </c>
      <c r="D275" s="1">
        <f t="shared" si="16"/>
        <v>43131</v>
      </c>
      <c r="E275">
        <v>5000</v>
      </c>
      <c r="F275">
        <v>12</v>
      </c>
      <c r="G275" s="1">
        <v>42400</v>
      </c>
      <c r="H275" s="1">
        <f t="shared" si="13"/>
        <v>43830</v>
      </c>
      <c r="I275" s="61">
        <v>1</v>
      </c>
      <c r="J275" s="61">
        <f t="shared" si="15"/>
        <v>1002</v>
      </c>
      <c r="K275" s="1">
        <f t="shared" si="14"/>
        <v>42400</v>
      </c>
      <c r="L275">
        <v>24</v>
      </c>
    </row>
    <row r="276" spans="2:12" x14ac:dyDescent="0.25">
      <c r="B276" t="str">
        <f t="shared" si="12"/>
        <v>EXEC SP_InsertInsureesPremiumCalculationDetails 74,'2018-01-31',5000,12,'2016-01-31','2019-12-31',1,1003,'2016-01-31',24</v>
      </c>
      <c r="C276">
        <v>74</v>
      </c>
      <c r="D276" s="1">
        <f t="shared" si="16"/>
        <v>43131</v>
      </c>
      <c r="E276">
        <v>5000</v>
      </c>
      <c r="F276">
        <v>12</v>
      </c>
      <c r="G276" s="1">
        <v>42400</v>
      </c>
      <c r="H276" s="1">
        <f t="shared" si="13"/>
        <v>43830</v>
      </c>
      <c r="I276" s="61">
        <v>1</v>
      </c>
      <c r="J276" s="61">
        <f t="shared" si="15"/>
        <v>1003</v>
      </c>
      <c r="K276" s="1">
        <f t="shared" si="14"/>
        <v>42400</v>
      </c>
      <c r="L276">
        <v>24</v>
      </c>
    </row>
    <row r="277" spans="2:12" x14ac:dyDescent="0.25">
      <c r="B277" t="str">
        <f t="shared" si="12"/>
        <v>EXEC SP_InsertInsureesPremiumCalculationDetails 66,'2018-01-31',5000,12,'2016-01-31','2019-12-31',1,1004,'2016-01-31',24</v>
      </c>
      <c r="C277">
        <v>66</v>
      </c>
      <c r="D277" s="1">
        <f t="shared" si="16"/>
        <v>43131</v>
      </c>
      <c r="E277">
        <v>5000</v>
      </c>
      <c r="F277">
        <v>12</v>
      </c>
      <c r="G277" s="1">
        <v>42400</v>
      </c>
      <c r="H277" s="1">
        <f t="shared" si="13"/>
        <v>43830</v>
      </c>
      <c r="I277" s="61">
        <v>1</v>
      </c>
      <c r="J277" s="61">
        <f t="shared" si="15"/>
        <v>1004</v>
      </c>
      <c r="K277" s="1">
        <f t="shared" si="14"/>
        <v>42400</v>
      </c>
      <c r="L277">
        <v>24</v>
      </c>
    </row>
    <row r="278" spans="2:12" x14ac:dyDescent="0.25">
      <c r="B278" t="str">
        <f t="shared" si="12"/>
        <v>EXEC SP_InsertInsureesPremiumCalculationDetails 66,'2018-01-31',5000,12,'2016-01-31','2019-12-31',1,1005,'2016-01-31',24</v>
      </c>
      <c r="C278">
        <v>66</v>
      </c>
      <c r="D278" s="1">
        <f t="shared" si="16"/>
        <v>43131</v>
      </c>
      <c r="E278">
        <v>5000</v>
      </c>
      <c r="F278">
        <v>12</v>
      </c>
      <c r="G278" s="1">
        <v>42400</v>
      </c>
      <c r="H278" s="1">
        <f t="shared" si="13"/>
        <v>43830</v>
      </c>
      <c r="I278" s="61">
        <v>1</v>
      </c>
      <c r="J278" s="61">
        <f t="shared" si="15"/>
        <v>1005</v>
      </c>
      <c r="K278" s="1">
        <f t="shared" si="14"/>
        <v>42400</v>
      </c>
      <c r="L278">
        <v>24</v>
      </c>
    </row>
    <row r="279" spans="2:12" x14ac:dyDescent="0.25">
      <c r="B279" t="str">
        <f t="shared" si="12"/>
        <v>EXEC SP_InsertInsureesPremiumCalculationDetails 64,'2018-01-31',5000,12,'2016-01-31','2019-12-31',1,1006,'2016-01-31',24</v>
      </c>
      <c r="C279">
        <v>64</v>
      </c>
      <c r="D279" s="1">
        <f t="shared" si="16"/>
        <v>43131</v>
      </c>
      <c r="E279">
        <v>5000</v>
      </c>
      <c r="F279">
        <v>12</v>
      </c>
      <c r="G279" s="1">
        <v>42400</v>
      </c>
      <c r="H279" s="1">
        <f t="shared" si="13"/>
        <v>43830</v>
      </c>
      <c r="I279" s="61">
        <v>1</v>
      </c>
      <c r="J279" s="61">
        <f t="shared" si="15"/>
        <v>1006</v>
      </c>
      <c r="K279" s="1">
        <f t="shared" si="14"/>
        <v>42400</v>
      </c>
      <c r="L279">
        <v>24</v>
      </c>
    </row>
    <row r="280" spans="2:12" x14ac:dyDescent="0.25">
      <c r="B280" t="str">
        <f t="shared" si="12"/>
        <v>EXEC SP_InsertInsureesPremiumCalculationDetails 57,'2018-01-31',5000,12,'2016-01-31','2019-12-31',1,1007,'2016-01-31',24</v>
      </c>
      <c r="C280">
        <v>57</v>
      </c>
      <c r="D280" s="1">
        <f t="shared" si="16"/>
        <v>43131</v>
      </c>
      <c r="E280">
        <v>5000</v>
      </c>
      <c r="F280">
        <v>12</v>
      </c>
      <c r="G280" s="1">
        <v>42400</v>
      </c>
      <c r="H280" s="1">
        <f t="shared" si="13"/>
        <v>43830</v>
      </c>
      <c r="I280" s="61">
        <v>1</v>
      </c>
      <c r="J280" s="61">
        <f t="shared" si="15"/>
        <v>1007</v>
      </c>
      <c r="K280" s="1">
        <f t="shared" si="14"/>
        <v>42400</v>
      </c>
      <c r="L280">
        <v>24</v>
      </c>
    </row>
    <row r="281" spans="2:12" x14ac:dyDescent="0.25">
      <c r="B281" t="str">
        <f t="shared" si="12"/>
        <v>EXEC SP_InsertInsureesPremiumCalculationDetails 66,'2018-01-31',5000,12,'2016-01-31','2019-12-31',1,1008,'2016-01-31',24</v>
      </c>
      <c r="C281">
        <v>66</v>
      </c>
      <c r="D281" s="1">
        <f t="shared" si="16"/>
        <v>43131</v>
      </c>
      <c r="E281">
        <v>5000</v>
      </c>
      <c r="F281">
        <v>12</v>
      </c>
      <c r="G281" s="1">
        <v>42400</v>
      </c>
      <c r="H281" s="1">
        <f t="shared" si="13"/>
        <v>43830</v>
      </c>
      <c r="I281" s="61">
        <v>1</v>
      </c>
      <c r="J281" s="61">
        <f t="shared" si="15"/>
        <v>1008</v>
      </c>
      <c r="K281" s="1">
        <f t="shared" si="14"/>
        <v>42400</v>
      </c>
      <c r="L281">
        <v>24</v>
      </c>
    </row>
    <row r="282" spans="2:12" x14ac:dyDescent="0.25">
      <c r="B282" t="str">
        <f t="shared" si="12"/>
        <v>EXEC SP_InsertInsureesPremiumCalculationDetails 75,'2018-01-31',5000,12,'2016-01-31','2019-12-31',1,1009,'2016-01-31',24</v>
      </c>
      <c r="C282">
        <v>75</v>
      </c>
      <c r="D282" s="1">
        <f t="shared" si="16"/>
        <v>43131</v>
      </c>
      <c r="E282">
        <v>5000</v>
      </c>
      <c r="F282">
        <v>12</v>
      </c>
      <c r="G282" s="1">
        <v>42400</v>
      </c>
      <c r="H282" s="1">
        <f t="shared" si="13"/>
        <v>43830</v>
      </c>
      <c r="I282" s="61">
        <v>1</v>
      </c>
      <c r="J282" s="61">
        <f t="shared" si="15"/>
        <v>1009</v>
      </c>
      <c r="K282" s="1">
        <f t="shared" si="14"/>
        <v>42400</v>
      </c>
      <c r="L282">
        <v>24</v>
      </c>
    </row>
    <row r="283" spans="2:12" x14ac:dyDescent="0.25">
      <c r="B283" t="str">
        <f t="shared" si="12"/>
        <v>EXEC SP_InsertInsureesPremiumCalculationDetails 56,'2018-01-31',5000,12,'2016-01-31','2019-12-31',1,1010,'2016-01-31',24</v>
      </c>
      <c r="C283">
        <v>56</v>
      </c>
      <c r="D283" s="1">
        <f t="shared" si="16"/>
        <v>43131</v>
      </c>
      <c r="E283">
        <v>5000</v>
      </c>
      <c r="F283">
        <v>12</v>
      </c>
      <c r="G283" s="1">
        <v>42400</v>
      </c>
      <c r="H283" s="1">
        <f t="shared" si="13"/>
        <v>43830</v>
      </c>
      <c r="I283" s="61">
        <v>1</v>
      </c>
      <c r="J283" s="61">
        <f t="shared" si="15"/>
        <v>1010</v>
      </c>
      <c r="K283" s="1">
        <f t="shared" si="14"/>
        <v>42400</v>
      </c>
      <c r="L283">
        <v>24</v>
      </c>
    </row>
    <row r="284" spans="2:12" x14ac:dyDescent="0.25">
      <c r="B284" t="str">
        <f t="shared" si="12"/>
        <v>EXEC SP_InsertInsureesPremiumCalculationDetails 68,'2018-01-31',5000,12,'2016-01-31','2019-12-31',1,1011,'2016-01-31',24</v>
      </c>
      <c r="C284">
        <v>68</v>
      </c>
      <c r="D284" s="1">
        <f t="shared" si="16"/>
        <v>43131</v>
      </c>
      <c r="E284">
        <v>5000</v>
      </c>
      <c r="F284">
        <v>12</v>
      </c>
      <c r="G284" s="1">
        <v>42400</v>
      </c>
      <c r="H284" s="1">
        <f t="shared" si="13"/>
        <v>43830</v>
      </c>
      <c r="I284" s="61">
        <v>1</v>
      </c>
      <c r="J284" s="61">
        <f t="shared" si="15"/>
        <v>1011</v>
      </c>
      <c r="K284" s="1">
        <f t="shared" si="14"/>
        <v>42400</v>
      </c>
      <c r="L284">
        <v>24</v>
      </c>
    </row>
    <row r="285" spans="2:12" x14ac:dyDescent="0.25">
      <c r="B285" t="str">
        <f t="shared" si="12"/>
        <v>EXEC SP_InsertInsureesPremiumCalculationDetails 70,'2018-01-31',5000,12,'2016-01-31','2019-12-31',1,1012,'2016-01-31',24</v>
      </c>
      <c r="C285">
        <v>70</v>
      </c>
      <c r="D285" s="1">
        <f t="shared" si="16"/>
        <v>43131</v>
      </c>
      <c r="E285">
        <v>5000</v>
      </c>
      <c r="F285">
        <v>12</v>
      </c>
      <c r="G285" s="1">
        <v>42400</v>
      </c>
      <c r="H285" s="1">
        <f t="shared" si="13"/>
        <v>43830</v>
      </c>
      <c r="I285" s="61">
        <v>1</v>
      </c>
      <c r="J285" s="61">
        <f t="shared" si="15"/>
        <v>1012</v>
      </c>
      <c r="K285" s="1">
        <f t="shared" si="14"/>
        <v>42400</v>
      </c>
      <c r="L285">
        <v>24</v>
      </c>
    </row>
    <row r="286" spans="2:12" x14ac:dyDescent="0.25">
      <c r="B286" t="str">
        <f t="shared" si="12"/>
        <v>EXEC SP_InsertInsureesPremiumCalculationDetails 71,'2018-01-31',5000,12,'2016-01-31','2019-12-31',1,1013,'2016-01-31',24</v>
      </c>
      <c r="C286">
        <v>71</v>
      </c>
      <c r="D286" s="1">
        <f t="shared" si="16"/>
        <v>43131</v>
      </c>
      <c r="E286">
        <v>5000</v>
      </c>
      <c r="F286">
        <v>12</v>
      </c>
      <c r="G286" s="1">
        <v>42400</v>
      </c>
      <c r="H286" s="1">
        <f t="shared" si="13"/>
        <v>43830</v>
      </c>
      <c r="I286" s="61">
        <v>1</v>
      </c>
      <c r="J286" s="61">
        <f t="shared" si="15"/>
        <v>1013</v>
      </c>
      <c r="K286" s="1">
        <f t="shared" si="14"/>
        <v>42400</v>
      </c>
      <c r="L286">
        <v>24</v>
      </c>
    </row>
    <row r="287" spans="2:12" x14ac:dyDescent="0.25">
      <c r="B287" t="str">
        <f t="shared" si="12"/>
        <v>EXEC SP_InsertInsureesPremiumCalculationDetails 68,'2018-01-31',5000,12,'2016-01-31','2019-12-31',1,1014,'2016-01-31',24</v>
      </c>
      <c r="C287">
        <v>68</v>
      </c>
      <c r="D287" s="1">
        <f t="shared" si="16"/>
        <v>43131</v>
      </c>
      <c r="E287">
        <v>5000</v>
      </c>
      <c r="F287">
        <v>12</v>
      </c>
      <c r="G287" s="1">
        <v>42400</v>
      </c>
      <c r="H287" s="1">
        <f t="shared" si="13"/>
        <v>43830</v>
      </c>
      <c r="I287" s="61">
        <v>1</v>
      </c>
      <c r="J287" s="61">
        <f t="shared" si="15"/>
        <v>1014</v>
      </c>
      <c r="K287" s="1">
        <f t="shared" si="14"/>
        <v>42400</v>
      </c>
      <c r="L287">
        <v>24</v>
      </c>
    </row>
    <row r="288" spans="2:12" x14ac:dyDescent="0.25">
      <c r="B288" t="str">
        <f t="shared" si="12"/>
        <v>EXEC SP_InsertInsureesPremiumCalculationDetails 67,'2018-01-31',5000,12,'2016-01-31','2019-12-31',1,1015,'2016-01-31',24</v>
      </c>
      <c r="C288">
        <v>67</v>
      </c>
      <c r="D288" s="1">
        <f t="shared" si="16"/>
        <v>43131</v>
      </c>
      <c r="E288">
        <v>5000</v>
      </c>
      <c r="F288">
        <v>12</v>
      </c>
      <c r="G288" s="1">
        <v>42400</v>
      </c>
      <c r="H288" s="1">
        <f t="shared" si="13"/>
        <v>43830</v>
      </c>
      <c r="I288" s="61">
        <v>1</v>
      </c>
      <c r="J288" s="61">
        <f t="shared" si="15"/>
        <v>1015</v>
      </c>
      <c r="K288" s="1">
        <f t="shared" si="14"/>
        <v>42400</v>
      </c>
      <c r="L288">
        <v>24</v>
      </c>
    </row>
    <row r="289" spans="2:12" x14ac:dyDescent="0.25">
      <c r="B289" t="str">
        <f t="shared" si="12"/>
        <v>EXEC SP_InsertInsureesPremiumCalculationDetails 69,'2018-01-31',5000,12,'2016-01-31','2019-12-31',1,1016,'2016-01-31',24</v>
      </c>
      <c r="C289">
        <v>69</v>
      </c>
      <c r="D289" s="1">
        <f t="shared" si="16"/>
        <v>43131</v>
      </c>
      <c r="E289">
        <v>5000</v>
      </c>
      <c r="F289">
        <v>12</v>
      </c>
      <c r="G289" s="1">
        <v>42400</v>
      </c>
      <c r="H289" s="1">
        <f t="shared" si="13"/>
        <v>43830</v>
      </c>
      <c r="I289" s="61">
        <v>1</v>
      </c>
      <c r="J289" s="61">
        <f t="shared" si="15"/>
        <v>1016</v>
      </c>
      <c r="K289" s="1">
        <f t="shared" si="14"/>
        <v>42400</v>
      </c>
      <c r="L289">
        <v>24</v>
      </c>
    </row>
    <row r="290" spans="2:12" x14ac:dyDescent="0.25">
      <c r="B290" t="str">
        <f t="shared" si="12"/>
        <v>EXEC SP_InsertInsureesPremiumCalculationDetails 73,'2018-01-31',5000,12,'2016-01-31','2019-12-31',1,1017,'2016-01-31',24</v>
      </c>
      <c r="C290">
        <v>73</v>
      </c>
      <c r="D290" s="1">
        <f t="shared" si="16"/>
        <v>43131</v>
      </c>
      <c r="E290">
        <v>5000</v>
      </c>
      <c r="F290">
        <v>12</v>
      </c>
      <c r="G290" s="1">
        <v>42400</v>
      </c>
      <c r="H290" s="1">
        <f t="shared" si="13"/>
        <v>43830</v>
      </c>
      <c r="I290" s="61">
        <v>1</v>
      </c>
      <c r="J290" s="61">
        <f t="shared" si="15"/>
        <v>1017</v>
      </c>
      <c r="K290" s="1">
        <f t="shared" si="14"/>
        <v>42400</v>
      </c>
      <c r="L290">
        <v>24</v>
      </c>
    </row>
    <row r="291" spans="2:12" x14ac:dyDescent="0.25">
      <c r="B291" t="str">
        <f t="shared" si="12"/>
        <v>EXEC SP_InsertInsureesPremiumCalculationDetails 57,'2018-01-31',5000,12,'2016-01-31','2019-12-31',1,1018,'2016-01-31',24</v>
      </c>
      <c r="C291">
        <v>57</v>
      </c>
      <c r="D291" s="1">
        <f t="shared" si="16"/>
        <v>43131</v>
      </c>
      <c r="E291">
        <v>5000</v>
      </c>
      <c r="F291">
        <v>12</v>
      </c>
      <c r="G291" s="1">
        <v>42400</v>
      </c>
      <c r="H291" s="1">
        <f t="shared" si="13"/>
        <v>43830</v>
      </c>
      <c r="I291" s="61">
        <v>1</v>
      </c>
      <c r="J291" s="61">
        <f t="shared" si="15"/>
        <v>1018</v>
      </c>
      <c r="K291" s="1">
        <f t="shared" si="14"/>
        <v>42400</v>
      </c>
      <c r="L291">
        <v>24</v>
      </c>
    </row>
    <row r="292" spans="2:12" x14ac:dyDescent="0.25">
      <c r="B292" t="str">
        <f t="shared" si="12"/>
        <v>EXEC SP_InsertInsureesPremiumCalculationDetails 75,'2018-01-31',5000,12,'2016-01-31','2019-12-31',1,1019,'2016-01-31',24</v>
      </c>
      <c r="C292">
        <v>75</v>
      </c>
      <c r="D292" s="1">
        <f t="shared" si="16"/>
        <v>43131</v>
      </c>
      <c r="E292">
        <v>5000</v>
      </c>
      <c r="F292">
        <v>12</v>
      </c>
      <c r="G292" s="1">
        <v>42400</v>
      </c>
      <c r="H292" s="1">
        <f t="shared" si="13"/>
        <v>43830</v>
      </c>
      <c r="I292" s="61">
        <v>1</v>
      </c>
      <c r="J292" s="61">
        <f t="shared" si="15"/>
        <v>1019</v>
      </c>
      <c r="K292" s="1">
        <f t="shared" si="14"/>
        <v>42400</v>
      </c>
      <c r="L292">
        <v>24</v>
      </c>
    </row>
    <row r="293" spans="2:12" x14ac:dyDescent="0.25">
      <c r="B293" t="str">
        <f t="shared" si="12"/>
        <v>EXEC SP_InsertInsureesPremiumCalculationDetails 57,'2018-01-31',5000,12,'2016-01-31','2019-12-31',1,1020,'2016-01-31',24</v>
      </c>
      <c r="C293">
        <v>57</v>
      </c>
      <c r="D293" s="1">
        <f t="shared" si="16"/>
        <v>43131</v>
      </c>
      <c r="E293">
        <v>5000</v>
      </c>
      <c r="F293">
        <v>12</v>
      </c>
      <c r="G293" s="1">
        <v>42400</v>
      </c>
      <c r="H293" s="1">
        <f t="shared" si="13"/>
        <v>43830</v>
      </c>
      <c r="I293" s="61">
        <v>1</v>
      </c>
      <c r="J293" s="61">
        <f t="shared" si="15"/>
        <v>1020</v>
      </c>
      <c r="K293" s="1">
        <f t="shared" si="14"/>
        <v>42400</v>
      </c>
      <c r="L293">
        <v>24</v>
      </c>
    </row>
    <row r="294" spans="2:12" x14ac:dyDescent="0.25">
      <c r="B294" t="str">
        <f t="shared" si="12"/>
        <v>EXEC SP_InsertInsureesPremiumCalculationDetails 73,'2019-01-31',5000,12,'2016-01-31','2019-12-31',1,1000,'2016-01-31',36</v>
      </c>
      <c r="C294">
        <v>73</v>
      </c>
      <c r="D294" s="1">
        <f t="shared" si="16"/>
        <v>43496</v>
      </c>
      <c r="E294">
        <v>5000</v>
      </c>
      <c r="F294">
        <v>12</v>
      </c>
      <c r="G294" s="1">
        <v>42400</v>
      </c>
      <c r="H294" s="1">
        <f t="shared" si="13"/>
        <v>43830</v>
      </c>
      <c r="I294" s="61">
        <v>1</v>
      </c>
      <c r="J294" s="61">
        <v>1000</v>
      </c>
      <c r="K294" s="1">
        <f t="shared" si="14"/>
        <v>42400</v>
      </c>
      <c r="L294">
        <v>36</v>
      </c>
    </row>
    <row r="295" spans="2:12" x14ac:dyDescent="0.25">
      <c r="B295" t="str">
        <f t="shared" si="12"/>
        <v>EXEC SP_InsertInsureesPremiumCalculationDetails 62,'2019-01-31',5000,12,'2016-01-31','2019-12-31',1,1001,'2016-01-31',36</v>
      </c>
      <c r="C295">
        <v>62</v>
      </c>
      <c r="D295" s="1">
        <f t="shared" si="16"/>
        <v>43496</v>
      </c>
      <c r="E295">
        <v>5000</v>
      </c>
      <c r="F295">
        <v>12</v>
      </c>
      <c r="G295" s="1">
        <v>42400</v>
      </c>
      <c r="H295" s="1">
        <f t="shared" si="13"/>
        <v>43830</v>
      </c>
      <c r="I295" s="61">
        <v>1</v>
      </c>
      <c r="J295" s="61">
        <f t="shared" ref="J295:J314" si="19">J294+1</f>
        <v>1001</v>
      </c>
      <c r="K295" s="1">
        <f t="shared" si="14"/>
        <v>42400</v>
      </c>
      <c r="L295">
        <v>36</v>
      </c>
    </row>
    <row r="296" spans="2:12" x14ac:dyDescent="0.25">
      <c r="B296" t="str">
        <f t="shared" ref="B296:B314" si="20">$C$228&amp;" " &amp;C296&amp;",'"&amp;TEXT(D296, "yyyy-mm-dd")&amp;"',"&amp;E296&amp;","&amp;F296&amp;",'"&amp;TEXT(G296, "yyyy-mm-dd")&amp;"','"&amp;TEXT(H296, "yyyy-mm-dd")&amp;"',"&amp;I296&amp;","&amp;J296&amp;",'"&amp;TEXT(K296, "yyyy-mm-dd")&amp;"',"&amp;L296</f>
        <v>EXEC SP_InsertInsureesPremiumCalculationDetails 65,'2019-01-31',5000,12,'2016-01-31','2019-12-31',1,1002,'2016-01-31',36</v>
      </c>
      <c r="C296">
        <v>65</v>
      </c>
      <c r="D296" s="1">
        <f t="shared" si="16"/>
        <v>43496</v>
      </c>
      <c r="E296">
        <v>5000</v>
      </c>
      <c r="F296">
        <v>12</v>
      </c>
      <c r="G296" s="1">
        <v>42400</v>
      </c>
      <c r="H296" s="1">
        <f t="shared" ref="H296:H314" si="21">EOMONTH(G296,47)</f>
        <v>43830</v>
      </c>
      <c r="I296" s="61">
        <v>1</v>
      </c>
      <c r="J296" s="61">
        <f t="shared" si="15"/>
        <v>1002</v>
      </c>
      <c r="K296" s="1">
        <f t="shared" ref="K296:K314" si="22">G296</f>
        <v>42400</v>
      </c>
      <c r="L296">
        <v>36</v>
      </c>
    </row>
    <row r="297" spans="2:12" x14ac:dyDescent="0.25">
      <c r="B297" t="str">
        <f t="shared" si="20"/>
        <v>EXEC SP_InsertInsureesPremiumCalculationDetails 62,'2019-01-31',5000,12,'2016-01-31','2019-12-31',1,1003,'2016-01-31',36</v>
      </c>
      <c r="C297">
        <v>62</v>
      </c>
      <c r="D297" s="1">
        <f t="shared" si="16"/>
        <v>43496</v>
      </c>
      <c r="E297">
        <v>5000</v>
      </c>
      <c r="F297">
        <v>12</v>
      </c>
      <c r="G297" s="1">
        <v>42400</v>
      </c>
      <c r="H297" s="1">
        <f t="shared" si="21"/>
        <v>43830</v>
      </c>
      <c r="I297" s="61">
        <v>1</v>
      </c>
      <c r="J297" s="61">
        <f t="shared" ref="J297:J314" si="23">J296+1</f>
        <v>1003</v>
      </c>
      <c r="K297" s="1">
        <f t="shared" si="22"/>
        <v>42400</v>
      </c>
      <c r="L297">
        <v>36</v>
      </c>
    </row>
    <row r="298" spans="2:12" x14ac:dyDescent="0.25">
      <c r="B298" t="str">
        <f t="shared" si="20"/>
        <v>EXEC SP_InsertInsureesPremiumCalculationDetails 57,'2019-01-31',5000,12,'2016-01-31','2019-12-31',1,1004,'2016-01-31',36</v>
      </c>
      <c r="C298">
        <v>57</v>
      </c>
      <c r="D298" s="1">
        <f t="shared" si="16"/>
        <v>43496</v>
      </c>
      <c r="E298">
        <v>5000</v>
      </c>
      <c r="F298">
        <v>12</v>
      </c>
      <c r="G298" s="1">
        <v>42400</v>
      </c>
      <c r="H298" s="1">
        <f t="shared" si="21"/>
        <v>43830</v>
      </c>
      <c r="I298" s="61">
        <v>1</v>
      </c>
      <c r="J298" s="61">
        <f t="shared" si="23"/>
        <v>1004</v>
      </c>
      <c r="K298" s="1">
        <f t="shared" si="22"/>
        <v>42400</v>
      </c>
      <c r="L298">
        <v>36</v>
      </c>
    </row>
    <row r="299" spans="2:12" x14ac:dyDescent="0.25">
      <c r="B299" t="str">
        <f t="shared" si="20"/>
        <v>EXEC SP_InsertInsureesPremiumCalculationDetails 74,'2019-01-31',5000,12,'2016-01-31','2019-12-31',1,1005,'2016-01-31',36</v>
      </c>
      <c r="C299">
        <v>74</v>
      </c>
      <c r="D299" s="1">
        <f t="shared" si="16"/>
        <v>43496</v>
      </c>
      <c r="E299">
        <v>5000</v>
      </c>
      <c r="F299">
        <v>12</v>
      </c>
      <c r="G299" s="1">
        <v>42400</v>
      </c>
      <c r="H299" s="1">
        <f t="shared" si="21"/>
        <v>43830</v>
      </c>
      <c r="I299" s="61">
        <v>1</v>
      </c>
      <c r="J299" s="61">
        <f t="shared" si="23"/>
        <v>1005</v>
      </c>
      <c r="K299" s="1">
        <f t="shared" si="22"/>
        <v>42400</v>
      </c>
      <c r="L299">
        <v>36</v>
      </c>
    </row>
    <row r="300" spans="2:12" x14ac:dyDescent="0.25">
      <c r="B300" t="str">
        <f t="shared" si="20"/>
        <v>EXEC SP_InsertInsureesPremiumCalculationDetails 60,'2019-01-31',5000,12,'2016-01-31','2019-12-31',1,1006,'2016-01-31',36</v>
      </c>
      <c r="C300">
        <v>60</v>
      </c>
      <c r="D300" s="1">
        <f t="shared" si="16"/>
        <v>43496</v>
      </c>
      <c r="E300">
        <v>5000</v>
      </c>
      <c r="F300">
        <v>12</v>
      </c>
      <c r="G300" s="1">
        <v>42400</v>
      </c>
      <c r="H300" s="1">
        <f t="shared" si="21"/>
        <v>43830</v>
      </c>
      <c r="I300" s="61">
        <v>1</v>
      </c>
      <c r="J300" s="61">
        <f t="shared" si="23"/>
        <v>1006</v>
      </c>
      <c r="K300" s="1">
        <f t="shared" si="22"/>
        <v>42400</v>
      </c>
      <c r="L300">
        <v>36</v>
      </c>
    </row>
    <row r="301" spans="2:12" x14ac:dyDescent="0.25">
      <c r="B301" t="str">
        <f t="shared" si="20"/>
        <v>EXEC SP_InsertInsureesPremiumCalculationDetails 75,'2019-01-31',5000,12,'2016-01-31','2019-12-31',1,1007,'2016-01-31',36</v>
      </c>
      <c r="C301">
        <v>75</v>
      </c>
      <c r="D301" s="1">
        <f t="shared" si="16"/>
        <v>43496</v>
      </c>
      <c r="E301">
        <v>5000</v>
      </c>
      <c r="F301">
        <v>12</v>
      </c>
      <c r="G301" s="1">
        <v>42400</v>
      </c>
      <c r="H301" s="1">
        <f t="shared" si="21"/>
        <v>43830</v>
      </c>
      <c r="I301" s="61">
        <v>1</v>
      </c>
      <c r="J301" s="61">
        <f t="shared" si="23"/>
        <v>1007</v>
      </c>
      <c r="K301" s="1">
        <f t="shared" si="22"/>
        <v>42400</v>
      </c>
      <c r="L301">
        <v>36</v>
      </c>
    </row>
    <row r="302" spans="2:12" x14ac:dyDescent="0.25">
      <c r="B302" t="str">
        <f t="shared" si="20"/>
        <v>EXEC SP_InsertInsureesPremiumCalculationDetails 73,'2019-01-31',5000,12,'2016-01-31','2019-12-31',1,1008,'2016-01-31',36</v>
      </c>
      <c r="C302">
        <v>73</v>
      </c>
      <c r="D302" s="1">
        <f t="shared" si="16"/>
        <v>43496</v>
      </c>
      <c r="E302">
        <v>5000</v>
      </c>
      <c r="F302">
        <v>12</v>
      </c>
      <c r="G302" s="1">
        <v>42400</v>
      </c>
      <c r="H302" s="1">
        <f t="shared" si="21"/>
        <v>43830</v>
      </c>
      <c r="I302" s="61">
        <v>1</v>
      </c>
      <c r="J302" s="61">
        <f t="shared" si="23"/>
        <v>1008</v>
      </c>
      <c r="K302" s="1">
        <f t="shared" si="22"/>
        <v>42400</v>
      </c>
      <c r="L302">
        <v>36</v>
      </c>
    </row>
    <row r="303" spans="2:12" x14ac:dyDescent="0.25">
      <c r="B303" t="str">
        <f t="shared" si="20"/>
        <v>EXEC SP_InsertInsureesPremiumCalculationDetails 64,'2019-01-31',5000,12,'2016-01-31','2019-12-31',1,1009,'2016-01-31',36</v>
      </c>
      <c r="C303">
        <v>64</v>
      </c>
      <c r="D303" s="1">
        <f t="shared" si="16"/>
        <v>43496</v>
      </c>
      <c r="E303">
        <v>5000</v>
      </c>
      <c r="F303">
        <v>12</v>
      </c>
      <c r="G303" s="1">
        <v>42400</v>
      </c>
      <c r="H303" s="1">
        <f t="shared" si="21"/>
        <v>43830</v>
      </c>
      <c r="I303" s="61">
        <v>1</v>
      </c>
      <c r="J303" s="61">
        <f t="shared" si="23"/>
        <v>1009</v>
      </c>
      <c r="K303" s="1">
        <f t="shared" si="22"/>
        <v>42400</v>
      </c>
      <c r="L303">
        <v>36</v>
      </c>
    </row>
    <row r="304" spans="2:12" x14ac:dyDescent="0.25">
      <c r="B304" t="str">
        <f t="shared" si="20"/>
        <v>EXEC SP_InsertInsureesPremiumCalculationDetails 72,'2019-01-31',5000,12,'2016-01-31','2019-12-31',1,1010,'2016-01-31',36</v>
      </c>
      <c r="C304">
        <v>72</v>
      </c>
      <c r="D304" s="1">
        <f t="shared" si="16"/>
        <v>43496</v>
      </c>
      <c r="E304">
        <v>5000</v>
      </c>
      <c r="F304">
        <v>12</v>
      </c>
      <c r="G304" s="1">
        <v>42400</v>
      </c>
      <c r="H304" s="1">
        <f t="shared" si="21"/>
        <v>43830</v>
      </c>
      <c r="I304" s="61">
        <v>1</v>
      </c>
      <c r="J304" s="61">
        <f t="shared" si="23"/>
        <v>1010</v>
      </c>
      <c r="K304" s="1">
        <f t="shared" si="22"/>
        <v>42400</v>
      </c>
      <c r="L304">
        <v>36</v>
      </c>
    </row>
    <row r="305" spans="2:12" x14ac:dyDescent="0.25">
      <c r="B305" t="str">
        <f t="shared" si="20"/>
        <v>EXEC SP_InsertInsureesPremiumCalculationDetails 64,'2019-01-31',5000,12,'2016-01-31','2019-12-31',1,1011,'2016-01-31',36</v>
      </c>
      <c r="C305">
        <v>64</v>
      </c>
      <c r="D305" s="1">
        <f t="shared" si="16"/>
        <v>43496</v>
      </c>
      <c r="E305">
        <v>5000</v>
      </c>
      <c r="F305">
        <v>12</v>
      </c>
      <c r="G305" s="1">
        <v>42400</v>
      </c>
      <c r="H305" s="1">
        <f t="shared" si="21"/>
        <v>43830</v>
      </c>
      <c r="I305" s="61">
        <v>1</v>
      </c>
      <c r="J305" s="61">
        <f t="shared" si="23"/>
        <v>1011</v>
      </c>
      <c r="K305" s="1">
        <f t="shared" si="22"/>
        <v>42400</v>
      </c>
      <c r="L305">
        <v>36</v>
      </c>
    </row>
    <row r="306" spans="2:12" x14ac:dyDescent="0.25">
      <c r="B306" t="str">
        <f t="shared" si="20"/>
        <v>EXEC SP_InsertInsureesPremiumCalculationDetails 71,'2019-01-31',5000,12,'2016-01-31','2019-12-31',1,1012,'2016-01-31',36</v>
      </c>
      <c r="C306">
        <v>71</v>
      </c>
      <c r="D306" s="1">
        <f t="shared" si="16"/>
        <v>43496</v>
      </c>
      <c r="E306">
        <v>5000</v>
      </c>
      <c r="F306">
        <v>12</v>
      </c>
      <c r="G306" s="1">
        <v>42400</v>
      </c>
      <c r="H306" s="1">
        <f t="shared" si="21"/>
        <v>43830</v>
      </c>
      <c r="I306" s="61">
        <v>1</v>
      </c>
      <c r="J306" s="61">
        <f t="shared" si="23"/>
        <v>1012</v>
      </c>
      <c r="K306" s="1">
        <f t="shared" si="22"/>
        <v>42400</v>
      </c>
      <c r="L306">
        <v>36</v>
      </c>
    </row>
    <row r="307" spans="2:12" x14ac:dyDescent="0.25">
      <c r="B307" t="str">
        <f t="shared" si="20"/>
        <v>EXEC SP_InsertInsureesPremiumCalculationDetails 68,'2019-01-31',5000,12,'2016-01-31','2019-12-31',1,1013,'2016-01-31',36</v>
      </c>
      <c r="C307">
        <v>68</v>
      </c>
      <c r="D307" s="1">
        <f t="shared" si="16"/>
        <v>43496</v>
      </c>
      <c r="E307">
        <v>5000</v>
      </c>
      <c r="F307">
        <v>12</v>
      </c>
      <c r="G307" s="1">
        <v>42400</v>
      </c>
      <c r="H307" s="1">
        <f t="shared" si="21"/>
        <v>43830</v>
      </c>
      <c r="I307" s="61">
        <v>1</v>
      </c>
      <c r="J307" s="61">
        <f t="shared" si="23"/>
        <v>1013</v>
      </c>
      <c r="K307" s="1">
        <f t="shared" si="22"/>
        <v>42400</v>
      </c>
      <c r="L307">
        <v>36</v>
      </c>
    </row>
    <row r="308" spans="2:12" x14ac:dyDescent="0.25">
      <c r="B308" t="str">
        <f t="shared" si="20"/>
        <v>EXEC SP_InsertInsureesPremiumCalculationDetails 61,'2019-01-31',5000,12,'2016-01-31','2019-12-31',1,1014,'2016-01-31',36</v>
      </c>
      <c r="C308">
        <v>61</v>
      </c>
      <c r="D308" s="1">
        <f t="shared" si="16"/>
        <v>43496</v>
      </c>
      <c r="E308">
        <v>5000</v>
      </c>
      <c r="F308">
        <v>12</v>
      </c>
      <c r="G308" s="1">
        <v>42400</v>
      </c>
      <c r="H308" s="1">
        <f t="shared" si="21"/>
        <v>43830</v>
      </c>
      <c r="I308" s="61">
        <v>1</v>
      </c>
      <c r="J308" s="61">
        <f t="shared" si="23"/>
        <v>1014</v>
      </c>
      <c r="K308" s="1">
        <f t="shared" si="22"/>
        <v>42400</v>
      </c>
      <c r="L308">
        <v>36</v>
      </c>
    </row>
    <row r="309" spans="2:12" x14ac:dyDescent="0.25">
      <c r="B309" t="str">
        <f t="shared" si="20"/>
        <v>EXEC SP_InsertInsureesPremiumCalculationDetails 74,'2019-01-31',5000,12,'2016-01-31','2019-12-31',1,1015,'2016-01-31',36</v>
      </c>
      <c r="C309">
        <v>74</v>
      </c>
      <c r="D309" s="1">
        <f t="shared" si="16"/>
        <v>43496</v>
      </c>
      <c r="E309">
        <v>5000</v>
      </c>
      <c r="F309">
        <v>12</v>
      </c>
      <c r="G309" s="1">
        <v>42400</v>
      </c>
      <c r="H309" s="1">
        <f t="shared" si="21"/>
        <v>43830</v>
      </c>
      <c r="I309" s="61">
        <v>1</v>
      </c>
      <c r="J309" s="61">
        <f t="shared" si="23"/>
        <v>1015</v>
      </c>
      <c r="K309" s="1">
        <f t="shared" si="22"/>
        <v>42400</v>
      </c>
      <c r="L309">
        <v>36</v>
      </c>
    </row>
    <row r="310" spans="2:12" x14ac:dyDescent="0.25">
      <c r="B310" t="str">
        <f t="shared" si="20"/>
        <v>EXEC SP_InsertInsureesPremiumCalculationDetails 62,'2019-01-31',5000,12,'2016-01-31','2019-12-31',1,1016,'2016-01-31',36</v>
      </c>
      <c r="C310">
        <v>62</v>
      </c>
      <c r="D310" s="1">
        <f t="shared" si="16"/>
        <v>43496</v>
      </c>
      <c r="E310">
        <v>5000</v>
      </c>
      <c r="F310">
        <v>12</v>
      </c>
      <c r="G310" s="1">
        <v>42400</v>
      </c>
      <c r="H310" s="1">
        <f t="shared" si="21"/>
        <v>43830</v>
      </c>
      <c r="I310" s="61">
        <v>1</v>
      </c>
      <c r="J310" s="61">
        <f t="shared" si="23"/>
        <v>1016</v>
      </c>
      <c r="K310" s="1">
        <f t="shared" si="22"/>
        <v>42400</v>
      </c>
      <c r="L310">
        <v>36</v>
      </c>
    </row>
    <row r="311" spans="2:12" x14ac:dyDescent="0.25">
      <c r="B311" t="str">
        <f t="shared" si="20"/>
        <v>EXEC SP_InsertInsureesPremiumCalculationDetails 74,'2019-01-31',5000,12,'2016-01-31','2019-12-31',1,1017,'2016-01-31',36</v>
      </c>
      <c r="C311">
        <v>74</v>
      </c>
      <c r="D311" s="1">
        <f t="shared" si="16"/>
        <v>43496</v>
      </c>
      <c r="E311">
        <v>5000</v>
      </c>
      <c r="F311">
        <v>12</v>
      </c>
      <c r="G311" s="1">
        <v>42400</v>
      </c>
      <c r="H311" s="1">
        <f t="shared" si="21"/>
        <v>43830</v>
      </c>
      <c r="I311" s="61">
        <v>1</v>
      </c>
      <c r="J311" s="61">
        <f t="shared" si="23"/>
        <v>1017</v>
      </c>
      <c r="K311" s="1">
        <f t="shared" si="22"/>
        <v>42400</v>
      </c>
      <c r="L311">
        <v>36</v>
      </c>
    </row>
    <row r="312" spans="2:12" x14ac:dyDescent="0.25">
      <c r="B312" t="str">
        <f t="shared" si="20"/>
        <v>EXEC SP_InsertInsureesPremiumCalculationDetails 73,'2019-01-31',5000,12,'2016-01-31','2019-12-31',1,1018,'2016-01-31',36</v>
      </c>
      <c r="C312">
        <v>73</v>
      </c>
      <c r="D312" s="1">
        <f t="shared" si="16"/>
        <v>43496</v>
      </c>
      <c r="E312">
        <v>5000</v>
      </c>
      <c r="F312">
        <v>12</v>
      </c>
      <c r="G312" s="1">
        <v>42400</v>
      </c>
      <c r="H312" s="1">
        <f t="shared" si="21"/>
        <v>43830</v>
      </c>
      <c r="I312" s="61">
        <v>1</v>
      </c>
      <c r="J312" s="61">
        <f t="shared" si="23"/>
        <v>1018</v>
      </c>
      <c r="K312" s="1">
        <f t="shared" si="22"/>
        <v>42400</v>
      </c>
      <c r="L312">
        <v>36</v>
      </c>
    </row>
    <row r="313" spans="2:12" x14ac:dyDescent="0.25">
      <c r="B313" t="str">
        <f t="shared" si="20"/>
        <v>EXEC SP_InsertInsureesPremiumCalculationDetails 75,'2019-01-31',5000,12,'2016-01-31','2019-12-31',1,1019,'2016-01-31',36</v>
      </c>
      <c r="C313">
        <v>75</v>
      </c>
      <c r="D313" s="1">
        <f t="shared" si="16"/>
        <v>43496</v>
      </c>
      <c r="E313">
        <v>5000</v>
      </c>
      <c r="F313">
        <v>12</v>
      </c>
      <c r="G313" s="1">
        <v>42400</v>
      </c>
      <c r="H313" s="1">
        <f t="shared" si="21"/>
        <v>43830</v>
      </c>
      <c r="I313" s="61">
        <v>1</v>
      </c>
      <c r="J313" s="61">
        <f t="shared" si="23"/>
        <v>1019</v>
      </c>
      <c r="K313" s="1">
        <f t="shared" si="22"/>
        <v>42400</v>
      </c>
      <c r="L313">
        <v>36</v>
      </c>
    </row>
    <row r="314" spans="2:12" x14ac:dyDescent="0.25">
      <c r="B314" t="str">
        <f t="shared" si="20"/>
        <v>EXEC SP_InsertInsureesPremiumCalculationDetails 62,'2019-01-31',5000,12,'2016-01-31','2019-12-31',1,1020,'2016-01-31',36</v>
      </c>
      <c r="C314">
        <v>62</v>
      </c>
      <c r="D314" s="1">
        <f t="shared" si="16"/>
        <v>43496</v>
      </c>
      <c r="E314">
        <v>5000</v>
      </c>
      <c r="F314">
        <v>12</v>
      </c>
      <c r="G314" s="1">
        <v>42400</v>
      </c>
      <c r="H314" s="1">
        <f t="shared" si="21"/>
        <v>43830</v>
      </c>
      <c r="I314" s="61">
        <v>1</v>
      </c>
      <c r="J314" s="61">
        <f t="shared" si="23"/>
        <v>1020</v>
      </c>
      <c r="K314" s="1">
        <f t="shared" si="22"/>
        <v>42400</v>
      </c>
      <c r="L314">
        <v>36</v>
      </c>
    </row>
    <row r="315" spans="2:12" x14ac:dyDescent="0.25">
      <c r="D315" s="1"/>
      <c r="G315" s="1"/>
      <c r="H315" s="1"/>
      <c r="I315" s="61"/>
      <c r="J315" s="61"/>
      <c r="K315" s="1"/>
    </row>
    <row r="316" spans="2:12" x14ac:dyDescent="0.25">
      <c r="D316" s="1"/>
      <c r="G316" s="1"/>
      <c r="H316" s="1"/>
      <c r="I316" s="61"/>
      <c r="J316" s="61"/>
      <c r="K316" s="1"/>
    </row>
    <row r="318" spans="2:12" x14ac:dyDescent="0.25">
      <c r="C318" t="s">
        <v>427</v>
      </c>
    </row>
    <row r="319" spans="2:12" x14ac:dyDescent="0.25">
      <c r="C319" t="s">
        <v>197</v>
      </c>
    </row>
    <row r="320" spans="2:12" x14ac:dyDescent="0.25">
      <c r="C320" t="s">
        <v>391</v>
      </c>
      <c r="D320" t="s">
        <v>425</v>
      </c>
      <c r="E320" t="s">
        <v>426</v>
      </c>
      <c r="F320" t="s">
        <v>409</v>
      </c>
    </row>
    <row r="321" spans="2:6" x14ac:dyDescent="0.25">
      <c r="B321" t="str">
        <f>$C$318&amp;" " &amp;C321&amp;","&amp;D321&amp;","&amp;E321&amp;","&amp;F321</f>
        <v>EXEC SP_InsertInsureesPremiumCalculationDetailsSet 10000000000,1,1000,null</v>
      </c>
      <c r="C321">
        <v>10000000000</v>
      </c>
      <c r="D321">
        <v>1</v>
      </c>
      <c r="E321">
        <v>1000</v>
      </c>
      <c r="F321" t="s">
        <v>165</v>
      </c>
    </row>
    <row r="322" spans="2:6" x14ac:dyDescent="0.25">
      <c r="B322" t="str">
        <f t="shared" ref="B322:B385" si="24">$C$318&amp;" " &amp;C322&amp;","&amp;D322&amp;","&amp;E322&amp;","&amp;F322</f>
        <v>EXEC SP_InsertInsureesPremiumCalculationDetailsSet 10000000001,2,1001,null</v>
      </c>
      <c r="C322">
        <f>C321+1</f>
        <v>10000000001</v>
      </c>
      <c r="D322">
        <f>D321+1</f>
        <v>2</v>
      </c>
      <c r="E322">
        <f>E321+1</f>
        <v>1001</v>
      </c>
      <c r="F322" t="s">
        <v>165</v>
      </c>
    </row>
    <row r="323" spans="2:6" x14ac:dyDescent="0.25">
      <c r="B323" t="str">
        <f t="shared" si="24"/>
        <v>EXEC SP_InsertInsureesPremiumCalculationDetailsSet 10000000002,3,1002,null</v>
      </c>
      <c r="C323">
        <f t="shared" ref="C323:C341" si="25">C322+1</f>
        <v>10000000002</v>
      </c>
      <c r="D323">
        <f t="shared" ref="D323:E386" si="26">D322+1</f>
        <v>3</v>
      </c>
      <c r="E323">
        <f t="shared" ref="E323:E341" si="27">E322+1</f>
        <v>1002</v>
      </c>
      <c r="F323" t="s">
        <v>165</v>
      </c>
    </row>
    <row r="324" spans="2:6" x14ac:dyDescent="0.25">
      <c r="B324" t="str">
        <f t="shared" si="24"/>
        <v>EXEC SP_InsertInsureesPremiumCalculationDetailsSet 10000000003,4,1003,null</v>
      </c>
      <c r="C324">
        <f t="shared" si="25"/>
        <v>10000000003</v>
      </c>
      <c r="D324">
        <f t="shared" si="26"/>
        <v>4</v>
      </c>
      <c r="E324">
        <f t="shared" si="27"/>
        <v>1003</v>
      </c>
      <c r="F324" t="s">
        <v>165</v>
      </c>
    </row>
    <row r="325" spans="2:6" x14ac:dyDescent="0.25">
      <c r="B325" t="str">
        <f t="shared" si="24"/>
        <v>EXEC SP_InsertInsureesPremiumCalculationDetailsSet 10000000004,5,1004,null</v>
      </c>
      <c r="C325">
        <f t="shared" si="25"/>
        <v>10000000004</v>
      </c>
      <c r="D325">
        <f t="shared" si="26"/>
        <v>5</v>
      </c>
      <c r="E325">
        <f t="shared" si="27"/>
        <v>1004</v>
      </c>
      <c r="F325" t="s">
        <v>165</v>
      </c>
    </row>
    <row r="326" spans="2:6" x14ac:dyDescent="0.25">
      <c r="B326" t="str">
        <f t="shared" si="24"/>
        <v>EXEC SP_InsertInsureesPremiumCalculationDetailsSet 10000000005,6,1005,null</v>
      </c>
      <c r="C326">
        <f t="shared" si="25"/>
        <v>10000000005</v>
      </c>
      <c r="D326">
        <f t="shared" si="26"/>
        <v>6</v>
      </c>
      <c r="E326">
        <f t="shared" si="27"/>
        <v>1005</v>
      </c>
      <c r="F326" t="s">
        <v>165</v>
      </c>
    </row>
    <row r="327" spans="2:6" x14ac:dyDescent="0.25">
      <c r="B327" t="str">
        <f t="shared" si="24"/>
        <v>EXEC SP_InsertInsureesPremiumCalculationDetailsSet 10000000006,7,1006,null</v>
      </c>
      <c r="C327">
        <f t="shared" si="25"/>
        <v>10000000006</v>
      </c>
      <c r="D327">
        <f t="shared" si="26"/>
        <v>7</v>
      </c>
      <c r="E327">
        <f t="shared" si="27"/>
        <v>1006</v>
      </c>
      <c r="F327" t="s">
        <v>165</v>
      </c>
    </row>
    <row r="328" spans="2:6" x14ac:dyDescent="0.25">
      <c r="B328" t="str">
        <f t="shared" si="24"/>
        <v>EXEC SP_InsertInsureesPremiumCalculationDetailsSet 10000000007,8,1007,null</v>
      </c>
      <c r="C328">
        <f t="shared" si="25"/>
        <v>10000000007</v>
      </c>
      <c r="D328">
        <f t="shared" si="26"/>
        <v>8</v>
      </c>
      <c r="E328">
        <f t="shared" si="27"/>
        <v>1007</v>
      </c>
      <c r="F328" t="s">
        <v>165</v>
      </c>
    </row>
    <row r="329" spans="2:6" x14ac:dyDescent="0.25">
      <c r="B329" t="str">
        <f t="shared" si="24"/>
        <v>EXEC SP_InsertInsureesPremiumCalculationDetailsSet 10000000008,9,1008,null</v>
      </c>
      <c r="C329">
        <f t="shared" si="25"/>
        <v>10000000008</v>
      </c>
      <c r="D329">
        <f t="shared" si="26"/>
        <v>9</v>
      </c>
      <c r="E329">
        <f t="shared" si="27"/>
        <v>1008</v>
      </c>
      <c r="F329" t="s">
        <v>165</v>
      </c>
    </row>
    <row r="330" spans="2:6" x14ac:dyDescent="0.25">
      <c r="B330" t="str">
        <f t="shared" si="24"/>
        <v>EXEC SP_InsertInsureesPremiumCalculationDetailsSet 10000000009,10,1009,null</v>
      </c>
      <c r="C330">
        <f t="shared" si="25"/>
        <v>10000000009</v>
      </c>
      <c r="D330">
        <f t="shared" si="26"/>
        <v>10</v>
      </c>
      <c r="E330">
        <f t="shared" si="27"/>
        <v>1009</v>
      </c>
      <c r="F330" t="s">
        <v>165</v>
      </c>
    </row>
    <row r="331" spans="2:6" x14ac:dyDescent="0.25">
      <c r="B331" t="str">
        <f t="shared" si="24"/>
        <v>EXEC SP_InsertInsureesPremiumCalculationDetailsSet 10000000010,11,1010,null</v>
      </c>
      <c r="C331">
        <f t="shared" si="25"/>
        <v>10000000010</v>
      </c>
      <c r="D331">
        <f t="shared" si="26"/>
        <v>11</v>
      </c>
      <c r="E331">
        <f t="shared" si="27"/>
        <v>1010</v>
      </c>
      <c r="F331" t="s">
        <v>165</v>
      </c>
    </row>
    <row r="332" spans="2:6" x14ac:dyDescent="0.25">
      <c r="B332" t="str">
        <f t="shared" si="24"/>
        <v>EXEC SP_InsertInsureesPremiumCalculationDetailsSet 10000000011,12,1011,null</v>
      </c>
      <c r="C332">
        <f t="shared" si="25"/>
        <v>10000000011</v>
      </c>
      <c r="D332">
        <f t="shared" si="26"/>
        <v>12</v>
      </c>
      <c r="E332">
        <f t="shared" si="27"/>
        <v>1011</v>
      </c>
      <c r="F332" t="s">
        <v>165</v>
      </c>
    </row>
    <row r="333" spans="2:6" x14ac:dyDescent="0.25">
      <c r="B333" t="str">
        <f t="shared" si="24"/>
        <v>EXEC SP_InsertInsureesPremiumCalculationDetailsSet 10000000012,13,1012,null</v>
      </c>
      <c r="C333">
        <f t="shared" si="25"/>
        <v>10000000012</v>
      </c>
      <c r="D333">
        <f t="shared" si="26"/>
        <v>13</v>
      </c>
      <c r="E333">
        <f t="shared" si="27"/>
        <v>1012</v>
      </c>
      <c r="F333" t="s">
        <v>165</v>
      </c>
    </row>
    <row r="334" spans="2:6" x14ac:dyDescent="0.25">
      <c r="B334" t="str">
        <f t="shared" si="24"/>
        <v>EXEC SP_InsertInsureesPremiumCalculationDetailsSet 10000000013,14,1013,null</v>
      </c>
      <c r="C334">
        <f t="shared" si="25"/>
        <v>10000000013</v>
      </c>
      <c r="D334">
        <f t="shared" si="26"/>
        <v>14</v>
      </c>
      <c r="E334">
        <f t="shared" si="27"/>
        <v>1013</v>
      </c>
      <c r="F334" t="s">
        <v>165</v>
      </c>
    </row>
    <row r="335" spans="2:6" x14ac:dyDescent="0.25">
      <c r="B335" t="str">
        <f t="shared" si="24"/>
        <v>EXEC SP_InsertInsureesPremiumCalculationDetailsSet 10000000014,15,1014,null</v>
      </c>
      <c r="C335">
        <f t="shared" si="25"/>
        <v>10000000014</v>
      </c>
      <c r="D335">
        <f t="shared" si="26"/>
        <v>15</v>
      </c>
      <c r="E335">
        <f t="shared" si="27"/>
        <v>1014</v>
      </c>
      <c r="F335" t="s">
        <v>165</v>
      </c>
    </row>
    <row r="336" spans="2:6" x14ac:dyDescent="0.25">
      <c r="B336" t="str">
        <f t="shared" si="24"/>
        <v>EXEC SP_InsertInsureesPremiumCalculationDetailsSet 10000000015,16,1015,null</v>
      </c>
      <c r="C336">
        <f t="shared" si="25"/>
        <v>10000000015</v>
      </c>
      <c r="D336">
        <f t="shared" si="26"/>
        <v>16</v>
      </c>
      <c r="E336">
        <f t="shared" si="27"/>
        <v>1015</v>
      </c>
      <c r="F336" t="s">
        <v>165</v>
      </c>
    </row>
    <row r="337" spans="2:6" x14ac:dyDescent="0.25">
      <c r="B337" t="str">
        <f t="shared" si="24"/>
        <v>EXEC SP_InsertInsureesPremiumCalculationDetailsSet 10000000016,17,1016,null</v>
      </c>
      <c r="C337">
        <f t="shared" si="25"/>
        <v>10000000016</v>
      </c>
      <c r="D337">
        <f t="shared" si="26"/>
        <v>17</v>
      </c>
      <c r="E337">
        <f t="shared" si="27"/>
        <v>1016</v>
      </c>
      <c r="F337" t="s">
        <v>165</v>
      </c>
    </row>
    <row r="338" spans="2:6" x14ac:dyDescent="0.25">
      <c r="B338" t="str">
        <f t="shared" si="24"/>
        <v>EXEC SP_InsertInsureesPremiumCalculationDetailsSet 10000000017,18,1017,null</v>
      </c>
      <c r="C338">
        <f t="shared" si="25"/>
        <v>10000000017</v>
      </c>
      <c r="D338">
        <f t="shared" si="26"/>
        <v>18</v>
      </c>
      <c r="E338">
        <f t="shared" si="27"/>
        <v>1017</v>
      </c>
      <c r="F338" t="s">
        <v>165</v>
      </c>
    </row>
    <row r="339" spans="2:6" x14ac:dyDescent="0.25">
      <c r="B339" t="str">
        <f t="shared" si="24"/>
        <v>EXEC SP_InsertInsureesPremiumCalculationDetailsSet 10000000018,19,1018,null</v>
      </c>
      <c r="C339">
        <f t="shared" si="25"/>
        <v>10000000018</v>
      </c>
      <c r="D339">
        <f t="shared" si="26"/>
        <v>19</v>
      </c>
      <c r="E339">
        <f t="shared" si="27"/>
        <v>1018</v>
      </c>
      <c r="F339" t="s">
        <v>165</v>
      </c>
    </row>
    <row r="340" spans="2:6" x14ac:dyDescent="0.25">
      <c r="B340" t="str">
        <f t="shared" si="24"/>
        <v>EXEC SP_InsertInsureesPremiumCalculationDetailsSet 10000000019,20,1019,null</v>
      </c>
      <c r="C340">
        <f t="shared" si="25"/>
        <v>10000000019</v>
      </c>
      <c r="D340">
        <f t="shared" si="26"/>
        <v>20</v>
      </c>
      <c r="E340">
        <f t="shared" si="27"/>
        <v>1019</v>
      </c>
      <c r="F340" t="s">
        <v>165</v>
      </c>
    </row>
    <row r="341" spans="2:6" x14ac:dyDescent="0.25">
      <c r="B341" t="str">
        <f t="shared" si="24"/>
        <v>EXEC SP_InsertInsureesPremiumCalculationDetailsSet 10000000020,21,1020,null</v>
      </c>
      <c r="C341">
        <f t="shared" si="25"/>
        <v>10000000020</v>
      </c>
      <c r="D341">
        <f t="shared" si="26"/>
        <v>21</v>
      </c>
      <c r="E341">
        <f t="shared" si="27"/>
        <v>1020</v>
      </c>
      <c r="F341" t="s">
        <v>165</v>
      </c>
    </row>
    <row r="342" spans="2:6" x14ac:dyDescent="0.25">
      <c r="B342" t="str">
        <f t="shared" si="24"/>
        <v>EXEC SP_InsertInsureesPremiumCalculationDetailsSet 10000000000,22,1000,null</v>
      </c>
      <c r="C342">
        <f>C321</f>
        <v>10000000000</v>
      </c>
      <c r="D342">
        <f t="shared" si="26"/>
        <v>22</v>
      </c>
      <c r="E342">
        <v>1000</v>
      </c>
      <c r="F342" t="s">
        <v>165</v>
      </c>
    </row>
    <row r="343" spans="2:6" x14ac:dyDescent="0.25">
      <c r="B343" t="str">
        <f t="shared" si="24"/>
        <v>EXEC SP_InsertInsureesPremiumCalculationDetailsSet 10000000001,23,1001,null</v>
      </c>
      <c r="C343">
        <f t="shared" ref="C343:C404" si="28">C322</f>
        <v>10000000001</v>
      </c>
      <c r="D343">
        <f t="shared" si="26"/>
        <v>23</v>
      </c>
      <c r="E343">
        <f t="shared" si="26"/>
        <v>1001</v>
      </c>
      <c r="F343" t="s">
        <v>165</v>
      </c>
    </row>
    <row r="344" spans="2:6" x14ac:dyDescent="0.25">
      <c r="B344" t="str">
        <f t="shared" si="24"/>
        <v>EXEC SP_InsertInsureesPremiumCalculationDetailsSet 10000000002,24,1002,null</v>
      </c>
      <c r="C344">
        <f t="shared" si="28"/>
        <v>10000000002</v>
      </c>
      <c r="D344">
        <f t="shared" si="26"/>
        <v>24</v>
      </c>
      <c r="E344">
        <f t="shared" si="26"/>
        <v>1002</v>
      </c>
      <c r="F344" t="s">
        <v>165</v>
      </c>
    </row>
    <row r="345" spans="2:6" x14ac:dyDescent="0.25">
      <c r="B345" t="str">
        <f t="shared" si="24"/>
        <v>EXEC SP_InsertInsureesPremiumCalculationDetailsSet 10000000003,25,1003,null</v>
      </c>
      <c r="C345">
        <f t="shared" si="28"/>
        <v>10000000003</v>
      </c>
      <c r="D345">
        <f t="shared" si="26"/>
        <v>25</v>
      </c>
      <c r="E345">
        <f t="shared" si="26"/>
        <v>1003</v>
      </c>
      <c r="F345" t="s">
        <v>165</v>
      </c>
    </row>
    <row r="346" spans="2:6" x14ac:dyDescent="0.25">
      <c r="B346" t="str">
        <f t="shared" si="24"/>
        <v>EXEC SP_InsertInsureesPremiumCalculationDetailsSet 10000000004,26,1004,null</v>
      </c>
      <c r="C346">
        <f t="shared" si="28"/>
        <v>10000000004</v>
      </c>
      <c r="D346">
        <f t="shared" si="26"/>
        <v>26</v>
      </c>
      <c r="E346">
        <f t="shared" si="26"/>
        <v>1004</v>
      </c>
      <c r="F346" t="s">
        <v>165</v>
      </c>
    </row>
    <row r="347" spans="2:6" x14ac:dyDescent="0.25">
      <c r="B347" t="str">
        <f t="shared" si="24"/>
        <v>EXEC SP_InsertInsureesPremiumCalculationDetailsSet 10000000005,27,1005,null</v>
      </c>
      <c r="C347">
        <f t="shared" si="28"/>
        <v>10000000005</v>
      </c>
      <c r="D347">
        <f t="shared" si="26"/>
        <v>27</v>
      </c>
      <c r="E347">
        <f t="shared" si="26"/>
        <v>1005</v>
      </c>
      <c r="F347" t="s">
        <v>165</v>
      </c>
    </row>
    <row r="348" spans="2:6" x14ac:dyDescent="0.25">
      <c r="B348" t="str">
        <f t="shared" si="24"/>
        <v>EXEC SP_InsertInsureesPremiumCalculationDetailsSet 10000000006,28,1006,null</v>
      </c>
      <c r="C348">
        <f t="shared" si="28"/>
        <v>10000000006</v>
      </c>
      <c r="D348">
        <f t="shared" si="26"/>
        <v>28</v>
      </c>
      <c r="E348">
        <f t="shared" si="26"/>
        <v>1006</v>
      </c>
      <c r="F348" t="s">
        <v>165</v>
      </c>
    </row>
    <row r="349" spans="2:6" x14ac:dyDescent="0.25">
      <c r="B349" t="str">
        <f t="shared" si="24"/>
        <v>EXEC SP_InsertInsureesPremiumCalculationDetailsSet 10000000007,29,1007,null</v>
      </c>
      <c r="C349">
        <f t="shared" si="28"/>
        <v>10000000007</v>
      </c>
      <c r="D349">
        <f t="shared" si="26"/>
        <v>29</v>
      </c>
      <c r="E349">
        <f t="shared" si="26"/>
        <v>1007</v>
      </c>
      <c r="F349" t="s">
        <v>165</v>
      </c>
    </row>
    <row r="350" spans="2:6" x14ac:dyDescent="0.25">
      <c r="B350" t="str">
        <f t="shared" si="24"/>
        <v>EXEC SP_InsertInsureesPremiumCalculationDetailsSet 10000000008,30,1008,null</v>
      </c>
      <c r="C350">
        <f t="shared" si="28"/>
        <v>10000000008</v>
      </c>
      <c r="D350">
        <f t="shared" si="26"/>
        <v>30</v>
      </c>
      <c r="E350">
        <f t="shared" si="26"/>
        <v>1008</v>
      </c>
      <c r="F350" t="s">
        <v>165</v>
      </c>
    </row>
    <row r="351" spans="2:6" x14ac:dyDescent="0.25">
      <c r="B351" t="str">
        <f t="shared" si="24"/>
        <v>EXEC SP_InsertInsureesPremiumCalculationDetailsSet 10000000009,31,1009,null</v>
      </c>
      <c r="C351">
        <f t="shared" si="28"/>
        <v>10000000009</v>
      </c>
      <c r="D351">
        <f t="shared" si="26"/>
        <v>31</v>
      </c>
      <c r="E351">
        <f t="shared" si="26"/>
        <v>1009</v>
      </c>
      <c r="F351" t="s">
        <v>165</v>
      </c>
    </row>
    <row r="352" spans="2:6" x14ac:dyDescent="0.25">
      <c r="B352" t="str">
        <f t="shared" si="24"/>
        <v>EXEC SP_InsertInsureesPremiumCalculationDetailsSet 10000000010,32,1010,null</v>
      </c>
      <c r="C352">
        <f t="shared" si="28"/>
        <v>10000000010</v>
      </c>
      <c r="D352">
        <f t="shared" si="26"/>
        <v>32</v>
      </c>
      <c r="E352">
        <f t="shared" si="26"/>
        <v>1010</v>
      </c>
      <c r="F352" t="s">
        <v>165</v>
      </c>
    </row>
    <row r="353" spans="2:6" x14ac:dyDescent="0.25">
      <c r="B353" t="str">
        <f t="shared" si="24"/>
        <v>EXEC SP_InsertInsureesPremiumCalculationDetailsSet 10000000011,33,1011,null</v>
      </c>
      <c r="C353">
        <f t="shared" si="28"/>
        <v>10000000011</v>
      </c>
      <c r="D353">
        <f t="shared" si="26"/>
        <v>33</v>
      </c>
      <c r="E353">
        <f t="shared" si="26"/>
        <v>1011</v>
      </c>
      <c r="F353" t="s">
        <v>165</v>
      </c>
    </row>
    <row r="354" spans="2:6" x14ac:dyDescent="0.25">
      <c r="B354" t="str">
        <f t="shared" si="24"/>
        <v>EXEC SP_InsertInsureesPremiumCalculationDetailsSet 10000000012,34,1012,null</v>
      </c>
      <c r="C354">
        <f t="shared" si="28"/>
        <v>10000000012</v>
      </c>
      <c r="D354">
        <f t="shared" si="26"/>
        <v>34</v>
      </c>
      <c r="E354">
        <f t="shared" si="26"/>
        <v>1012</v>
      </c>
      <c r="F354" t="s">
        <v>165</v>
      </c>
    </row>
    <row r="355" spans="2:6" x14ac:dyDescent="0.25">
      <c r="B355" t="str">
        <f t="shared" si="24"/>
        <v>EXEC SP_InsertInsureesPremiumCalculationDetailsSet 10000000013,35,1013,null</v>
      </c>
      <c r="C355">
        <f t="shared" si="28"/>
        <v>10000000013</v>
      </c>
      <c r="D355">
        <f t="shared" si="26"/>
        <v>35</v>
      </c>
      <c r="E355">
        <f t="shared" si="26"/>
        <v>1013</v>
      </c>
      <c r="F355" t="s">
        <v>165</v>
      </c>
    </row>
    <row r="356" spans="2:6" x14ac:dyDescent="0.25">
      <c r="B356" t="str">
        <f t="shared" si="24"/>
        <v>EXEC SP_InsertInsureesPremiumCalculationDetailsSet 10000000014,36,1014,null</v>
      </c>
      <c r="C356">
        <f t="shared" si="28"/>
        <v>10000000014</v>
      </c>
      <c r="D356">
        <f t="shared" si="26"/>
        <v>36</v>
      </c>
      <c r="E356">
        <f t="shared" si="26"/>
        <v>1014</v>
      </c>
      <c r="F356" t="s">
        <v>165</v>
      </c>
    </row>
    <row r="357" spans="2:6" x14ac:dyDescent="0.25">
      <c r="B357" t="str">
        <f t="shared" si="24"/>
        <v>EXEC SP_InsertInsureesPremiumCalculationDetailsSet 10000000015,37,1015,null</v>
      </c>
      <c r="C357">
        <f t="shared" si="28"/>
        <v>10000000015</v>
      </c>
      <c r="D357">
        <f t="shared" si="26"/>
        <v>37</v>
      </c>
      <c r="E357">
        <f t="shared" si="26"/>
        <v>1015</v>
      </c>
      <c r="F357" t="s">
        <v>165</v>
      </c>
    </row>
    <row r="358" spans="2:6" x14ac:dyDescent="0.25">
      <c r="B358" t="str">
        <f t="shared" si="24"/>
        <v>EXEC SP_InsertInsureesPremiumCalculationDetailsSet 10000000016,38,1016,null</v>
      </c>
      <c r="C358">
        <f t="shared" si="28"/>
        <v>10000000016</v>
      </c>
      <c r="D358">
        <f t="shared" si="26"/>
        <v>38</v>
      </c>
      <c r="E358">
        <f t="shared" si="26"/>
        <v>1016</v>
      </c>
      <c r="F358" t="s">
        <v>165</v>
      </c>
    </row>
    <row r="359" spans="2:6" x14ac:dyDescent="0.25">
      <c r="B359" t="str">
        <f t="shared" si="24"/>
        <v>EXEC SP_InsertInsureesPremiumCalculationDetailsSet 10000000017,39,1017,null</v>
      </c>
      <c r="C359">
        <f t="shared" si="28"/>
        <v>10000000017</v>
      </c>
      <c r="D359">
        <f t="shared" si="26"/>
        <v>39</v>
      </c>
      <c r="E359">
        <f t="shared" si="26"/>
        <v>1017</v>
      </c>
      <c r="F359" t="s">
        <v>165</v>
      </c>
    </row>
    <row r="360" spans="2:6" x14ac:dyDescent="0.25">
      <c r="B360" t="str">
        <f t="shared" si="24"/>
        <v>EXEC SP_InsertInsureesPremiumCalculationDetailsSet 10000000018,40,1018,null</v>
      </c>
      <c r="C360">
        <f t="shared" si="28"/>
        <v>10000000018</v>
      </c>
      <c r="D360">
        <f t="shared" si="26"/>
        <v>40</v>
      </c>
      <c r="E360">
        <f t="shared" si="26"/>
        <v>1018</v>
      </c>
      <c r="F360" t="s">
        <v>165</v>
      </c>
    </row>
    <row r="361" spans="2:6" x14ac:dyDescent="0.25">
      <c r="B361" t="str">
        <f t="shared" si="24"/>
        <v>EXEC SP_InsertInsureesPremiumCalculationDetailsSet 10000000019,41,1019,null</v>
      </c>
      <c r="C361">
        <f t="shared" si="28"/>
        <v>10000000019</v>
      </c>
      <c r="D361">
        <f t="shared" si="26"/>
        <v>41</v>
      </c>
      <c r="E361">
        <f t="shared" si="26"/>
        <v>1019</v>
      </c>
      <c r="F361" t="s">
        <v>165</v>
      </c>
    </row>
    <row r="362" spans="2:6" x14ac:dyDescent="0.25">
      <c r="B362" t="str">
        <f t="shared" si="24"/>
        <v>EXEC SP_InsertInsureesPremiumCalculationDetailsSet 10000000020,42,1020,null</v>
      </c>
      <c r="C362">
        <f t="shared" si="28"/>
        <v>10000000020</v>
      </c>
      <c r="D362">
        <f t="shared" si="26"/>
        <v>42</v>
      </c>
      <c r="E362">
        <f t="shared" si="26"/>
        <v>1020</v>
      </c>
      <c r="F362" t="s">
        <v>165</v>
      </c>
    </row>
    <row r="363" spans="2:6" x14ac:dyDescent="0.25">
      <c r="B363" t="str">
        <f t="shared" si="24"/>
        <v>EXEC SP_InsertInsureesPremiumCalculationDetailsSet 10000000000,43,1000,null</v>
      </c>
      <c r="C363">
        <f t="shared" si="28"/>
        <v>10000000000</v>
      </c>
      <c r="D363">
        <f t="shared" si="26"/>
        <v>43</v>
      </c>
      <c r="E363">
        <v>1000</v>
      </c>
      <c r="F363" t="s">
        <v>165</v>
      </c>
    </row>
    <row r="364" spans="2:6" x14ac:dyDescent="0.25">
      <c r="B364" t="str">
        <f t="shared" si="24"/>
        <v>EXEC SP_InsertInsureesPremiumCalculationDetailsSet 10000000001,44,1001,null</v>
      </c>
      <c r="C364">
        <f t="shared" si="28"/>
        <v>10000000001</v>
      </c>
      <c r="D364">
        <f t="shared" si="26"/>
        <v>44</v>
      </c>
      <c r="E364">
        <f t="shared" si="26"/>
        <v>1001</v>
      </c>
      <c r="F364" t="s">
        <v>165</v>
      </c>
    </row>
    <row r="365" spans="2:6" x14ac:dyDescent="0.25">
      <c r="B365" t="str">
        <f t="shared" si="24"/>
        <v>EXEC SP_InsertInsureesPremiumCalculationDetailsSet 10000000002,45,1002,null</v>
      </c>
      <c r="C365">
        <f t="shared" si="28"/>
        <v>10000000002</v>
      </c>
      <c r="D365">
        <f t="shared" si="26"/>
        <v>45</v>
      </c>
      <c r="E365">
        <f t="shared" si="26"/>
        <v>1002</v>
      </c>
      <c r="F365" t="s">
        <v>165</v>
      </c>
    </row>
    <row r="366" spans="2:6" x14ac:dyDescent="0.25">
      <c r="B366" t="str">
        <f t="shared" si="24"/>
        <v>EXEC SP_InsertInsureesPremiumCalculationDetailsSet 10000000003,46,1003,null</v>
      </c>
      <c r="C366">
        <f t="shared" si="28"/>
        <v>10000000003</v>
      </c>
      <c r="D366">
        <f t="shared" si="26"/>
        <v>46</v>
      </c>
      <c r="E366">
        <f t="shared" si="26"/>
        <v>1003</v>
      </c>
      <c r="F366" t="s">
        <v>165</v>
      </c>
    </row>
    <row r="367" spans="2:6" x14ac:dyDescent="0.25">
      <c r="B367" t="str">
        <f t="shared" si="24"/>
        <v>EXEC SP_InsertInsureesPremiumCalculationDetailsSet 10000000004,47,1004,null</v>
      </c>
      <c r="C367">
        <f t="shared" si="28"/>
        <v>10000000004</v>
      </c>
      <c r="D367">
        <f t="shared" si="26"/>
        <v>47</v>
      </c>
      <c r="E367">
        <f t="shared" si="26"/>
        <v>1004</v>
      </c>
      <c r="F367" t="s">
        <v>165</v>
      </c>
    </row>
    <row r="368" spans="2:6" x14ac:dyDescent="0.25">
      <c r="B368" t="str">
        <f t="shared" si="24"/>
        <v>EXEC SP_InsertInsureesPremiumCalculationDetailsSet 10000000005,48,1005,null</v>
      </c>
      <c r="C368">
        <f t="shared" si="28"/>
        <v>10000000005</v>
      </c>
      <c r="D368">
        <f t="shared" si="26"/>
        <v>48</v>
      </c>
      <c r="E368">
        <f t="shared" si="26"/>
        <v>1005</v>
      </c>
      <c r="F368" t="s">
        <v>165</v>
      </c>
    </row>
    <row r="369" spans="2:6" x14ac:dyDescent="0.25">
      <c r="B369" t="str">
        <f t="shared" si="24"/>
        <v>EXEC SP_InsertInsureesPremiumCalculationDetailsSet 10000000006,49,1006,null</v>
      </c>
      <c r="C369">
        <f t="shared" si="28"/>
        <v>10000000006</v>
      </c>
      <c r="D369">
        <f t="shared" si="26"/>
        <v>49</v>
      </c>
      <c r="E369">
        <f t="shared" si="26"/>
        <v>1006</v>
      </c>
      <c r="F369" t="s">
        <v>165</v>
      </c>
    </row>
    <row r="370" spans="2:6" x14ac:dyDescent="0.25">
      <c r="B370" t="str">
        <f t="shared" si="24"/>
        <v>EXEC SP_InsertInsureesPremiumCalculationDetailsSet 10000000007,50,1007,null</v>
      </c>
      <c r="C370">
        <f t="shared" si="28"/>
        <v>10000000007</v>
      </c>
      <c r="D370">
        <f t="shared" si="26"/>
        <v>50</v>
      </c>
      <c r="E370">
        <f t="shared" si="26"/>
        <v>1007</v>
      </c>
      <c r="F370" t="s">
        <v>165</v>
      </c>
    </row>
    <row r="371" spans="2:6" x14ac:dyDescent="0.25">
      <c r="B371" t="str">
        <f t="shared" si="24"/>
        <v>EXEC SP_InsertInsureesPremiumCalculationDetailsSet 10000000008,51,1008,null</v>
      </c>
      <c r="C371">
        <f t="shared" si="28"/>
        <v>10000000008</v>
      </c>
      <c r="D371">
        <f t="shared" si="26"/>
        <v>51</v>
      </c>
      <c r="E371">
        <f t="shared" si="26"/>
        <v>1008</v>
      </c>
      <c r="F371" t="s">
        <v>165</v>
      </c>
    </row>
    <row r="372" spans="2:6" x14ac:dyDescent="0.25">
      <c r="B372" t="str">
        <f t="shared" si="24"/>
        <v>EXEC SP_InsertInsureesPremiumCalculationDetailsSet 10000000009,52,1009,null</v>
      </c>
      <c r="C372">
        <f t="shared" si="28"/>
        <v>10000000009</v>
      </c>
      <c r="D372">
        <f t="shared" si="26"/>
        <v>52</v>
      </c>
      <c r="E372">
        <f t="shared" si="26"/>
        <v>1009</v>
      </c>
      <c r="F372" t="s">
        <v>165</v>
      </c>
    </row>
    <row r="373" spans="2:6" x14ac:dyDescent="0.25">
      <c r="B373" t="str">
        <f t="shared" si="24"/>
        <v>EXEC SP_InsertInsureesPremiumCalculationDetailsSet 10000000010,53,1010,null</v>
      </c>
      <c r="C373">
        <f t="shared" si="28"/>
        <v>10000000010</v>
      </c>
      <c r="D373">
        <f t="shared" si="26"/>
        <v>53</v>
      </c>
      <c r="E373">
        <f t="shared" si="26"/>
        <v>1010</v>
      </c>
      <c r="F373" t="s">
        <v>165</v>
      </c>
    </row>
    <row r="374" spans="2:6" x14ac:dyDescent="0.25">
      <c r="B374" t="str">
        <f t="shared" si="24"/>
        <v>EXEC SP_InsertInsureesPremiumCalculationDetailsSet 10000000011,54,1011,null</v>
      </c>
      <c r="C374">
        <f t="shared" si="28"/>
        <v>10000000011</v>
      </c>
      <c r="D374">
        <f t="shared" si="26"/>
        <v>54</v>
      </c>
      <c r="E374">
        <f t="shared" si="26"/>
        <v>1011</v>
      </c>
      <c r="F374" t="s">
        <v>165</v>
      </c>
    </row>
    <row r="375" spans="2:6" x14ac:dyDescent="0.25">
      <c r="B375" t="str">
        <f t="shared" si="24"/>
        <v>EXEC SP_InsertInsureesPremiumCalculationDetailsSet 10000000012,55,1012,null</v>
      </c>
      <c r="C375">
        <f t="shared" si="28"/>
        <v>10000000012</v>
      </c>
      <c r="D375">
        <f t="shared" si="26"/>
        <v>55</v>
      </c>
      <c r="E375">
        <f t="shared" si="26"/>
        <v>1012</v>
      </c>
      <c r="F375" t="s">
        <v>165</v>
      </c>
    </row>
    <row r="376" spans="2:6" x14ac:dyDescent="0.25">
      <c r="B376" t="str">
        <f t="shared" si="24"/>
        <v>EXEC SP_InsertInsureesPremiumCalculationDetailsSet 10000000013,56,1013,null</v>
      </c>
      <c r="C376">
        <f t="shared" si="28"/>
        <v>10000000013</v>
      </c>
      <c r="D376">
        <f t="shared" si="26"/>
        <v>56</v>
      </c>
      <c r="E376">
        <f t="shared" si="26"/>
        <v>1013</v>
      </c>
      <c r="F376" t="s">
        <v>165</v>
      </c>
    </row>
    <row r="377" spans="2:6" x14ac:dyDescent="0.25">
      <c r="B377" t="str">
        <f t="shared" si="24"/>
        <v>EXEC SP_InsertInsureesPremiumCalculationDetailsSet 10000000014,57,1014,null</v>
      </c>
      <c r="C377">
        <f t="shared" si="28"/>
        <v>10000000014</v>
      </c>
      <c r="D377">
        <f t="shared" si="26"/>
        <v>57</v>
      </c>
      <c r="E377">
        <f t="shared" si="26"/>
        <v>1014</v>
      </c>
      <c r="F377" t="s">
        <v>165</v>
      </c>
    </row>
    <row r="378" spans="2:6" x14ac:dyDescent="0.25">
      <c r="B378" t="str">
        <f t="shared" si="24"/>
        <v>EXEC SP_InsertInsureesPremiumCalculationDetailsSet 10000000015,58,1015,null</v>
      </c>
      <c r="C378">
        <f t="shared" si="28"/>
        <v>10000000015</v>
      </c>
      <c r="D378">
        <f t="shared" si="26"/>
        <v>58</v>
      </c>
      <c r="E378">
        <f t="shared" si="26"/>
        <v>1015</v>
      </c>
      <c r="F378" t="s">
        <v>165</v>
      </c>
    </row>
    <row r="379" spans="2:6" x14ac:dyDescent="0.25">
      <c r="B379" t="str">
        <f t="shared" si="24"/>
        <v>EXEC SP_InsertInsureesPremiumCalculationDetailsSet 10000000016,59,1016,null</v>
      </c>
      <c r="C379">
        <f t="shared" si="28"/>
        <v>10000000016</v>
      </c>
      <c r="D379">
        <f t="shared" si="26"/>
        <v>59</v>
      </c>
      <c r="E379">
        <f t="shared" si="26"/>
        <v>1016</v>
      </c>
      <c r="F379" t="s">
        <v>165</v>
      </c>
    </row>
    <row r="380" spans="2:6" x14ac:dyDescent="0.25">
      <c r="B380" t="str">
        <f t="shared" si="24"/>
        <v>EXEC SP_InsertInsureesPremiumCalculationDetailsSet 10000000017,60,1017,null</v>
      </c>
      <c r="C380">
        <f t="shared" si="28"/>
        <v>10000000017</v>
      </c>
      <c r="D380">
        <f t="shared" si="26"/>
        <v>60</v>
      </c>
      <c r="E380">
        <f t="shared" si="26"/>
        <v>1017</v>
      </c>
      <c r="F380" t="s">
        <v>165</v>
      </c>
    </row>
    <row r="381" spans="2:6" x14ac:dyDescent="0.25">
      <c r="B381" t="str">
        <f t="shared" si="24"/>
        <v>EXEC SP_InsertInsureesPremiumCalculationDetailsSet 10000000018,61,1018,null</v>
      </c>
      <c r="C381">
        <f t="shared" si="28"/>
        <v>10000000018</v>
      </c>
      <c r="D381">
        <f t="shared" si="26"/>
        <v>61</v>
      </c>
      <c r="E381">
        <f t="shared" si="26"/>
        <v>1018</v>
      </c>
      <c r="F381" t="s">
        <v>165</v>
      </c>
    </row>
    <row r="382" spans="2:6" x14ac:dyDescent="0.25">
      <c r="B382" t="str">
        <f t="shared" si="24"/>
        <v>EXEC SP_InsertInsureesPremiumCalculationDetailsSet 10000000019,62,1019,null</v>
      </c>
      <c r="C382">
        <f t="shared" si="28"/>
        <v>10000000019</v>
      </c>
      <c r="D382">
        <f t="shared" si="26"/>
        <v>62</v>
      </c>
      <c r="E382">
        <f t="shared" si="26"/>
        <v>1019</v>
      </c>
      <c r="F382" t="s">
        <v>165</v>
      </c>
    </row>
    <row r="383" spans="2:6" x14ac:dyDescent="0.25">
      <c r="B383" t="str">
        <f t="shared" si="24"/>
        <v>EXEC SP_InsertInsureesPremiumCalculationDetailsSet 10000000020,63,1020,null</v>
      </c>
      <c r="C383">
        <f t="shared" si="28"/>
        <v>10000000020</v>
      </c>
      <c r="D383">
        <f t="shared" si="26"/>
        <v>63</v>
      </c>
      <c r="E383">
        <f t="shared" si="26"/>
        <v>1020</v>
      </c>
      <c r="F383" t="s">
        <v>165</v>
      </c>
    </row>
    <row r="384" spans="2:6" x14ac:dyDescent="0.25">
      <c r="B384" t="str">
        <f t="shared" si="24"/>
        <v>EXEC SP_InsertInsureesPremiumCalculationDetailsSet 10000000000,64,1000,null</v>
      </c>
      <c r="C384">
        <f t="shared" si="28"/>
        <v>10000000000</v>
      </c>
      <c r="D384">
        <f t="shared" si="26"/>
        <v>64</v>
      </c>
      <c r="E384">
        <v>1000</v>
      </c>
      <c r="F384" t="s">
        <v>165</v>
      </c>
    </row>
    <row r="385" spans="2:6" x14ac:dyDescent="0.25">
      <c r="B385" t="str">
        <f t="shared" si="24"/>
        <v>EXEC SP_InsertInsureesPremiumCalculationDetailsSet 10000000001,65,1001,null</v>
      </c>
      <c r="C385">
        <f t="shared" si="28"/>
        <v>10000000001</v>
      </c>
      <c r="D385">
        <f t="shared" si="26"/>
        <v>65</v>
      </c>
      <c r="E385">
        <f t="shared" si="26"/>
        <v>1001</v>
      </c>
      <c r="F385" t="s">
        <v>165</v>
      </c>
    </row>
    <row r="386" spans="2:6" x14ac:dyDescent="0.25">
      <c r="B386" t="str">
        <f t="shared" ref="B386:B404" si="29">$C$318&amp;" " &amp;C386&amp;","&amp;D386&amp;","&amp;E386&amp;","&amp;F386</f>
        <v>EXEC SP_InsertInsureesPremiumCalculationDetailsSet 10000000002,66,1002,null</v>
      </c>
      <c r="C386">
        <f t="shared" si="28"/>
        <v>10000000002</v>
      </c>
      <c r="D386">
        <f t="shared" si="26"/>
        <v>66</v>
      </c>
      <c r="E386">
        <f t="shared" si="26"/>
        <v>1002</v>
      </c>
      <c r="F386" t="s">
        <v>165</v>
      </c>
    </row>
    <row r="387" spans="2:6" x14ac:dyDescent="0.25">
      <c r="B387" t="str">
        <f t="shared" si="29"/>
        <v>EXEC SP_InsertInsureesPremiumCalculationDetailsSet 10000000003,67,1003,null</v>
      </c>
      <c r="C387">
        <f t="shared" si="28"/>
        <v>10000000003</v>
      </c>
      <c r="D387">
        <f t="shared" ref="D387:E404" si="30">D386+1</f>
        <v>67</v>
      </c>
      <c r="E387">
        <f t="shared" si="30"/>
        <v>1003</v>
      </c>
      <c r="F387" t="s">
        <v>165</v>
      </c>
    </row>
    <row r="388" spans="2:6" x14ac:dyDescent="0.25">
      <c r="B388" t="str">
        <f t="shared" si="29"/>
        <v>EXEC SP_InsertInsureesPremiumCalculationDetailsSet 10000000004,68,1004,null</v>
      </c>
      <c r="C388">
        <f t="shared" si="28"/>
        <v>10000000004</v>
      </c>
      <c r="D388">
        <f t="shared" si="30"/>
        <v>68</v>
      </c>
      <c r="E388">
        <f t="shared" si="30"/>
        <v>1004</v>
      </c>
      <c r="F388" t="s">
        <v>165</v>
      </c>
    </row>
    <row r="389" spans="2:6" x14ac:dyDescent="0.25">
      <c r="B389" t="str">
        <f t="shared" si="29"/>
        <v>EXEC SP_InsertInsureesPremiumCalculationDetailsSet 10000000005,69,1005,null</v>
      </c>
      <c r="C389">
        <f t="shared" si="28"/>
        <v>10000000005</v>
      </c>
      <c r="D389">
        <f t="shared" si="30"/>
        <v>69</v>
      </c>
      <c r="E389">
        <f t="shared" si="30"/>
        <v>1005</v>
      </c>
      <c r="F389" t="s">
        <v>165</v>
      </c>
    </row>
    <row r="390" spans="2:6" x14ac:dyDescent="0.25">
      <c r="B390" t="str">
        <f t="shared" si="29"/>
        <v>EXEC SP_InsertInsureesPremiumCalculationDetailsSet 10000000006,70,1006,null</v>
      </c>
      <c r="C390">
        <f t="shared" si="28"/>
        <v>10000000006</v>
      </c>
      <c r="D390">
        <f t="shared" si="30"/>
        <v>70</v>
      </c>
      <c r="E390">
        <f t="shared" si="30"/>
        <v>1006</v>
      </c>
      <c r="F390" t="s">
        <v>165</v>
      </c>
    </row>
    <row r="391" spans="2:6" x14ac:dyDescent="0.25">
      <c r="B391" t="str">
        <f t="shared" si="29"/>
        <v>EXEC SP_InsertInsureesPremiumCalculationDetailsSet 10000000007,71,1007,null</v>
      </c>
      <c r="C391">
        <f t="shared" si="28"/>
        <v>10000000007</v>
      </c>
      <c r="D391">
        <f t="shared" si="30"/>
        <v>71</v>
      </c>
      <c r="E391">
        <f t="shared" si="30"/>
        <v>1007</v>
      </c>
      <c r="F391" t="s">
        <v>165</v>
      </c>
    </row>
    <row r="392" spans="2:6" x14ac:dyDescent="0.25">
      <c r="B392" t="str">
        <f t="shared" si="29"/>
        <v>EXEC SP_InsertInsureesPremiumCalculationDetailsSet 10000000008,72,1008,null</v>
      </c>
      <c r="C392">
        <f t="shared" si="28"/>
        <v>10000000008</v>
      </c>
      <c r="D392">
        <f t="shared" si="30"/>
        <v>72</v>
      </c>
      <c r="E392">
        <f t="shared" si="30"/>
        <v>1008</v>
      </c>
      <c r="F392" t="s">
        <v>165</v>
      </c>
    </row>
    <row r="393" spans="2:6" x14ac:dyDescent="0.25">
      <c r="B393" t="str">
        <f t="shared" si="29"/>
        <v>EXEC SP_InsertInsureesPremiumCalculationDetailsSet 10000000009,73,1009,null</v>
      </c>
      <c r="C393">
        <f t="shared" si="28"/>
        <v>10000000009</v>
      </c>
      <c r="D393">
        <f t="shared" si="30"/>
        <v>73</v>
      </c>
      <c r="E393">
        <f t="shared" si="30"/>
        <v>1009</v>
      </c>
      <c r="F393" t="s">
        <v>165</v>
      </c>
    </row>
    <row r="394" spans="2:6" x14ac:dyDescent="0.25">
      <c r="B394" t="str">
        <f t="shared" si="29"/>
        <v>EXEC SP_InsertInsureesPremiumCalculationDetailsSet 10000000010,74,1010,null</v>
      </c>
      <c r="C394">
        <f t="shared" si="28"/>
        <v>10000000010</v>
      </c>
      <c r="D394">
        <f t="shared" si="30"/>
        <v>74</v>
      </c>
      <c r="E394">
        <f t="shared" si="30"/>
        <v>1010</v>
      </c>
      <c r="F394" t="s">
        <v>165</v>
      </c>
    </row>
    <row r="395" spans="2:6" x14ac:dyDescent="0.25">
      <c r="B395" t="str">
        <f t="shared" si="29"/>
        <v>EXEC SP_InsertInsureesPremiumCalculationDetailsSet 10000000011,75,1011,null</v>
      </c>
      <c r="C395">
        <f t="shared" si="28"/>
        <v>10000000011</v>
      </c>
      <c r="D395">
        <f t="shared" si="30"/>
        <v>75</v>
      </c>
      <c r="E395">
        <f t="shared" si="30"/>
        <v>1011</v>
      </c>
      <c r="F395" t="s">
        <v>165</v>
      </c>
    </row>
    <row r="396" spans="2:6" x14ac:dyDescent="0.25">
      <c r="B396" t="str">
        <f t="shared" si="29"/>
        <v>EXEC SP_InsertInsureesPremiumCalculationDetailsSet 10000000012,76,1012,null</v>
      </c>
      <c r="C396">
        <f t="shared" si="28"/>
        <v>10000000012</v>
      </c>
      <c r="D396">
        <f t="shared" si="30"/>
        <v>76</v>
      </c>
      <c r="E396">
        <f t="shared" si="30"/>
        <v>1012</v>
      </c>
      <c r="F396" t="s">
        <v>165</v>
      </c>
    </row>
    <row r="397" spans="2:6" x14ac:dyDescent="0.25">
      <c r="B397" t="str">
        <f t="shared" si="29"/>
        <v>EXEC SP_InsertInsureesPremiumCalculationDetailsSet 10000000013,77,1013,null</v>
      </c>
      <c r="C397">
        <f t="shared" si="28"/>
        <v>10000000013</v>
      </c>
      <c r="D397">
        <f t="shared" si="30"/>
        <v>77</v>
      </c>
      <c r="E397">
        <f t="shared" si="30"/>
        <v>1013</v>
      </c>
      <c r="F397" t="s">
        <v>165</v>
      </c>
    </row>
    <row r="398" spans="2:6" x14ac:dyDescent="0.25">
      <c r="B398" t="str">
        <f t="shared" si="29"/>
        <v>EXEC SP_InsertInsureesPremiumCalculationDetailsSet 10000000014,78,1014,null</v>
      </c>
      <c r="C398">
        <f t="shared" si="28"/>
        <v>10000000014</v>
      </c>
      <c r="D398">
        <f t="shared" si="30"/>
        <v>78</v>
      </c>
      <c r="E398">
        <f t="shared" si="30"/>
        <v>1014</v>
      </c>
      <c r="F398" t="s">
        <v>165</v>
      </c>
    </row>
    <row r="399" spans="2:6" x14ac:dyDescent="0.25">
      <c r="B399" t="str">
        <f t="shared" si="29"/>
        <v>EXEC SP_InsertInsureesPremiumCalculationDetailsSet 10000000015,79,1015,null</v>
      </c>
      <c r="C399">
        <f t="shared" si="28"/>
        <v>10000000015</v>
      </c>
      <c r="D399">
        <f t="shared" si="30"/>
        <v>79</v>
      </c>
      <c r="E399">
        <f t="shared" si="30"/>
        <v>1015</v>
      </c>
      <c r="F399" t="s">
        <v>165</v>
      </c>
    </row>
    <row r="400" spans="2:6" x14ac:dyDescent="0.25">
      <c r="B400" t="str">
        <f t="shared" si="29"/>
        <v>EXEC SP_InsertInsureesPremiumCalculationDetailsSet 10000000016,80,1016,null</v>
      </c>
      <c r="C400">
        <f t="shared" si="28"/>
        <v>10000000016</v>
      </c>
      <c r="D400">
        <f t="shared" si="30"/>
        <v>80</v>
      </c>
      <c r="E400">
        <f t="shared" si="30"/>
        <v>1016</v>
      </c>
      <c r="F400" t="s">
        <v>165</v>
      </c>
    </row>
    <row r="401" spans="2:6" x14ac:dyDescent="0.25">
      <c r="B401" t="str">
        <f t="shared" si="29"/>
        <v>EXEC SP_InsertInsureesPremiumCalculationDetailsSet 10000000017,81,1017,null</v>
      </c>
      <c r="C401">
        <f t="shared" si="28"/>
        <v>10000000017</v>
      </c>
      <c r="D401">
        <f t="shared" si="30"/>
        <v>81</v>
      </c>
      <c r="E401">
        <f t="shared" si="30"/>
        <v>1017</v>
      </c>
      <c r="F401" t="s">
        <v>165</v>
      </c>
    </row>
    <row r="402" spans="2:6" x14ac:dyDescent="0.25">
      <c r="B402" t="str">
        <f t="shared" si="29"/>
        <v>EXEC SP_InsertInsureesPremiumCalculationDetailsSet 10000000018,82,1018,null</v>
      </c>
      <c r="C402">
        <f t="shared" si="28"/>
        <v>10000000018</v>
      </c>
      <c r="D402">
        <f t="shared" si="30"/>
        <v>82</v>
      </c>
      <c r="E402">
        <f t="shared" si="30"/>
        <v>1018</v>
      </c>
      <c r="F402" t="s">
        <v>165</v>
      </c>
    </row>
    <row r="403" spans="2:6" x14ac:dyDescent="0.25">
      <c r="B403" t="str">
        <f t="shared" si="29"/>
        <v>EXEC SP_InsertInsureesPremiumCalculationDetailsSet 10000000019,83,1019,null</v>
      </c>
      <c r="C403">
        <f t="shared" si="28"/>
        <v>10000000019</v>
      </c>
      <c r="D403">
        <f t="shared" si="30"/>
        <v>83</v>
      </c>
      <c r="E403">
        <f t="shared" si="30"/>
        <v>1019</v>
      </c>
      <c r="F403" t="s">
        <v>165</v>
      </c>
    </row>
    <row r="404" spans="2:6" x14ac:dyDescent="0.25">
      <c r="B404" t="str">
        <f t="shared" si="29"/>
        <v>EXEC SP_InsertInsureesPremiumCalculationDetailsSet 10000000020,84,1020,null</v>
      </c>
      <c r="C404">
        <f t="shared" si="28"/>
        <v>10000000020</v>
      </c>
      <c r="D404">
        <f t="shared" si="30"/>
        <v>84</v>
      </c>
      <c r="E404">
        <f t="shared" si="30"/>
        <v>1020</v>
      </c>
      <c r="F404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Data for Inserted on Creation</vt:lpstr>
      <vt:lpstr>Cust Schema</vt:lpstr>
      <vt:lpstr>Claim SubSchema</vt:lpstr>
      <vt:lpstr>College Subschema</vt:lpstr>
      <vt:lpstr>Institution Subschema</vt:lpstr>
      <vt:lpstr>Insuree Subschema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2019-07-02T03:27:10Z</dcterms:created>
  <dcterms:modified xsi:type="dcterms:W3CDTF">2019-07-03T04:34:55Z</dcterms:modified>
</cp:coreProperties>
</file>