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school\capstone\capstone code\algorithm proto\"/>
    </mc:Choice>
  </mc:AlternateContent>
  <xr:revisionPtr revIDLastSave="0" documentId="13_ncr:1_{EBD5F56A-CAC9-4E40-A834-7BDA9D63CC48}" xr6:coauthVersionLast="44" xr6:coauthVersionMax="44" xr10:uidLastSave="{00000000-0000-0000-0000-000000000000}"/>
  <bookViews>
    <workbookView xWindow="-120" yWindow="-120" windowWidth="29040" windowHeight="15840" xr2:uid="{5F0FE87E-33D9-4A6C-ACD6-13EF39E57134}"/>
  </bookViews>
  <sheets>
    <sheet name="frequency" sheetId="1" r:id="rId1"/>
    <sheet name="area" sheetId="2" r:id="rId2"/>
    <sheet name="activity ti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L2" i="3" l="1"/>
  <c r="I2" i="3"/>
  <c r="M18" i="2"/>
  <c r="N18" i="2"/>
  <c r="M19" i="2"/>
  <c r="N19" i="2"/>
  <c r="M20" i="2"/>
  <c r="N20" i="2"/>
  <c r="M21" i="2"/>
  <c r="N21" i="2"/>
  <c r="M22" i="2"/>
  <c r="N22" i="2"/>
  <c r="M3" i="2"/>
  <c r="M6" i="2"/>
  <c r="M4" i="2"/>
  <c r="M5" i="2"/>
  <c r="M7" i="2"/>
  <c r="M16" i="2"/>
  <c r="M15" i="2"/>
  <c r="M14" i="2"/>
  <c r="M13" i="2"/>
  <c r="M16" i="1"/>
  <c r="M15" i="1"/>
  <c r="M8" i="2" l="1"/>
  <c r="N8" i="2"/>
  <c r="M9" i="2"/>
  <c r="N9" i="2"/>
  <c r="M10" i="2"/>
  <c r="N10" i="2"/>
  <c r="M11" i="2"/>
  <c r="N11" i="2"/>
  <c r="M12" i="2"/>
  <c r="N12" i="2"/>
  <c r="N13" i="2"/>
  <c r="N14" i="2"/>
  <c r="N15" i="2"/>
  <c r="N16" i="2"/>
  <c r="M17" i="2"/>
  <c r="N17" i="2"/>
  <c r="N4" i="2"/>
  <c r="N5" i="2"/>
  <c r="N6" i="2"/>
  <c r="N7" i="2"/>
  <c r="N3" i="2"/>
  <c r="D4" i="2"/>
  <c r="D5" i="2"/>
  <c r="D6" i="2"/>
  <c r="D7" i="2"/>
  <c r="D3" i="2"/>
  <c r="E4" i="2"/>
  <c r="E5" i="2"/>
  <c r="E6" i="2"/>
  <c r="E7" i="2"/>
  <c r="E3" i="2"/>
  <c r="L15" i="1" l="1"/>
  <c r="L16" i="1"/>
</calcChain>
</file>

<file path=xl/sharedStrings.xml><?xml version="1.0" encoding="utf-8"?>
<sst xmlns="http://schemas.openxmlformats.org/spreadsheetml/2006/main" count="46" uniqueCount="33">
  <si>
    <t>size</t>
  </si>
  <si>
    <t>freq</t>
  </si>
  <si>
    <t>f_dom</t>
  </si>
  <si>
    <t>area</t>
  </si>
  <si>
    <t>avg</t>
  </si>
  <si>
    <t>a</t>
  </si>
  <si>
    <t>b</t>
  </si>
  <si>
    <t>eccentricity</t>
  </si>
  <si>
    <t>t1</t>
  </si>
  <si>
    <t>t2</t>
  </si>
  <si>
    <t>t3</t>
  </si>
  <si>
    <t>t4</t>
  </si>
  <si>
    <t>t5</t>
  </si>
  <si>
    <t>inputs</t>
  </si>
  <si>
    <t>measured area</t>
  </si>
  <si>
    <t>trial</t>
  </si>
  <si>
    <t>mean</t>
  </si>
  <si>
    <t>std</t>
  </si>
  <si>
    <t>m1</t>
  </si>
  <si>
    <t>m2</t>
  </si>
  <si>
    <t>m3</t>
  </si>
  <si>
    <t>m4</t>
  </si>
  <si>
    <t>3 roommates</t>
  </si>
  <si>
    <t xml:space="preserve">window (seconds) </t>
  </si>
  <si>
    <t>total</t>
  </si>
  <si>
    <t>active t (min)</t>
  </si>
  <si>
    <t>inactive t (min)</t>
  </si>
  <si>
    <t>samples</t>
  </si>
  <si>
    <t>working at desk</t>
  </si>
  <si>
    <t>cooking</t>
  </si>
  <si>
    <t>moving around room to get things</t>
  </si>
  <si>
    <t>titles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</si>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</sst>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frequency!$C$2:$J$2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frequency!$C$3:$J$3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4-496A-9EE2-A336446065E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frequency!$C$2:$J$2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frequency!$C$4:$J$4</c:f>
              <c:numCache>
                <c:formatCode>General</c:formatCode>
                <c:ptCount val="8"/>
                <c:pt idx="0">
                  <c:v>1.9851180881350801</c:v>
                </c:pt>
                <c:pt idx="1">
                  <c:v>1.9789035803178201</c:v>
                </c:pt>
                <c:pt idx="2">
                  <c:v>1.54979062551807</c:v>
                </c:pt>
                <c:pt idx="3">
                  <c:v>1.478073722682</c:v>
                </c:pt>
                <c:pt idx="4">
                  <c:v>1.0041127468914399</c:v>
                </c:pt>
                <c:pt idx="5">
                  <c:v>0.96838985694941304</c:v>
                </c:pt>
                <c:pt idx="6">
                  <c:v>0.41040337021083301</c:v>
                </c:pt>
                <c:pt idx="7">
                  <c:v>0.68272611380339998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4-496A-9EE2-A336446065E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frequency!$C$2:$J$2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frequency!$C$5:$J$5</c:f>
              <c:numCache>
                <c:formatCode>General</c:formatCode>
                <c:ptCount val="8"/>
                <c:pt idx="0">
                  <c:v>2.0269129436259301</c:v>
                </c:pt>
                <c:pt idx="1">
                  <c:v>2.00587260674684</c:v>
                </c:pt>
                <c:pt idx="2">
                  <c:v>1.5262150524318701</c:v>
                </c:pt>
                <c:pt idx="3">
                  <c:v>1.5054790951119701</c:v>
                </c:pt>
                <c:pt idx="4">
                  <c:v>1.00535569580512</c:v>
                </c:pt>
                <c:pt idx="5">
                  <c:v>0.97550431478145905</c:v>
                </c:pt>
                <c:pt idx="6">
                  <c:v>1.0081890395142601</c:v>
                </c:pt>
                <c:pt idx="7">
                  <c:v>0.50540244401992596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4-496A-9EE2-A33644606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51184"/>
        <c:axId val="643742656"/>
      </c:scatterChart>
      <c:valAx>
        <c:axId val="6437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42656"/>
        <c:crosses val="autoZero"/>
        <c:crossBetween val="midCat"/>
      </c:valAx>
      <c:valAx>
        <c:axId val="6437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Frequency</a:t>
            </a:r>
            <a:r>
              <a:rPr lang="en-US" baseline="0"/>
              <a:t> vs. Applied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484689413823275"/>
                  <c:y val="6.2912510936132982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(frequency!$D$8,frequency!$F$8,frequency!$H$8,frequency!$J$8)</c:f>
                <c:numCache>
                  <c:formatCode>General</c:formatCode>
                  <c:ptCount val="4"/>
                  <c:pt idx="0">
                    <c:v>2.1777479237893492E-2</c:v>
                  </c:pt>
                  <c:pt idx="1">
                    <c:v>3.0497616737153389E-2</c:v>
                  </c:pt>
                  <c:pt idx="2">
                    <c:v>1.9157909326553625E-2</c:v>
                  </c:pt>
                  <c:pt idx="3">
                    <c:v>0.26310586709748757</c:v>
                  </c:pt>
                </c:numCache>
              </c:numRef>
            </c:plus>
            <c:minus>
              <c:numRef>
                <c:f>(frequency!$D$8,frequency!$F$8,frequency!$H$8,frequency!$J$8)</c:f>
                <c:numCache>
                  <c:formatCode>General</c:formatCode>
                  <c:ptCount val="4"/>
                  <c:pt idx="0">
                    <c:v>2.1777479237893492E-2</c:v>
                  </c:pt>
                  <c:pt idx="1">
                    <c:v>3.0497616737153389E-2</c:v>
                  </c:pt>
                  <c:pt idx="2">
                    <c:v>1.9157909326553625E-2</c:v>
                  </c:pt>
                  <c:pt idx="3">
                    <c:v>0.26310586709748757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(frequency!$D$2,frequency!$F$2,frequency!$H$2,frequency!$J$2)</c:f>
              <c:numCache>
                <c:formatCode>General</c:formatCode>
                <c:ptCount val="4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(frequency!$C$8,frequency!$E$8,frequency!$G$8,frequency!$I$8)</c:f>
              <c:numCache>
                <c:formatCode>General</c:formatCode>
                <c:ptCount val="4"/>
                <c:pt idx="0">
                  <c:v>1.9992018047064173</c:v>
                </c:pt>
                <c:pt idx="1">
                  <c:v>1.5148896239359775</c:v>
                </c:pt>
                <c:pt idx="2">
                  <c:v>0.98834065360685797</c:v>
                </c:pt>
                <c:pt idx="3">
                  <c:v>0.65168024188710472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0AB-A3A0-66FCAA4B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94200"/>
        <c:axId val="304075248"/>
      </c:scatterChart>
      <c:valAx>
        <c:axId val="311094200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Applied</a:t>
                </a:r>
                <a:r>
                  <a:rPr lang="en-US" sz="1400" baseline="0"/>
                  <a:t> Frequency (Hz)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75248"/>
        <c:crosses val="autoZero"/>
        <c:crossBetween val="midCat"/>
      </c:valAx>
      <c:valAx>
        <c:axId val="304075248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Measured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9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4903364352183"/>
                  <c:y val="-0.1446027085703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area!$N$3:$N$7</c:f>
                <c:numCache>
                  <c:formatCode>General</c:formatCode>
                  <c:ptCount val="5"/>
                  <c:pt idx="0">
                    <c:v>2.9852861559904471E-2</c:v>
                  </c:pt>
                  <c:pt idx="1">
                    <c:v>3.242542799922063E-2</c:v>
                  </c:pt>
                  <c:pt idx="2">
                    <c:v>0.15991590650146029</c:v>
                  </c:pt>
                  <c:pt idx="3">
                    <c:v>2.6171764596590086E-2</c:v>
                  </c:pt>
                  <c:pt idx="4">
                    <c:v>8.5717040250111662E-2</c:v>
                  </c:pt>
                </c:numCache>
              </c:numRef>
            </c:plus>
            <c:minus>
              <c:numRef>
                <c:f>area!$N$3:$N$7</c:f>
                <c:numCache>
                  <c:formatCode>General</c:formatCode>
                  <c:ptCount val="5"/>
                  <c:pt idx="0">
                    <c:v>2.9852861559904471E-2</c:v>
                  </c:pt>
                  <c:pt idx="1">
                    <c:v>3.242542799922063E-2</c:v>
                  </c:pt>
                  <c:pt idx="2">
                    <c:v>0.15991590650146029</c:v>
                  </c:pt>
                  <c:pt idx="3">
                    <c:v>2.6171764596590086E-2</c:v>
                  </c:pt>
                  <c:pt idx="4">
                    <c:v>8.5717040250111662E-2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area!$D$3:$D$7</c:f>
              <c:numCache>
                <c:formatCode>General</c:formatCode>
                <c:ptCount val="5"/>
                <c:pt idx="0">
                  <c:v>0.10367255756846318</c:v>
                </c:pt>
                <c:pt idx="1">
                  <c:v>0.17310175521279758</c:v>
                </c:pt>
                <c:pt idx="2">
                  <c:v>8.2938046054770537E-2</c:v>
                </c:pt>
                <c:pt idx="3">
                  <c:v>0.11875220230569418</c:v>
                </c:pt>
                <c:pt idx="4">
                  <c:v>0.23876104167282428</c:v>
                </c:pt>
              </c:numCache>
            </c:numRef>
          </c:xVal>
          <c:yVal>
            <c:numRef>
              <c:f>area!$M$3:$M$7</c:f>
              <c:numCache>
                <c:formatCode>General</c:formatCode>
                <c:ptCount val="5"/>
                <c:pt idx="0">
                  <c:v>2.64159045783104E-2</c:v>
                </c:pt>
                <c:pt idx="1">
                  <c:v>2.5166828370332534E-2</c:v>
                </c:pt>
                <c:pt idx="2">
                  <c:v>0.1198935178889986</c:v>
                </c:pt>
                <c:pt idx="3">
                  <c:v>6.8182330964144097E-2</c:v>
                </c:pt>
                <c:pt idx="4">
                  <c:v>7.9485321298270462E-2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A-45BF-AE9F-AE3A4644C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9264"/>
        <c:axId val="440901752"/>
      </c:scatterChart>
      <c:valAx>
        <c:axId val="4297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1752"/>
        <c:crosses val="autoZero"/>
        <c:crossBetween val="midCat"/>
      </c:valAx>
      <c:valAx>
        <c:axId val="4409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4903364352183"/>
                  <c:y val="-0.1446027085703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area!$D$3:$D$7</c:f>
              <c:numCache>
                <c:formatCode>General</c:formatCode>
                <c:ptCount val="5"/>
                <c:pt idx="0">
                  <c:v>0.10367255756846318</c:v>
                </c:pt>
                <c:pt idx="1">
                  <c:v>0.17310175521279758</c:v>
                </c:pt>
                <c:pt idx="2">
                  <c:v>8.2938046054770537E-2</c:v>
                </c:pt>
                <c:pt idx="3">
                  <c:v>0.11875220230569418</c:v>
                </c:pt>
                <c:pt idx="4">
                  <c:v>0.23876104167282428</c:v>
                </c:pt>
              </c:numCache>
            </c:numRef>
          </c:xVal>
          <c:yVal>
            <c:numRef>
              <c:f>area!$M$8:$M$12</c:f>
              <c:numCache>
                <c:formatCode>General</c:formatCode>
                <c:ptCount val="5"/>
                <c:pt idx="0">
                  <c:v>0.12182626327719263</c:v>
                </c:pt>
                <c:pt idx="1">
                  <c:v>0.22459059185321084</c:v>
                </c:pt>
                <c:pt idx="2">
                  <c:v>9.9096298315322226E-2</c:v>
                </c:pt>
                <c:pt idx="3">
                  <c:v>0.13400519800777091</c:v>
                </c:pt>
                <c:pt idx="4">
                  <c:v>0.16795501085960898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2-4ECA-BD08-6DAEE9985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9264"/>
        <c:axId val="440901752"/>
      </c:scatterChart>
      <c:valAx>
        <c:axId val="4297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1752"/>
        <c:crosses val="autoZero"/>
        <c:crossBetween val="midCat"/>
      </c:valAx>
      <c:valAx>
        <c:axId val="4409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4903364352183"/>
                  <c:y val="-0.1446027085703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area!$D$3:$D$7</c:f>
              <c:numCache>
                <c:formatCode>General</c:formatCode>
                <c:ptCount val="5"/>
                <c:pt idx="0">
                  <c:v>0.10367255756846318</c:v>
                </c:pt>
                <c:pt idx="1">
                  <c:v>0.17310175521279758</c:v>
                </c:pt>
                <c:pt idx="2">
                  <c:v>8.2938046054770537E-2</c:v>
                </c:pt>
                <c:pt idx="3">
                  <c:v>0.11875220230569418</c:v>
                </c:pt>
                <c:pt idx="4">
                  <c:v>0.23876104167282428</c:v>
                </c:pt>
              </c:numCache>
            </c:numRef>
          </c:xVal>
          <c:yVal>
            <c:numRef>
              <c:f>area!$M$13:$M$17</c:f>
              <c:numCache>
                <c:formatCode>General</c:formatCode>
                <c:ptCount val="5"/>
                <c:pt idx="0">
                  <c:v>0.38984404248701598</c:v>
                </c:pt>
                <c:pt idx="1">
                  <c:v>0.71868989393027372</c:v>
                </c:pt>
                <c:pt idx="2">
                  <c:v>0.3171081546090313</c:v>
                </c:pt>
                <c:pt idx="3">
                  <c:v>0.42881663362486733</c:v>
                </c:pt>
                <c:pt idx="4">
                  <c:v>0.53745603475074799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5-4EC0-917F-658167EC8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9264"/>
        <c:axId val="440901752"/>
      </c:scatterChart>
      <c:valAx>
        <c:axId val="4297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1752"/>
        <c:crosses val="autoZero"/>
        <c:crossBetween val="midCat"/>
      </c:valAx>
      <c:valAx>
        <c:axId val="4409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m4</a:t>
            </a:r>
          </a:p>
        </c:rich>
      </c:tx>
      <c:layout>
        <c:manualLayout>
          <c:xMode val="edge"/>
          <c:yMode val="edge"/>
          <c:x val="0.46293450151612298"/>
          <c:y val="3.8369298760278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4903364352183"/>
                  <c:y val="-0.1446027085703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area!$D$3:$D$7</c:f>
              <c:numCache>
                <c:formatCode>General</c:formatCode>
                <c:ptCount val="5"/>
                <c:pt idx="0">
                  <c:v>0.10367255756846318</c:v>
                </c:pt>
                <c:pt idx="1">
                  <c:v>0.17310175521279758</c:v>
                </c:pt>
                <c:pt idx="2">
                  <c:v>8.2938046054770537E-2</c:v>
                </c:pt>
                <c:pt idx="3">
                  <c:v>0.11875220230569418</c:v>
                </c:pt>
                <c:pt idx="4">
                  <c:v>0.23876104167282428</c:v>
                </c:pt>
              </c:numCache>
            </c:numRef>
          </c:xVal>
          <c:yVal>
            <c:numRef>
              <c:f>area!$M$18:$M$22</c:f>
              <c:numCache>
                <c:formatCode>General</c:formatCode>
                <c:ptCount val="5"/>
                <c:pt idx="0">
                  <c:v>0.46175821769629</c:v>
                </c:pt>
                <c:pt idx="1">
                  <c:v>0.87907257425779306</c:v>
                </c:pt>
                <c:pt idx="2">
                  <c:v>0.35724847276072597</c:v>
                </c:pt>
                <c:pt idx="3">
                  <c:v>5.9467504972980666E-2</c:v>
                </c:pt>
                <c:pt idx="4">
                  <c:v>0.278209014309591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C-4C05-AC6D-48073817F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9264"/>
        <c:axId val="440901752"/>
      </c:scatterChart>
      <c:valAx>
        <c:axId val="4297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1752"/>
        <c:crosses val="autoZero"/>
        <c:crossBetween val="midCat"/>
      </c:valAx>
      <c:valAx>
        <c:axId val="4409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0</xdr:row>
      <xdr:rowOff>4762</xdr:rowOff>
    </xdr:from>
    <xdr:to>
      <xdr:col>21</xdr:col>
      <xdr:colOff>142875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271BC-6A89-42DC-B914-12F5D5246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2</xdr:row>
      <xdr:rowOff>128587</xdr:rowOff>
    </xdr:from>
    <xdr:to>
      <xdr:col>13</xdr:col>
      <xdr:colOff>581025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C80A6-034D-4B12-9539-127FAD6DB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17368</xdr:colOff>
      <xdr:row>1</xdr:row>
      <xdr:rowOff>138112</xdr:rowOff>
    </xdr:from>
    <xdr:to>
      <xdr:col>23</xdr:col>
      <xdr:colOff>550768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E4BB3-9FC0-4512-8867-77B250CDF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448235</xdr:colOff>
      <xdr:row>1</xdr:row>
      <xdr:rowOff>63874</xdr:rowOff>
    </xdr:from>
    <xdr:to>
      <xdr:col>12</xdr:col>
      <xdr:colOff>372034</xdr:colOff>
      <xdr:row>18</xdr:row>
      <xdr:rowOff>135312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FD523-1371-472E-874C-7E23EB8D8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146797</xdr:rowOff>
    </xdr:from>
    <xdr:to>
      <xdr:col>6</xdr:col>
      <xdr:colOff>528917</xdr:colOff>
      <xdr:row>34</xdr:row>
      <xdr:rowOff>27735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CE12F9-375B-4909-9413-29106CA92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246528</xdr:colOff>
      <xdr:row>13</xdr:row>
      <xdr:rowOff>33618</xdr:rowOff>
    </xdr:from>
    <xdr:to>
      <xdr:col>19</xdr:col>
      <xdr:colOff>170328</xdr:colOff>
      <xdr:row>30</xdr:row>
      <xdr:rowOff>105056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C5B3A5-B0FB-4CAC-9B88-C03D8224F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B1C7-23DE-4E3D-B78C-B06148BA2880}">
  <dimension ref="A1:M16"/>
  <sheetViews>
    <sheetView tabSelected="1" workbookViewId="0">
      <selection activeCell="V20" sqref="V20"/>
    </sheetView>
  </sheetViews>
  <sheetFormatPr defaultRowHeight="15" x14ac:dyDescent="0.25"/>
  <sheetData>
    <row r="1" spans="1:13" x14ac:dyDescent="0.25">
      <c r="A1" t="s">
        <v>2</v>
      </c>
    </row>
    <row r="2" spans="1:13" x14ac:dyDescent="0.25">
      <c r="B2" t="s">
        <v>1</v>
      </c>
      <c r="C2">
        <v>2</v>
      </c>
      <c r="D2">
        <v>2</v>
      </c>
      <c r="E2">
        <v>1.5</v>
      </c>
      <c r="F2">
        <v>1.5</v>
      </c>
      <c r="G2">
        <v>1</v>
      </c>
      <c r="H2">
        <v>1</v>
      </c>
      <c r="I2">
        <v>0.5</v>
      </c>
      <c r="J2">
        <v>0.5</v>
      </c>
    </row>
    <row r="3" spans="1:13" x14ac:dyDescent="0.25">
      <c r="A3" t="s">
        <v>0</v>
      </c>
    </row>
    <row r="4" spans="1:13" x14ac:dyDescent="0.25">
      <c r="A4">
        <v>0.15</v>
      </c>
      <c r="C4">
        <v>1.9851180881350801</v>
      </c>
      <c r="D4">
        <v>1.9789035803178201</v>
      </c>
      <c r="E4">
        <v>1.54979062551807</v>
      </c>
      <c r="F4">
        <v>1.478073722682</v>
      </c>
      <c r="G4">
        <v>1.0041127468914399</v>
      </c>
      <c r="H4">
        <v>0.96838985694941304</v>
      </c>
      <c r="I4">
        <v>0.41040337021083301</v>
      </c>
      <c r="J4">
        <v>0.68272611380339998</v>
      </c>
    </row>
    <row r="5" spans="1:13" x14ac:dyDescent="0.25">
      <c r="A5">
        <v>0.2</v>
      </c>
      <c r="C5">
        <v>2.0269129436259301</v>
      </c>
      <c r="D5">
        <v>2.00587260674684</v>
      </c>
      <c r="E5">
        <v>1.5262150524318701</v>
      </c>
      <c r="F5">
        <v>1.5054790951119701</v>
      </c>
      <c r="G5">
        <v>1.00535569580512</v>
      </c>
      <c r="H5">
        <v>0.97550431478145905</v>
      </c>
      <c r="I5">
        <v>1.0081890395142601</v>
      </c>
      <c r="J5">
        <v>0.50540244401992596</v>
      </c>
    </row>
    <row r="7" spans="1:13" x14ac:dyDescent="0.25">
      <c r="C7" t="s">
        <v>16</v>
      </c>
      <c r="D7" t="s">
        <v>32</v>
      </c>
      <c r="E7" t="s">
        <v>16</v>
      </c>
      <c r="F7" t="s">
        <v>32</v>
      </c>
      <c r="G7" t="s">
        <v>16</v>
      </c>
      <c r="H7" t="s">
        <v>32</v>
      </c>
      <c r="I7" t="s">
        <v>16</v>
      </c>
      <c r="J7" t="s">
        <v>32</v>
      </c>
    </row>
    <row r="8" spans="1:13" x14ac:dyDescent="0.25">
      <c r="C8">
        <f>AVERAGE(C4:D5)</f>
        <v>1.9992018047064173</v>
      </c>
      <c r="D8">
        <f>_xlfn.STDEV.S(C4:D5)</f>
        <v>2.1777479237893492E-2</v>
      </c>
      <c r="E8">
        <f>AVERAGE(E4:F5)</f>
        <v>1.5148896239359775</v>
      </c>
      <c r="F8">
        <f>_xlfn.STDEV.S(E4:F5)</f>
        <v>3.0497616737153389E-2</v>
      </c>
      <c r="G8">
        <f>AVERAGE(G4:H5)</f>
        <v>0.98834065360685797</v>
      </c>
      <c r="H8">
        <f>_xlfn.STDEV.S(G4:H5)</f>
        <v>1.9157909326553625E-2</v>
      </c>
      <c r="I8">
        <f>AVERAGE(I4:J5)</f>
        <v>0.65168024188710472</v>
      </c>
      <c r="J8">
        <f>_xlfn.STDEV.S(I4:J5)</f>
        <v>0.26310586709748757</v>
      </c>
    </row>
    <row r="12" spans="1:13" x14ac:dyDescent="0.25">
      <c r="A12" t="s">
        <v>3</v>
      </c>
    </row>
    <row r="13" spans="1:13" x14ac:dyDescent="0.25">
      <c r="B13" t="s">
        <v>1</v>
      </c>
      <c r="C13">
        <v>2</v>
      </c>
      <c r="D13">
        <v>2</v>
      </c>
      <c r="E13">
        <v>1.5</v>
      </c>
      <c r="F13">
        <v>1.5</v>
      </c>
      <c r="G13">
        <v>1</v>
      </c>
      <c r="H13">
        <v>1</v>
      </c>
      <c r="I13">
        <v>0.5</v>
      </c>
      <c r="J13">
        <v>0.5</v>
      </c>
      <c r="L13" t="s">
        <v>4</v>
      </c>
      <c r="M13" t="s">
        <v>17</v>
      </c>
    </row>
    <row r="14" spans="1:13" x14ac:dyDescent="0.25">
      <c r="A14" t="s">
        <v>0</v>
      </c>
    </row>
    <row r="15" spans="1:13" x14ac:dyDescent="0.25">
      <c r="A15">
        <v>0.15</v>
      </c>
      <c r="C15">
        <v>0.11185308140507499</v>
      </c>
      <c r="D15">
        <v>0.148582332392486</v>
      </c>
      <c r="E15">
        <v>0.11762309528182301</v>
      </c>
      <c r="F15">
        <v>0.104000651957134</v>
      </c>
      <c r="G15">
        <v>7.7418419997048196E-2</v>
      </c>
      <c r="H15">
        <v>8.6519639501003498E-2</v>
      </c>
      <c r="I15">
        <v>7.3209066529601394E-2</v>
      </c>
      <c r="J15">
        <v>7.9405002277462694E-2</v>
      </c>
      <c r="L15">
        <f>AVERAGE(C15:J15)</f>
        <v>9.9826411167704215E-2</v>
      </c>
      <c r="M15">
        <f>_xlfn.STDEV.S(C15:J15)</f>
        <v>2.5803189504514903E-2</v>
      </c>
    </row>
    <row r="16" spans="1:13" x14ac:dyDescent="0.25">
      <c r="A16">
        <v>0.2</v>
      </c>
      <c r="C16">
        <v>0.20324739328816499</v>
      </c>
      <c r="D16">
        <v>0.147951794025831</v>
      </c>
      <c r="E16">
        <v>0.137534467511638</v>
      </c>
      <c r="F16">
        <v>0.12911967027597901</v>
      </c>
      <c r="G16">
        <v>0.13894935880112</v>
      </c>
      <c r="H16">
        <v>0.11788376523397499</v>
      </c>
      <c r="I16">
        <v>0.219155547315281</v>
      </c>
      <c r="J16">
        <v>0.1217439510153</v>
      </c>
      <c r="L16">
        <f>AVERAGE(C16:J16)</f>
        <v>0.15194824343341115</v>
      </c>
      <c r="M16">
        <f>_xlfn.STDEV.S(C16:J16)</f>
        <v>3.8050634919890143E-2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B7BF-E40A-4E7D-9885-3466BD86851C}">
  <dimension ref="A1:N22"/>
  <sheetViews>
    <sheetView zoomScale="85" zoomScaleNormal="85" workbookViewId="0">
      <selection activeCell="F10" sqref="F10"/>
    </sheetView>
  </sheetViews>
  <sheetFormatPr defaultRowHeight="15" x14ac:dyDescent="0.25"/>
  <sheetData>
    <row r="1" spans="1:14" x14ac:dyDescent="0.25">
      <c r="B1" t="s">
        <v>13</v>
      </c>
      <c r="H1" t="s">
        <v>14</v>
      </c>
    </row>
    <row r="2" spans="1:14" x14ac:dyDescent="0.25">
      <c r="B2" t="s">
        <v>5</v>
      </c>
      <c r="C2" t="s">
        <v>6</v>
      </c>
      <c r="D2" t="s">
        <v>3</v>
      </c>
      <c r="E2" t="s">
        <v>7</v>
      </c>
      <c r="H2" t="s">
        <v>15</v>
      </c>
      <c r="I2">
        <v>1</v>
      </c>
      <c r="J2">
        <v>2</v>
      </c>
      <c r="K2">
        <v>3</v>
      </c>
      <c r="M2" t="s">
        <v>16</v>
      </c>
      <c r="N2" t="s">
        <v>17</v>
      </c>
    </row>
    <row r="3" spans="1:14" x14ac:dyDescent="0.25">
      <c r="A3" t="s">
        <v>8</v>
      </c>
      <c r="B3">
        <v>0.33</v>
      </c>
      <c r="C3">
        <v>0.1</v>
      </c>
      <c r="D3">
        <f>PI()*C3*B3</f>
        <v>0.10367255756846318</v>
      </c>
      <c r="E3">
        <f>SQRT(1-C3^2/B3^2)</f>
        <v>0.95298092081917507</v>
      </c>
      <c r="H3" t="s">
        <v>18</v>
      </c>
      <c r="I3" s="1">
        <v>0</v>
      </c>
      <c r="J3">
        <v>5.8803099091730399E-2</v>
      </c>
      <c r="K3">
        <v>2.0444614643200801E-2</v>
      </c>
      <c r="M3">
        <f>AVERAGE(I3:K3)</f>
        <v>2.64159045783104E-2</v>
      </c>
      <c r="N3">
        <f>_xlfn.STDEV.S(I3:K3)</f>
        <v>2.9852861559904471E-2</v>
      </c>
    </row>
    <row r="4" spans="1:14" x14ac:dyDescent="0.25">
      <c r="A4" t="s">
        <v>9</v>
      </c>
      <c r="B4">
        <v>0.28999999999999998</v>
      </c>
      <c r="C4">
        <v>0.19</v>
      </c>
      <c r="D4">
        <f t="shared" ref="D4:D7" si="0">PI()*C4*B4</f>
        <v>0.17310175521279758</v>
      </c>
      <c r="E4">
        <f>SQRT(1-C4^2/B4^2)</f>
        <v>0.75547938966229811</v>
      </c>
      <c r="I4" s="1">
        <v>0</v>
      </c>
      <c r="J4">
        <v>1.37422971359859E-2</v>
      </c>
      <c r="K4">
        <v>6.1758187975011702E-2</v>
      </c>
      <c r="M4">
        <f t="shared" ref="M4:M7" si="1">AVERAGE(I4:K4)</f>
        <v>2.5166828370332534E-2</v>
      </c>
      <c r="N4">
        <f t="shared" ref="N4:N7" si="2">_xlfn.STDEV.S(I4:K4)</f>
        <v>3.242542799922063E-2</v>
      </c>
    </row>
    <row r="5" spans="1:14" x14ac:dyDescent="0.25">
      <c r="A5" t="s">
        <v>10</v>
      </c>
      <c r="B5">
        <v>0.24</v>
      </c>
      <c r="C5">
        <v>0.11</v>
      </c>
      <c r="D5">
        <f t="shared" si="0"/>
        <v>8.2938046054770537E-2</v>
      </c>
      <c r="E5">
        <f>SQRT(1-C5^2/B5^2)</f>
        <v>0.8887803753208976</v>
      </c>
      <c r="I5" s="1">
        <v>0</v>
      </c>
      <c r="J5">
        <v>0.30146369328088302</v>
      </c>
      <c r="K5">
        <v>5.8216860386112797E-2</v>
      </c>
      <c r="M5">
        <f t="shared" si="1"/>
        <v>0.1198935178889986</v>
      </c>
      <c r="N5">
        <f t="shared" si="2"/>
        <v>0.15991590650146029</v>
      </c>
    </row>
    <row r="6" spans="1:14" x14ac:dyDescent="0.25">
      <c r="A6" t="s">
        <v>11</v>
      </c>
      <c r="B6">
        <v>0.21</v>
      </c>
      <c r="C6">
        <v>0.18</v>
      </c>
      <c r="D6">
        <f t="shared" si="0"/>
        <v>0.11875220230569418</v>
      </c>
      <c r="E6">
        <f>SQRT(1-C6^2/B6^2)</f>
        <v>0.51507875363771272</v>
      </c>
      <c r="I6">
        <v>4.7966025082413398E-2</v>
      </c>
      <c r="J6">
        <v>5.8837026770825002E-2</v>
      </c>
      <c r="K6">
        <v>9.7743941039193899E-2</v>
      </c>
      <c r="M6">
        <f t="shared" si="1"/>
        <v>6.8182330964144097E-2</v>
      </c>
      <c r="N6">
        <f t="shared" si="2"/>
        <v>2.6171764596590086E-2</v>
      </c>
    </row>
    <row r="7" spans="1:14" x14ac:dyDescent="0.25">
      <c r="A7" t="s">
        <v>12</v>
      </c>
      <c r="B7">
        <v>0.38</v>
      </c>
      <c r="C7">
        <v>0.2</v>
      </c>
      <c r="D7">
        <f t="shared" si="0"/>
        <v>0.23876104167282428</v>
      </c>
      <c r="E7">
        <f>SQRT(1-C7^2/B7^2)</f>
        <v>0.850289180073869</v>
      </c>
      <c r="I7" s="1">
        <v>0</v>
      </c>
      <c r="J7">
        <v>6.8149867624123395E-2</v>
      </c>
      <c r="K7">
        <v>0.17030609627068799</v>
      </c>
      <c r="M7">
        <f t="shared" si="1"/>
        <v>7.9485321298270462E-2</v>
      </c>
      <c r="N7">
        <f t="shared" si="2"/>
        <v>8.5717040250111662E-2</v>
      </c>
    </row>
    <row r="8" spans="1:14" x14ac:dyDescent="0.25">
      <c r="H8" t="s">
        <v>19</v>
      </c>
      <c r="I8">
        <v>0.152156069189506</v>
      </c>
      <c r="J8">
        <v>0.16230101907674099</v>
      </c>
      <c r="K8">
        <v>5.1021701565330903E-2</v>
      </c>
      <c r="M8">
        <f t="shared" ref="M8:M17" si="3">AVERAGE(I8:K8)</f>
        <v>0.12182626327719263</v>
      </c>
      <c r="N8">
        <f t="shared" ref="N8:N17" si="4">_xlfn.STDEV.S(I8:K8)</f>
        <v>6.1527997460182754E-2</v>
      </c>
    </row>
    <row r="9" spans="1:14" x14ac:dyDescent="0.25">
      <c r="I9">
        <v>0.540446765234601</v>
      </c>
      <c r="J9">
        <v>5.9092315117220802E-2</v>
      </c>
      <c r="K9">
        <v>7.4232695207810701E-2</v>
      </c>
      <c r="M9">
        <f t="shared" si="3"/>
        <v>0.22459059185321084</v>
      </c>
      <c r="N9">
        <f t="shared" si="4"/>
        <v>0.27364420234069087</v>
      </c>
    </row>
    <row r="10" spans="1:14" x14ac:dyDescent="0.25">
      <c r="I10">
        <v>5.2736832879831698E-2</v>
      </c>
      <c r="J10">
        <v>0.114068290971389</v>
      </c>
      <c r="K10">
        <v>0.13048377109474599</v>
      </c>
      <c r="M10">
        <f t="shared" si="3"/>
        <v>9.9096298315322226E-2</v>
      </c>
      <c r="N10">
        <f t="shared" si="4"/>
        <v>4.0978860690829538E-2</v>
      </c>
    </row>
    <row r="11" spans="1:14" x14ac:dyDescent="0.25">
      <c r="I11">
        <v>0.124733202579952</v>
      </c>
      <c r="J11">
        <v>8.4399691218667694E-2</v>
      </c>
      <c r="K11">
        <v>0.192882700224693</v>
      </c>
      <c r="M11">
        <f t="shared" si="3"/>
        <v>0.13400519800777091</v>
      </c>
      <c r="N11">
        <f t="shared" si="4"/>
        <v>5.4832638411446699E-2</v>
      </c>
    </row>
    <row r="12" spans="1:14" x14ac:dyDescent="0.25">
      <c r="I12">
        <v>0.14161660111966401</v>
      </c>
      <c r="J12">
        <v>0.14642712952341899</v>
      </c>
      <c r="K12">
        <v>0.215821301935744</v>
      </c>
      <c r="M12">
        <f t="shared" si="3"/>
        <v>0.16795501085960898</v>
      </c>
      <c r="N12">
        <f t="shared" si="4"/>
        <v>4.1523146098529196E-2</v>
      </c>
    </row>
    <row r="13" spans="1:14" x14ac:dyDescent="0.25">
      <c r="H13" t="s">
        <v>20</v>
      </c>
      <c r="I13">
        <v>0.48689942140641901</v>
      </c>
      <c r="J13">
        <v>0.51936326104556996</v>
      </c>
      <c r="K13">
        <v>0.16326944500905899</v>
      </c>
      <c r="M13">
        <f t="shared" si="3"/>
        <v>0.38984404248701598</v>
      </c>
      <c r="N13">
        <f t="shared" si="4"/>
        <v>0.1968895918725842</v>
      </c>
    </row>
    <row r="14" spans="1:14" x14ac:dyDescent="0.25">
      <c r="I14">
        <v>1.7294296487507199</v>
      </c>
      <c r="J14">
        <v>0.18909540837510699</v>
      </c>
      <c r="K14">
        <v>0.23754462466499399</v>
      </c>
      <c r="M14">
        <f t="shared" si="3"/>
        <v>0.71868989393027372</v>
      </c>
      <c r="N14">
        <f t="shared" si="4"/>
        <v>0.87566144749020891</v>
      </c>
    </row>
    <row r="15" spans="1:14" x14ac:dyDescent="0.25">
      <c r="I15">
        <v>0.16875786521546199</v>
      </c>
      <c r="J15">
        <v>0.36501853110844601</v>
      </c>
      <c r="K15">
        <v>0.41754806750318602</v>
      </c>
      <c r="M15">
        <f t="shared" si="3"/>
        <v>0.3171081546090313</v>
      </c>
      <c r="N15">
        <f t="shared" si="4"/>
        <v>0.13113235421065403</v>
      </c>
    </row>
    <row r="16" spans="1:14" x14ac:dyDescent="0.25">
      <c r="I16">
        <v>0.39914624825584599</v>
      </c>
      <c r="J16">
        <v>0.27007901189973699</v>
      </c>
      <c r="K16">
        <v>0.61722464071901895</v>
      </c>
      <c r="M16">
        <f t="shared" si="3"/>
        <v>0.42881663362486733</v>
      </c>
      <c r="N16">
        <f t="shared" si="4"/>
        <v>0.1754644429166301</v>
      </c>
    </row>
    <row r="17" spans="8:14" x14ac:dyDescent="0.25">
      <c r="I17">
        <v>0.453173123582924</v>
      </c>
      <c r="J17">
        <v>0.46856681447494097</v>
      </c>
      <c r="K17">
        <v>0.69062816619437895</v>
      </c>
      <c r="M17">
        <f t="shared" si="3"/>
        <v>0.53745603475074799</v>
      </c>
      <c r="N17">
        <f t="shared" si="4"/>
        <v>0.13287406751529232</v>
      </c>
    </row>
    <row r="18" spans="8:14" x14ac:dyDescent="0.25">
      <c r="H18" t="s">
        <v>21</v>
      </c>
      <c r="I18">
        <v>0.680090408191806</v>
      </c>
      <c r="J18">
        <v>0.64890329911718103</v>
      </c>
      <c r="K18">
        <v>5.6280945779882997E-2</v>
      </c>
      <c r="M18">
        <f t="shared" ref="M18:M22" si="5">AVERAGE(I18:K18)</f>
        <v>0.46175821769629</v>
      </c>
      <c r="N18">
        <f t="shared" ref="N18:N22" si="6">_xlfn.STDEV.S(I18:K18)</f>
        <v>0.35149967634933477</v>
      </c>
    </row>
    <row r="19" spans="8:14" x14ac:dyDescent="0.25">
      <c r="I19">
        <v>2.4164511830418798</v>
      </c>
      <c r="J19">
        <v>0.17950904182923799</v>
      </c>
      <c r="K19">
        <v>4.12574979022612E-2</v>
      </c>
      <c r="M19">
        <f t="shared" si="5"/>
        <v>0.87907257425779306</v>
      </c>
      <c r="N19">
        <f t="shared" si="6"/>
        <v>1.3332022023720629</v>
      </c>
    </row>
    <row r="20" spans="8:14" x14ac:dyDescent="0.25">
      <c r="I20">
        <v>0.110999907430572</v>
      </c>
      <c r="J20">
        <v>0.84448158890081004</v>
      </c>
      <c r="K20">
        <v>0.116263921950796</v>
      </c>
      <c r="M20">
        <f t="shared" si="5"/>
        <v>0.35724847276072597</v>
      </c>
      <c r="N20">
        <f t="shared" si="6"/>
        <v>0.42196446480704958</v>
      </c>
    </row>
    <row r="21" spans="8:14" x14ac:dyDescent="0.25">
      <c r="I21">
        <v>4.4741729075789799E-2</v>
      </c>
      <c r="J21">
        <v>7.2189470273408704E-2</v>
      </c>
      <c r="K21">
        <v>6.1471315569743501E-2</v>
      </c>
      <c r="M21">
        <f t="shared" si="5"/>
        <v>5.9467504972980666E-2</v>
      </c>
      <c r="N21">
        <f t="shared" si="6"/>
        <v>1.3833151011018457E-2</v>
      </c>
    </row>
    <row r="22" spans="8:14" x14ac:dyDescent="0.25">
      <c r="I22">
        <v>0.41025680321013802</v>
      </c>
      <c r="J22">
        <v>0.106137650482607</v>
      </c>
      <c r="K22">
        <v>0.31823258923602799</v>
      </c>
      <c r="M22">
        <f t="shared" si="5"/>
        <v>0.278209014309591</v>
      </c>
      <c r="N22">
        <f t="shared" si="6"/>
        <v>0.15596002589236421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478-6D87-483F-B9B5-B653690D23AE}">
  <dimension ref="A1:M5"/>
  <sheetViews>
    <sheetView workbookViewId="0">
      <selection activeCell="M4" sqref="M4"/>
    </sheetView>
  </sheetViews>
  <sheetFormatPr defaultRowHeight="15" x14ac:dyDescent="0.25"/>
  <cols>
    <col min="5" max="6" width="13" customWidth="1"/>
    <col min="7" max="7" width="13" style="2" customWidth="1"/>
    <col min="8" max="9" width="13" customWidth="1"/>
    <col min="10" max="10" width="31" style="2" customWidth="1"/>
    <col min="11" max="12" width="13" customWidth="1"/>
  </cols>
  <sheetData>
    <row r="1" spans="1:13" x14ac:dyDescent="0.25">
      <c r="E1" t="s">
        <v>23</v>
      </c>
      <c r="H1" t="s">
        <v>25</v>
      </c>
      <c r="I1" t="s">
        <v>27</v>
      </c>
      <c r="K1" t="s">
        <v>26</v>
      </c>
      <c r="L1" t="s">
        <v>27</v>
      </c>
      <c r="M1" t="s">
        <v>31</v>
      </c>
    </row>
    <row r="2" spans="1:13" x14ac:dyDescent="0.25">
      <c r="A2" t="s">
        <v>22</v>
      </c>
      <c r="E2">
        <v>5</v>
      </c>
      <c r="G2" s="2" t="s">
        <v>24</v>
      </c>
      <c r="H2">
        <v>30</v>
      </c>
      <c r="I2">
        <f>H2*60/E2</f>
        <v>360</v>
      </c>
      <c r="J2" s="2" t="s">
        <v>24</v>
      </c>
      <c r="K2">
        <v>30</v>
      </c>
      <c r="L2">
        <f>K2*60/E2</f>
        <v>360</v>
      </c>
    </row>
    <row r="3" spans="1:13" x14ac:dyDescent="0.25">
      <c r="J3" s="2" t="s">
        <v>28</v>
      </c>
      <c r="M3">
        <v>1</v>
      </c>
    </row>
    <row r="4" spans="1:13" x14ac:dyDescent="0.25">
      <c r="J4" s="2" t="s">
        <v>29</v>
      </c>
    </row>
    <row r="5" spans="1:13" x14ac:dyDescent="0.25">
      <c r="J5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frequency</vt:lpstr>
      <vt:lpstr>area</vt:lpstr>
      <vt:lpstr>activity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2020-04-08T23:33:19Z</dcterms:created>
  <dcterms:modified xsi:type="dcterms:W3CDTF">2020-04-20T02:09:48Z</dcterms:modified>
</cp:coreProperties>
</file>