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wendy/Desktop/School/ECON 588/"/>
    </mc:Choice>
  </mc:AlternateContent>
  <xr:revisionPtr revIDLastSave="0" documentId="13_ncr:1_{D18B8DAE-5EBC-C541-A5E3-1933846E17D4}" xr6:coauthVersionLast="47" xr6:coauthVersionMax="47" xr10:uidLastSave="{00000000-0000-0000-0000-000000000000}"/>
  <bookViews>
    <workbookView xWindow="1600" yWindow="500" windowWidth="26200" windowHeight="16300" activeTab="2" xr2:uid="{00000000-000D-0000-FFFF-FFFF00000000}"/>
  </bookViews>
  <sheets>
    <sheet name="Documentation" sheetId="20" r:id="rId1"/>
    <sheet name="Data" sheetId="21" r:id="rId2"/>
    <sheet name="Sheet4" sheetId="25" r:id="rId3"/>
  </sheets>
  <definedNames>
    <definedName name="_xlnm.Print_Area" localSheetId="1">Data!$C$1:$R$58</definedName>
    <definedName name="_xlnm.Print_Area" localSheetId="0">Documentation!$A$1:$Q$81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99" i="25" l="1"/>
  <c r="AF99" i="25"/>
  <c r="AE99" i="25"/>
  <c r="AD99" i="25"/>
  <c r="AA99" i="25"/>
  <c r="Z99" i="25"/>
  <c r="X99" i="25"/>
  <c r="Y98" i="25"/>
  <c r="AB98" i="25" s="1"/>
  <c r="AC98" i="25" s="1"/>
  <c r="AI98" i="25" s="1"/>
  <c r="Y97" i="25"/>
  <c r="AB97" i="25" s="1"/>
  <c r="AC97" i="25" s="1"/>
  <c r="AI97" i="25" s="1"/>
  <c r="Y96" i="25"/>
  <c r="AB96" i="25" s="1"/>
  <c r="AC96" i="25" s="1"/>
  <c r="AI96" i="25" s="1"/>
  <c r="Y95" i="25"/>
  <c r="AB95" i="25" s="1"/>
  <c r="AC95" i="25" s="1"/>
  <c r="AI95" i="25" s="1"/>
  <c r="Y94" i="25"/>
  <c r="AB94" i="25" s="1"/>
  <c r="AC94" i="25" s="1"/>
  <c r="AI94" i="25" s="1"/>
  <c r="Y93" i="25"/>
  <c r="AB93" i="25" s="1"/>
  <c r="AC93" i="25" s="1"/>
  <c r="AI93" i="25" s="1"/>
  <c r="Y92" i="25"/>
  <c r="AB92" i="25" s="1"/>
  <c r="AC92" i="25" s="1"/>
  <c r="AI92" i="25" s="1"/>
  <c r="Y91" i="25"/>
  <c r="AB91" i="25" s="1"/>
  <c r="AC91" i="25" s="1"/>
  <c r="AI91" i="25" s="1"/>
  <c r="Y90" i="25"/>
  <c r="AB90" i="25" s="1"/>
  <c r="AC90" i="25" s="1"/>
  <c r="AI90" i="25" s="1"/>
  <c r="Y89" i="25"/>
  <c r="AB89" i="25" s="1"/>
  <c r="AC89" i="25" s="1"/>
  <c r="AI89" i="25" s="1"/>
  <c r="Y88" i="25"/>
  <c r="AB88" i="25" s="1"/>
  <c r="CQ38" i="21"/>
  <c r="CQ36" i="21"/>
  <c r="CQ35" i="21"/>
  <c r="CQ34" i="21"/>
  <c r="CQ31" i="21"/>
  <c r="CQ30" i="21"/>
  <c r="CP29" i="21"/>
  <c r="CP32" i="21" s="1"/>
  <c r="CP33" i="21" s="1"/>
  <c r="CP39" i="21" s="1"/>
  <c r="CO29" i="21"/>
  <c r="CO32" i="21" s="1"/>
  <c r="CO33" i="21" s="1"/>
  <c r="CO39" i="21" s="1"/>
  <c r="CN29" i="21"/>
  <c r="CN32" i="21" s="1"/>
  <c r="CN33" i="21" s="1"/>
  <c r="CN39" i="21" s="1"/>
  <c r="CM29" i="21"/>
  <c r="CM32" i="21" s="1"/>
  <c r="CM33" i="21" s="1"/>
  <c r="CM39" i="21" s="1"/>
  <c r="CL29" i="21"/>
  <c r="CL32" i="21" s="1"/>
  <c r="CL33" i="21" s="1"/>
  <c r="CL39" i="21" s="1"/>
  <c r="CK29" i="21"/>
  <c r="CK32" i="21" s="1"/>
  <c r="CK33" i="21" s="1"/>
  <c r="CK39" i="21" s="1"/>
  <c r="CJ29" i="21"/>
  <c r="CJ32" i="21" s="1"/>
  <c r="CJ33" i="21" s="1"/>
  <c r="CJ39" i="21" s="1"/>
  <c r="CI29" i="21"/>
  <c r="CI32" i="21" s="1"/>
  <c r="CI33" i="21" s="1"/>
  <c r="CI39" i="21" s="1"/>
  <c r="CH29" i="21"/>
  <c r="CH32" i="21" s="1"/>
  <c r="CH33" i="21" s="1"/>
  <c r="CH39" i="21" s="1"/>
  <c r="CG29" i="21"/>
  <c r="CG32" i="21" s="1"/>
  <c r="CG33" i="21" s="1"/>
  <c r="CG39" i="21" s="1"/>
  <c r="CF29" i="21"/>
  <c r="CF32" i="21" s="1"/>
  <c r="CQ28" i="21"/>
  <c r="AU98" i="25" l="1"/>
  <c r="AW98" i="25" s="1"/>
  <c r="AV98" i="25"/>
  <c r="AU93" i="25"/>
  <c r="AW93" i="25" s="1"/>
  <c r="AV93" i="25"/>
  <c r="AU95" i="25"/>
  <c r="AW95" i="25" s="1"/>
  <c r="AU89" i="25"/>
  <c r="AW89" i="25" s="1"/>
  <c r="AU96" i="25"/>
  <c r="AW96" i="25" s="1"/>
  <c r="AU91" i="25"/>
  <c r="AW91" i="25" s="1"/>
  <c r="AU92" i="25"/>
  <c r="AW92" i="25" s="1"/>
  <c r="AV92" i="25"/>
  <c r="AU94" i="25"/>
  <c r="AW94" i="25" s="1"/>
  <c r="AV94" i="25"/>
  <c r="AC88" i="25"/>
  <c r="AB99" i="25"/>
  <c r="AU90" i="25"/>
  <c r="AW90" i="25" s="1"/>
  <c r="AV90" i="25"/>
  <c r="AU97" i="25"/>
  <c r="AW97" i="25" s="1"/>
  <c r="Y99" i="25"/>
  <c r="CK51" i="21"/>
  <c r="CK53" i="21" s="1"/>
  <c r="CO51" i="21"/>
  <c r="CO53" i="21" s="1"/>
  <c r="CM51" i="21"/>
  <c r="CM53" i="21" s="1"/>
  <c r="CL51" i="21"/>
  <c r="CL53" i="21" s="1"/>
  <c r="CG51" i="21"/>
  <c r="CG53" i="21" s="1"/>
  <c r="CG52" i="21"/>
  <c r="CH51" i="21"/>
  <c r="CH53" i="21" s="1"/>
  <c r="CP51" i="21"/>
  <c r="CP53" i="21" s="1"/>
  <c r="CN51" i="21"/>
  <c r="CN53" i="21" s="1"/>
  <c r="CI51" i="21"/>
  <c r="CI53" i="21" s="1"/>
  <c r="CQ32" i="21"/>
  <c r="CJ51" i="21"/>
  <c r="CJ53" i="21" s="1"/>
  <c r="CF33" i="21"/>
  <c r="CQ29" i="21"/>
  <c r="AV89" i="25" l="1"/>
  <c r="AV97" i="25"/>
  <c r="AV95" i="25"/>
  <c r="AV91" i="25"/>
  <c r="AC99" i="25"/>
  <c r="AI88" i="25"/>
  <c r="AV96" i="25"/>
  <c r="CI52" i="21"/>
  <c r="CP52" i="21"/>
  <c r="CK52" i="21"/>
  <c r="CN52" i="21"/>
  <c r="CH52" i="21"/>
  <c r="CL52" i="21"/>
  <c r="CQ33" i="21"/>
  <c r="CF39" i="21"/>
  <c r="CM52" i="21"/>
  <c r="CJ52" i="21"/>
  <c r="CO52" i="21"/>
  <c r="AI99" i="25" l="1"/>
  <c r="AU88" i="25"/>
  <c r="CF51" i="21"/>
  <c r="CF52" i="21" s="1"/>
  <c r="CQ52" i="21" s="1"/>
  <c r="CQ39" i="21"/>
  <c r="AW88" i="25" l="1"/>
  <c r="AW99" i="25" s="1"/>
  <c r="AU99" i="25"/>
  <c r="AV88" i="25"/>
  <c r="AV99" i="25" s="1"/>
  <c r="CQ51" i="21"/>
  <c r="CF53" i="21"/>
  <c r="CQ53" i="2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sourceFile="V:\Economics &amp; Environment\Energy Supply &amp; Forecasting\TEST-JUDY\ST3-REENGINEERING\GOOD\xtrct_SULPHUR.xlsx" keepAlive="1" name="xtrct_SULPHUR" type="5" refreshedVersion="0" new="1" background="1">
    <dbPr connection="Provider=Microsoft.ACE.OLEDB.12.0;Password=&quot;&quot;;User ID=Admin;Data Source=V:\Economics &amp; Environment\Energy Supply &amp; Forecasting\TEST-JUDY\ST3-REENGINEERING\GOOD\xtrct_SULPHUR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Sheet1$" commandType="3"/>
  </connection>
</connections>
</file>

<file path=xl/sharedStrings.xml><?xml version="1.0" encoding="utf-8"?>
<sst xmlns="http://schemas.openxmlformats.org/spreadsheetml/2006/main" count="604" uniqueCount="136">
  <si>
    <t>Reporting Adjustment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</si>
  <si>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</si>
  <si>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</si>
  <si>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</si>
  <si>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</si>
  <si>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</si>
  <si>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</si>
  <si>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</si>
  <si>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</si>
  <si>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</si>
  <si>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</si>
  <si>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</si>
  <si>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</si>
  <si>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To Date</t>
  </si>
  <si>
    <t xml:space="preserve"> </t>
  </si>
  <si>
    <t>FROM Volumetric Summary Activity Table        INVOP</t>
  </si>
  <si>
    <t>Year to date opening inventory is from the most current month reporting</t>
  </si>
  <si>
    <t>Year to date closing inventory is from the most current month reporting</t>
  </si>
  <si>
    <t>Shrinkage</t>
  </si>
  <si>
    <t>Alberta Use</t>
  </si>
  <si>
    <t>Total Alberta Use</t>
  </si>
  <si>
    <t>SUPPLY</t>
  </si>
  <si>
    <t>DISPOSITION</t>
  </si>
  <si>
    <t>Fuel</t>
  </si>
  <si>
    <t>Run Date:</t>
  </si>
  <si>
    <t>Supply and Disposition of Crude Oil and Equivalent</t>
  </si>
  <si>
    <t>Crude Oil Light</t>
  </si>
  <si>
    <t>Crude Oil Medium</t>
  </si>
  <si>
    <t>Crude Oil Heavy</t>
  </si>
  <si>
    <t>Crude Oil Ultra Heavy</t>
  </si>
  <si>
    <t>Upgraded Production</t>
  </si>
  <si>
    <t>Skim Oil Recovered</t>
  </si>
  <si>
    <t>Condensate Production</t>
  </si>
  <si>
    <t>TOTAL OIL &amp; EQUIVALENT SUPPLY</t>
  </si>
  <si>
    <t xml:space="preserve">Alberta Refinery Sales </t>
  </si>
  <si>
    <t xml:space="preserve">Alberta Other Sales  </t>
  </si>
  <si>
    <t xml:space="preserve">Load Fluid </t>
  </si>
  <si>
    <t xml:space="preserve">NGL reported as Crude Oil or Equivalent </t>
  </si>
  <si>
    <t>Conventional Oil</t>
  </si>
  <si>
    <t>Total Conventional Oil Production</t>
  </si>
  <si>
    <t>TOTAL OIL &amp; EQUIVALENT DISPOSITION</t>
  </si>
  <si>
    <t xml:space="preserve">OIL', 'CRUDEBIT', 'COND', 'SYNCRD'  </t>
  </si>
  <si>
    <t>'IC5-SP', 'NC5-SP', 'C5-SP', 'C6-SP'</t>
  </si>
  <si>
    <t xml:space="preserve">Plant Use  </t>
  </si>
  <si>
    <t xml:space="preserve">Butanes reported as Crude Oil or Equivalent </t>
  </si>
  <si>
    <t>Opening Inventory</t>
  </si>
  <si>
    <t>Imports</t>
  </si>
  <si>
    <t>Closing Inventory</t>
  </si>
  <si>
    <t>Line Fill</t>
  </si>
  <si>
    <t>m3/day</t>
  </si>
  <si>
    <t>as percent</t>
  </si>
  <si>
    <r>
      <t>Unit = m</t>
    </r>
    <r>
      <rPr>
        <b/>
        <vertAlign val="superscript"/>
        <sz val="14"/>
        <rFont val="Calibri"/>
        <family val="2"/>
        <scheme val="minor"/>
      </rPr>
      <t>3</t>
    </r>
  </si>
  <si>
    <t>Total Oil Sands Production</t>
  </si>
  <si>
    <t xml:space="preserve">Oil Sands Production </t>
  </si>
  <si>
    <t>Pentanes Plus  - Fractionation Yield</t>
  </si>
  <si>
    <t>Pentanes Plus  - Plant/Gathering Process</t>
  </si>
  <si>
    <t>Adjustments</t>
  </si>
  <si>
    <t>Waste Plant Receipts</t>
  </si>
  <si>
    <t>Other Alberta Receipts</t>
  </si>
  <si>
    <t>Waste Plant Use</t>
  </si>
  <si>
    <t xml:space="preserve">Alberta Injection and well use  </t>
  </si>
  <si>
    <t>Flare or Waste</t>
  </si>
  <si>
    <t>Production</t>
  </si>
  <si>
    <t>Total Production</t>
  </si>
  <si>
    <t>Receipts</t>
  </si>
  <si>
    <t>Total Receipts</t>
  </si>
  <si>
    <t xml:space="preserve">         :  Reporting adjustment may also include fluctuations in NEB pipeline inventories.</t>
  </si>
  <si>
    <t>Non-Upgraded</t>
  </si>
  <si>
    <t>In Situ Production</t>
  </si>
  <si>
    <t>Mined Production</t>
  </si>
  <si>
    <t>Sent for Further Processing</t>
  </si>
  <si>
    <t xml:space="preserve">Non-Upgraded Total </t>
  </si>
  <si>
    <t>CALCULATED:  Reporting Adjustment      DIVIDED BY      TOTAL SUPPLY      AS PERCENT VALUE</t>
  </si>
  <si>
    <t>CALCULATED:  Total Supply    SUBTRACT    Total Alberta Use    SUBTRACT     Total Removals from Alberta</t>
  </si>
  <si>
    <t>CALCULATED:  EQUAL to TOTAL SUPPLY</t>
  </si>
  <si>
    <t xml:space="preserve">FROM Volumetric Reporting Activity Table      Source=ABOT or ABMC, ACTIVITY=REC, Dest=AB_Facility   </t>
  </si>
  <si>
    <t xml:space="preserve">FROM Volumetric Summary Activity Table       FLARWAST    </t>
  </si>
  <si>
    <t>FROM Volumetric Reporting Activity Table       ACTIVITY=PROD,  FLUID=OIL,   Oil Density between 0 and 849.999999</t>
  </si>
  <si>
    <t xml:space="preserve">FROM Volumetric Reporting Activity Table       ACTIVITY=PROD,  FLUID=OIL,   Oil Density between 850 and 899.999999 </t>
  </si>
  <si>
    <t>FROM Volumetric Reporting Activity Table       ACTIVITY=PROD,  FLUID=OIL,   Oil Density between 900 and 924.999999</t>
  </si>
  <si>
    <t>FROM Volumetric Reporting Activity Table       ACTIVITY=PROD,  FLUID=OIL,   Oil Density &gt;= 925</t>
  </si>
  <si>
    <t>CALCULATED:  SUM of Alberta Use</t>
  </si>
  <si>
    <t>FROM Volumetric Reporting Activity Table       ACTIVITY=PROD,  FLUID= COND</t>
  </si>
  <si>
    <t>FROM Volumetric Reporting Activity Table      ACTIVITY=PROD,  FLUID=CRUDEBIT</t>
  </si>
  <si>
    <t>FROM Volumetric Reporting Activity Table      ACTIVITY=FURPROC,  FLUID=CRUDEBIT    (set as negative)</t>
  </si>
  <si>
    <t>FROM Volumetric Reporting Activity Table      ACTIVITY=PROD,  FLUID= SYNCRD        SUBTRACT      ACTIVITY = FURPROC,   FLUID= SYNCRD</t>
  </si>
  <si>
    <t>CALCULATED:  SUM of Non-Upgraded Production Total and Upgraded Production</t>
  </si>
  <si>
    <t>CALCULATED:  SUM of Total Conventional Oil Production   and   Condensate Production   and    Total Oil Sands Production</t>
  </si>
  <si>
    <t xml:space="preserve">FROM Volumetric Summary Activity Table       PROC </t>
  </si>
  <si>
    <t>FROM Volumetric Summary Activity Table       FRAC</t>
  </si>
  <si>
    <t>FROM Volumetric Reporting Activity Table      ACTIVITY=REC,  Source= ABWP</t>
  </si>
  <si>
    <t>FROM Volumetric Summary Activity Table       Sum of all facilities:   C4 supply - C4 disposition</t>
  </si>
  <si>
    <t>FROM Volumetric Summary Activity Table       Sum of all facilities:   NGL supply - NGL disposition</t>
  </si>
  <si>
    <t xml:space="preserve">FROM Volumetric Summary Activity Table       FUEL </t>
  </si>
  <si>
    <t>FROM Volumetric Summary Activity Table       SHR</t>
  </si>
  <si>
    <t>FROM Volumetric Summary Activity Table       INVCL</t>
  </si>
  <si>
    <t>FROM Volumetric Summary Activity Table       INVADJ     (can be either positive or negative)     PLUS     IMBAL     (can be either positive or negative)     PLUS     DIFF     (can be either positive or negative)</t>
  </si>
  <si>
    <t xml:space="preserve">FROM Volumetric Reporting Activity Table      INJ      PLUS       ACTIVITY=DISP, Dest=Well </t>
  </si>
  <si>
    <t>FROM Volumetric Reporting Activity Table      Source=ABRF, ACTIVITY=DISP, Dest=ABOT or ABMC</t>
  </si>
  <si>
    <t>FROM Volumetric Reporting Activity Table      ACTIVITY=DISP, Dest=ABWP</t>
  </si>
  <si>
    <t xml:space="preserve">FROM Volumetric Summary Activity Table       PLTUSE   </t>
  </si>
  <si>
    <t>FROM Volumetric Reporting Activity Table      ACTIVITY=DISP, Dest=ABLF</t>
  </si>
  <si>
    <t xml:space="preserve">FROM Volumetric Reporting Activity Table      LDINVOP - LDINJ  +  LDREC  -  LDINVCL   +   LDINVADJ    </t>
  </si>
  <si>
    <t>FROM Volumetric Reporting Activity Table      Source=AB_Facility and &lt;&gt; ABRF, ACTIVITY=DISP, Dest=ABOT or ABMC</t>
  </si>
  <si>
    <t>CALCULATED: Removals from Alberta / number of days in month</t>
  </si>
  <si>
    <r>
      <t xml:space="preserve">                   For more information regarding oil removals (Canada and US destinations) please see    </t>
    </r>
    <r>
      <rPr>
        <i/>
        <sz val="12"/>
        <color theme="4"/>
        <rFont val="Calibri"/>
        <family val="2"/>
        <scheme val="minor"/>
      </rPr>
      <t>http://www.neb-one.gc.ca/nrg/sttstc/crdlndptrlmprdct/index-eng.html</t>
    </r>
  </si>
  <si>
    <t>CALCULATED:  SUM of Receipts</t>
  </si>
  <si>
    <t>CALCULATED:  SUM of Conventional Oil Production</t>
  </si>
  <si>
    <t>Non-Upgraded Production</t>
  </si>
  <si>
    <t xml:space="preserve">Non-Upgraded Production Total </t>
  </si>
  <si>
    <t xml:space="preserve">CALCULATED:  SUM of Non-Upgraded Production  </t>
  </si>
  <si>
    <t>CALCULATED --  Opening Inventory  PLUS   Total Production     PLUS   Total Receipts   SUBTRACT   Flare or Waste   SUBTRACT  Fuel   SUBTRACT   Shrinkage   SUBTRACT  Closing Inventory  PLUS   Adjustments</t>
  </si>
  <si>
    <t>Removals from Alberta</t>
  </si>
  <si>
    <t xml:space="preserve">Note:  Removals from Alberta includes deliveries reported to non-Alberta destinations which could be via rail or truck, and deliveries reported to NEB pipelines.  Final destinations are not reported into PETRINEX. </t>
  </si>
  <si>
    <t>FROM Volumetric Summary Activity Table       Sum of skim oil recovered at Injection Facilities (ABIF)        invop_oil + rec_oil - disp_oil - invcl_oil + invadj_oil</t>
  </si>
  <si>
    <t>FROM Volumetric Reporting Activity Table      ACTIVITY=DISP   AND   Dest&lt;&gt;AB    OR     Dest='NEB pipeline'   OR  Dest='ABRC'</t>
  </si>
  <si>
    <t>Total Imports</t>
  </si>
  <si>
    <t>Pentanes Plus</t>
  </si>
  <si>
    <t>Condensates</t>
  </si>
  <si>
    <t>Oil</t>
  </si>
  <si>
    <t>Synthetic Crude Oil</t>
  </si>
  <si>
    <t>FROM Volumetric Reporting Activity Table      Source=^AB, ACTIVITY=REC, Dest=AB_Facility, FLUID=IC5-SP,NC5-SP,C5-SP,C6-SP</t>
  </si>
  <si>
    <t>FROM Volumetric Reporting Activity Table      Source=^AB, ACTIVITY=REC, Dest=AB_Facility, FLUID=COND</t>
  </si>
  <si>
    <t>FROM Volumetric Reporting Activity Table      Source=^AB, ACTIVITY=REC, Dest=AB_Facility, FLUID=OIL, CRUDEBIT</t>
  </si>
  <si>
    <t>FROM Volumetric Reporting Activity Table      Source=^AB, ACTIVITY=REC, Dest=AB_Facility, FLUID=SYNCRD</t>
  </si>
  <si>
    <r>
      <t xml:space="preserve">See </t>
    </r>
    <r>
      <rPr>
        <i/>
        <sz val="11"/>
        <color theme="1"/>
        <rFont val="Calibri"/>
        <family val="2"/>
        <scheme val="minor"/>
      </rPr>
      <t>Manual 011: How to Submit Volumetric Data to the AER</t>
    </r>
    <r>
      <rPr>
        <sz val="11"/>
        <color theme="1"/>
        <rFont val="Calibri"/>
        <family val="2"/>
        <scheme val="minor"/>
      </rPr>
      <t xml:space="preserve"> for definitions of the codes used below.</t>
    </r>
  </si>
  <si>
    <t>FROM Volumetric Reporting Activity Table      ACTIVITY=PROD,  FLUID=OIL,  DEPOSIT_ID not null</t>
  </si>
  <si>
    <t xml:space="preserve"> Run Date:  10 May 2019</t>
  </si>
  <si>
    <t>2017</t>
  </si>
  <si>
    <t>2018</t>
  </si>
  <si>
    <t>2020</t>
  </si>
  <si>
    <t>2021</t>
  </si>
  <si>
    <t>2022</t>
  </si>
  <si>
    <t>2023</t>
  </si>
  <si>
    <t xml:space="preserve">Conventional Oil </t>
  </si>
  <si>
    <t>Oil Sands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</si>
</sst>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#,##0.0"/>
    <numFmt numFmtId="165" formatCode="_(* #,##0.0_);_(* \(#,##0.0\);_(* &quot;-&quot;??_);_(@_)"/>
    <numFmt numFmtId="166" formatCode="_-* #,##0.00_-;\-* #,##0.00_-;_-* &quot;-&quot;??_-;_-@_-"/>
    <numFmt numFmtId="167" formatCode="0.00_)"/>
    <numFmt numFmtId="168" formatCode="0____"/>
    <numFmt numFmtId="169" formatCode="0.0"/>
  </numFmts>
  <fonts count="2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0"/>
      <name val="Times New Roman"/>
      <family val="1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0"/>
      <name val="Arial"/>
      <family val="2"/>
    </font>
    <font>
      <b/>
      <i/>
      <sz val="10"/>
      <color indexed="16"/>
      <name val="Arial"/>
      <family val="2"/>
    </font>
    <font>
      <b/>
      <sz val="10"/>
      <color indexed="16"/>
      <name val="Arial"/>
      <family val="2"/>
    </font>
    <font>
      <sz val="10"/>
      <color indexed="20"/>
      <name val="Arial"/>
      <family val="2"/>
    </font>
    <font>
      <sz val="9"/>
      <name val="Arial"/>
      <family val="2"/>
    </font>
    <font>
      <sz val="10"/>
      <name val="MS Sans Serif"/>
      <family val="2"/>
    </font>
    <font>
      <sz val="16"/>
      <name val="Arial"/>
      <family val="2"/>
    </font>
    <font>
      <b/>
      <sz val="9"/>
      <color indexed="18"/>
      <name val="Arial"/>
      <family val="2"/>
    </font>
    <font>
      <sz val="10"/>
      <name val="Corporate Mono"/>
    </font>
    <font>
      <b/>
      <sz val="16"/>
      <name val="Arial"/>
      <family val="2"/>
    </font>
    <font>
      <b/>
      <sz val="14"/>
      <name val="Calibri"/>
      <family val="2"/>
      <scheme val="minor"/>
    </font>
    <font>
      <b/>
      <vertAlign val="superscript"/>
      <sz val="14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4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u/>
      <sz val="11"/>
      <color theme="1"/>
      <name val="Calibri (Body)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</borders>
  <cellStyleXfs count="16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10" fillId="0" borderId="0"/>
    <xf numFmtId="4" fontId="11" fillId="0" borderId="0">
      <protection locked="0"/>
    </xf>
    <xf numFmtId="167" fontId="12" fillId="0" borderId="0">
      <alignment horizontal="right"/>
    </xf>
    <xf numFmtId="40" fontId="13" fillId="0" borderId="0">
      <alignment horizontal="right"/>
    </xf>
    <xf numFmtId="0" fontId="10" fillId="0" borderId="0"/>
    <xf numFmtId="39" fontId="14" fillId="0" borderId="0"/>
    <xf numFmtId="0" fontId="15" fillId="0" borderId="0">
      <alignment textRotation="90"/>
    </xf>
    <xf numFmtId="168" fontId="16" fillId="0" borderId="0"/>
    <xf numFmtId="39" fontId="17" fillId="0" borderId="0">
      <protection locked="0"/>
    </xf>
    <xf numFmtId="1" fontId="18" fillId="0" borderId="0">
      <alignment horizontal="center"/>
    </xf>
    <xf numFmtId="1" fontId="19" fillId="0" borderId="0">
      <alignment horizontal="centerContinuous"/>
    </xf>
  </cellStyleXfs>
  <cellXfs count="97">
    <xf numFmtId="0" fontId="0" fillId="0" borderId="0" xfId="0"/>
    <xf numFmtId="0" fontId="1" fillId="0" borderId="0" xfId="0" applyFont="1"/>
    <xf numFmtId="0" fontId="4" fillId="0" borderId="0" xfId="0" applyFont="1"/>
    <xf numFmtId="0" fontId="1" fillId="2" borderId="0" xfId="0" applyFont="1" applyFill="1" applyAlignment="1">
      <alignment horizontal="right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right"/>
    </xf>
    <xf numFmtId="165" fontId="1" fillId="0" borderId="0" xfId="0" applyNumberFormat="1" applyFont="1"/>
    <xf numFmtId="165" fontId="2" fillId="0" borderId="0" xfId="1" applyNumberFormat="1" applyFont="1" applyAlignment="1">
      <alignment horizontal="center"/>
    </xf>
    <xf numFmtId="165" fontId="2" fillId="0" borderId="0" xfId="1" applyNumberFormat="1" applyFont="1"/>
    <xf numFmtId="165" fontId="2" fillId="0" borderId="0" xfId="1" applyNumberFormat="1" applyFont="1" applyBorder="1"/>
    <xf numFmtId="165" fontId="2" fillId="0" borderId="1" xfId="1" applyNumberFormat="1" applyFont="1" applyBorder="1"/>
    <xf numFmtId="165" fontId="3" fillId="0" borderId="0" xfId="1" applyNumberFormat="1" applyFont="1" applyBorder="1"/>
    <xf numFmtId="165" fontId="1" fillId="0" borderId="0" xfId="1" applyNumberFormat="1" applyFont="1"/>
    <xf numFmtId="165" fontId="1" fillId="0" borderId="0" xfId="1" applyNumberFormat="1" applyFont="1" applyBorder="1"/>
    <xf numFmtId="165" fontId="0" fillId="0" borderId="0" xfId="0" applyNumberFormat="1"/>
    <xf numFmtId="165" fontId="2" fillId="0" borderId="1" xfId="1" applyNumberFormat="1" applyFont="1" applyBorder="1" applyAlignment="1">
      <alignment horizontal="center"/>
    </xf>
    <xf numFmtId="0" fontId="8" fillId="0" borderId="0" xfId="0" applyFont="1" applyAlignment="1">
      <alignment horizontal="right"/>
    </xf>
    <xf numFmtId="43" fontId="0" fillId="0" borderId="0" xfId="0" applyNumberFormat="1"/>
    <xf numFmtId="164" fontId="5" fillId="0" borderId="0" xfId="1" applyNumberFormat="1" applyFont="1" applyFill="1" applyAlignment="1">
      <alignment horizontal="left" vertical="top"/>
    </xf>
    <xf numFmtId="165" fontId="2" fillId="0" borderId="0" xfId="1" applyNumberFormat="1" applyFont="1" applyBorder="1" applyAlignment="1">
      <alignment horizontal="center"/>
    </xf>
    <xf numFmtId="0" fontId="0" fillId="0" borderId="0" xfId="0" applyAlignment="1">
      <alignment horizontal="left" indent="3"/>
    </xf>
    <xf numFmtId="0" fontId="0" fillId="0" borderId="0" xfId="0" applyAlignment="1">
      <alignment horizontal="left"/>
    </xf>
    <xf numFmtId="0" fontId="0" fillId="0" borderId="0" xfId="0" applyAlignment="1">
      <alignment horizontal="left" indent="6"/>
    </xf>
    <xf numFmtId="164" fontId="9" fillId="0" borderId="0" xfId="1" applyNumberFormat="1" applyFont="1" applyAlignment="1">
      <alignment horizontal="left" vertical="top"/>
    </xf>
    <xf numFmtId="164" fontId="9" fillId="0" borderId="0" xfId="1" applyNumberFormat="1" applyFont="1" applyFill="1" applyAlignment="1">
      <alignment horizontal="left" vertical="top"/>
    </xf>
    <xf numFmtId="164" fontId="7" fillId="0" borderId="0" xfId="1" quotePrefix="1" applyNumberFormat="1" applyFont="1" applyAlignment="1">
      <alignment horizontal="left" vertical="center"/>
    </xf>
    <xf numFmtId="10" fontId="2" fillId="0" borderId="0" xfId="2" applyNumberFormat="1" applyFont="1" applyBorder="1" applyAlignment="1">
      <alignment horizontal="right"/>
    </xf>
    <xf numFmtId="165" fontId="2" fillId="0" borderId="0" xfId="1" applyNumberFormat="1" applyFont="1" applyBorder="1" applyAlignment="1">
      <alignment horizontal="right"/>
    </xf>
    <xf numFmtId="164" fontId="7" fillId="0" borderId="0" xfId="1" quotePrefix="1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2" xfId="0" applyBorder="1"/>
    <xf numFmtId="164" fontId="7" fillId="0" borderId="0" xfId="1" applyNumberFormat="1" applyFont="1" applyAlignment="1">
      <alignment horizontal="left" vertical="top"/>
    </xf>
    <xf numFmtId="164" fontId="5" fillId="0" borderId="0" xfId="1" applyNumberFormat="1" applyFont="1" applyFill="1" applyAlignment="1">
      <alignment horizontal="left" indent="3"/>
    </xf>
    <xf numFmtId="0" fontId="0" fillId="0" borderId="0" xfId="0" applyAlignment="1">
      <alignment horizontal="left" indent="9"/>
    </xf>
    <xf numFmtId="0" fontId="4" fillId="0" borderId="0" xfId="0" quotePrefix="1" applyFont="1"/>
    <xf numFmtId="0" fontId="1" fillId="2" borderId="0" xfId="0" applyFont="1" applyFill="1" applyAlignment="1">
      <alignment horizontal="right" vertical="center"/>
    </xf>
    <xf numFmtId="0" fontId="1" fillId="0" borderId="0" xfId="0" applyFont="1" applyAlignment="1">
      <alignment horizontal="left" indent="6"/>
    </xf>
    <xf numFmtId="164" fontId="5" fillId="0" borderId="0" xfId="1" applyNumberFormat="1" applyFont="1" applyFill="1" applyAlignment="1">
      <alignment horizontal="left" vertical="top" indent="6"/>
    </xf>
    <xf numFmtId="0" fontId="20" fillId="0" borderId="4" xfId="0" applyFont="1" applyBorder="1"/>
    <xf numFmtId="0" fontId="20" fillId="0" borderId="4" xfId="0" applyFont="1" applyBorder="1" applyAlignment="1">
      <alignment horizontal="center"/>
    </xf>
    <xf numFmtId="0" fontId="20" fillId="0" borderId="1" xfId="0" applyFont="1" applyBorder="1"/>
    <xf numFmtId="0" fontId="20" fillId="0" borderId="3" xfId="0" applyFont="1" applyBorder="1"/>
    <xf numFmtId="0" fontId="20" fillId="0" borderId="5" xfId="0" applyFont="1" applyBorder="1"/>
    <xf numFmtId="0" fontId="20" fillId="0" borderId="6" xfId="0" applyFont="1" applyBorder="1"/>
    <xf numFmtId="0" fontId="20" fillId="0" borderId="7" xfId="0" applyFont="1" applyBorder="1"/>
    <xf numFmtId="0" fontId="22" fillId="0" borderId="0" xfId="0" applyFont="1"/>
    <xf numFmtId="0" fontId="0" fillId="0" borderId="1" xfId="0" applyBorder="1"/>
    <xf numFmtId="49" fontId="0" fillId="0" borderId="0" xfId="1" applyNumberFormat="1" applyFont="1" applyAlignment="1">
      <alignment horizontal="left"/>
    </xf>
    <xf numFmtId="49" fontId="2" fillId="0" borderId="0" xfId="1" applyNumberFormat="1" applyFont="1"/>
    <xf numFmtId="49" fontId="0" fillId="0" borderId="0" xfId="0" applyNumberFormat="1"/>
    <xf numFmtId="49" fontId="0" fillId="0" borderId="1" xfId="0" applyNumberFormat="1" applyBorder="1"/>
    <xf numFmtId="49" fontId="1" fillId="0" borderId="0" xfId="1" applyNumberFormat="1" applyFont="1"/>
    <xf numFmtId="49" fontId="0" fillId="0" borderId="0" xfId="1" applyNumberFormat="1" applyFont="1" applyBorder="1"/>
    <xf numFmtId="49" fontId="0" fillId="0" borderId="2" xfId="0" applyNumberFormat="1" applyBorder="1"/>
    <xf numFmtId="49" fontId="0" fillId="0" borderId="0" xfId="1" applyNumberFormat="1" applyFont="1" applyBorder="1" applyAlignment="1">
      <alignment horizontal="left"/>
    </xf>
    <xf numFmtId="49" fontId="0" fillId="0" borderId="0" xfId="1" applyNumberFormat="1" applyFont="1"/>
    <xf numFmtId="49" fontId="0" fillId="0" borderId="1" xfId="1" applyNumberFormat="1" applyFont="1" applyBorder="1" applyAlignment="1">
      <alignment horizontal="left"/>
    </xf>
    <xf numFmtId="49" fontId="1" fillId="0" borderId="0" xfId="1" applyNumberFormat="1" applyFont="1" applyAlignment="1">
      <alignment horizontal="left"/>
    </xf>
    <xf numFmtId="49" fontId="1" fillId="0" borderId="2" xfId="0" applyNumberFormat="1" applyFont="1" applyBorder="1"/>
    <xf numFmtId="0" fontId="1" fillId="0" borderId="2" xfId="0" applyFont="1" applyBorder="1"/>
    <xf numFmtId="165" fontId="0" fillId="0" borderId="0" xfId="1" applyNumberFormat="1" applyFont="1" applyBorder="1" applyAlignment="1">
      <alignment horizontal="center"/>
    </xf>
    <xf numFmtId="165" fontId="0" fillId="0" borderId="0" xfId="1" applyNumberFormat="1" applyFont="1" applyAlignment="1">
      <alignment horizontal="right" vertical="center"/>
    </xf>
    <xf numFmtId="0" fontId="25" fillId="3" borderId="0" xfId="0" applyFont="1" applyFill="1" applyAlignment="1">
      <alignment horizontal="right"/>
    </xf>
    <xf numFmtId="0" fontId="25" fillId="3" borderId="0" xfId="0" applyFont="1" applyFill="1" applyAlignment="1">
      <alignment horizontal="right" vertical="center"/>
    </xf>
    <xf numFmtId="165" fontId="26" fillId="0" borderId="0" xfId="1" applyNumberFormat="1" applyFont="1" applyFill="1" applyBorder="1" applyAlignment="1">
      <alignment horizontal="center"/>
    </xf>
    <xf numFmtId="165" fontId="26" fillId="0" borderId="0" xfId="1" applyNumberFormat="1" applyFont="1" applyFill="1" applyBorder="1"/>
    <xf numFmtId="165" fontId="26" fillId="0" borderId="1" xfId="1" applyNumberFormat="1" applyFont="1" applyFill="1" applyBorder="1" applyAlignment="1">
      <alignment horizontal="center"/>
    </xf>
    <xf numFmtId="165" fontId="26" fillId="0" borderId="1" xfId="1" applyNumberFormat="1" applyFont="1" applyFill="1" applyBorder="1"/>
    <xf numFmtId="165" fontId="24" fillId="0" borderId="0" xfId="1" applyNumberFormat="1" applyFont="1" applyFill="1" applyBorder="1" applyAlignment="1">
      <alignment horizontal="center"/>
    </xf>
    <xf numFmtId="10" fontId="26" fillId="0" borderId="0" xfId="2" applyNumberFormat="1" applyFont="1" applyFill="1" applyBorder="1" applyAlignment="1">
      <alignment horizontal="right"/>
    </xf>
    <xf numFmtId="165" fontId="24" fillId="0" borderId="0" xfId="0" applyNumberFormat="1" applyFont="1"/>
    <xf numFmtId="165" fontId="27" fillId="0" borderId="0" xfId="1" applyNumberFormat="1" applyFont="1" applyFill="1" applyBorder="1" applyAlignment="1">
      <alignment horizontal="center"/>
    </xf>
    <xf numFmtId="165" fontId="27" fillId="0" borderId="0" xfId="1" applyNumberFormat="1" applyFont="1" applyFill="1" applyBorder="1"/>
    <xf numFmtId="165" fontId="27" fillId="0" borderId="1" xfId="1" applyNumberFormat="1" applyFont="1" applyFill="1" applyBorder="1" applyAlignment="1">
      <alignment horizontal="center"/>
    </xf>
    <xf numFmtId="165" fontId="27" fillId="0" borderId="1" xfId="1" applyNumberFormat="1" applyFont="1" applyFill="1" applyBorder="1"/>
    <xf numFmtId="164" fontId="27" fillId="0" borderId="0" xfId="0" applyNumberFormat="1" applyFont="1"/>
    <xf numFmtId="165" fontId="27" fillId="0" borderId="0" xfId="1" applyNumberFormat="1" applyFont="1" applyFill="1" applyBorder="1" applyAlignment="1">
      <alignment horizontal="right"/>
    </xf>
    <xf numFmtId="165" fontId="27" fillId="0" borderId="0" xfId="1" applyNumberFormat="1" applyFont="1" applyFill="1" applyBorder="1" applyAlignment="1">
      <alignment horizontal="right" vertical="center"/>
    </xf>
    <xf numFmtId="165" fontId="27" fillId="0" borderId="8" xfId="1" applyNumberFormat="1" applyFont="1" applyFill="1" applyBorder="1" applyAlignment="1">
      <alignment horizontal="center"/>
    </xf>
    <xf numFmtId="165" fontId="27" fillId="0" borderId="8" xfId="1" applyNumberFormat="1" applyFont="1" applyFill="1" applyBorder="1"/>
    <xf numFmtId="0" fontId="27" fillId="0" borderId="0" xfId="1" applyNumberFormat="1" applyFont="1" applyFill="1" applyBorder="1"/>
    <xf numFmtId="43" fontId="0" fillId="0" borderId="0" xfId="1" applyFont="1" applyBorder="1"/>
    <xf numFmtId="43" fontId="2" fillId="0" borderId="0" xfId="1" applyFont="1" applyBorder="1" applyAlignment="1">
      <alignment horizontal="center"/>
    </xf>
    <xf numFmtId="43" fontId="27" fillId="0" borderId="0" xfId="1" applyFont="1" applyFill="1" applyBorder="1"/>
    <xf numFmtId="0" fontId="1" fillId="0" borderId="0" xfId="0" applyFont="1" applyAlignment="1">
      <alignment horizontal="right" vertical="center"/>
    </xf>
    <xf numFmtId="165" fontId="1" fillId="2" borderId="0" xfId="1" applyNumberFormat="1" applyFont="1" applyFill="1" applyBorder="1" applyAlignment="1">
      <alignment horizontal="center"/>
    </xf>
    <xf numFmtId="165" fontId="5" fillId="0" borderId="0" xfId="1" applyNumberFormat="1" applyFont="1" applyFill="1" applyBorder="1" applyAlignment="1">
      <alignment horizontal="center"/>
    </xf>
    <xf numFmtId="165" fontId="2" fillId="0" borderId="0" xfId="1" applyNumberFormat="1" applyFont="1" applyFill="1" applyBorder="1" applyAlignment="1">
      <alignment horizontal="center"/>
    </xf>
    <xf numFmtId="165" fontId="2" fillId="0" borderId="0" xfId="1" applyNumberFormat="1" applyFont="1" applyFill="1" applyBorder="1"/>
    <xf numFmtId="165" fontId="1" fillId="0" borderId="0" xfId="1" applyNumberFormat="1" applyFont="1" applyFill="1" applyBorder="1" applyAlignment="1">
      <alignment horizontal="center"/>
    </xf>
    <xf numFmtId="165" fontId="0" fillId="0" borderId="0" xfId="1" applyNumberFormat="1" applyFont="1" applyFill="1" applyBorder="1" applyAlignment="1">
      <alignment horizontal="center"/>
    </xf>
    <xf numFmtId="169" fontId="2" fillId="0" borderId="0" xfId="2" applyNumberFormat="1" applyFont="1" applyFill="1" applyBorder="1" applyAlignment="1">
      <alignment horizontal="right"/>
    </xf>
    <xf numFmtId="169" fontId="27" fillId="0" borderId="0" xfId="2" applyNumberFormat="1" applyFont="1" applyFill="1" applyBorder="1" applyAlignment="1">
      <alignment horizontal="center"/>
    </xf>
    <xf numFmtId="169" fontId="27" fillId="0" borderId="0" xfId="2" applyNumberFormat="1" applyFont="1" applyFill="1" applyBorder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</cellXfs>
  <cellStyles count="16">
    <cellStyle name="Comma" xfId="1" builtinId="3"/>
    <cellStyle name="Comma 2" xfId="5" xr:uid="{00000000-0005-0000-0000-000001000000}"/>
    <cellStyle name="Comma 3" xfId="3" xr:uid="{00000000-0005-0000-0000-000002000000}"/>
    <cellStyle name="Comma 4" xfId="4" xr:uid="{00000000-0005-0000-0000-000003000000}"/>
    <cellStyle name="FORECAST" xfId="6" xr:uid="{00000000-0005-0000-0000-000004000000}"/>
    <cellStyle name="HEADINGS" xfId="7" xr:uid="{00000000-0005-0000-0000-000005000000}"/>
    <cellStyle name="MACRO" xfId="8" xr:uid="{00000000-0005-0000-0000-000006000000}"/>
    <cellStyle name="Normal" xfId="0" builtinId="0"/>
    <cellStyle name="Normal 2" xfId="9" xr:uid="{00000000-0005-0000-0000-000008000000}"/>
    <cellStyle name="Percent" xfId="2" builtinId="5"/>
    <cellStyle name="PROTECTED" xfId="10" xr:uid="{00000000-0005-0000-0000-00000A000000}"/>
    <cellStyle name="sideways" xfId="11" xr:uid="{00000000-0005-0000-0000-00000B000000}"/>
    <cellStyle name="tons" xfId="12" xr:uid="{00000000-0005-0000-0000-00000C000000}"/>
    <cellStyle name="UNPROTECTED" xfId="13" xr:uid="{00000000-0005-0000-0000-00000D000000}"/>
    <cellStyle name="year" xfId="14" xr:uid="{00000000-0005-0000-0000-00000E000000}"/>
    <cellStyle name="YEARS" xfId="15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63500</xdr:colOff>
      <xdr:row>0</xdr:row>
      <xdr:rowOff>88900</xdr:rowOff>
    </xdr:from>
    <xdr:to>
      <xdr:col>1</xdr:col>
      <xdr:colOff>1701800</xdr:colOff>
      <xdr:row>3</xdr:row>
      <xdr:rowOff>18051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0200" y="88900"/>
          <a:ext cx="1638300" cy="6911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91723</xdr:colOff>
      <xdr:row>0</xdr:row>
      <xdr:rowOff>60678</xdr:rowOff>
    </xdr:from>
    <xdr:to>
      <xdr:col>3</xdr:col>
      <xdr:colOff>1730023</xdr:colOff>
      <xdr:row>2</xdr:row>
      <xdr:rowOff>229718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78945" y="60678"/>
          <a:ext cx="1638300" cy="6770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50800</xdr:colOff>
      <xdr:row>1</xdr:row>
      <xdr:rowOff>38100</xdr:rowOff>
    </xdr:from>
    <xdr:to>
      <xdr:col>2</xdr:col>
      <xdr:colOff>533400</xdr:colOff>
      <xdr:row>4</xdr:row>
      <xdr:rowOff>3940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185CF5-2A5D-1748-859D-538DA14A85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300" y="228600"/>
          <a:ext cx="1638300" cy="6770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K81"/>
  <sheetViews>
    <sheetView topLeftCell="A32" zoomScale="80" zoomScaleNormal="80" workbookViewId="0">
      <selection activeCell="R25" sqref="R25"/>
    </sheetView>
  </sheetViews>
  <sheetFormatPr baseColWidth="10" defaultColWidth="8.83203125" defaultRowHeight="15"/>
  <cols>
    <col min="1" max="1" width="4" customWidth="1"/>
    <col min="2" max="2" width="43" customWidth="1"/>
    <col min="3" max="3" width="3.83203125" customWidth="1"/>
    <col min="4" max="15" width="14.5" customWidth="1"/>
    <col min="16" max="16" width="1.5" customWidth="1"/>
    <col min="17" max="17" width="17" customWidth="1"/>
    <col min="18" max="18" width="14.5" customWidth="1"/>
    <col min="21" max="21" width="20.33203125" customWidth="1"/>
    <col min="22" max="22" width="14.5" bestFit="1" customWidth="1"/>
  </cols>
  <sheetData>
    <row r="1" spans="1:63" s="2" customFormat="1" ht="20.25" customHeight="1"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1:63" s="2" customFormat="1" ht="20.25" customHeight="1">
      <c r="G2" s="41"/>
      <c r="H2" s="38"/>
      <c r="I2" s="39" t="s">
        <v>25</v>
      </c>
      <c r="J2" s="38"/>
      <c r="K2" s="42"/>
      <c r="M2" s="34" t="s">
        <v>41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</row>
    <row r="3" spans="1:63" s="2" customFormat="1" ht="19.5" customHeight="1">
      <c r="G3" s="43"/>
      <c r="H3" s="40"/>
      <c r="I3" s="40" t="s">
        <v>51</v>
      </c>
      <c r="J3" s="40"/>
      <c r="K3" s="44"/>
      <c r="M3" s="2" t="s">
        <v>42</v>
      </c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</row>
    <row r="4" spans="1:63" ht="24" customHeight="1">
      <c r="B4" s="28" t="s">
        <v>24</v>
      </c>
      <c r="C4" s="25"/>
      <c r="D4" t="s">
        <v>125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5" t="s">
        <v>13</v>
      </c>
    </row>
    <row r="5" spans="1:63" s="1" customFormat="1" ht="15" customHeight="1">
      <c r="B5" s="4"/>
      <c r="C5" s="4"/>
      <c r="D5" s="3" t="s">
        <v>1</v>
      </c>
      <c r="E5" s="3" t="s">
        <v>2</v>
      </c>
      <c r="F5" s="3" t="s">
        <v>3</v>
      </c>
      <c r="G5" s="3" t="s">
        <v>4</v>
      </c>
      <c r="H5" s="3" t="s">
        <v>5</v>
      </c>
      <c r="I5" s="3" t="s">
        <v>6</v>
      </c>
      <c r="J5" s="3" t="s">
        <v>7</v>
      </c>
      <c r="K5" s="3" t="s">
        <v>8</v>
      </c>
      <c r="L5" s="3" t="s">
        <v>9</v>
      </c>
      <c r="M5" s="3" t="s">
        <v>10</v>
      </c>
      <c r="N5" s="3" t="s">
        <v>11</v>
      </c>
      <c r="O5" s="3" t="s">
        <v>12</v>
      </c>
      <c r="P5" s="3"/>
      <c r="Q5" s="3" t="s">
        <v>14</v>
      </c>
    </row>
    <row r="6" spans="1:63" s="1" customFormat="1">
      <c r="B6" s="23" t="s">
        <v>21</v>
      </c>
      <c r="C6" s="23"/>
    </row>
    <row r="7" spans="1:63">
      <c r="A7" s="1"/>
      <c r="B7" t="s">
        <v>45</v>
      </c>
      <c r="D7" s="47" t="s">
        <v>15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9"/>
      <c r="Q7" s="61" t="s">
        <v>16</v>
      </c>
      <c r="R7" s="16"/>
      <c r="S7" s="1"/>
    </row>
    <row r="8" spans="1:63">
      <c r="A8" s="1"/>
      <c r="D8" s="4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9"/>
      <c r="Q8" s="9"/>
    </row>
    <row r="9" spans="1:63">
      <c r="A9" s="1"/>
      <c r="B9" s="1" t="s">
        <v>62</v>
      </c>
      <c r="D9" s="49"/>
    </row>
    <row r="10" spans="1:63">
      <c r="B10" s="20" t="s">
        <v>38</v>
      </c>
      <c r="C10" s="20"/>
      <c r="D10" s="4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9"/>
      <c r="Q10" s="9"/>
    </row>
    <row r="11" spans="1:63">
      <c r="B11" s="22" t="s">
        <v>26</v>
      </c>
      <c r="C11" s="20"/>
      <c r="D11" s="47" t="s">
        <v>77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9"/>
      <c r="Q11" s="9"/>
    </row>
    <row r="12" spans="1:63">
      <c r="B12" s="22" t="s">
        <v>27</v>
      </c>
      <c r="C12" s="20"/>
      <c r="D12" s="47" t="s">
        <v>78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9"/>
      <c r="Q12" s="9"/>
    </row>
    <row r="13" spans="1:63">
      <c r="B13" s="22" t="s">
        <v>28</v>
      </c>
      <c r="C13" s="20"/>
      <c r="D13" s="47" t="s">
        <v>79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9"/>
      <c r="Q13" s="9"/>
    </row>
    <row r="14" spans="1:63">
      <c r="B14" s="22" t="s">
        <v>29</v>
      </c>
      <c r="C14" s="20"/>
      <c r="D14" s="50" t="s">
        <v>80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9"/>
      <c r="Q14" s="10"/>
    </row>
    <row r="15" spans="1:63">
      <c r="B15" s="20" t="s">
        <v>39</v>
      </c>
      <c r="C15" s="20"/>
      <c r="D15" s="51" t="s">
        <v>107</v>
      </c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9"/>
      <c r="Q15" s="9"/>
    </row>
    <row r="16" spans="1:63">
      <c r="B16" s="20"/>
      <c r="C16" s="20"/>
      <c r="D16" s="49"/>
    </row>
    <row r="17" spans="1:22">
      <c r="B17" s="20" t="s">
        <v>32</v>
      </c>
      <c r="C17" s="21"/>
      <c r="D17" s="52" t="s">
        <v>82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</row>
    <row r="18" spans="1:22">
      <c r="B18" s="20"/>
      <c r="D18" s="49"/>
      <c r="U18" s="17"/>
      <c r="V18" s="14"/>
    </row>
    <row r="19" spans="1:22">
      <c r="B19" s="20" t="s">
        <v>53</v>
      </c>
      <c r="C19" s="20"/>
      <c r="D19" s="49"/>
      <c r="U19" s="17"/>
    </row>
    <row r="20" spans="1:22">
      <c r="B20" s="22" t="s">
        <v>108</v>
      </c>
      <c r="C20" s="20"/>
      <c r="D20" s="49"/>
      <c r="U20" s="17"/>
    </row>
    <row r="21" spans="1:22">
      <c r="B21" s="33" t="s">
        <v>68</v>
      </c>
      <c r="C21" s="20"/>
      <c r="D21" s="49" t="s">
        <v>126</v>
      </c>
    </row>
    <row r="22" spans="1:22">
      <c r="B22" s="33" t="s">
        <v>69</v>
      </c>
      <c r="C22" s="20"/>
      <c r="D22" s="49" t="s">
        <v>83</v>
      </c>
    </row>
    <row r="23" spans="1:22">
      <c r="B23" s="33" t="s">
        <v>70</v>
      </c>
      <c r="C23" s="20"/>
      <c r="D23" s="50" t="s">
        <v>84</v>
      </c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Q23" s="46"/>
    </row>
    <row r="24" spans="1:22">
      <c r="B24" s="22" t="s">
        <v>109</v>
      </c>
      <c r="C24" s="21"/>
      <c r="D24" s="51" t="s">
        <v>110</v>
      </c>
    </row>
    <row r="25" spans="1:22">
      <c r="B25" s="22" t="s">
        <v>30</v>
      </c>
      <c r="C25" s="21"/>
      <c r="D25" s="50" t="s">
        <v>85</v>
      </c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Q25" s="46"/>
    </row>
    <row r="26" spans="1:22">
      <c r="B26" s="20" t="s">
        <v>52</v>
      </c>
      <c r="C26" s="21"/>
      <c r="D26" s="51" t="s">
        <v>86</v>
      </c>
    </row>
    <row r="27" spans="1:22" s="1" customFormat="1" ht="16" thickBot="1">
      <c r="A27"/>
      <c r="B27" s="20"/>
      <c r="C27" s="21"/>
      <c r="D27" s="58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Q27" s="59"/>
      <c r="T27"/>
      <c r="U27"/>
    </row>
    <row r="28" spans="1:22" ht="16" thickTop="1">
      <c r="B28" s="1" t="s">
        <v>63</v>
      </c>
      <c r="C28" s="21"/>
      <c r="D28" s="51" t="s">
        <v>87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9"/>
      <c r="Q28" s="9"/>
      <c r="T28" s="1"/>
      <c r="U28" s="1"/>
    </row>
    <row r="29" spans="1:22">
      <c r="C29" s="20"/>
      <c r="D29" s="49"/>
    </row>
    <row r="30" spans="1:22">
      <c r="B30" s="29" t="s">
        <v>64</v>
      </c>
      <c r="C30" s="20"/>
      <c r="D30" s="49"/>
    </row>
    <row r="31" spans="1:22">
      <c r="B31" s="20" t="s">
        <v>55</v>
      </c>
      <c r="C31" s="20"/>
      <c r="D31" s="54" t="s">
        <v>88</v>
      </c>
    </row>
    <row r="32" spans="1:22">
      <c r="B32" s="20" t="s">
        <v>54</v>
      </c>
      <c r="C32" s="21"/>
      <c r="D32" s="54" t="s">
        <v>89</v>
      </c>
    </row>
    <row r="33" spans="2:18">
      <c r="B33" s="20"/>
      <c r="C33" s="21"/>
      <c r="D33" s="49"/>
    </row>
    <row r="34" spans="2:18">
      <c r="B34" s="20" t="s">
        <v>31</v>
      </c>
      <c r="D34" s="49" t="s">
        <v>114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9"/>
      <c r="R34" s="16"/>
    </row>
    <row r="35" spans="2:18">
      <c r="B35" s="20" t="s">
        <v>57</v>
      </c>
      <c r="D35" s="49" t="s">
        <v>90</v>
      </c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9"/>
      <c r="Q35" s="8"/>
    </row>
    <row r="36" spans="2:18">
      <c r="B36" s="20" t="s">
        <v>58</v>
      </c>
      <c r="D36" s="54" t="s">
        <v>75</v>
      </c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</row>
    <row r="37" spans="2:18">
      <c r="B37" s="20"/>
      <c r="D37" s="49"/>
    </row>
    <row r="38" spans="2:18">
      <c r="B38" s="20" t="s">
        <v>44</v>
      </c>
      <c r="D38" s="55" t="s">
        <v>91</v>
      </c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9"/>
      <c r="Q38" s="9"/>
    </row>
    <row r="39" spans="2:18">
      <c r="B39" s="20" t="s">
        <v>37</v>
      </c>
      <c r="C39" s="24"/>
      <c r="D39" s="55" t="s">
        <v>92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9"/>
      <c r="Q39" s="9"/>
    </row>
    <row r="40" spans="2:18">
      <c r="B40" s="20"/>
      <c r="D40" s="49"/>
    </row>
    <row r="41" spans="2:18">
      <c r="B41" s="20" t="s">
        <v>46</v>
      </c>
      <c r="C41" s="20"/>
    </row>
    <row r="42" spans="2:18">
      <c r="B42" s="22" t="s">
        <v>117</v>
      </c>
      <c r="C42" s="20"/>
      <c r="D42" s="54" t="s">
        <v>121</v>
      </c>
    </row>
    <row r="43" spans="2:18">
      <c r="B43" s="22" t="s">
        <v>118</v>
      </c>
      <c r="C43" s="20"/>
      <c r="D43" s="54" t="s">
        <v>122</v>
      </c>
    </row>
    <row r="44" spans="2:18">
      <c r="B44" s="22" t="s">
        <v>119</v>
      </c>
      <c r="C44" s="20"/>
      <c r="D44" s="54" t="s">
        <v>123</v>
      </c>
    </row>
    <row r="45" spans="2:18">
      <c r="B45" s="22" t="s">
        <v>120</v>
      </c>
      <c r="C45" s="20"/>
      <c r="D45" s="54" t="s">
        <v>124</v>
      </c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Q45" s="46"/>
    </row>
    <row r="46" spans="2:18">
      <c r="B46" s="20" t="s">
        <v>116</v>
      </c>
      <c r="C46" s="20"/>
      <c r="D46" s="51" t="s">
        <v>106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9"/>
      <c r="Q46" s="9"/>
    </row>
    <row r="47" spans="2:18">
      <c r="C47" s="20"/>
      <c r="D47" s="4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9"/>
      <c r="Q47" s="9"/>
    </row>
    <row r="48" spans="2:18">
      <c r="B48" s="21" t="s">
        <v>61</v>
      </c>
      <c r="C48" s="20"/>
      <c r="D48" s="54" t="s">
        <v>76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</row>
    <row r="49" spans="1:19">
      <c r="A49" s="1"/>
      <c r="B49" t="s">
        <v>23</v>
      </c>
      <c r="C49" s="20"/>
      <c r="D49" s="54" t="s">
        <v>93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9"/>
      <c r="Q49" s="9"/>
      <c r="R49" s="1"/>
      <c r="S49" s="1"/>
    </row>
    <row r="50" spans="1:19">
      <c r="B50" t="s">
        <v>18</v>
      </c>
      <c r="C50" s="20"/>
      <c r="D50" s="54" t="s">
        <v>94</v>
      </c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9"/>
      <c r="Q50" s="9"/>
    </row>
    <row r="51" spans="1:19">
      <c r="C51" s="20"/>
      <c r="D51" s="54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9"/>
      <c r="Q51" s="9"/>
    </row>
    <row r="52" spans="1:19">
      <c r="B52" t="s">
        <v>47</v>
      </c>
      <c r="C52" s="20"/>
      <c r="D52" s="47" t="s">
        <v>95</v>
      </c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9"/>
      <c r="Q52" s="61" t="s">
        <v>17</v>
      </c>
    </row>
    <row r="53" spans="1:19">
      <c r="B53" t="s">
        <v>56</v>
      </c>
      <c r="C53" s="20"/>
      <c r="D53" s="47" t="s">
        <v>96</v>
      </c>
    </row>
    <row r="54" spans="1:19" ht="16" thickBot="1">
      <c r="C54" s="20"/>
      <c r="D54" s="53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Q54" s="30"/>
    </row>
    <row r="55" spans="1:19" ht="16" thickTop="1">
      <c r="B55" s="29" t="s">
        <v>33</v>
      </c>
      <c r="C55" s="20"/>
      <c r="D55" s="51" t="s">
        <v>111</v>
      </c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3"/>
      <c r="Q55" s="13"/>
    </row>
    <row r="56" spans="1:19">
      <c r="B56" s="29"/>
      <c r="C56" s="20"/>
      <c r="D56" s="49"/>
    </row>
    <row r="57" spans="1:19" ht="26.25" customHeight="1">
      <c r="B57" s="28" t="s">
        <v>24</v>
      </c>
      <c r="C57" s="25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5" t="s">
        <v>13</v>
      </c>
    </row>
    <row r="58" spans="1:19" s="1" customFormat="1" ht="18" customHeight="1">
      <c r="B58" s="4"/>
      <c r="C58" s="4"/>
      <c r="D58" s="3" t="s">
        <v>1</v>
      </c>
      <c r="E58" s="3" t="s">
        <v>2</v>
      </c>
      <c r="F58" s="3" t="s">
        <v>3</v>
      </c>
      <c r="G58" s="3" t="s">
        <v>4</v>
      </c>
      <c r="H58" s="3" t="s">
        <v>5</v>
      </c>
      <c r="I58" s="3" t="s">
        <v>6</v>
      </c>
      <c r="J58" s="3" t="s">
        <v>7</v>
      </c>
      <c r="K58" s="3" t="s">
        <v>8</v>
      </c>
      <c r="L58" s="3" t="s">
        <v>9</v>
      </c>
      <c r="M58" s="3" t="s">
        <v>10</v>
      </c>
      <c r="N58" s="3" t="s">
        <v>11</v>
      </c>
      <c r="O58" s="3" t="s">
        <v>12</v>
      </c>
      <c r="P58" s="3"/>
      <c r="Q58" s="35"/>
    </row>
    <row r="59" spans="1:19">
      <c r="B59" s="23" t="s">
        <v>22</v>
      </c>
      <c r="C59" s="22"/>
      <c r="D59" s="49"/>
    </row>
    <row r="60" spans="1:19">
      <c r="B60" s="31" t="s">
        <v>19</v>
      </c>
      <c r="C60" s="22"/>
      <c r="D60" s="49"/>
    </row>
    <row r="61" spans="1:19">
      <c r="B61" s="20" t="s">
        <v>60</v>
      </c>
      <c r="C61" s="22"/>
      <c r="D61" s="54" t="s">
        <v>97</v>
      </c>
    </row>
    <row r="62" spans="1:19">
      <c r="B62" s="20" t="s">
        <v>34</v>
      </c>
      <c r="C62" s="22"/>
      <c r="D62" s="54" t="s">
        <v>98</v>
      </c>
    </row>
    <row r="63" spans="1:19">
      <c r="B63" s="20" t="s">
        <v>59</v>
      </c>
      <c r="C63" s="22"/>
      <c r="D63" s="54" t="s">
        <v>99</v>
      </c>
    </row>
    <row r="64" spans="1:19">
      <c r="B64" s="20" t="s">
        <v>43</v>
      </c>
      <c r="C64" s="22"/>
      <c r="D64" s="54" t="s">
        <v>100</v>
      </c>
    </row>
    <row r="65" spans="2:17">
      <c r="B65" s="20" t="s">
        <v>48</v>
      </c>
      <c r="C65" s="20"/>
      <c r="D65" s="54" t="s">
        <v>101</v>
      </c>
    </row>
    <row r="66" spans="2:17">
      <c r="B66" s="20" t="s">
        <v>36</v>
      </c>
      <c r="C66" s="20"/>
      <c r="D66" s="54" t="s">
        <v>102</v>
      </c>
    </row>
    <row r="67" spans="2:17">
      <c r="B67" s="32" t="s">
        <v>35</v>
      </c>
      <c r="C67" s="22"/>
      <c r="D67" s="56" t="s">
        <v>103</v>
      </c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Q67" s="46"/>
    </row>
    <row r="68" spans="2:17">
      <c r="B68" s="1" t="s">
        <v>20</v>
      </c>
      <c r="C68" s="22"/>
      <c r="D68" s="51" t="s">
        <v>81</v>
      </c>
    </row>
    <row r="69" spans="2:17">
      <c r="B69" s="18"/>
      <c r="C69" s="22"/>
      <c r="D69" s="49"/>
    </row>
    <row r="70" spans="2:17">
      <c r="B70" s="1" t="s">
        <v>112</v>
      </c>
      <c r="C70" s="22"/>
      <c r="D70" s="47" t="s">
        <v>115</v>
      </c>
    </row>
    <row r="71" spans="2:17">
      <c r="B71" s="36" t="s">
        <v>49</v>
      </c>
      <c r="C71" s="20"/>
      <c r="D71" s="57" t="s">
        <v>104</v>
      </c>
    </row>
    <row r="72" spans="2:17">
      <c r="C72" s="20"/>
      <c r="D72" s="49"/>
    </row>
    <row r="73" spans="2:17">
      <c r="B73" s="18" t="s">
        <v>0</v>
      </c>
      <c r="C73" s="22"/>
      <c r="D73" s="51" t="s">
        <v>73</v>
      </c>
    </row>
    <row r="74" spans="2:17">
      <c r="B74" s="37" t="s">
        <v>50</v>
      </c>
      <c r="C74" s="22"/>
      <c r="D74" s="51" t="s">
        <v>72</v>
      </c>
    </row>
    <row r="75" spans="2:17" ht="16" thickBot="1">
      <c r="C75" s="22"/>
      <c r="D75" s="53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Q75" s="30"/>
    </row>
    <row r="76" spans="2:17" ht="16" thickTop="1">
      <c r="B76" s="29" t="s">
        <v>40</v>
      </c>
      <c r="C76" s="22"/>
      <c r="D76" s="51" t="s">
        <v>74</v>
      </c>
    </row>
    <row r="79" spans="2:17" ht="16">
      <c r="B79" s="45" t="s">
        <v>113</v>
      </c>
    </row>
    <row r="80" spans="2:17" ht="16">
      <c r="B80" s="45" t="s">
        <v>105</v>
      </c>
    </row>
    <row r="81" spans="2:2" ht="16">
      <c r="B81" s="45" t="s">
        <v>66</v>
      </c>
    </row>
  </sheetData>
  <pageMargins left="0.25" right="0.25" top="0.75" bottom="0.75" header="0.3" footer="0.3"/>
  <pageSetup paperSize="5" scale="70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Q54"/>
  <sheetViews>
    <sheetView zoomScale="90" zoomScaleNormal="90" workbookViewId="0">
      <selection activeCell="A5" sqref="A5:CQ53"/>
    </sheetView>
  </sheetViews>
  <sheetFormatPr baseColWidth="10" defaultColWidth="8.83203125" defaultRowHeight="15"/>
  <cols>
    <col min="3" max="3" width="10.83203125" customWidth="1"/>
    <col min="4" max="4" width="44.6640625" customWidth="1"/>
    <col min="5" max="14" width="15.6640625" customWidth="1"/>
    <col min="15" max="15" width="15.83203125" customWidth="1"/>
    <col min="16" max="16" width="15.6640625" customWidth="1"/>
    <col min="17" max="17" width="1.5" customWidth="1"/>
    <col min="18" max="18" width="19.5" customWidth="1"/>
    <col min="44" max="44" width="12.5" customWidth="1"/>
  </cols>
  <sheetData>
    <row r="1" spans="1:95" s="2" customFormat="1" ht="20.25" customHeight="1">
      <c r="R1"/>
    </row>
    <row r="2" spans="1:95" s="2" customFormat="1" ht="20.25" customHeight="1">
      <c r="H2" s="41"/>
      <c r="I2" s="38"/>
      <c r="J2" s="39" t="s">
        <v>25</v>
      </c>
      <c r="K2" s="38"/>
      <c r="L2" s="42"/>
      <c r="R2"/>
    </row>
    <row r="3" spans="1:95" s="2" customFormat="1" ht="19.5" customHeight="1">
      <c r="H3" s="43"/>
      <c r="I3" s="40"/>
      <c r="J3" s="40" t="s">
        <v>51</v>
      </c>
      <c r="K3" s="40"/>
      <c r="L3" s="44"/>
      <c r="R3"/>
    </row>
    <row r="4" spans="1:95" ht="26.25" customHeight="1">
      <c r="D4" s="28" t="s">
        <v>127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5" t="s">
        <v>13</v>
      </c>
    </row>
    <row r="5" spans="1:95" s="1" customFormat="1" ht="18" customHeight="1">
      <c r="D5" s="4"/>
      <c r="E5" s="3" t="s">
        <v>1</v>
      </c>
      <c r="F5" s="3" t="s">
        <v>2</v>
      </c>
      <c r="G5" s="3" t="s">
        <v>3</v>
      </c>
      <c r="H5" s="3" t="s">
        <v>4</v>
      </c>
      <c r="I5" s="3" t="s">
        <v>5</v>
      </c>
      <c r="J5" s="3" t="s">
        <v>6</v>
      </c>
      <c r="K5" s="3" t="s">
        <v>7</v>
      </c>
      <c r="L5" s="3" t="s">
        <v>8</v>
      </c>
      <c r="M5" s="3" t="s">
        <v>9</v>
      </c>
      <c r="N5" s="3" t="s">
        <v>10</v>
      </c>
      <c r="O5" s="3" t="s">
        <v>11</v>
      </c>
      <c r="P5" s="3" t="s">
        <v>12</v>
      </c>
      <c r="Q5" s="3"/>
      <c r="R5" s="35" t="s">
        <v>128</v>
      </c>
      <c r="S5" s="62" t="s">
        <v>1</v>
      </c>
      <c r="T5" s="62" t="s">
        <v>2</v>
      </c>
      <c r="U5" s="62" t="s">
        <v>3</v>
      </c>
      <c r="V5" s="62" t="s">
        <v>4</v>
      </c>
      <c r="W5" s="62" t="s">
        <v>5</v>
      </c>
      <c r="X5" s="62" t="s">
        <v>6</v>
      </c>
      <c r="Y5" s="62" t="s">
        <v>7</v>
      </c>
      <c r="Z5" s="62" t="s">
        <v>8</v>
      </c>
      <c r="AA5" s="62" t="s">
        <v>9</v>
      </c>
      <c r="AB5" s="62" t="s">
        <v>10</v>
      </c>
      <c r="AC5" s="62" t="s">
        <v>11</v>
      </c>
      <c r="AD5" s="62" t="s">
        <v>12</v>
      </c>
      <c r="AE5" s="63" t="s">
        <v>129</v>
      </c>
      <c r="AF5" s="3" t="s">
        <v>1</v>
      </c>
      <c r="AG5" s="3" t="s">
        <v>2</v>
      </c>
      <c r="AH5" s="3" t="s">
        <v>3</v>
      </c>
      <c r="AI5" s="3" t="s">
        <v>4</v>
      </c>
      <c r="AJ5" s="3" t="s">
        <v>5</v>
      </c>
      <c r="AK5" s="3" t="s">
        <v>6</v>
      </c>
      <c r="AL5" s="3" t="s">
        <v>7</v>
      </c>
      <c r="AM5" s="3" t="s">
        <v>8</v>
      </c>
      <c r="AN5" s="3" t="s">
        <v>9</v>
      </c>
      <c r="AO5" s="3" t="s">
        <v>10</v>
      </c>
      <c r="AP5" s="3" t="s">
        <v>11</v>
      </c>
      <c r="AQ5" s="3" t="s">
        <v>12</v>
      </c>
      <c r="AR5" s="35">
        <v>2019</v>
      </c>
      <c r="AS5" s="3" t="s">
        <v>1</v>
      </c>
      <c r="AT5" s="3" t="s">
        <v>2</v>
      </c>
      <c r="AU5" s="3" t="s">
        <v>3</v>
      </c>
      <c r="AV5" s="3" t="s">
        <v>4</v>
      </c>
      <c r="AW5" s="3" t="s">
        <v>5</v>
      </c>
      <c r="AX5" s="3" t="s">
        <v>6</v>
      </c>
      <c r="AY5" s="3" t="s">
        <v>7</v>
      </c>
      <c r="AZ5" s="3" t="s">
        <v>8</v>
      </c>
      <c r="BA5" s="3" t="s">
        <v>9</v>
      </c>
      <c r="BB5" s="3" t="s">
        <v>10</v>
      </c>
      <c r="BC5" s="3" t="s">
        <v>11</v>
      </c>
      <c r="BD5" s="3" t="s">
        <v>12</v>
      </c>
      <c r="BE5" s="35" t="s">
        <v>130</v>
      </c>
      <c r="BF5" s="3" t="s">
        <v>1</v>
      </c>
      <c r="BG5" s="3" t="s">
        <v>2</v>
      </c>
      <c r="BH5" s="3" t="s">
        <v>3</v>
      </c>
      <c r="BI5" s="3" t="s">
        <v>4</v>
      </c>
      <c r="BJ5" s="3" t="s">
        <v>5</v>
      </c>
      <c r="BK5" s="3" t="s">
        <v>6</v>
      </c>
      <c r="BL5" s="3" t="s">
        <v>7</v>
      </c>
      <c r="BM5" s="3" t="s">
        <v>8</v>
      </c>
      <c r="BN5" s="3" t="s">
        <v>9</v>
      </c>
      <c r="BO5" s="3" t="s">
        <v>10</v>
      </c>
      <c r="BP5" s="3" t="s">
        <v>11</v>
      </c>
      <c r="BQ5" s="3" t="s">
        <v>12</v>
      </c>
      <c r="BR5" s="35" t="s">
        <v>131</v>
      </c>
      <c r="BS5" s="3" t="s">
        <v>1</v>
      </c>
      <c r="BT5" s="3" t="s">
        <v>2</v>
      </c>
      <c r="BU5" s="3" t="s">
        <v>3</v>
      </c>
      <c r="BV5" s="3" t="s">
        <v>4</v>
      </c>
      <c r="BW5" s="3" t="s">
        <v>5</v>
      </c>
      <c r="BX5" s="3" t="s">
        <v>6</v>
      </c>
      <c r="BY5" s="3" t="s">
        <v>7</v>
      </c>
      <c r="BZ5" s="3" t="s">
        <v>8</v>
      </c>
      <c r="CA5" s="3" t="s">
        <v>9</v>
      </c>
      <c r="CB5" s="3" t="s">
        <v>10</v>
      </c>
      <c r="CC5" s="3" t="s">
        <v>11</v>
      </c>
      <c r="CD5" s="3" t="s">
        <v>12</v>
      </c>
      <c r="CE5" s="35" t="s">
        <v>132</v>
      </c>
      <c r="CF5" s="3" t="s">
        <v>1</v>
      </c>
      <c r="CG5" s="3" t="s">
        <v>2</v>
      </c>
      <c r="CH5" s="3" t="s">
        <v>3</v>
      </c>
      <c r="CI5" s="3" t="s">
        <v>4</v>
      </c>
      <c r="CJ5" s="3" t="s">
        <v>5</v>
      </c>
      <c r="CK5" s="3" t="s">
        <v>6</v>
      </c>
      <c r="CL5" s="3" t="s">
        <v>7</v>
      </c>
      <c r="CM5" s="3" t="s">
        <v>8</v>
      </c>
      <c r="CN5" s="3" t="s">
        <v>9</v>
      </c>
      <c r="CO5" s="3" t="s">
        <v>10</v>
      </c>
      <c r="CP5" s="3" t="s">
        <v>11</v>
      </c>
      <c r="CQ5" s="35" t="s">
        <v>133</v>
      </c>
    </row>
    <row r="6" spans="1:95" s="1" customFormat="1">
      <c r="A6" s="96" t="s">
        <v>21</v>
      </c>
      <c r="C6" s="23"/>
      <c r="D6" t="s">
        <v>45</v>
      </c>
      <c r="E6" s="19">
        <v>9541435.0999999996</v>
      </c>
      <c r="F6" s="19">
        <v>9840216.9000000004</v>
      </c>
      <c r="G6" s="19">
        <v>9986923.0999999996</v>
      </c>
      <c r="H6" s="19">
        <v>9730854.0999999996</v>
      </c>
      <c r="I6" s="19">
        <v>8740218.4000000004</v>
      </c>
      <c r="J6" s="19">
        <v>8500437.5</v>
      </c>
      <c r="K6" s="19">
        <v>8533682.5999999996</v>
      </c>
      <c r="L6" s="19">
        <v>8827999.5</v>
      </c>
      <c r="M6" s="19">
        <v>9348266.5999999996</v>
      </c>
      <c r="N6" s="19">
        <v>9024224.0999999996</v>
      </c>
      <c r="O6" s="19">
        <v>9014799.4000000004</v>
      </c>
      <c r="P6" s="19">
        <v>10208666.9</v>
      </c>
      <c r="Q6" s="9"/>
      <c r="R6" s="9">
        <v>9541435.0999999996</v>
      </c>
      <c r="S6" s="64">
        <v>10656076.6</v>
      </c>
      <c r="T6" s="64">
        <v>10405492.800000001</v>
      </c>
      <c r="U6" s="64">
        <v>10631940.800000001</v>
      </c>
      <c r="V6" s="64">
        <v>11209558</v>
      </c>
      <c r="W6" s="64">
        <v>10800400.199999999</v>
      </c>
      <c r="X6" s="64">
        <v>11504366.5</v>
      </c>
      <c r="Y6" s="64">
        <v>11191129.6</v>
      </c>
      <c r="Z6" s="64">
        <v>10907670.6</v>
      </c>
      <c r="AA6" s="64">
        <v>11967631.1</v>
      </c>
      <c r="AB6" s="64">
        <v>11965276.199999999</v>
      </c>
      <c r="AC6" s="64">
        <v>12019230.5</v>
      </c>
      <c r="AD6" s="64">
        <v>11837031.699999999</v>
      </c>
      <c r="AE6" s="65">
        <v>10656076.6</v>
      </c>
      <c r="AF6" s="71">
        <v>11868370.1</v>
      </c>
      <c r="AG6" s="71">
        <v>10876201.9</v>
      </c>
      <c r="AH6" s="71">
        <v>11439430.9</v>
      </c>
      <c r="AI6" s="71">
        <v>11598291.300000001</v>
      </c>
      <c r="AJ6" s="71">
        <v>11983513.699999999</v>
      </c>
      <c r="AK6" s="71">
        <v>11382988</v>
      </c>
      <c r="AL6" s="71">
        <v>10940624.6</v>
      </c>
      <c r="AM6" s="71">
        <v>10382183.6</v>
      </c>
      <c r="AN6" s="71">
        <v>10436190</v>
      </c>
      <c r="AO6" s="71">
        <v>10619700.9</v>
      </c>
      <c r="AP6" s="71">
        <v>10929219.199999999</v>
      </c>
      <c r="AQ6" s="71">
        <v>11776340.9</v>
      </c>
      <c r="AR6" s="72">
        <v>11868370.1</v>
      </c>
      <c r="AS6" s="19">
        <v>11921035.800000001</v>
      </c>
      <c r="AT6" s="19">
        <v>11377773.9</v>
      </c>
      <c r="AU6" s="19">
        <v>11347468.199999999</v>
      </c>
      <c r="AV6" s="19">
        <v>11150185.800000001</v>
      </c>
      <c r="AW6" s="19">
        <v>11735037.9</v>
      </c>
      <c r="AX6" s="19">
        <v>11604255.699999999</v>
      </c>
      <c r="AY6" s="19">
        <v>11089592.300000001</v>
      </c>
      <c r="AZ6" s="19">
        <v>10665639.5</v>
      </c>
      <c r="BA6" s="19">
        <v>10305834.800000001</v>
      </c>
      <c r="BB6" s="19">
        <v>10125401.699999999</v>
      </c>
      <c r="BC6" s="19">
        <v>9946592.4000000004</v>
      </c>
      <c r="BD6" s="19">
        <v>10570065.699999999</v>
      </c>
      <c r="BE6" s="9">
        <v>11921035.800000001</v>
      </c>
      <c r="BF6" s="19">
        <v>11191772</v>
      </c>
      <c r="BG6" s="19">
        <v>11471104.800000001</v>
      </c>
      <c r="BH6" s="19">
        <v>10909334.6</v>
      </c>
      <c r="BI6" s="19">
        <v>11671129.9</v>
      </c>
      <c r="BJ6" s="19">
        <v>11856607.9</v>
      </c>
      <c r="BK6" s="19">
        <v>11772784</v>
      </c>
      <c r="BL6" s="19">
        <v>11705120.800000001</v>
      </c>
      <c r="BM6" s="19">
        <v>11964726.1</v>
      </c>
      <c r="BN6" s="19">
        <v>11917774.800000001</v>
      </c>
      <c r="BO6" s="19">
        <v>12183074.300000001</v>
      </c>
      <c r="BP6" s="19">
        <v>12816867.199999999</v>
      </c>
      <c r="BQ6" s="19">
        <v>12684001.5</v>
      </c>
      <c r="BR6" s="9">
        <v>11191772</v>
      </c>
      <c r="BS6" s="19">
        <v>11760098.800000001</v>
      </c>
      <c r="BT6" s="19">
        <v>10517088.4</v>
      </c>
      <c r="BU6" s="19">
        <v>10411031.699999999</v>
      </c>
      <c r="BV6" s="19">
        <v>10129376</v>
      </c>
      <c r="BW6" s="19">
        <v>10217290.4</v>
      </c>
      <c r="BX6" s="19">
        <v>10548783.4</v>
      </c>
      <c r="BY6" s="19">
        <v>10143492.300000001</v>
      </c>
      <c r="BZ6" s="19">
        <v>10201256.1</v>
      </c>
      <c r="CA6" s="19">
        <v>10392660.5</v>
      </c>
      <c r="CB6" s="19">
        <v>10381738.699999999</v>
      </c>
      <c r="CC6" s="19">
        <v>10541244.4</v>
      </c>
      <c r="CD6" s="19">
        <v>11256266.800000001</v>
      </c>
      <c r="CE6" s="9">
        <v>11760098.800000001</v>
      </c>
      <c r="CF6" s="19">
        <v>12051728.5</v>
      </c>
      <c r="CG6" s="19">
        <v>10608650.9</v>
      </c>
      <c r="CH6" s="19">
        <v>10238355.9</v>
      </c>
      <c r="CI6" s="19">
        <v>10412171</v>
      </c>
      <c r="CJ6" s="19">
        <v>10645666.9</v>
      </c>
      <c r="CK6" s="19">
        <v>9842986.9000000004</v>
      </c>
      <c r="CL6" s="19">
        <v>9119854.5</v>
      </c>
      <c r="CM6" s="19">
        <v>9335298.4000000004</v>
      </c>
      <c r="CN6" s="19">
        <v>9604204.8000000007</v>
      </c>
      <c r="CO6" s="19">
        <v>9536608.9000000004</v>
      </c>
      <c r="CP6" s="19">
        <v>9052701.0999999996</v>
      </c>
      <c r="CQ6" s="9">
        <v>12051728.5</v>
      </c>
    </row>
    <row r="7" spans="1:95" s="1" customFormat="1">
      <c r="A7" s="94"/>
      <c r="B7" s="94" t="s">
        <v>62</v>
      </c>
      <c r="C7" s="94" t="s">
        <v>134</v>
      </c>
      <c r="D7" s="22" t="s">
        <v>26</v>
      </c>
      <c r="E7" s="19">
        <v>1142615.8</v>
      </c>
      <c r="F7" s="19">
        <v>1050052.8999999999</v>
      </c>
      <c r="G7" s="19">
        <v>1173607.8999999999</v>
      </c>
      <c r="H7" s="19">
        <v>1117969.3999999999</v>
      </c>
      <c r="I7" s="19">
        <v>1142498.8</v>
      </c>
      <c r="J7" s="19">
        <v>1135296.2</v>
      </c>
      <c r="K7" s="19">
        <v>1173953.7</v>
      </c>
      <c r="L7" s="19">
        <v>1156635.8999999999</v>
      </c>
      <c r="M7" s="19">
        <v>1158360.3</v>
      </c>
      <c r="N7" s="19">
        <v>1222837.1000000001</v>
      </c>
      <c r="O7" s="19">
        <v>1231895.8999999999</v>
      </c>
      <c r="P7" s="19">
        <v>1294838.5</v>
      </c>
      <c r="Q7" s="9"/>
      <c r="R7" s="9">
        <v>14000562.4</v>
      </c>
      <c r="S7" s="64">
        <v>1297590.8999999999</v>
      </c>
      <c r="T7" s="64">
        <v>1179548.5</v>
      </c>
      <c r="U7" s="64">
        <v>1329205.3999999999</v>
      </c>
      <c r="V7" s="64">
        <v>1348566.1</v>
      </c>
      <c r="W7" s="64">
        <v>1369645</v>
      </c>
      <c r="X7" s="64">
        <v>1284804.3</v>
      </c>
      <c r="Y7" s="64">
        <v>1328003.1000000001</v>
      </c>
      <c r="Z7" s="64">
        <v>1363031.5</v>
      </c>
      <c r="AA7" s="64">
        <v>1323604.2</v>
      </c>
      <c r="AB7" s="64">
        <v>1385806.6</v>
      </c>
      <c r="AC7" s="64">
        <v>1370889.4</v>
      </c>
      <c r="AD7" s="64">
        <v>1448253.5</v>
      </c>
      <c r="AE7" s="65">
        <v>16028948.5</v>
      </c>
      <c r="AF7" s="71">
        <v>1383330.3</v>
      </c>
      <c r="AG7" s="71">
        <v>1233366.2</v>
      </c>
      <c r="AH7" s="71">
        <v>1411619.2</v>
      </c>
      <c r="AI7" s="71">
        <v>1390500.8</v>
      </c>
      <c r="AJ7" s="71">
        <v>1358216.6</v>
      </c>
      <c r="AK7" s="71">
        <v>1294112.3999999999</v>
      </c>
      <c r="AL7" s="71">
        <v>1353459.8</v>
      </c>
      <c r="AM7" s="71">
        <v>1341840.5</v>
      </c>
      <c r="AN7" s="71">
        <v>1292962.5</v>
      </c>
      <c r="AO7" s="71">
        <v>1376744.4</v>
      </c>
      <c r="AP7" s="71">
        <v>1376926.8</v>
      </c>
      <c r="AQ7" s="71">
        <v>1477750.6</v>
      </c>
      <c r="AR7" s="72">
        <v>16290830.100000001</v>
      </c>
      <c r="AS7" s="19">
        <v>1349856.5</v>
      </c>
      <c r="AT7" s="19">
        <v>1337999.6000000001</v>
      </c>
      <c r="AU7" s="19">
        <v>1391537</v>
      </c>
      <c r="AV7" s="19">
        <v>1118192.7</v>
      </c>
      <c r="AW7" s="19">
        <v>986134.4</v>
      </c>
      <c r="AX7" s="19">
        <v>1073151.7</v>
      </c>
      <c r="AY7" s="19">
        <v>1149923.5</v>
      </c>
      <c r="AZ7" s="19">
        <v>1169297.7</v>
      </c>
      <c r="BA7" s="19">
        <v>1105447.3</v>
      </c>
      <c r="BB7" s="19">
        <v>1161091.2</v>
      </c>
      <c r="BC7" s="19">
        <v>1160127</v>
      </c>
      <c r="BD7" s="19">
        <v>1209377.2</v>
      </c>
      <c r="BE7" s="9">
        <v>14212135.799999999</v>
      </c>
      <c r="BF7" s="19">
        <v>1173066</v>
      </c>
      <c r="BG7" s="19">
        <v>1025914.4</v>
      </c>
      <c r="BH7" s="19">
        <v>1205710.7</v>
      </c>
      <c r="BI7" s="19">
        <v>1184083.1000000001</v>
      </c>
      <c r="BJ7" s="19">
        <v>1171098</v>
      </c>
      <c r="BK7" s="19">
        <v>1098864.7</v>
      </c>
      <c r="BL7" s="19">
        <v>1167392.3999999999</v>
      </c>
      <c r="BM7" s="19">
        <v>1220209</v>
      </c>
      <c r="BN7" s="19">
        <v>1184023.8999999999</v>
      </c>
      <c r="BO7" s="19">
        <v>1299310.6000000001</v>
      </c>
      <c r="BP7" s="19">
        <v>1280896.8</v>
      </c>
      <c r="BQ7" s="19">
        <v>1309418.5</v>
      </c>
      <c r="BR7" s="9">
        <v>14319988.1</v>
      </c>
      <c r="BS7" s="19">
        <v>1254553.7</v>
      </c>
      <c r="BT7" s="19">
        <v>1172583</v>
      </c>
      <c r="BU7" s="19">
        <v>1368608.2</v>
      </c>
      <c r="BV7" s="19">
        <v>1381041.6</v>
      </c>
      <c r="BW7" s="19">
        <v>1372370.3</v>
      </c>
      <c r="BX7" s="19">
        <v>1316809.8</v>
      </c>
      <c r="BY7" s="19">
        <v>1372443.4</v>
      </c>
      <c r="BZ7" s="19">
        <v>1401105</v>
      </c>
      <c r="CA7" s="19">
        <v>1329828.7</v>
      </c>
      <c r="CB7" s="19">
        <v>1439680.3</v>
      </c>
      <c r="CC7" s="19">
        <v>1406817.2</v>
      </c>
      <c r="CD7" s="19">
        <v>1467453.4</v>
      </c>
      <c r="CE7" s="9">
        <v>16283294.6</v>
      </c>
      <c r="CF7" s="19">
        <v>1422642.3</v>
      </c>
      <c r="CG7" s="19">
        <v>1292722.5</v>
      </c>
      <c r="CH7" s="19">
        <v>1448136.4</v>
      </c>
      <c r="CI7" s="19">
        <v>1420399.5</v>
      </c>
      <c r="CJ7" s="19">
        <v>1236444.6000000001</v>
      </c>
      <c r="CK7" s="19">
        <v>1274163.6000000001</v>
      </c>
      <c r="CL7" s="19">
        <v>1431760.6</v>
      </c>
      <c r="CM7" s="19">
        <v>1472028.4</v>
      </c>
      <c r="CN7" s="19">
        <v>1411903.8</v>
      </c>
      <c r="CO7" s="19">
        <v>1483453.8</v>
      </c>
      <c r="CP7" s="19">
        <v>1472359.5</v>
      </c>
      <c r="CQ7" s="9">
        <v>15366015</v>
      </c>
    </row>
    <row r="8" spans="1:95" s="1" customFormat="1">
      <c r="A8" s="94"/>
      <c r="B8" s="94"/>
      <c r="C8" s="94"/>
      <c r="D8" s="22" t="s">
        <v>27</v>
      </c>
      <c r="E8" s="19">
        <v>422330.5</v>
      </c>
      <c r="F8" s="19">
        <v>392281.59999999998</v>
      </c>
      <c r="G8" s="19">
        <v>449645.4</v>
      </c>
      <c r="H8" s="19">
        <v>439687.1</v>
      </c>
      <c r="I8" s="19">
        <v>455371.3</v>
      </c>
      <c r="J8" s="19">
        <v>432069.6</v>
      </c>
      <c r="K8" s="19">
        <v>437863.5</v>
      </c>
      <c r="L8" s="19">
        <v>438643.9</v>
      </c>
      <c r="M8" s="19">
        <v>423236.6</v>
      </c>
      <c r="N8" s="19">
        <v>451666.4</v>
      </c>
      <c r="O8" s="19">
        <v>450020.8</v>
      </c>
      <c r="P8" s="19">
        <v>466456.5</v>
      </c>
      <c r="Q8" s="9"/>
      <c r="R8" s="9">
        <v>5259273.2</v>
      </c>
      <c r="S8" s="64">
        <v>453870.3</v>
      </c>
      <c r="T8" s="64">
        <v>414968.5</v>
      </c>
      <c r="U8" s="64">
        <v>473016.6</v>
      </c>
      <c r="V8" s="64">
        <v>448493</v>
      </c>
      <c r="W8" s="64">
        <v>467926.2</v>
      </c>
      <c r="X8" s="64">
        <v>445515.4</v>
      </c>
      <c r="Y8" s="64">
        <v>472020.4</v>
      </c>
      <c r="Z8" s="64">
        <v>493200.5</v>
      </c>
      <c r="AA8" s="64">
        <v>476035.7</v>
      </c>
      <c r="AB8" s="64">
        <v>493453.9</v>
      </c>
      <c r="AC8" s="64">
        <v>464197.3</v>
      </c>
      <c r="AD8" s="64">
        <v>462873</v>
      </c>
      <c r="AE8" s="65">
        <v>5565570.7999999998</v>
      </c>
      <c r="AF8" s="71">
        <v>471295.3</v>
      </c>
      <c r="AG8" s="71">
        <v>407690.1</v>
      </c>
      <c r="AH8" s="71">
        <v>470739.8</v>
      </c>
      <c r="AI8" s="71">
        <v>457729</v>
      </c>
      <c r="AJ8" s="71">
        <v>472496.5</v>
      </c>
      <c r="AK8" s="71">
        <v>448715.6</v>
      </c>
      <c r="AL8" s="71">
        <v>460917.3</v>
      </c>
      <c r="AM8" s="71">
        <v>464259.6</v>
      </c>
      <c r="AN8" s="71">
        <v>450187.4</v>
      </c>
      <c r="AO8" s="71">
        <v>457096.9</v>
      </c>
      <c r="AP8" s="71">
        <v>438475.5</v>
      </c>
      <c r="AQ8" s="71">
        <v>455040.8</v>
      </c>
      <c r="AR8" s="72">
        <v>5454643.7999999998</v>
      </c>
      <c r="AS8" s="19">
        <v>455744.5</v>
      </c>
      <c r="AT8" s="19">
        <v>431422.6</v>
      </c>
      <c r="AU8" s="19">
        <v>457052.9</v>
      </c>
      <c r="AV8" s="19">
        <v>369184.7</v>
      </c>
      <c r="AW8" s="19">
        <v>318859.40000000002</v>
      </c>
      <c r="AX8" s="19">
        <v>331211.5</v>
      </c>
      <c r="AY8" s="19">
        <v>374893.4</v>
      </c>
      <c r="AZ8" s="19">
        <v>385886.8</v>
      </c>
      <c r="BA8" s="19">
        <v>366677.3</v>
      </c>
      <c r="BB8" s="19">
        <v>376677</v>
      </c>
      <c r="BC8" s="19">
        <v>361502.1</v>
      </c>
      <c r="BD8" s="19">
        <v>370920.4</v>
      </c>
      <c r="BE8" s="9">
        <v>4600032.5999999996</v>
      </c>
      <c r="BF8" s="19">
        <v>365800.1</v>
      </c>
      <c r="BG8" s="19">
        <v>318471.09999999998</v>
      </c>
      <c r="BH8" s="19">
        <v>379151.2</v>
      </c>
      <c r="BI8" s="19">
        <v>379106.7</v>
      </c>
      <c r="BJ8" s="19">
        <v>386913.6</v>
      </c>
      <c r="BK8" s="19">
        <v>369808.1</v>
      </c>
      <c r="BL8" s="19">
        <v>385650.2</v>
      </c>
      <c r="BM8" s="19">
        <v>396301.6</v>
      </c>
      <c r="BN8" s="19">
        <v>376495.1</v>
      </c>
      <c r="BO8" s="19">
        <v>382813.4</v>
      </c>
      <c r="BP8" s="19">
        <v>369729.3</v>
      </c>
      <c r="BQ8" s="19">
        <v>370570.8</v>
      </c>
      <c r="BR8" s="9">
        <v>4480811.2</v>
      </c>
      <c r="BS8" s="19">
        <v>372292.8</v>
      </c>
      <c r="BT8" s="19">
        <v>349268</v>
      </c>
      <c r="BU8" s="19">
        <v>396631.9</v>
      </c>
      <c r="BV8" s="19">
        <v>390009.7</v>
      </c>
      <c r="BW8" s="19">
        <v>395645</v>
      </c>
      <c r="BX8" s="19">
        <v>376818.5</v>
      </c>
      <c r="BY8" s="19">
        <v>390262.6</v>
      </c>
      <c r="BZ8" s="19">
        <v>394632.2</v>
      </c>
      <c r="CA8" s="19">
        <v>380490.4</v>
      </c>
      <c r="CB8" s="19">
        <v>395287.8</v>
      </c>
      <c r="CC8" s="19">
        <v>364053.5</v>
      </c>
      <c r="CD8" s="19">
        <v>353470.3</v>
      </c>
      <c r="CE8" s="9">
        <v>4558862.7</v>
      </c>
      <c r="CF8" s="19">
        <v>405802.5</v>
      </c>
      <c r="CG8" s="19">
        <v>370187.3</v>
      </c>
      <c r="CH8" s="19">
        <v>429038.2</v>
      </c>
      <c r="CI8" s="19">
        <v>412100.8</v>
      </c>
      <c r="CJ8" s="19">
        <v>407995.2</v>
      </c>
      <c r="CK8" s="19">
        <v>380033.2</v>
      </c>
      <c r="CL8" s="19">
        <v>403573.4</v>
      </c>
      <c r="CM8" s="19">
        <v>414903</v>
      </c>
      <c r="CN8" s="19">
        <v>390170.7</v>
      </c>
      <c r="CO8" s="19">
        <v>393866.9</v>
      </c>
      <c r="CP8" s="19">
        <v>372945.7</v>
      </c>
      <c r="CQ8" s="9">
        <v>4380616.9000000004</v>
      </c>
    </row>
    <row r="9" spans="1:95">
      <c r="A9" s="94"/>
      <c r="B9" s="94"/>
      <c r="C9" s="94"/>
      <c r="D9" s="22" t="s">
        <v>28</v>
      </c>
      <c r="E9" s="19">
        <v>175510.5</v>
      </c>
      <c r="F9" s="19">
        <v>161095.20000000001</v>
      </c>
      <c r="G9" s="19">
        <v>178931.3</v>
      </c>
      <c r="H9" s="19">
        <v>181173.2</v>
      </c>
      <c r="I9" s="19">
        <v>184133.1</v>
      </c>
      <c r="J9" s="19">
        <v>174596</v>
      </c>
      <c r="K9" s="19">
        <v>189026.9</v>
      </c>
      <c r="L9" s="19">
        <v>197480.3</v>
      </c>
      <c r="M9" s="19">
        <v>189156.1</v>
      </c>
      <c r="N9" s="19">
        <v>183718.6</v>
      </c>
      <c r="O9" s="19">
        <v>182571.6</v>
      </c>
      <c r="P9" s="19">
        <v>195524</v>
      </c>
      <c r="Q9" s="9"/>
      <c r="R9" s="9">
        <v>2192916.7999999998</v>
      </c>
      <c r="S9" s="64">
        <v>190360.4</v>
      </c>
      <c r="T9" s="64">
        <v>168652.9</v>
      </c>
      <c r="U9" s="64">
        <v>191126.5</v>
      </c>
      <c r="V9" s="64">
        <v>186004.3</v>
      </c>
      <c r="W9" s="64">
        <v>188648.8</v>
      </c>
      <c r="X9" s="64">
        <v>183363.5</v>
      </c>
      <c r="Y9" s="64">
        <v>195816.8</v>
      </c>
      <c r="Z9" s="64">
        <v>190356.9</v>
      </c>
      <c r="AA9" s="64">
        <v>192682.3</v>
      </c>
      <c r="AB9" s="64">
        <v>197126.7</v>
      </c>
      <c r="AC9" s="64">
        <v>186546.8</v>
      </c>
      <c r="AD9" s="64">
        <v>189603.4</v>
      </c>
      <c r="AE9" s="65">
        <v>2260289.3000000003</v>
      </c>
      <c r="AF9" s="71">
        <v>186810.4</v>
      </c>
      <c r="AG9" s="71">
        <v>165479.6</v>
      </c>
      <c r="AH9" s="71">
        <v>188383.2</v>
      </c>
      <c r="AI9" s="71">
        <v>182221.5</v>
      </c>
      <c r="AJ9" s="71">
        <v>185640.6</v>
      </c>
      <c r="AK9" s="71">
        <v>176217.3</v>
      </c>
      <c r="AL9" s="71">
        <v>180326.8</v>
      </c>
      <c r="AM9" s="71">
        <v>187358.5</v>
      </c>
      <c r="AN9" s="71">
        <v>176731.5</v>
      </c>
      <c r="AO9" s="71">
        <v>176779.6</v>
      </c>
      <c r="AP9" s="71">
        <v>173014.39999999999</v>
      </c>
      <c r="AQ9" s="71">
        <v>177287</v>
      </c>
      <c r="AR9" s="72">
        <v>2156250.4</v>
      </c>
      <c r="AS9" s="19">
        <v>197916.2</v>
      </c>
      <c r="AT9" s="19">
        <v>185485.5</v>
      </c>
      <c r="AU9" s="19">
        <v>197832.3</v>
      </c>
      <c r="AV9" s="19">
        <v>153352.70000000001</v>
      </c>
      <c r="AW9" s="19">
        <v>110344.5</v>
      </c>
      <c r="AX9" s="19">
        <v>132036.29999999999</v>
      </c>
      <c r="AY9" s="19">
        <v>161737.20000000001</v>
      </c>
      <c r="AZ9" s="19">
        <v>166211.29999999999</v>
      </c>
      <c r="BA9" s="19">
        <v>159954</v>
      </c>
      <c r="BB9" s="19">
        <v>160750.29999999999</v>
      </c>
      <c r="BC9" s="19">
        <v>155690.79999999999</v>
      </c>
      <c r="BD9" s="19">
        <v>160805.4</v>
      </c>
      <c r="BE9" s="9">
        <v>1942116.5</v>
      </c>
      <c r="BF9" s="19">
        <v>166287.70000000001</v>
      </c>
      <c r="BG9" s="19">
        <v>148986.20000000001</v>
      </c>
      <c r="BH9" s="19">
        <v>167139.9</v>
      </c>
      <c r="BI9" s="19">
        <v>165733.29999999999</v>
      </c>
      <c r="BJ9" s="19">
        <v>171225.60000000001</v>
      </c>
      <c r="BK9" s="19">
        <v>160324.1</v>
      </c>
      <c r="BL9" s="19">
        <v>167989.5</v>
      </c>
      <c r="BM9" s="19">
        <v>176012.6</v>
      </c>
      <c r="BN9" s="19">
        <v>164850.79999999999</v>
      </c>
      <c r="BO9" s="19">
        <v>170684.7</v>
      </c>
      <c r="BP9" s="19">
        <v>167127.20000000001</v>
      </c>
      <c r="BQ9" s="19">
        <v>166883.20000000001</v>
      </c>
      <c r="BR9" s="9">
        <v>1993244.8</v>
      </c>
      <c r="BS9" s="19">
        <v>167667.9</v>
      </c>
      <c r="BT9" s="19">
        <v>155331.70000000001</v>
      </c>
      <c r="BU9" s="19">
        <v>175643.6</v>
      </c>
      <c r="BV9" s="19">
        <v>171536.3</v>
      </c>
      <c r="BW9" s="19">
        <v>177514.4</v>
      </c>
      <c r="BX9" s="19">
        <v>165775.6</v>
      </c>
      <c r="BY9" s="19">
        <v>168243.7</v>
      </c>
      <c r="BZ9" s="19">
        <v>171018.4</v>
      </c>
      <c r="CA9" s="19">
        <v>170357.6</v>
      </c>
      <c r="CB9" s="19">
        <v>178519.2</v>
      </c>
      <c r="CC9" s="19">
        <v>166536</v>
      </c>
      <c r="CD9" s="19">
        <v>162132.1</v>
      </c>
      <c r="CE9" s="9">
        <v>2030276.5</v>
      </c>
      <c r="CF9" s="19">
        <v>186049.8</v>
      </c>
      <c r="CG9" s="19">
        <v>173539.7</v>
      </c>
      <c r="CH9" s="19">
        <v>196655</v>
      </c>
      <c r="CI9" s="19">
        <v>183662.4</v>
      </c>
      <c r="CJ9" s="19">
        <v>180690.5</v>
      </c>
      <c r="CK9" s="19">
        <v>167364</v>
      </c>
      <c r="CL9" s="19">
        <v>182131.3</v>
      </c>
      <c r="CM9" s="19">
        <v>179152.4</v>
      </c>
      <c r="CN9" s="19">
        <v>169035.8</v>
      </c>
      <c r="CO9" s="19">
        <v>170967.1</v>
      </c>
      <c r="CP9" s="19">
        <v>164253.1</v>
      </c>
      <c r="CQ9" s="9">
        <v>1953501.1</v>
      </c>
    </row>
    <row r="10" spans="1:95">
      <c r="A10" s="94"/>
      <c r="B10" s="94"/>
      <c r="C10" s="94"/>
      <c r="D10" s="22" t="s">
        <v>29</v>
      </c>
      <c r="E10" s="15">
        <v>373530.2</v>
      </c>
      <c r="F10" s="15">
        <v>342125.1</v>
      </c>
      <c r="G10" s="15">
        <v>385318.7</v>
      </c>
      <c r="H10" s="15">
        <v>361902.4</v>
      </c>
      <c r="I10" s="15">
        <v>363334</v>
      </c>
      <c r="J10" s="15">
        <v>361113.7</v>
      </c>
      <c r="K10" s="15">
        <v>376886.5</v>
      </c>
      <c r="L10" s="15">
        <v>375765.1</v>
      </c>
      <c r="M10" s="15">
        <v>361004.7</v>
      </c>
      <c r="N10" s="15">
        <v>370560.7</v>
      </c>
      <c r="O10" s="15">
        <v>376381.5</v>
      </c>
      <c r="P10" s="15">
        <v>384014.7</v>
      </c>
      <c r="Q10" s="9"/>
      <c r="R10" s="10">
        <v>4431937.3000000007</v>
      </c>
      <c r="S10" s="66">
        <v>386766.6</v>
      </c>
      <c r="T10" s="66">
        <v>357691</v>
      </c>
      <c r="U10" s="66">
        <v>395290.4</v>
      </c>
      <c r="V10" s="66">
        <v>368219.8</v>
      </c>
      <c r="W10" s="66">
        <v>387157.6</v>
      </c>
      <c r="X10" s="66">
        <v>364356.4</v>
      </c>
      <c r="Y10" s="66">
        <v>386466.2</v>
      </c>
      <c r="Z10" s="66">
        <v>388753.9</v>
      </c>
      <c r="AA10" s="66">
        <v>381585.5</v>
      </c>
      <c r="AB10" s="66">
        <v>394322.9</v>
      </c>
      <c r="AC10" s="66">
        <v>367172.1</v>
      </c>
      <c r="AD10" s="66">
        <v>363829.1</v>
      </c>
      <c r="AE10" s="67">
        <v>4541611.5</v>
      </c>
      <c r="AF10" s="75">
        <v>358636.7</v>
      </c>
      <c r="AG10" s="75">
        <v>319234.2</v>
      </c>
      <c r="AH10" s="75">
        <v>361119.6</v>
      </c>
      <c r="AI10" s="75">
        <v>344691.20000000001</v>
      </c>
      <c r="AJ10" s="75">
        <v>369923</v>
      </c>
      <c r="AK10" s="75">
        <v>359950.1</v>
      </c>
      <c r="AL10" s="75">
        <v>370325.9</v>
      </c>
      <c r="AM10" s="75">
        <v>375726.8</v>
      </c>
      <c r="AN10" s="75">
        <v>371154</v>
      </c>
      <c r="AO10" s="75">
        <v>383557.2</v>
      </c>
      <c r="AP10" s="75">
        <v>370539.8</v>
      </c>
      <c r="AQ10" s="75">
        <v>379631.6</v>
      </c>
      <c r="AR10" s="75">
        <v>4364490.0999999996</v>
      </c>
      <c r="AS10" s="81">
        <v>395926.8</v>
      </c>
      <c r="AT10" s="81">
        <v>377038</v>
      </c>
      <c r="AU10" s="81">
        <v>381665</v>
      </c>
      <c r="AV10" s="82">
        <v>250529.6</v>
      </c>
      <c r="AW10" s="82">
        <v>197770.4</v>
      </c>
      <c r="AX10" s="82">
        <v>268950.8</v>
      </c>
      <c r="AY10" s="82">
        <v>308422.5</v>
      </c>
      <c r="AZ10" s="82">
        <v>330839.59999999998</v>
      </c>
      <c r="BA10" s="82">
        <v>329945.7</v>
      </c>
      <c r="BB10" s="82">
        <v>340004.2</v>
      </c>
      <c r="BC10" s="82">
        <v>328903</v>
      </c>
      <c r="BD10" s="82">
        <v>346863</v>
      </c>
      <c r="BE10" s="81">
        <v>3856858.6000000006</v>
      </c>
      <c r="BF10" s="81">
        <v>355071.4</v>
      </c>
      <c r="BG10" s="81">
        <v>317162.40000000002</v>
      </c>
      <c r="BH10" s="81">
        <v>362177.6</v>
      </c>
      <c r="BI10" s="82">
        <v>368231.9</v>
      </c>
      <c r="BJ10" s="82">
        <v>382835.7</v>
      </c>
      <c r="BK10" s="82">
        <v>373496.1</v>
      </c>
      <c r="BL10" s="82">
        <v>392330.8</v>
      </c>
      <c r="BM10" s="82">
        <v>396454.2</v>
      </c>
      <c r="BN10" s="82">
        <v>382330.9</v>
      </c>
      <c r="BO10" s="82">
        <v>401705.5</v>
      </c>
      <c r="BP10" s="82">
        <v>392793.7</v>
      </c>
      <c r="BQ10" s="82">
        <v>405067.5</v>
      </c>
      <c r="BR10" s="81">
        <v>4529657.7</v>
      </c>
      <c r="BS10" s="81">
        <v>425228.6</v>
      </c>
      <c r="BT10" s="81">
        <v>406803.3</v>
      </c>
      <c r="BU10" s="81">
        <v>466286</v>
      </c>
      <c r="BV10" s="82">
        <v>466734.4</v>
      </c>
      <c r="BW10" s="82">
        <v>492220.9</v>
      </c>
      <c r="BX10" s="82">
        <v>480653.2</v>
      </c>
      <c r="BY10" s="82">
        <v>496945.4</v>
      </c>
      <c r="BZ10" s="82">
        <v>503419.1</v>
      </c>
      <c r="CA10" s="82">
        <v>479960.4</v>
      </c>
      <c r="CB10" s="82">
        <v>491555.4</v>
      </c>
      <c r="CC10" s="82">
        <v>466067.6</v>
      </c>
      <c r="CD10" s="82">
        <v>463777.5</v>
      </c>
      <c r="CE10" s="81">
        <v>5639651.7999999998</v>
      </c>
      <c r="CF10" s="81">
        <v>528794.6</v>
      </c>
      <c r="CG10" s="81">
        <v>489928.9</v>
      </c>
      <c r="CH10" s="81">
        <v>533540.30000000005</v>
      </c>
      <c r="CI10" s="82">
        <v>519398.40000000002</v>
      </c>
      <c r="CJ10" s="82">
        <v>527771.80000000005</v>
      </c>
      <c r="CK10" s="82">
        <v>497351.3</v>
      </c>
      <c r="CL10" s="82">
        <v>522783.8</v>
      </c>
      <c r="CM10" s="82">
        <v>521629.2</v>
      </c>
      <c r="CN10" s="82">
        <v>516894.5</v>
      </c>
      <c r="CO10" s="82">
        <v>552217.69999999995</v>
      </c>
      <c r="CP10" s="82">
        <v>543243.6</v>
      </c>
      <c r="CQ10" s="81">
        <v>5753554.0999999996</v>
      </c>
    </row>
    <row r="11" spans="1:95">
      <c r="A11" s="94"/>
      <c r="B11" s="94"/>
      <c r="D11" s="20" t="s">
        <v>39</v>
      </c>
      <c r="E11" s="19">
        <v>2113987</v>
      </c>
      <c r="F11" s="19">
        <v>1945554.7999999998</v>
      </c>
      <c r="G11" s="19">
        <v>2187503.2999999998</v>
      </c>
      <c r="H11" s="19">
        <v>2100732.1</v>
      </c>
      <c r="I11" s="19">
        <v>2145337.2000000002</v>
      </c>
      <c r="J11" s="19">
        <v>2103075.5</v>
      </c>
      <c r="K11" s="19">
        <v>2177730.5999999996</v>
      </c>
      <c r="L11" s="19">
        <v>2168525.1999999997</v>
      </c>
      <c r="M11" s="19">
        <v>2131757.7000000002</v>
      </c>
      <c r="N11" s="19">
        <v>2228782.8000000003</v>
      </c>
      <c r="O11" s="19">
        <v>2240869.7999999998</v>
      </c>
      <c r="P11" s="19">
        <v>2340833.7000000002</v>
      </c>
      <c r="Q11" s="9"/>
      <c r="R11" s="19">
        <v>25884689.700000003</v>
      </c>
      <c r="S11" s="64">
        <v>2328588.1999999997</v>
      </c>
      <c r="T11" s="64">
        <v>2120860.9</v>
      </c>
      <c r="U11" s="64">
        <v>2388638.9</v>
      </c>
      <c r="V11" s="64">
        <v>2351283.2000000002</v>
      </c>
      <c r="W11" s="64">
        <v>2413377.6</v>
      </c>
      <c r="X11" s="64">
        <v>2278039.6</v>
      </c>
      <c r="Y11" s="64">
        <v>2382306.5</v>
      </c>
      <c r="Z11" s="64">
        <v>2435342.7999999998</v>
      </c>
      <c r="AA11" s="64">
        <v>2373907.7000000002</v>
      </c>
      <c r="AB11" s="64">
        <v>2470710.1</v>
      </c>
      <c r="AC11" s="64">
        <v>2388805.6</v>
      </c>
      <c r="AD11" s="64">
        <v>2464559</v>
      </c>
      <c r="AE11" s="64">
        <v>28396420.100000001</v>
      </c>
      <c r="AF11" s="71">
        <v>2400072.7000000002</v>
      </c>
      <c r="AG11" s="71">
        <v>2125770.1</v>
      </c>
      <c r="AH11" s="71">
        <v>2431861.7999999998</v>
      </c>
      <c r="AI11" s="71">
        <v>2375142.5</v>
      </c>
      <c r="AJ11" s="71">
        <v>2386276.7000000002</v>
      </c>
      <c r="AK11" s="71">
        <v>2278995.4</v>
      </c>
      <c r="AL11" s="71">
        <v>2365029.8000000003</v>
      </c>
      <c r="AM11" s="71">
        <v>2369185.4</v>
      </c>
      <c r="AN11" s="71">
        <v>2291035.4</v>
      </c>
      <c r="AO11" s="71">
        <v>2394178.1</v>
      </c>
      <c r="AP11" s="71">
        <v>2358956.5</v>
      </c>
      <c r="AQ11" s="71">
        <v>2489710.0000000005</v>
      </c>
      <c r="AR11" s="72">
        <v>28266214.399999999</v>
      </c>
      <c r="AS11" s="19">
        <v>2399444</v>
      </c>
      <c r="AT11" s="19">
        <v>2331945.7000000002</v>
      </c>
      <c r="AU11" s="19">
        <v>2428087.2000000002</v>
      </c>
      <c r="AV11" s="19">
        <v>1891259.7</v>
      </c>
      <c r="AW11" s="19">
        <v>1613108.7</v>
      </c>
      <c r="AX11" s="19">
        <v>1805350.3</v>
      </c>
      <c r="AY11" s="19">
        <v>1994976.5999999999</v>
      </c>
      <c r="AZ11" s="19">
        <v>2052235.4</v>
      </c>
      <c r="BA11" s="19">
        <v>1962024.3</v>
      </c>
      <c r="BB11" s="19">
        <v>2038522.7</v>
      </c>
      <c r="BC11" s="19">
        <v>2006222.9000000001</v>
      </c>
      <c r="BD11" s="19">
        <v>2087966</v>
      </c>
      <c r="BE11" s="9">
        <v>24611143.5</v>
      </c>
      <c r="BF11" s="19">
        <v>2060225.2000000002</v>
      </c>
      <c r="BG11" s="19">
        <v>1810534.1</v>
      </c>
      <c r="BH11" s="19">
        <v>2114179.4</v>
      </c>
      <c r="BI11" s="19">
        <v>2097155</v>
      </c>
      <c r="BJ11" s="19">
        <v>2112072.9000000004</v>
      </c>
      <c r="BK11" s="19">
        <v>2002493</v>
      </c>
      <c r="BL11" s="19">
        <v>2113362.9</v>
      </c>
      <c r="BM11" s="19">
        <v>2188977.4000000004</v>
      </c>
      <c r="BN11" s="19">
        <v>2107700.7000000002</v>
      </c>
      <c r="BO11" s="19">
        <v>2254514.2000000002</v>
      </c>
      <c r="BP11" s="19">
        <v>2210547</v>
      </c>
      <c r="BQ11" s="19">
        <v>2251940</v>
      </c>
      <c r="BR11" s="9">
        <v>25323701.800000001</v>
      </c>
      <c r="BS11" s="19">
        <v>2219743</v>
      </c>
      <c r="BT11" s="19">
        <v>2083986</v>
      </c>
      <c r="BU11" s="19">
        <v>2407169.7000000002</v>
      </c>
      <c r="BV11" s="19">
        <v>2409322</v>
      </c>
      <c r="BW11" s="19">
        <v>2437750.6</v>
      </c>
      <c r="BX11" s="19">
        <v>2340057.1</v>
      </c>
      <c r="BY11" s="19">
        <v>2427895.1</v>
      </c>
      <c r="BZ11" s="19">
        <v>2470174.6999999997</v>
      </c>
      <c r="CA11" s="19">
        <v>2360637.1</v>
      </c>
      <c r="CB11" s="19">
        <v>2505042.7000000002</v>
      </c>
      <c r="CC11" s="19">
        <v>2403474.2999999998</v>
      </c>
      <c r="CD11" s="19">
        <v>2446833.2999999998</v>
      </c>
      <c r="CE11" s="9">
        <v>28512085.600000001</v>
      </c>
      <c r="CF11" s="19">
        <v>2543289.2000000002</v>
      </c>
      <c r="CG11" s="19">
        <v>2326378.4</v>
      </c>
      <c r="CH11" s="19">
        <v>2607369.9</v>
      </c>
      <c r="CI11" s="19">
        <v>2535561.1</v>
      </c>
      <c r="CJ11" s="19">
        <v>2352902.1</v>
      </c>
      <c r="CK11" s="19">
        <v>2318912.1</v>
      </c>
      <c r="CL11" s="19">
        <v>2540249.1</v>
      </c>
      <c r="CM11" s="19">
        <v>2587713</v>
      </c>
      <c r="CN11" s="19">
        <v>2488004.7999999998</v>
      </c>
      <c r="CO11" s="19">
        <v>2600505.5</v>
      </c>
      <c r="CP11" s="19">
        <v>2552801.9</v>
      </c>
      <c r="CQ11" s="9">
        <v>27453687.100000001</v>
      </c>
    </row>
    <row r="12" spans="1:95">
      <c r="A12" s="94"/>
      <c r="B12" s="94"/>
      <c r="D12" s="20" t="s">
        <v>32</v>
      </c>
      <c r="E12" s="19">
        <v>278782.3</v>
      </c>
      <c r="F12" s="19">
        <v>247183.7</v>
      </c>
      <c r="G12" s="19">
        <v>269650</v>
      </c>
      <c r="H12" s="19">
        <v>293362.09999999998</v>
      </c>
      <c r="I12" s="19">
        <v>316022.7</v>
      </c>
      <c r="J12" s="19">
        <v>291028.09999999998</v>
      </c>
      <c r="K12" s="19">
        <v>314406.40000000002</v>
      </c>
      <c r="L12" s="19">
        <v>286346</v>
      </c>
      <c r="M12" s="19">
        <v>342119.9</v>
      </c>
      <c r="N12" s="19">
        <v>367756.3</v>
      </c>
      <c r="O12" s="19">
        <v>337483</v>
      </c>
      <c r="P12" s="19">
        <v>334805.3</v>
      </c>
      <c r="Q12" s="9"/>
      <c r="R12" s="9">
        <v>3678945.7999999993</v>
      </c>
      <c r="S12" s="64">
        <v>316985.8</v>
      </c>
      <c r="T12" s="64">
        <v>294642.3</v>
      </c>
      <c r="U12" s="64">
        <v>357275.1</v>
      </c>
      <c r="V12" s="64">
        <v>391925.1</v>
      </c>
      <c r="W12" s="64">
        <v>410566.3</v>
      </c>
      <c r="X12" s="64">
        <v>428136.8</v>
      </c>
      <c r="Y12" s="64">
        <v>487784.6</v>
      </c>
      <c r="Z12" s="64">
        <v>547069.69999999995</v>
      </c>
      <c r="AA12" s="64">
        <v>511947.3</v>
      </c>
      <c r="AB12" s="64">
        <v>520812.3</v>
      </c>
      <c r="AC12" s="64">
        <v>462493.4</v>
      </c>
      <c r="AD12" s="64">
        <v>431277.6</v>
      </c>
      <c r="AE12" s="65">
        <v>5160916.3</v>
      </c>
      <c r="AF12" s="71">
        <v>435385.9</v>
      </c>
      <c r="AG12" s="71">
        <v>377902.7</v>
      </c>
      <c r="AH12" s="71">
        <v>426840.1</v>
      </c>
      <c r="AI12" s="71">
        <v>439756.7</v>
      </c>
      <c r="AJ12" s="71">
        <v>461742.3</v>
      </c>
      <c r="AK12" s="71">
        <v>410520.3</v>
      </c>
      <c r="AL12" s="71">
        <v>424628.2</v>
      </c>
      <c r="AM12" s="71">
        <v>448105.2</v>
      </c>
      <c r="AN12" s="71">
        <v>417795.7</v>
      </c>
      <c r="AO12" s="71">
        <v>408163.7</v>
      </c>
      <c r="AP12" s="71">
        <v>444475.4</v>
      </c>
      <c r="AQ12" s="71">
        <v>420435.8</v>
      </c>
      <c r="AR12" s="72">
        <v>5115752.0000000009</v>
      </c>
      <c r="AS12" s="19">
        <v>380953.3</v>
      </c>
      <c r="AT12" s="19">
        <v>386321.9</v>
      </c>
      <c r="AU12" s="19">
        <v>409802.1</v>
      </c>
      <c r="AV12" s="19">
        <v>415163.8</v>
      </c>
      <c r="AW12" s="19">
        <v>369520</v>
      </c>
      <c r="AX12" s="19">
        <v>358751.3</v>
      </c>
      <c r="AY12" s="19">
        <v>363620.7</v>
      </c>
      <c r="AZ12" s="19">
        <v>383498</v>
      </c>
      <c r="BA12" s="19">
        <v>334263</v>
      </c>
      <c r="BB12" s="19">
        <v>404735</v>
      </c>
      <c r="BC12" s="19">
        <v>375375.5</v>
      </c>
      <c r="BD12" s="19">
        <v>364704.3</v>
      </c>
      <c r="BE12" s="9">
        <v>4546708.9000000004</v>
      </c>
      <c r="BF12" s="19">
        <v>342561.8</v>
      </c>
      <c r="BG12" s="19">
        <v>294295.09999999998</v>
      </c>
      <c r="BH12" s="19">
        <v>335227.90000000002</v>
      </c>
      <c r="BI12" s="19">
        <v>343924.1</v>
      </c>
      <c r="BJ12" s="19">
        <v>353809.5</v>
      </c>
      <c r="BK12" s="19">
        <v>350592.3</v>
      </c>
      <c r="BL12" s="19">
        <v>396141.1</v>
      </c>
      <c r="BM12" s="19">
        <v>394659.1</v>
      </c>
      <c r="BN12" s="19">
        <v>341135.8</v>
      </c>
      <c r="BO12" s="19">
        <v>381841.6</v>
      </c>
      <c r="BP12" s="19">
        <v>349885.3</v>
      </c>
      <c r="BQ12" s="19">
        <v>339130.9</v>
      </c>
      <c r="BR12" s="9">
        <v>4223204.5</v>
      </c>
      <c r="BS12" s="19">
        <v>337671.8</v>
      </c>
      <c r="BT12" s="19">
        <v>316825.5</v>
      </c>
      <c r="BU12" s="19">
        <v>341725.7</v>
      </c>
      <c r="BV12" s="19">
        <v>365021.6</v>
      </c>
      <c r="BW12" s="19">
        <v>360305.3</v>
      </c>
      <c r="BX12" s="19">
        <v>370418.7</v>
      </c>
      <c r="BY12" s="19">
        <v>394776.8</v>
      </c>
      <c r="BZ12" s="19">
        <v>408827.7</v>
      </c>
      <c r="CA12" s="19">
        <v>406971.4</v>
      </c>
      <c r="CB12" s="19">
        <v>432251.9</v>
      </c>
      <c r="CC12" s="19">
        <v>430158.1</v>
      </c>
      <c r="CD12" s="19">
        <v>419587.5</v>
      </c>
      <c r="CE12" s="9">
        <v>4584542</v>
      </c>
      <c r="CF12" s="19">
        <v>344370.3</v>
      </c>
      <c r="CG12" s="19">
        <v>313595.7</v>
      </c>
      <c r="CH12" s="19">
        <v>345841.1</v>
      </c>
      <c r="CI12" s="19">
        <v>324524.3</v>
      </c>
      <c r="CJ12" s="19">
        <v>345172.8</v>
      </c>
      <c r="CK12" s="19">
        <v>346371</v>
      </c>
      <c r="CL12" s="19">
        <v>356397.7</v>
      </c>
      <c r="CM12" s="19">
        <v>369531.1</v>
      </c>
      <c r="CN12" s="19">
        <v>325242.2</v>
      </c>
      <c r="CO12" s="19">
        <v>354119.1</v>
      </c>
      <c r="CP12" s="19">
        <v>326549.59999999998</v>
      </c>
      <c r="CQ12" s="9">
        <v>3751714.9000000004</v>
      </c>
    </row>
    <row r="13" spans="1:95">
      <c r="A13" s="94"/>
      <c r="B13" s="94"/>
      <c r="C13" s="94" t="s">
        <v>135</v>
      </c>
      <c r="D13" s="22" t="s">
        <v>67</v>
      </c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9"/>
      <c r="R13" s="9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5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2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9"/>
    </row>
    <row r="14" spans="1:95">
      <c r="A14" s="94"/>
      <c r="B14" s="94"/>
      <c r="C14" s="95"/>
      <c r="D14" s="33" t="s">
        <v>68</v>
      </c>
      <c r="E14" s="19">
        <v>7781323.5999999996</v>
      </c>
      <c r="F14" s="19">
        <v>7002054.7999999998</v>
      </c>
      <c r="G14" s="19">
        <v>7698418</v>
      </c>
      <c r="H14" s="19">
        <v>6786835.2000000002</v>
      </c>
      <c r="I14" s="19">
        <v>6646001.5999999996</v>
      </c>
      <c r="J14" s="19">
        <v>6922292.5</v>
      </c>
      <c r="K14" s="19">
        <v>7513478.4000000004</v>
      </c>
      <c r="L14" s="19">
        <v>7894921</v>
      </c>
      <c r="M14" s="19">
        <v>7670233.2000000002</v>
      </c>
      <c r="N14" s="19">
        <v>7991348.4000000004</v>
      </c>
      <c r="O14" s="19">
        <v>7846736</v>
      </c>
      <c r="P14" s="19">
        <v>8170553.4000000004</v>
      </c>
      <c r="Q14" s="9"/>
      <c r="R14" s="9">
        <v>89924196.100000009</v>
      </c>
      <c r="S14" s="64">
        <v>8027850.5999999996</v>
      </c>
      <c r="T14" s="64">
        <v>7224902.5</v>
      </c>
      <c r="U14" s="64">
        <v>7730341.0999999996</v>
      </c>
      <c r="V14" s="64">
        <v>7476169.9000000004</v>
      </c>
      <c r="W14" s="64">
        <v>7702695</v>
      </c>
      <c r="X14" s="64">
        <v>7336006.2000000002</v>
      </c>
      <c r="Y14" s="64">
        <v>7947203.2999999998</v>
      </c>
      <c r="Z14" s="64">
        <v>8060636.2999999998</v>
      </c>
      <c r="AA14" s="64">
        <v>7804336.0999999996</v>
      </c>
      <c r="AB14" s="64">
        <v>7877008.2000000002</v>
      </c>
      <c r="AC14" s="64">
        <v>7087063.7000000002</v>
      </c>
      <c r="AD14" s="64">
        <v>7592920.9000000004</v>
      </c>
      <c r="AE14" s="65">
        <v>91867133.800000012</v>
      </c>
      <c r="AF14" s="71">
        <v>7251459.2000000002</v>
      </c>
      <c r="AG14" s="71">
        <v>6832752.2999999998</v>
      </c>
      <c r="AH14" s="71">
        <v>7622514</v>
      </c>
      <c r="AI14" s="71">
        <v>7291029.5</v>
      </c>
      <c r="AJ14" s="71">
        <v>7072889.0999999996</v>
      </c>
      <c r="AK14" s="71">
        <v>7294299</v>
      </c>
      <c r="AL14" s="71">
        <v>7551950</v>
      </c>
      <c r="AM14" s="71">
        <v>7552021</v>
      </c>
      <c r="AN14" s="71">
        <v>7668163.5</v>
      </c>
      <c r="AO14" s="71">
        <v>8169730.5</v>
      </c>
      <c r="AP14" s="71">
        <v>7754278.9000000004</v>
      </c>
      <c r="AQ14" s="71">
        <v>8243872.9000000004</v>
      </c>
      <c r="AR14" s="72">
        <v>90304959.900000006</v>
      </c>
      <c r="AS14" s="19">
        <v>8061848.0999999996</v>
      </c>
      <c r="AT14" s="19">
        <v>7454446.0999999996</v>
      </c>
      <c r="AU14" s="19">
        <v>7486526</v>
      </c>
      <c r="AV14" s="19">
        <v>6212122.2000000002</v>
      </c>
      <c r="AW14" s="19">
        <v>6287332.9000000004</v>
      </c>
      <c r="AX14" s="19">
        <v>6455886.9000000004</v>
      </c>
      <c r="AY14" s="19">
        <v>7296873.7999999998</v>
      </c>
      <c r="AZ14" s="19">
        <v>7432548.5</v>
      </c>
      <c r="BA14" s="19">
        <v>7468275.5</v>
      </c>
      <c r="BB14" s="19">
        <v>7557023.0999999996</v>
      </c>
      <c r="BC14" s="19">
        <v>7671473.9000000004</v>
      </c>
      <c r="BD14" s="19">
        <v>8114870.2000000002</v>
      </c>
      <c r="BE14" s="9">
        <v>87499227.200000003</v>
      </c>
      <c r="BF14" s="19">
        <v>8198547.5999999996</v>
      </c>
      <c r="BG14" s="19">
        <v>7359714.5</v>
      </c>
      <c r="BH14" s="19">
        <v>8272295.5999999996</v>
      </c>
      <c r="BI14" s="19">
        <v>8069558.2999999998</v>
      </c>
      <c r="BJ14" s="19">
        <v>8180222.4000000004</v>
      </c>
      <c r="BK14" s="19">
        <v>7721307.0999999996</v>
      </c>
      <c r="BL14" s="19">
        <v>8163106.5999999996</v>
      </c>
      <c r="BM14" s="19">
        <v>8165909.2999999998</v>
      </c>
      <c r="BN14" s="19">
        <v>7939198.4000000004</v>
      </c>
      <c r="BO14" s="19">
        <v>8609803.8000000007</v>
      </c>
      <c r="BP14" s="19">
        <v>8384958.4000000004</v>
      </c>
      <c r="BQ14" s="19">
        <v>8453004.9000000004</v>
      </c>
      <c r="BR14" s="9">
        <v>97517626.900000006</v>
      </c>
      <c r="BS14" s="19">
        <v>8548355.9000000004</v>
      </c>
      <c r="BT14" s="19">
        <v>7758397.2000000002</v>
      </c>
      <c r="BU14" s="19">
        <v>8622523.4000000004</v>
      </c>
      <c r="BV14" s="19">
        <v>8276962.7999999998</v>
      </c>
      <c r="BW14" s="19">
        <v>7779714</v>
      </c>
      <c r="BX14" s="19">
        <v>7219185.7999999998</v>
      </c>
      <c r="BY14" s="19">
        <v>8496497.5</v>
      </c>
      <c r="BZ14" s="19">
        <v>8525435.0999999996</v>
      </c>
      <c r="CA14" s="19">
        <v>8215137.7999999998</v>
      </c>
      <c r="CB14" s="19">
        <v>8805223.0999999996</v>
      </c>
      <c r="CC14" s="19">
        <v>8540889.8000000007</v>
      </c>
      <c r="CD14" s="19">
        <v>8755983.4000000004</v>
      </c>
      <c r="CE14" s="9">
        <v>99544305.799999997</v>
      </c>
      <c r="CF14" s="19">
        <v>8750623.1999999993</v>
      </c>
      <c r="CG14" s="19">
        <v>7921053.4000000004</v>
      </c>
      <c r="CH14" s="19">
        <v>8754261.1999999993</v>
      </c>
      <c r="CI14" s="19">
        <v>8000311.5</v>
      </c>
      <c r="CJ14" s="19">
        <v>8309973.5</v>
      </c>
      <c r="CK14" s="19">
        <v>8347277</v>
      </c>
      <c r="CL14" s="19">
        <v>8761486.0999999996</v>
      </c>
      <c r="CM14" s="19">
        <v>8915063.1999999993</v>
      </c>
      <c r="CN14" s="19">
        <v>8457306.1999999993</v>
      </c>
      <c r="CO14" s="19">
        <v>8859718.0999999996</v>
      </c>
      <c r="CP14" s="19">
        <v>8744203</v>
      </c>
      <c r="CQ14" s="9">
        <v>93821276.399999991</v>
      </c>
    </row>
    <row r="15" spans="1:95">
      <c r="A15" s="94"/>
      <c r="B15" s="94"/>
      <c r="C15" s="95"/>
      <c r="D15" s="33" t="s">
        <v>69</v>
      </c>
      <c r="E15" s="19">
        <v>6847373.2000000002</v>
      </c>
      <c r="F15" s="19">
        <v>6359854.9000000004</v>
      </c>
      <c r="G15" s="19">
        <v>5827256.7000000002</v>
      </c>
      <c r="H15" s="19">
        <v>4618262.8</v>
      </c>
      <c r="I15" s="19">
        <v>5771597.4000000004</v>
      </c>
      <c r="J15" s="19">
        <v>5619310.5999999996</v>
      </c>
      <c r="K15" s="19">
        <v>6554798.7000000002</v>
      </c>
      <c r="L15" s="19">
        <v>7263399.5999999996</v>
      </c>
      <c r="M15" s="19">
        <v>5858772.2999999998</v>
      </c>
      <c r="N15" s="19">
        <v>5386189.4000000004</v>
      </c>
      <c r="O15" s="19">
        <v>6761440.9000000004</v>
      </c>
      <c r="P15" s="19">
        <v>7129421</v>
      </c>
      <c r="Q15" s="9"/>
      <c r="R15" s="9">
        <v>73997677.5</v>
      </c>
      <c r="S15" s="64">
        <v>6358057.7000000002</v>
      </c>
      <c r="T15" s="64">
        <v>6375617.2999999998</v>
      </c>
      <c r="U15" s="64">
        <v>7384017.9000000004</v>
      </c>
      <c r="V15" s="64">
        <v>5405663.7000000002</v>
      </c>
      <c r="W15" s="64">
        <v>6776579</v>
      </c>
      <c r="X15" s="64">
        <v>6716868.9000000004</v>
      </c>
      <c r="Y15" s="64">
        <v>7011679.2000000002</v>
      </c>
      <c r="Z15" s="64">
        <v>8119395.5</v>
      </c>
      <c r="AA15" s="64">
        <v>6303744.2999999998</v>
      </c>
      <c r="AB15" s="64">
        <v>7975225.5999999996</v>
      </c>
      <c r="AC15" s="64">
        <v>8606807.9000000004</v>
      </c>
      <c r="AD15" s="64">
        <v>8370158.9000000004</v>
      </c>
      <c r="AE15" s="65">
        <v>85403815.900000006</v>
      </c>
      <c r="AF15" s="71">
        <v>7597085.2000000002</v>
      </c>
      <c r="AG15" s="71">
        <v>6713643.9000000004</v>
      </c>
      <c r="AH15" s="71">
        <v>7388774.7999999998</v>
      </c>
      <c r="AI15" s="71">
        <v>7596287.5</v>
      </c>
      <c r="AJ15" s="71">
        <v>7586554.9000000004</v>
      </c>
      <c r="AK15" s="71">
        <v>7713278.0999999996</v>
      </c>
      <c r="AL15" s="71">
        <v>8173092.2999999998</v>
      </c>
      <c r="AM15" s="71">
        <v>8299883</v>
      </c>
      <c r="AN15" s="71">
        <v>7047538.4000000004</v>
      </c>
      <c r="AO15" s="71">
        <v>6676893</v>
      </c>
      <c r="AP15" s="71">
        <v>7134831.2999999998</v>
      </c>
      <c r="AQ15" s="71">
        <v>8062932.9000000004</v>
      </c>
      <c r="AR15" s="72">
        <v>89990795.300000012</v>
      </c>
      <c r="AS15" s="19">
        <v>7668606.5</v>
      </c>
      <c r="AT15" s="19">
        <v>7454039</v>
      </c>
      <c r="AU15" s="19">
        <v>8080329.5999999996</v>
      </c>
      <c r="AV15" s="19">
        <v>6995706.9000000004</v>
      </c>
      <c r="AW15" s="19">
        <v>6641904.4000000004</v>
      </c>
      <c r="AX15" s="19">
        <v>6849630.4000000004</v>
      </c>
      <c r="AY15" s="19">
        <v>6403461</v>
      </c>
      <c r="AZ15" s="19">
        <v>5822669.4000000004</v>
      </c>
      <c r="BA15" s="19">
        <v>5912229.2999999998</v>
      </c>
      <c r="BB15" s="19">
        <v>7161325.5999999996</v>
      </c>
      <c r="BC15" s="19">
        <v>8232139.9000000004</v>
      </c>
      <c r="BD15" s="19">
        <v>9091888.5</v>
      </c>
      <c r="BE15" s="9">
        <v>86313930.5</v>
      </c>
      <c r="BF15" s="19">
        <v>8725962</v>
      </c>
      <c r="BG15" s="19">
        <v>7241714</v>
      </c>
      <c r="BH15" s="19">
        <v>7955577.5999999996</v>
      </c>
      <c r="BI15" s="19">
        <v>5832680.7000000002</v>
      </c>
      <c r="BJ15" s="19">
        <v>6648687.2999999998</v>
      </c>
      <c r="BK15" s="19">
        <v>7912216.4000000004</v>
      </c>
      <c r="BL15" s="19">
        <v>8248279.0999999996</v>
      </c>
      <c r="BM15" s="19">
        <v>7711611.5</v>
      </c>
      <c r="BN15" s="19">
        <v>7272440.5</v>
      </c>
      <c r="BO15" s="19">
        <v>8786603.0999999996</v>
      </c>
      <c r="BP15" s="19">
        <v>8217908.7000000002</v>
      </c>
      <c r="BQ15" s="19">
        <v>7806448.7999999998</v>
      </c>
      <c r="BR15" s="9">
        <v>92360129.699999988</v>
      </c>
      <c r="BS15" s="19">
        <v>7331422.5</v>
      </c>
      <c r="BT15" s="19">
        <v>7374436.7999999998</v>
      </c>
      <c r="BU15" s="19">
        <v>7913598.5</v>
      </c>
      <c r="BV15" s="19">
        <v>7172061.2000000002</v>
      </c>
      <c r="BW15" s="19">
        <v>7290967.5999999996</v>
      </c>
      <c r="BX15" s="19">
        <v>7908691.4000000004</v>
      </c>
      <c r="BY15" s="19">
        <v>8138101.2999999998</v>
      </c>
      <c r="BZ15" s="19">
        <v>8212270</v>
      </c>
      <c r="CA15" s="19">
        <v>8080701.7000000002</v>
      </c>
      <c r="CB15" s="19">
        <v>8020598.2000000002</v>
      </c>
      <c r="CC15" s="19">
        <v>8373982.5</v>
      </c>
      <c r="CD15" s="19">
        <v>8012548.7999999998</v>
      </c>
      <c r="CE15" s="9">
        <v>93829380.5</v>
      </c>
      <c r="CF15" s="19">
        <v>7626933.7999999998</v>
      </c>
      <c r="CG15" s="19">
        <v>7387393</v>
      </c>
      <c r="CH15" s="19">
        <v>8288219.0999999996</v>
      </c>
      <c r="CI15" s="19">
        <v>6976673.5</v>
      </c>
      <c r="CJ15" s="19">
        <v>6781336</v>
      </c>
      <c r="CK15" s="19">
        <v>7187759.4000000004</v>
      </c>
      <c r="CL15" s="19">
        <v>8652135</v>
      </c>
      <c r="CM15" s="19">
        <v>8370467.7999999998</v>
      </c>
      <c r="CN15" s="19">
        <v>7941937</v>
      </c>
      <c r="CO15" s="19">
        <v>7747017.7999999998</v>
      </c>
      <c r="CP15" s="19">
        <v>9273824.9000000004</v>
      </c>
      <c r="CQ15" s="9">
        <v>86233697.299999997</v>
      </c>
    </row>
    <row r="16" spans="1:95">
      <c r="A16" s="94"/>
      <c r="B16" s="94"/>
      <c r="C16" s="95"/>
      <c r="D16" s="33" t="s">
        <v>70</v>
      </c>
      <c r="E16" s="15">
        <v>-6542563.7000000002</v>
      </c>
      <c r="F16" s="15">
        <v>-5889471.7000000002</v>
      </c>
      <c r="G16" s="15">
        <v>-5479222.2999999998</v>
      </c>
      <c r="H16" s="15">
        <v>-4036864.8</v>
      </c>
      <c r="I16" s="15">
        <v>-5024630.5999999996</v>
      </c>
      <c r="J16" s="15">
        <v>-5255756.7</v>
      </c>
      <c r="K16" s="15">
        <v>-5965509.2999999998</v>
      </c>
      <c r="L16" s="15">
        <v>-6646640.2000000002</v>
      </c>
      <c r="M16" s="15">
        <v>-5469434.4000000004</v>
      </c>
      <c r="N16" s="15">
        <v>-5083797.9000000004</v>
      </c>
      <c r="O16" s="15">
        <v>-6068384</v>
      </c>
      <c r="P16" s="15">
        <v>-6839555.7000000002</v>
      </c>
      <c r="Q16" s="9"/>
      <c r="R16" s="10">
        <v>-68301831.299999997</v>
      </c>
      <c r="S16" s="66">
        <v>-5770934</v>
      </c>
      <c r="T16" s="66">
        <v>-5737573.0999999996</v>
      </c>
      <c r="U16" s="66">
        <v>-6203551.0999999996</v>
      </c>
      <c r="V16" s="66">
        <v>-4502072.7</v>
      </c>
      <c r="W16" s="66">
        <v>-5401877.5999999996</v>
      </c>
      <c r="X16" s="66">
        <v>-5609952.4000000004</v>
      </c>
      <c r="Y16" s="66">
        <v>-5626629.0999999996</v>
      </c>
      <c r="Z16" s="66">
        <v>-6375876.2999999998</v>
      </c>
      <c r="AA16" s="66">
        <v>-4837085.3</v>
      </c>
      <c r="AB16" s="66">
        <v>-6257898.2000000002</v>
      </c>
      <c r="AC16" s="66">
        <v>-6705276.0999999996</v>
      </c>
      <c r="AD16" s="66">
        <v>-6517898.7000000002</v>
      </c>
      <c r="AE16" s="67">
        <v>-69546624.599999994</v>
      </c>
      <c r="AF16" s="71">
        <v>-6857539.9000000004</v>
      </c>
      <c r="AG16" s="71">
        <v>-5961078.5999999996</v>
      </c>
      <c r="AH16" s="71">
        <v>-6507343.0999999996</v>
      </c>
      <c r="AI16" s="71">
        <v>-5799387.2999999998</v>
      </c>
      <c r="AJ16" s="71">
        <v>-5962714.4000000004</v>
      </c>
      <c r="AK16" s="71">
        <v>-6279567.7999999998</v>
      </c>
      <c r="AL16" s="71">
        <v>-7001524.2999999998</v>
      </c>
      <c r="AM16" s="71">
        <v>-6845577.4000000004</v>
      </c>
      <c r="AN16" s="71">
        <v>-5293373.0999999996</v>
      </c>
      <c r="AO16" s="71">
        <v>-5048923.5</v>
      </c>
      <c r="AP16" s="71">
        <v>-5531152.7999999998</v>
      </c>
      <c r="AQ16" s="71">
        <v>-6581252.7999999998</v>
      </c>
      <c r="AR16" s="72">
        <v>-73669435</v>
      </c>
      <c r="AS16" s="19">
        <v>-6607733.0999999996</v>
      </c>
      <c r="AT16" s="19">
        <v>-6248016</v>
      </c>
      <c r="AU16" s="19">
        <v>-6474729</v>
      </c>
      <c r="AV16" s="19">
        <v>-6136813.2999999998</v>
      </c>
      <c r="AW16" s="19">
        <v>-6221835</v>
      </c>
      <c r="AX16" s="19">
        <v>-5933007.2000000002</v>
      </c>
      <c r="AY16" s="19">
        <v>-5564085.0999999996</v>
      </c>
      <c r="AZ16" s="19">
        <v>-5039892.2</v>
      </c>
      <c r="BA16" s="19">
        <v>-5421803.0999999996</v>
      </c>
      <c r="BB16" s="19">
        <v>-5732935.2000000002</v>
      </c>
      <c r="BC16" s="19">
        <v>-6883107.7999999998</v>
      </c>
      <c r="BD16" s="19">
        <v>-7573373.7000000002</v>
      </c>
      <c r="BE16" s="9">
        <v>-73837330.700000003</v>
      </c>
      <c r="BF16" s="19">
        <v>-7470429.2000000002</v>
      </c>
      <c r="BG16" s="19">
        <v>-6539236.2999999998</v>
      </c>
      <c r="BH16" s="19">
        <v>-6662896.5999999996</v>
      </c>
      <c r="BI16" s="19">
        <v>-4528837.2</v>
      </c>
      <c r="BJ16" s="19">
        <v>-6025951.0999999996</v>
      </c>
      <c r="BK16" s="19">
        <v>-6527828.7999999998</v>
      </c>
      <c r="BL16" s="19">
        <v>-7042458.2999999998</v>
      </c>
      <c r="BM16" s="19">
        <v>-6082474.4000000004</v>
      </c>
      <c r="BN16" s="19">
        <v>-5992757.5</v>
      </c>
      <c r="BO16" s="19">
        <v>-7598338</v>
      </c>
      <c r="BP16" s="19">
        <v>-7005155</v>
      </c>
      <c r="BQ16" s="19">
        <v>-6938315.7999999998</v>
      </c>
      <c r="BR16" s="9">
        <v>-78414678.199999988</v>
      </c>
      <c r="BS16" s="19">
        <v>-6658368.2000000002</v>
      </c>
      <c r="BT16" s="19">
        <v>-6430015.5</v>
      </c>
      <c r="BU16" s="19">
        <v>-6899097.4000000004</v>
      </c>
      <c r="BV16" s="19">
        <v>-6286138</v>
      </c>
      <c r="BW16" s="19">
        <v>-5911161.5999999996</v>
      </c>
      <c r="BX16" s="19">
        <v>-6217850.9000000004</v>
      </c>
      <c r="BY16" s="19">
        <v>-6598635.9000000004</v>
      </c>
      <c r="BZ16" s="19">
        <v>-6374794.0999999996</v>
      </c>
      <c r="CA16" s="19">
        <v>-5869420.2999999998</v>
      </c>
      <c r="CB16" s="19">
        <v>-6229922.7000000002</v>
      </c>
      <c r="CC16" s="19">
        <v>-7197759.0999999996</v>
      </c>
      <c r="CD16" s="19">
        <v>-6939429.7000000002</v>
      </c>
      <c r="CE16" s="9">
        <v>-77612593.400000006</v>
      </c>
      <c r="CF16" s="19">
        <v>-6537809.9000000004</v>
      </c>
      <c r="CG16" s="19">
        <v>-6588769.0999999996</v>
      </c>
      <c r="CH16" s="19">
        <v>-7344621.5</v>
      </c>
      <c r="CI16" s="19">
        <v>-6365876.5</v>
      </c>
      <c r="CJ16" s="19">
        <v>-6196710.9000000004</v>
      </c>
      <c r="CK16" s="19">
        <v>-6390680.9000000004</v>
      </c>
      <c r="CL16" s="19">
        <v>-7815239.7000000002</v>
      </c>
      <c r="CM16" s="19">
        <v>-7583414.9000000004</v>
      </c>
      <c r="CN16" s="19">
        <v>-5886775.7000000002</v>
      </c>
      <c r="CO16" s="19">
        <v>-5963581.7999999998</v>
      </c>
      <c r="CP16" s="19">
        <v>-7583438.5999999996</v>
      </c>
      <c r="CQ16" s="9">
        <v>-74256919.5</v>
      </c>
    </row>
    <row r="17" spans="1:95">
      <c r="A17" s="94"/>
      <c r="B17" s="94"/>
      <c r="C17" s="95"/>
      <c r="D17" s="22" t="s">
        <v>71</v>
      </c>
      <c r="E17" s="19">
        <v>8086133.1000000006</v>
      </c>
      <c r="F17" s="19">
        <v>7472437.9999999991</v>
      </c>
      <c r="G17" s="19">
        <v>8046452.3999999994</v>
      </c>
      <c r="H17" s="19">
        <v>7368233.2000000002</v>
      </c>
      <c r="I17" s="19">
        <v>7392968.4000000004</v>
      </c>
      <c r="J17" s="19">
        <v>7285846.3999999994</v>
      </c>
      <c r="K17" s="19">
        <v>8102767.8000000017</v>
      </c>
      <c r="L17" s="19">
        <v>8511680.3999999985</v>
      </c>
      <c r="M17" s="19">
        <v>8059571.0999999996</v>
      </c>
      <c r="N17" s="19">
        <v>8293739.9000000004</v>
      </c>
      <c r="O17" s="19">
        <v>8539792.9000000004</v>
      </c>
      <c r="P17" s="19">
        <v>8460418.6999999993</v>
      </c>
      <c r="Q17" s="9"/>
      <c r="R17" s="19">
        <v>95620042.300000027</v>
      </c>
      <c r="S17" s="64">
        <v>8614974.3000000007</v>
      </c>
      <c r="T17" s="64">
        <v>7862946.7000000011</v>
      </c>
      <c r="U17" s="64">
        <v>8910807.9000000004</v>
      </c>
      <c r="V17" s="64">
        <v>8379760.9000000013</v>
      </c>
      <c r="W17" s="64">
        <v>9077396.4000000004</v>
      </c>
      <c r="X17" s="64">
        <v>8442922.7000000011</v>
      </c>
      <c r="Y17" s="64">
        <v>9332253.4000000004</v>
      </c>
      <c r="Z17" s="64">
        <v>9804155.5</v>
      </c>
      <c r="AA17" s="64">
        <v>9270995.0999999978</v>
      </c>
      <c r="AB17" s="64">
        <v>9594335.6000000015</v>
      </c>
      <c r="AC17" s="64">
        <v>8988595.5000000019</v>
      </c>
      <c r="AD17" s="64">
        <v>9445181.1000000015</v>
      </c>
      <c r="AE17" s="64">
        <v>107724325.10000002</v>
      </c>
      <c r="AF17" s="71">
        <v>7991004.5</v>
      </c>
      <c r="AG17" s="71">
        <v>7585317.5999999996</v>
      </c>
      <c r="AH17" s="71">
        <v>8503945.7000000011</v>
      </c>
      <c r="AI17" s="71">
        <v>9087929.6999999993</v>
      </c>
      <c r="AJ17" s="71">
        <v>8696729.5999999996</v>
      </c>
      <c r="AK17" s="71">
        <v>8728009.3000000007</v>
      </c>
      <c r="AL17" s="71">
        <v>8723518</v>
      </c>
      <c r="AM17" s="71">
        <v>9006326.5999999996</v>
      </c>
      <c r="AN17" s="71">
        <v>9422328.8000000007</v>
      </c>
      <c r="AO17" s="71">
        <v>9797700</v>
      </c>
      <c r="AP17" s="71">
        <v>9357957.3999999985</v>
      </c>
      <c r="AQ17" s="71">
        <v>9725553</v>
      </c>
      <c r="AR17" s="72">
        <v>106626320.20000002</v>
      </c>
      <c r="AS17" s="19">
        <v>9122721.5</v>
      </c>
      <c r="AT17" s="19">
        <v>8660469.0999999996</v>
      </c>
      <c r="AU17" s="19">
        <v>9092126.5999999996</v>
      </c>
      <c r="AV17" s="19">
        <v>7071015.8000000017</v>
      </c>
      <c r="AW17" s="19">
        <v>6707402.3000000007</v>
      </c>
      <c r="AX17" s="19">
        <v>7372510.1000000006</v>
      </c>
      <c r="AY17" s="19">
        <v>8136249.7000000011</v>
      </c>
      <c r="AZ17" s="19">
        <v>8215325.7000000002</v>
      </c>
      <c r="BA17" s="19">
        <v>7958701.7000000011</v>
      </c>
      <c r="BB17" s="19">
        <v>8985413.5</v>
      </c>
      <c r="BC17" s="19">
        <v>9020506</v>
      </c>
      <c r="BD17" s="19">
        <v>9633385</v>
      </c>
      <c r="BE17" s="9">
        <v>99975826.999999985</v>
      </c>
      <c r="BF17" s="19">
        <v>9454080.4000000022</v>
      </c>
      <c r="BG17" s="19">
        <v>8062192.2000000002</v>
      </c>
      <c r="BH17" s="19">
        <v>9564976.5999999996</v>
      </c>
      <c r="BI17" s="19">
        <v>9373401.8000000007</v>
      </c>
      <c r="BJ17" s="19">
        <v>8802958.5999999996</v>
      </c>
      <c r="BK17" s="19">
        <v>9105694.6999999993</v>
      </c>
      <c r="BL17" s="19">
        <v>9368927.3999999985</v>
      </c>
      <c r="BM17" s="19">
        <v>9795046.4000000004</v>
      </c>
      <c r="BN17" s="19">
        <v>9218881.4000000004</v>
      </c>
      <c r="BO17" s="19">
        <v>9798068.8999999985</v>
      </c>
      <c r="BP17" s="19">
        <v>9597712.1000000015</v>
      </c>
      <c r="BQ17" s="19">
        <v>9321137.8999999985</v>
      </c>
      <c r="BR17" s="9">
        <v>111463078.40000001</v>
      </c>
      <c r="BS17" s="19">
        <v>9221410.1999999993</v>
      </c>
      <c r="BT17" s="19">
        <v>8702818.5</v>
      </c>
      <c r="BU17" s="19">
        <v>9637024.5</v>
      </c>
      <c r="BV17" s="19">
        <v>9162886</v>
      </c>
      <c r="BW17" s="19">
        <v>9159520</v>
      </c>
      <c r="BX17" s="19">
        <v>8910026.2999999989</v>
      </c>
      <c r="BY17" s="19">
        <v>10035962.9</v>
      </c>
      <c r="BZ17" s="19">
        <v>10362911</v>
      </c>
      <c r="CA17" s="19">
        <v>10426419.199999999</v>
      </c>
      <c r="CB17" s="19">
        <v>10595898.600000001</v>
      </c>
      <c r="CC17" s="19">
        <v>9717113.2000000011</v>
      </c>
      <c r="CD17" s="19">
        <v>9829102.5</v>
      </c>
      <c r="CE17" s="9">
        <v>115761092.90000001</v>
      </c>
      <c r="CF17" s="19">
        <v>9839747.0999999996</v>
      </c>
      <c r="CG17" s="19">
        <v>8719677.3000000007</v>
      </c>
      <c r="CH17" s="19">
        <v>9697858.799999997</v>
      </c>
      <c r="CI17" s="19">
        <v>8611108.5</v>
      </c>
      <c r="CJ17" s="19">
        <v>8894598.5999999996</v>
      </c>
      <c r="CK17" s="19">
        <v>9144355.5</v>
      </c>
      <c r="CL17" s="19">
        <v>9598381.4000000022</v>
      </c>
      <c r="CM17" s="19">
        <v>9702116.0999999996</v>
      </c>
      <c r="CN17" s="19">
        <v>10512467.5</v>
      </c>
      <c r="CO17" s="19">
        <v>10643154.099999998</v>
      </c>
      <c r="CP17" s="19">
        <v>10434589.299999999</v>
      </c>
      <c r="CQ17" s="9">
        <v>105798054.19999999</v>
      </c>
    </row>
    <row r="18" spans="1:95">
      <c r="A18" s="94"/>
      <c r="B18" s="94"/>
      <c r="C18" s="95"/>
      <c r="D18" s="22" t="s">
        <v>30</v>
      </c>
      <c r="E18" s="15">
        <v>5681816.7999999998</v>
      </c>
      <c r="F18" s="15">
        <v>5130242</v>
      </c>
      <c r="G18" s="15">
        <v>4751565.7</v>
      </c>
      <c r="H18" s="15">
        <v>3513959</v>
      </c>
      <c r="I18" s="15">
        <v>4423191.8</v>
      </c>
      <c r="J18" s="15">
        <v>4614780.7</v>
      </c>
      <c r="K18" s="15">
        <v>5171331.4000000004</v>
      </c>
      <c r="L18" s="15">
        <v>5818959.5</v>
      </c>
      <c r="M18" s="15">
        <v>4810801.5999999996</v>
      </c>
      <c r="N18" s="15">
        <v>4436681.7</v>
      </c>
      <c r="O18" s="15">
        <v>5161872.5999999996</v>
      </c>
      <c r="P18" s="15">
        <v>6050005.5999999996</v>
      </c>
      <c r="Q18" s="9"/>
      <c r="R18" s="10">
        <v>59565208.400000006</v>
      </c>
      <c r="S18" s="66">
        <v>5133830.7</v>
      </c>
      <c r="T18" s="66">
        <v>5014204.3</v>
      </c>
      <c r="U18" s="66">
        <v>5431314.7000000002</v>
      </c>
      <c r="V18" s="66">
        <v>3968586.4</v>
      </c>
      <c r="W18" s="66">
        <v>4734383.4000000004</v>
      </c>
      <c r="X18" s="66">
        <v>5022264.7</v>
      </c>
      <c r="Y18" s="66">
        <v>4987354.7</v>
      </c>
      <c r="Z18" s="66">
        <v>5591693.7999999998</v>
      </c>
      <c r="AA18" s="66">
        <v>4243232.5</v>
      </c>
      <c r="AB18" s="66">
        <v>5464450.2000000002</v>
      </c>
      <c r="AC18" s="66">
        <v>5928350.5</v>
      </c>
      <c r="AD18" s="66">
        <v>5779705.9000000004</v>
      </c>
      <c r="AE18" s="67">
        <v>61299371.799999997</v>
      </c>
      <c r="AF18" s="71">
        <v>5975723.5</v>
      </c>
      <c r="AG18" s="71">
        <v>5208986.4000000004</v>
      </c>
      <c r="AH18" s="71">
        <v>5747963</v>
      </c>
      <c r="AI18" s="71">
        <v>5066744.0999999996</v>
      </c>
      <c r="AJ18" s="71">
        <v>5147245.2</v>
      </c>
      <c r="AK18" s="71">
        <v>5468906</v>
      </c>
      <c r="AL18" s="71">
        <v>6139523.0999999996</v>
      </c>
      <c r="AM18" s="71">
        <v>5979597.2000000002</v>
      </c>
      <c r="AN18" s="71">
        <v>4617120.8</v>
      </c>
      <c r="AO18" s="71">
        <v>4444498.2</v>
      </c>
      <c r="AP18" s="71">
        <v>4884995.8</v>
      </c>
      <c r="AQ18" s="71">
        <v>5778600.2999999998</v>
      </c>
      <c r="AR18" s="72">
        <v>64459903.599999994</v>
      </c>
      <c r="AS18" s="15">
        <v>5852711.7000000002</v>
      </c>
      <c r="AT18" s="15">
        <v>5490305.2999999998</v>
      </c>
      <c r="AU18" s="15">
        <v>5722961.0999999996</v>
      </c>
      <c r="AV18" s="15">
        <v>5389509.7000000002</v>
      </c>
      <c r="AW18" s="15">
        <v>5560326.9000000004</v>
      </c>
      <c r="AX18" s="15">
        <v>5288106.4000000004</v>
      </c>
      <c r="AY18" s="15">
        <v>4840663.8</v>
      </c>
      <c r="AZ18" s="15">
        <v>4372698.9000000004</v>
      </c>
      <c r="BA18" s="15">
        <v>4712014.8</v>
      </c>
      <c r="BB18" s="15">
        <v>5021647.0999999996</v>
      </c>
      <c r="BC18" s="15">
        <v>6023070.9000000004</v>
      </c>
      <c r="BD18" s="15">
        <v>6652117.2000000002</v>
      </c>
      <c r="BE18" s="10">
        <v>64926133.799999997</v>
      </c>
      <c r="BF18" s="15">
        <v>6557372</v>
      </c>
      <c r="BG18" s="15">
        <v>5732254</v>
      </c>
      <c r="BH18" s="15">
        <v>5849245.2999999998</v>
      </c>
      <c r="BI18" s="15">
        <v>3961511.9</v>
      </c>
      <c r="BJ18" s="15">
        <v>5212273.0999999996</v>
      </c>
      <c r="BK18" s="15">
        <v>5683705.4000000004</v>
      </c>
      <c r="BL18" s="15">
        <v>6171403</v>
      </c>
      <c r="BM18" s="15">
        <v>5401675.0999999996</v>
      </c>
      <c r="BN18" s="15">
        <v>5208956.2</v>
      </c>
      <c r="BO18" s="15">
        <v>6482468.2999999998</v>
      </c>
      <c r="BP18" s="15">
        <v>6185790.5</v>
      </c>
      <c r="BQ18" s="15">
        <v>6061187.5999999996</v>
      </c>
      <c r="BR18" s="10">
        <v>68507842.399999991</v>
      </c>
      <c r="BS18" s="15">
        <v>5760388.7000000002</v>
      </c>
      <c r="BT18" s="15">
        <v>5545407.2000000002</v>
      </c>
      <c r="BU18" s="15">
        <v>6003886.9000000004</v>
      </c>
      <c r="BV18" s="15">
        <v>5394307.0999999996</v>
      </c>
      <c r="BW18" s="15">
        <v>5110425.5</v>
      </c>
      <c r="BX18" s="15">
        <v>5430495.0999999996</v>
      </c>
      <c r="BY18" s="15">
        <v>5785935.2000000002</v>
      </c>
      <c r="BZ18" s="15">
        <v>5587199.2999999998</v>
      </c>
      <c r="CA18" s="15">
        <v>5291674.5999999996</v>
      </c>
      <c r="CB18" s="15">
        <v>5407600</v>
      </c>
      <c r="CC18" s="15">
        <v>6338582.9000000004</v>
      </c>
      <c r="CD18" s="15">
        <v>6075629.0999999996</v>
      </c>
      <c r="CE18" s="10">
        <v>67731531.599999994</v>
      </c>
      <c r="CF18" s="15">
        <v>5688913.4000000004</v>
      </c>
      <c r="CG18" s="15">
        <v>5749054.7000000002</v>
      </c>
      <c r="CH18" s="15">
        <v>6356097.2000000002</v>
      </c>
      <c r="CI18" s="15">
        <v>5352757.5999999996</v>
      </c>
      <c r="CJ18" s="15">
        <v>5305848.2</v>
      </c>
      <c r="CK18" s="15">
        <v>5468245.5999999996</v>
      </c>
      <c r="CL18" s="15">
        <v>6727077.9000000004</v>
      </c>
      <c r="CM18" s="15">
        <v>6486570.5</v>
      </c>
      <c r="CN18" s="15">
        <v>5146369.8</v>
      </c>
      <c r="CO18" s="15">
        <v>5223621.3</v>
      </c>
      <c r="CP18" s="15">
        <v>6506779.4000000004</v>
      </c>
      <c r="CQ18" s="10">
        <v>64011335.599999987</v>
      </c>
    </row>
    <row r="19" spans="1:95">
      <c r="A19" s="94"/>
      <c r="B19" s="94"/>
      <c r="D19" s="20" t="s">
        <v>52</v>
      </c>
      <c r="E19" s="19">
        <v>13767949.9</v>
      </c>
      <c r="F19" s="19">
        <v>12602680</v>
      </c>
      <c r="G19" s="19">
        <v>12798018.1</v>
      </c>
      <c r="H19" s="19">
        <v>10882192.199999999</v>
      </c>
      <c r="I19" s="19">
        <v>11816160.199999999</v>
      </c>
      <c r="J19" s="19">
        <v>11900627.1</v>
      </c>
      <c r="K19" s="19">
        <v>13274099.200000003</v>
      </c>
      <c r="L19" s="19">
        <v>14330639.899999999</v>
      </c>
      <c r="M19" s="19">
        <v>12870372.699999999</v>
      </c>
      <c r="N19" s="19">
        <v>12730421.600000001</v>
      </c>
      <c r="O19" s="19">
        <v>13701665.5</v>
      </c>
      <c r="P19" s="19">
        <v>14510424.299999999</v>
      </c>
      <c r="Q19" s="9"/>
      <c r="R19" s="19">
        <v>155185250.70000005</v>
      </c>
      <c r="S19" s="64">
        <v>13748805</v>
      </c>
      <c r="T19" s="64">
        <v>12877151</v>
      </c>
      <c r="U19" s="64">
        <v>14342122.600000001</v>
      </c>
      <c r="V19" s="64">
        <v>12348347.300000001</v>
      </c>
      <c r="W19" s="64">
        <v>13811779.800000001</v>
      </c>
      <c r="X19" s="64">
        <v>13465187.400000002</v>
      </c>
      <c r="Y19" s="64">
        <v>14319608.100000001</v>
      </c>
      <c r="Z19" s="64">
        <v>15395849.300000001</v>
      </c>
      <c r="AA19" s="64">
        <v>13514227.599999998</v>
      </c>
      <c r="AB19" s="64">
        <v>15058785.800000001</v>
      </c>
      <c r="AC19" s="64">
        <v>14916946.000000002</v>
      </c>
      <c r="AD19" s="64">
        <v>15224887.000000002</v>
      </c>
      <c r="AE19" s="64">
        <v>169023696.90000004</v>
      </c>
      <c r="AF19" s="71">
        <v>13966728</v>
      </c>
      <c r="AG19" s="71">
        <v>12794304</v>
      </c>
      <c r="AH19" s="71">
        <v>14251908.700000001</v>
      </c>
      <c r="AI19" s="71">
        <v>14154673.799999999</v>
      </c>
      <c r="AJ19" s="71">
        <v>13843974.800000001</v>
      </c>
      <c r="AK19" s="71">
        <v>14196915.300000001</v>
      </c>
      <c r="AL19" s="71">
        <v>14863041.1</v>
      </c>
      <c r="AM19" s="71">
        <v>14985923.800000001</v>
      </c>
      <c r="AN19" s="71">
        <v>14039449.600000001</v>
      </c>
      <c r="AO19" s="71">
        <v>14242198.199999999</v>
      </c>
      <c r="AP19" s="71">
        <v>14242953.199999999</v>
      </c>
      <c r="AQ19" s="71">
        <v>15504153.300000001</v>
      </c>
      <c r="AR19" s="72">
        <v>171086223.80000001</v>
      </c>
      <c r="AS19" s="19">
        <v>14975433.199999999</v>
      </c>
      <c r="AT19" s="19">
        <v>14150774.399999999</v>
      </c>
      <c r="AU19" s="19">
        <v>14815087.699999999</v>
      </c>
      <c r="AV19" s="19">
        <v>12460525.500000002</v>
      </c>
      <c r="AW19" s="19">
        <v>12267729.200000001</v>
      </c>
      <c r="AX19" s="19">
        <v>12660616.5</v>
      </c>
      <c r="AY19" s="19">
        <v>12976913.5</v>
      </c>
      <c r="AZ19" s="19">
        <v>12588024.600000001</v>
      </c>
      <c r="BA19" s="19">
        <v>12670716.5</v>
      </c>
      <c r="BB19" s="19">
        <v>14007060.6</v>
      </c>
      <c r="BC19" s="19">
        <v>15043576.9</v>
      </c>
      <c r="BD19" s="19">
        <v>16285502.199999999</v>
      </c>
      <c r="BE19" s="9">
        <v>164901960.79999998</v>
      </c>
      <c r="BF19" s="19">
        <v>16011452.400000002</v>
      </c>
      <c r="BG19" s="19">
        <v>13794446.199999999</v>
      </c>
      <c r="BH19" s="19">
        <v>15414221.899999999</v>
      </c>
      <c r="BI19" s="19">
        <v>13334913.700000001</v>
      </c>
      <c r="BJ19" s="19">
        <v>14015231.699999999</v>
      </c>
      <c r="BK19" s="19">
        <v>14789400.1</v>
      </c>
      <c r="BL19" s="19">
        <v>15540330.399999999</v>
      </c>
      <c r="BM19" s="19">
        <v>15196721.5</v>
      </c>
      <c r="BN19" s="19">
        <v>14427837.600000001</v>
      </c>
      <c r="BO19" s="19">
        <v>16280537.199999999</v>
      </c>
      <c r="BP19" s="19">
        <v>15783502.600000001</v>
      </c>
      <c r="BQ19" s="19">
        <v>15382325.499999998</v>
      </c>
      <c r="BR19" s="9">
        <v>179970920.80000001</v>
      </c>
      <c r="BS19" s="19">
        <v>14981798.899999999</v>
      </c>
      <c r="BT19" s="19">
        <v>14248225.699999999</v>
      </c>
      <c r="BU19" s="19">
        <v>15640911.4</v>
      </c>
      <c r="BV19" s="19">
        <v>14557193.1</v>
      </c>
      <c r="BW19" s="19">
        <v>14269945.5</v>
      </c>
      <c r="BX19" s="19">
        <v>14340521.399999999</v>
      </c>
      <c r="BY19" s="19">
        <v>15821898.100000001</v>
      </c>
      <c r="BZ19" s="19">
        <v>15950110.300000001</v>
      </c>
      <c r="CA19" s="19">
        <v>15718093.799999999</v>
      </c>
      <c r="CB19" s="19">
        <v>16003498.600000001</v>
      </c>
      <c r="CC19" s="19">
        <v>16055696.100000001</v>
      </c>
      <c r="CD19" s="19">
        <v>15904731.6</v>
      </c>
      <c r="CE19" s="9">
        <v>183492624.5</v>
      </c>
      <c r="CF19" s="19">
        <v>15528660.5</v>
      </c>
      <c r="CG19" s="19">
        <v>14468732</v>
      </c>
      <c r="CH19" s="19">
        <v>16053955.999999996</v>
      </c>
      <c r="CI19" s="19">
        <v>13963866.1</v>
      </c>
      <c r="CJ19" s="19">
        <v>14200446.800000001</v>
      </c>
      <c r="CK19" s="19">
        <v>14612601.1</v>
      </c>
      <c r="CL19" s="19">
        <v>16325459.300000003</v>
      </c>
      <c r="CM19" s="19">
        <v>16188686.6</v>
      </c>
      <c r="CN19" s="19">
        <v>15658837.300000001</v>
      </c>
      <c r="CO19" s="19">
        <v>15866775.399999999</v>
      </c>
      <c r="CP19" s="19">
        <v>16941368.699999999</v>
      </c>
      <c r="CQ19" s="9">
        <v>169809389.79999998</v>
      </c>
    </row>
    <row r="20" spans="1:95">
      <c r="A20" s="94"/>
      <c r="D20" s="1" t="s">
        <v>63</v>
      </c>
      <c r="E20" s="19">
        <v>16160719.200000001</v>
      </c>
      <c r="F20" s="19">
        <v>14795418.5</v>
      </c>
      <c r="G20" s="19">
        <v>15255171.399999999</v>
      </c>
      <c r="H20" s="19">
        <v>13276286.399999999</v>
      </c>
      <c r="I20" s="19">
        <v>14277520.099999998</v>
      </c>
      <c r="J20" s="19">
        <v>14294730.699999999</v>
      </c>
      <c r="K20" s="19">
        <v>15766236.200000003</v>
      </c>
      <c r="L20" s="19">
        <v>16785511.099999998</v>
      </c>
      <c r="M20" s="19">
        <v>15344250.299999999</v>
      </c>
      <c r="N20" s="19">
        <v>15326960.700000003</v>
      </c>
      <c r="O20" s="19">
        <v>16280018.300000001</v>
      </c>
      <c r="P20" s="19">
        <v>17186063.300000001</v>
      </c>
      <c r="Q20" s="9"/>
      <c r="R20" s="19">
        <v>184748886.20000005</v>
      </c>
      <c r="S20" s="64">
        <v>16394379</v>
      </c>
      <c r="T20" s="64">
        <v>15292654.200000001</v>
      </c>
      <c r="U20" s="64">
        <v>17088036.600000001</v>
      </c>
      <c r="V20" s="64">
        <v>15091555.6</v>
      </c>
      <c r="W20" s="64">
        <v>16635723.700000001</v>
      </c>
      <c r="X20" s="64">
        <v>16171363.800000003</v>
      </c>
      <c r="Y20" s="64">
        <v>17189699.200000003</v>
      </c>
      <c r="Z20" s="64">
        <v>18378261.800000001</v>
      </c>
      <c r="AA20" s="64">
        <v>16400082.599999998</v>
      </c>
      <c r="AB20" s="64">
        <v>18050308.200000003</v>
      </c>
      <c r="AC20" s="64">
        <v>17768245</v>
      </c>
      <c r="AD20" s="64">
        <v>18120723.600000001</v>
      </c>
      <c r="AE20" s="64">
        <v>202581033.30000004</v>
      </c>
      <c r="AF20" s="71">
        <v>16802186.599999998</v>
      </c>
      <c r="AG20" s="71">
        <v>15297976.799999999</v>
      </c>
      <c r="AH20" s="71">
        <v>17110610.600000001</v>
      </c>
      <c r="AI20" s="71">
        <v>16969573</v>
      </c>
      <c r="AJ20" s="71">
        <v>16691993.800000001</v>
      </c>
      <c r="AK20" s="71">
        <v>16886431</v>
      </c>
      <c r="AL20" s="71">
        <v>17652699.099999998</v>
      </c>
      <c r="AM20" s="71">
        <v>17803214.399999999</v>
      </c>
      <c r="AN20" s="71">
        <v>16748280.700000001</v>
      </c>
      <c r="AO20" s="71">
        <v>17044540</v>
      </c>
      <c r="AP20" s="71">
        <v>17046385.099999998</v>
      </c>
      <c r="AQ20" s="71">
        <v>18414299.100000001</v>
      </c>
      <c r="AR20" s="71">
        <v>204468190.20000002</v>
      </c>
      <c r="AS20" s="19">
        <v>17755830.5</v>
      </c>
      <c r="AT20" s="19">
        <v>16869041.999999996</v>
      </c>
      <c r="AU20" s="19">
        <v>17652977</v>
      </c>
      <c r="AV20" s="19">
        <v>14766949.000000002</v>
      </c>
      <c r="AW20" s="19">
        <v>14250357.9</v>
      </c>
      <c r="AX20" s="19">
        <v>14824718.100000001</v>
      </c>
      <c r="AY20" s="19">
        <v>15335510.799999999</v>
      </c>
      <c r="AZ20" s="19">
        <v>15023758.000000002</v>
      </c>
      <c r="BA20" s="19">
        <v>14967003.800000001</v>
      </c>
      <c r="BB20" s="19">
        <v>16450318.299999999</v>
      </c>
      <c r="BC20" s="19">
        <v>17425175.300000001</v>
      </c>
      <c r="BD20" s="19">
        <v>18738172.5</v>
      </c>
      <c r="BE20" s="19">
        <v>194059813.19999999</v>
      </c>
      <c r="BF20" s="19">
        <v>18414239.400000002</v>
      </c>
      <c r="BG20" s="19">
        <v>15899275.399999999</v>
      </c>
      <c r="BH20" s="19">
        <v>17863629.199999996</v>
      </c>
      <c r="BI20" s="19">
        <v>15775992.800000001</v>
      </c>
      <c r="BJ20" s="19">
        <v>16481114.1</v>
      </c>
      <c r="BK20" s="19">
        <v>17142485.400000002</v>
      </c>
      <c r="BL20" s="19">
        <v>18049834.399999999</v>
      </c>
      <c r="BM20" s="19">
        <v>17780358</v>
      </c>
      <c r="BN20" s="19">
        <v>16876674.100000001</v>
      </c>
      <c r="BO20" s="19">
        <v>18916893</v>
      </c>
      <c r="BP20" s="19">
        <v>18343934.900000002</v>
      </c>
      <c r="BQ20" s="19">
        <v>17973396.399999999</v>
      </c>
      <c r="BR20" s="19">
        <v>209517827.10000002</v>
      </c>
      <c r="BS20" s="19">
        <v>17539213.699999999</v>
      </c>
      <c r="BT20" s="19">
        <v>16649037.199999999</v>
      </c>
      <c r="BU20" s="19">
        <v>18389806.800000001</v>
      </c>
      <c r="BV20" s="19">
        <v>17331536.700000003</v>
      </c>
      <c r="BW20" s="19">
        <v>17068001.399999999</v>
      </c>
      <c r="BX20" s="19">
        <v>17050997.199999999</v>
      </c>
      <c r="BY20" s="19">
        <v>18644570.000000004</v>
      </c>
      <c r="BZ20" s="19">
        <v>18829112.699999999</v>
      </c>
      <c r="CA20" s="19">
        <v>18485702.299999997</v>
      </c>
      <c r="CB20" s="19">
        <v>18940793.199999999</v>
      </c>
      <c r="CC20" s="19">
        <v>18889328.500000004</v>
      </c>
      <c r="CD20" s="19">
        <v>18771152.399999999</v>
      </c>
      <c r="CE20" s="19">
        <v>216589252.09999999</v>
      </c>
      <c r="CF20" s="19">
        <v>18416320</v>
      </c>
      <c r="CG20" s="19">
        <v>17108706.099999998</v>
      </c>
      <c r="CH20" s="19">
        <v>19007166.999999996</v>
      </c>
      <c r="CI20" s="19">
        <v>16823951.5</v>
      </c>
      <c r="CJ20" s="19">
        <v>16898521.699999999</v>
      </c>
      <c r="CK20" s="19">
        <v>17277884.199999999</v>
      </c>
      <c r="CL20" s="19">
        <v>19222106.100000001</v>
      </c>
      <c r="CM20" s="19">
        <v>19145930.700000003</v>
      </c>
      <c r="CN20" s="19">
        <v>18472084.300000001</v>
      </c>
      <c r="CO20" s="19">
        <v>18821400</v>
      </c>
      <c r="CP20" s="19">
        <v>19820720.199999999</v>
      </c>
      <c r="CQ20" s="19">
        <v>201014791.79999998</v>
      </c>
    </row>
    <row r="21" spans="1:95">
      <c r="A21" s="94"/>
      <c r="B21" s="94" t="s">
        <v>64</v>
      </c>
      <c r="C21" s="29"/>
      <c r="D21" s="20" t="s">
        <v>55</v>
      </c>
      <c r="E21" s="19">
        <v>680908</v>
      </c>
      <c r="F21" s="19">
        <v>602452.19999999995</v>
      </c>
      <c r="G21" s="19">
        <v>729019.2</v>
      </c>
      <c r="H21" s="19">
        <v>677983.7</v>
      </c>
      <c r="I21" s="19">
        <v>733928</v>
      </c>
      <c r="J21" s="19">
        <v>739108</v>
      </c>
      <c r="K21" s="19">
        <v>780545.3</v>
      </c>
      <c r="L21" s="19">
        <v>702759.3</v>
      </c>
      <c r="M21" s="19">
        <v>759092.8</v>
      </c>
      <c r="N21" s="19">
        <v>815890.4</v>
      </c>
      <c r="O21" s="19">
        <v>856158</v>
      </c>
      <c r="P21" s="19">
        <v>902476.80000000005</v>
      </c>
      <c r="Q21" s="9"/>
      <c r="R21" s="9">
        <v>8980321.6999999993</v>
      </c>
      <c r="S21" s="64">
        <v>874431.8</v>
      </c>
      <c r="T21" s="64">
        <v>793069.7</v>
      </c>
      <c r="U21" s="64">
        <v>910601.8</v>
      </c>
      <c r="V21" s="64">
        <v>756628.7</v>
      </c>
      <c r="W21" s="64">
        <v>739176.5</v>
      </c>
      <c r="X21" s="64">
        <v>714707.5</v>
      </c>
      <c r="Y21" s="64">
        <v>743031.6</v>
      </c>
      <c r="Z21" s="64">
        <v>799616.2</v>
      </c>
      <c r="AA21" s="64">
        <v>744778</v>
      </c>
      <c r="AB21" s="64">
        <v>865517</v>
      </c>
      <c r="AC21" s="64">
        <v>853656.1</v>
      </c>
      <c r="AD21" s="64">
        <v>911512</v>
      </c>
      <c r="AE21" s="65">
        <v>9706726.9000000004</v>
      </c>
      <c r="AF21" s="71">
        <v>877708</v>
      </c>
      <c r="AG21" s="71">
        <v>769861.7</v>
      </c>
      <c r="AH21" s="71">
        <v>859354.4</v>
      </c>
      <c r="AI21" s="71">
        <v>854108.2</v>
      </c>
      <c r="AJ21" s="71">
        <v>916160.4</v>
      </c>
      <c r="AK21" s="71">
        <v>844373.6</v>
      </c>
      <c r="AL21" s="71">
        <v>889954.6</v>
      </c>
      <c r="AM21" s="71">
        <v>938806.7</v>
      </c>
      <c r="AN21" s="71">
        <v>920044.8</v>
      </c>
      <c r="AO21" s="71">
        <v>983141.5</v>
      </c>
      <c r="AP21" s="71">
        <v>982659.9</v>
      </c>
      <c r="AQ21" s="71">
        <v>993273.5</v>
      </c>
      <c r="AR21" s="72">
        <v>10829447.299999999</v>
      </c>
      <c r="AS21" s="19">
        <v>929644.1</v>
      </c>
      <c r="AT21" s="19">
        <v>902896</v>
      </c>
      <c r="AU21" s="19">
        <v>943752.4</v>
      </c>
      <c r="AV21" s="19">
        <v>936341</v>
      </c>
      <c r="AW21" s="19">
        <v>937754.2</v>
      </c>
      <c r="AX21" s="19">
        <v>890053</v>
      </c>
      <c r="AY21" s="19">
        <v>930956</v>
      </c>
      <c r="AZ21" s="19">
        <v>898202.2</v>
      </c>
      <c r="BA21" s="19">
        <v>832716.1</v>
      </c>
      <c r="BB21" s="19">
        <v>977433.8</v>
      </c>
      <c r="BC21" s="19">
        <v>960574.7</v>
      </c>
      <c r="BD21" s="19">
        <v>977048.5</v>
      </c>
      <c r="BE21" s="9">
        <v>11117372</v>
      </c>
      <c r="BF21" s="19">
        <v>986732.6</v>
      </c>
      <c r="BG21" s="19">
        <v>886083.9</v>
      </c>
      <c r="BH21" s="19">
        <v>1079289.2</v>
      </c>
      <c r="BI21" s="19">
        <v>1057299.6000000001</v>
      </c>
      <c r="BJ21" s="19">
        <v>1055994.7</v>
      </c>
      <c r="BK21" s="19">
        <v>961469.5</v>
      </c>
      <c r="BL21" s="19">
        <v>990030.2</v>
      </c>
      <c r="BM21" s="19">
        <v>1027034.1</v>
      </c>
      <c r="BN21" s="19">
        <v>1001640.8</v>
      </c>
      <c r="BO21" s="19">
        <v>1044635.7</v>
      </c>
      <c r="BP21" s="19">
        <v>1036505.8</v>
      </c>
      <c r="BQ21" s="19">
        <v>1007882.1</v>
      </c>
      <c r="BR21" s="9">
        <v>12134598.199999999</v>
      </c>
      <c r="BS21" s="19">
        <v>1016836.7</v>
      </c>
      <c r="BT21" s="19">
        <v>964799.9</v>
      </c>
      <c r="BU21" s="19">
        <v>1105374.5</v>
      </c>
      <c r="BV21" s="19">
        <v>1066495.3</v>
      </c>
      <c r="BW21" s="19">
        <v>1053903.1000000001</v>
      </c>
      <c r="BX21" s="19">
        <v>924698.4</v>
      </c>
      <c r="BY21" s="19">
        <v>1104227.8</v>
      </c>
      <c r="BZ21" s="19">
        <v>1059733.3</v>
      </c>
      <c r="CA21" s="19">
        <v>1075302.5</v>
      </c>
      <c r="CB21" s="19">
        <v>1092231.7</v>
      </c>
      <c r="CC21" s="19">
        <v>1057849.7</v>
      </c>
      <c r="CD21" s="19">
        <v>1151350.2</v>
      </c>
      <c r="CE21" s="9">
        <v>12672803.099999998</v>
      </c>
      <c r="CF21" s="19">
        <v>1105017.8</v>
      </c>
      <c r="CG21" s="19">
        <v>1008284.8</v>
      </c>
      <c r="CH21" s="19">
        <v>1112139.1000000001</v>
      </c>
      <c r="CI21" s="19">
        <v>1085221.6000000001</v>
      </c>
      <c r="CJ21" s="19">
        <v>906723.5</v>
      </c>
      <c r="CK21" s="19">
        <v>980414</v>
      </c>
      <c r="CL21" s="19">
        <v>1090268.3999999999</v>
      </c>
      <c r="CM21" s="19">
        <v>1135036.2</v>
      </c>
      <c r="CN21" s="19">
        <v>1081543.6000000001</v>
      </c>
      <c r="CO21" s="19">
        <v>1210430.2</v>
      </c>
      <c r="CP21" s="19">
        <v>1206490.3999999999</v>
      </c>
      <c r="CQ21" s="9">
        <v>11921569.6</v>
      </c>
    </row>
    <row r="22" spans="1:95">
      <c r="A22" s="94"/>
      <c r="B22" s="95"/>
      <c r="D22" s="20" t="s">
        <v>54</v>
      </c>
      <c r="E22" s="19">
        <v>242953.5</v>
      </c>
      <c r="F22" s="19">
        <v>225215.4</v>
      </c>
      <c r="G22" s="19">
        <v>229159.2</v>
      </c>
      <c r="H22" s="19">
        <v>215137.3</v>
      </c>
      <c r="I22" s="19">
        <v>215464.3</v>
      </c>
      <c r="J22" s="19">
        <v>206558.8</v>
      </c>
      <c r="K22" s="19">
        <v>275002.8</v>
      </c>
      <c r="L22" s="19">
        <v>274485.7</v>
      </c>
      <c r="M22" s="19">
        <v>244316.9</v>
      </c>
      <c r="N22" s="19">
        <v>284747.3</v>
      </c>
      <c r="O22" s="19">
        <v>269120.09999999998</v>
      </c>
      <c r="P22" s="19">
        <v>262823.09999999998</v>
      </c>
      <c r="Q22" s="9"/>
      <c r="R22" s="9">
        <v>2944984.4000000004</v>
      </c>
      <c r="S22" s="64">
        <v>297606.09999999998</v>
      </c>
      <c r="T22" s="64">
        <v>255288</v>
      </c>
      <c r="U22" s="64">
        <v>299118.5</v>
      </c>
      <c r="V22" s="64">
        <v>267867.2</v>
      </c>
      <c r="W22" s="64">
        <v>271520.3</v>
      </c>
      <c r="X22" s="64">
        <v>273563.40000000002</v>
      </c>
      <c r="Y22" s="64">
        <v>320060.3</v>
      </c>
      <c r="Z22" s="64">
        <v>334966</v>
      </c>
      <c r="AA22" s="64">
        <v>303109.5</v>
      </c>
      <c r="AB22" s="64">
        <v>345851</v>
      </c>
      <c r="AC22" s="64">
        <v>312472.2</v>
      </c>
      <c r="AD22" s="64">
        <v>340840.7</v>
      </c>
      <c r="AE22" s="65">
        <v>3622263.2</v>
      </c>
      <c r="AF22" s="71">
        <v>319522.90000000002</v>
      </c>
      <c r="AG22" s="71">
        <v>264639</v>
      </c>
      <c r="AH22" s="71">
        <v>306566.59999999998</v>
      </c>
      <c r="AI22" s="71">
        <v>289193.90000000002</v>
      </c>
      <c r="AJ22" s="71">
        <v>300718.40000000002</v>
      </c>
      <c r="AK22" s="71">
        <v>295494</v>
      </c>
      <c r="AL22" s="71">
        <v>306931.3</v>
      </c>
      <c r="AM22" s="71">
        <v>322495.2</v>
      </c>
      <c r="AN22" s="71">
        <v>288120.2</v>
      </c>
      <c r="AO22" s="71">
        <v>295647.7</v>
      </c>
      <c r="AP22" s="71">
        <v>306086.8</v>
      </c>
      <c r="AQ22" s="71">
        <v>308493.09999999998</v>
      </c>
      <c r="AR22" s="71">
        <v>3603909.1</v>
      </c>
      <c r="AS22" s="19">
        <v>284979.90000000002</v>
      </c>
      <c r="AT22" s="19">
        <v>309483.7</v>
      </c>
      <c r="AU22" s="19">
        <v>278325.3</v>
      </c>
      <c r="AV22" s="19">
        <v>273702.59999999998</v>
      </c>
      <c r="AW22" s="19">
        <v>294364.2</v>
      </c>
      <c r="AX22" s="19">
        <v>304773.5</v>
      </c>
      <c r="AY22" s="19">
        <v>299693.3</v>
      </c>
      <c r="AZ22" s="19">
        <v>298209.40000000002</v>
      </c>
      <c r="BA22" s="19">
        <v>320981.8</v>
      </c>
      <c r="BB22" s="19">
        <v>330879.2</v>
      </c>
      <c r="BC22" s="19">
        <v>295832.90000000002</v>
      </c>
      <c r="BD22" s="19">
        <v>300162.7</v>
      </c>
      <c r="BE22" s="19">
        <v>3591388.5</v>
      </c>
      <c r="BF22" s="19">
        <v>305312.7</v>
      </c>
      <c r="BG22" s="19">
        <v>265545.40000000002</v>
      </c>
      <c r="BH22" s="19">
        <v>309803.3</v>
      </c>
      <c r="BI22" s="19">
        <v>291523</v>
      </c>
      <c r="BJ22" s="19">
        <v>298638.2</v>
      </c>
      <c r="BK22" s="19">
        <v>272139.40000000002</v>
      </c>
      <c r="BL22" s="19">
        <v>327736.90000000002</v>
      </c>
      <c r="BM22" s="19">
        <v>305046.2</v>
      </c>
      <c r="BN22" s="19">
        <v>273211.8</v>
      </c>
      <c r="BO22" s="19">
        <v>298100.3</v>
      </c>
      <c r="BP22" s="19">
        <v>298934.8</v>
      </c>
      <c r="BQ22" s="19">
        <v>306185</v>
      </c>
      <c r="BR22" s="19">
        <v>3552176.9999999995</v>
      </c>
      <c r="BS22" s="19">
        <v>319178.59999999998</v>
      </c>
      <c r="BT22" s="19">
        <v>286752</v>
      </c>
      <c r="BU22" s="19">
        <v>323817.5</v>
      </c>
      <c r="BV22" s="19">
        <v>307610.2</v>
      </c>
      <c r="BW22" s="19">
        <v>315157.8</v>
      </c>
      <c r="BX22" s="19">
        <v>334516.09999999998</v>
      </c>
      <c r="BY22" s="19">
        <v>355508</v>
      </c>
      <c r="BZ22" s="19">
        <v>355178.7</v>
      </c>
      <c r="CA22" s="19">
        <v>301456.8</v>
      </c>
      <c r="CB22" s="19">
        <v>360227.9</v>
      </c>
      <c r="CC22" s="19">
        <v>349706.7</v>
      </c>
      <c r="CD22" s="19">
        <v>318774.09999999998</v>
      </c>
      <c r="CE22" s="19">
        <v>3927884.4000000004</v>
      </c>
      <c r="CF22" s="19">
        <v>339290.4</v>
      </c>
      <c r="CG22" s="19">
        <v>279995.2</v>
      </c>
      <c r="CH22" s="19">
        <v>334806.40000000002</v>
      </c>
      <c r="CI22" s="19">
        <v>308109.2</v>
      </c>
      <c r="CJ22" s="19">
        <v>270798.40000000002</v>
      </c>
      <c r="CK22" s="19">
        <v>322839</v>
      </c>
      <c r="CL22" s="19">
        <v>367462</v>
      </c>
      <c r="CM22" s="19">
        <v>366359.7</v>
      </c>
      <c r="CN22" s="19">
        <v>311858</v>
      </c>
      <c r="CO22" s="19">
        <v>399114.4</v>
      </c>
      <c r="CP22" s="19">
        <v>388058.1</v>
      </c>
      <c r="CQ22" s="19">
        <v>3688690.8000000003</v>
      </c>
    </row>
    <row r="23" spans="1:95">
      <c r="A23" s="94"/>
      <c r="B23" s="95"/>
      <c r="D23" s="20" t="s">
        <v>31</v>
      </c>
      <c r="E23" s="19">
        <v>13371.6</v>
      </c>
      <c r="F23" s="19">
        <v>13103.2</v>
      </c>
      <c r="G23" s="19">
        <v>14295</v>
      </c>
      <c r="H23" s="19">
        <v>13286.6</v>
      </c>
      <c r="I23" s="19">
        <v>13691.2</v>
      </c>
      <c r="J23" s="19">
        <v>14479.8</v>
      </c>
      <c r="K23" s="19">
        <v>30245.9</v>
      </c>
      <c r="L23" s="19">
        <v>12794</v>
      </c>
      <c r="M23" s="19">
        <v>12842.7</v>
      </c>
      <c r="N23" s="19">
        <v>13721.3</v>
      </c>
      <c r="O23" s="19">
        <v>14852.9</v>
      </c>
      <c r="P23" s="19">
        <v>14065.6</v>
      </c>
      <c r="Q23" s="9"/>
      <c r="R23" s="9">
        <v>180749.80000000002</v>
      </c>
      <c r="S23" s="64">
        <v>16038.2</v>
      </c>
      <c r="T23" s="64">
        <v>15023.9</v>
      </c>
      <c r="U23" s="64">
        <v>16468.5</v>
      </c>
      <c r="V23" s="64">
        <v>14763.4</v>
      </c>
      <c r="W23" s="64">
        <v>12246.9</v>
      </c>
      <c r="X23" s="64">
        <v>11890.4</v>
      </c>
      <c r="Y23" s="64">
        <v>12399.2</v>
      </c>
      <c r="Z23" s="64">
        <v>11952.3</v>
      </c>
      <c r="AA23" s="64">
        <v>12374.4</v>
      </c>
      <c r="AB23" s="64">
        <v>13621.2</v>
      </c>
      <c r="AC23" s="64">
        <v>13366</v>
      </c>
      <c r="AD23" s="64">
        <v>13589.3</v>
      </c>
      <c r="AE23" s="65">
        <v>163733.69999999998</v>
      </c>
      <c r="AF23" s="71">
        <v>10994.1</v>
      </c>
      <c r="AG23" s="71">
        <v>12908.1</v>
      </c>
      <c r="AH23" s="71">
        <v>14143.3</v>
      </c>
      <c r="AI23" s="71">
        <v>13573.9</v>
      </c>
      <c r="AJ23" s="71">
        <v>12924.3</v>
      </c>
      <c r="AK23" s="71">
        <v>11023.3</v>
      </c>
      <c r="AL23" s="71">
        <v>11509.7</v>
      </c>
      <c r="AM23" s="71">
        <v>11529.2</v>
      </c>
      <c r="AN23" s="71">
        <v>13101.9</v>
      </c>
      <c r="AO23" s="71">
        <v>13057.4</v>
      </c>
      <c r="AP23" s="71">
        <v>14866.2</v>
      </c>
      <c r="AQ23" s="71">
        <v>15233.5</v>
      </c>
      <c r="AR23" s="72">
        <v>154864.9</v>
      </c>
      <c r="AS23" s="19">
        <v>13200.4</v>
      </c>
      <c r="AT23" s="19">
        <v>12380.6</v>
      </c>
      <c r="AU23" s="19">
        <v>12651.6</v>
      </c>
      <c r="AV23" s="19">
        <v>10131</v>
      </c>
      <c r="AW23" s="19">
        <v>8043.6</v>
      </c>
      <c r="AX23" s="19">
        <v>8769.6</v>
      </c>
      <c r="AY23" s="19">
        <v>9085.9</v>
      </c>
      <c r="AZ23" s="19">
        <v>11075.1</v>
      </c>
      <c r="BA23" s="19">
        <v>9517.7000000000007</v>
      </c>
      <c r="BB23" s="19">
        <v>8902.2999999999993</v>
      </c>
      <c r="BC23" s="19">
        <v>9311.6</v>
      </c>
      <c r="BD23" s="19">
        <v>9566.9</v>
      </c>
      <c r="BE23" s="9">
        <v>122636.3</v>
      </c>
      <c r="BF23" s="19">
        <v>9474.7999999999993</v>
      </c>
      <c r="BG23" s="19">
        <v>9042.7999999999993</v>
      </c>
      <c r="BH23" s="19">
        <v>10377.4</v>
      </c>
      <c r="BI23" s="19">
        <v>9787</v>
      </c>
      <c r="BJ23" s="19">
        <v>8969.4</v>
      </c>
      <c r="BK23" s="19">
        <v>9305.4</v>
      </c>
      <c r="BL23" s="19">
        <v>8891.9</v>
      </c>
      <c r="BM23" s="19">
        <v>9120.6</v>
      </c>
      <c r="BN23" s="19">
        <v>12407.6</v>
      </c>
      <c r="BO23" s="19">
        <v>9771.5</v>
      </c>
      <c r="BP23" s="19">
        <v>9423.7000000000007</v>
      </c>
      <c r="BQ23" s="19">
        <v>10194.200000000001</v>
      </c>
      <c r="BR23" s="9">
        <v>116766.3</v>
      </c>
      <c r="BS23" s="19">
        <v>9673.5</v>
      </c>
      <c r="BT23" s="19">
        <v>8587.1</v>
      </c>
      <c r="BU23" s="19">
        <v>11100.4</v>
      </c>
      <c r="BV23" s="19">
        <v>9042.5</v>
      </c>
      <c r="BW23" s="19">
        <v>9829.2000000000007</v>
      </c>
      <c r="BX23" s="19">
        <v>8373.7999999999993</v>
      </c>
      <c r="BY23" s="19">
        <v>10639.6</v>
      </c>
      <c r="BZ23" s="19">
        <v>9045.2999999999993</v>
      </c>
      <c r="CA23" s="19">
        <v>9298.7000000000007</v>
      </c>
      <c r="CB23" s="19">
        <v>10480.5</v>
      </c>
      <c r="CC23" s="19">
        <v>9408.5</v>
      </c>
      <c r="CD23" s="19">
        <v>10665.1</v>
      </c>
      <c r="CE23" s="9">
        <v>116144.20000000001</v>
      </c>
      <c r="CF23" s="19">
        <v>12983.6</v>
      </c>
      <c r="CG23" s="19">
        <v>10516</v>
      </c>
      <c r="CH23" s="19">
        <v>13221.2</v>
      </c>
      <c r="CI23" s="19">
        <v>11167.7</v>
      </c>
      <c r="CJ23" s="19">
        <v>8180.6</v>
      </c>
      <c r="CK23" s="19">
        <v>9313.5</v>
      </c>
      <c r="CL23" s="19">
        <v>9926.7000000000007</v>
      </c>
      <c r="CM23" s="19">
        <v>9542.1</v>
      </c>
      <c r="CN23" s="19">
        <v>8071.7</v>
      </c>
      <c r="CO23" s="19">
        <v>9301.6</v>
      </c>
      <c r="CP23" s="19">
        <v>9211.6</v>
      </c>
      <c r="CQ23" s="9">
        <v>111436.30000000002</v>
      </c>
    </row>
    <row r="24" spans="1:95">
      <c r="A24" s="94"/>
      <c r="B24" s="95"/>
      <c r="D24" s="20" t="s">
        <v>57</v>
      </c>
      <c r="E24" s="19">
        <v>28245.8</v>
      </c>
      <c r="F24" s="19">
        <v>25910.5</v>
      </c>
      <c r="G24" s="19">
        <v>32237.599999999999</v>
      </c>
      <c r="H24" s="19">
        <v>23944</v>
      </c>
      <c r="I24" s="19">
        <v>28752</v>
      </c>
      <c r="J24" s="19">
        <v>25559</v>
      </c>
      <c r="K24" s="19">
        <v>23609.7</v>
      </c>
      <c r="L24" s="19">
        <v>23625</v>
      </c>
      <c r="M24" s="19">
        <v>29276.799999999999</v>
      </c>
      <c r="N24" s="19">
        <v>25588.7</v>
      </c>
      <c r="O24" s="19">
        <v>25963.8</v>
      </c>
      <c r="P24" s="19">
        <v>27187.200000000001</v>
      </c>
      <c r="Q24" s="9"/>
      <c r="R24" s="9">
        <v>319900.09999999998</v>
      </c>
      <c r="S24" s="64">
        <v>25468.9</v>
      </c>
      <c r="T24" s="64">
        <v>24106</v>
      </c>
      <c r="U24" s="64">
        <v>34915.599999999999</v>
      </c>
      <c r="V24" s="64">
        <v>24547</v>
      </c>
      <c r="W24" s="64">
        <v>19860.400000000001</v>
      </c>
      <c r="X24" s="64">
        <v>18796.5</v>
      </c>
      <c r="Y24" s="64">
        <v>21000.9</v>
      </c>
      <c r="Z24" s="64">
        <v>21196.1</v>
      </c>
      <c r="AA24" s="64">
        <v>30515.5</v>
      </c>
      <c r="AB24" s="64">
        <v>31765.200000000001</v>
      </c>
      <c r="AC24" s="64">
        <v>25983.200000000001</v>
      </c>
      <c r="AD24" s="64">
        <v>22668.1</v>
      </c>
      <c r="AE24" s="65">
        <v>300823.39999999997</v>
      </c>
      <c r="AF24" s="71">
        <v>19164.099999999999</v>
      </c>
      <c r="AG24" s="71">
        <v>19187.900000000001</v>
      </c>
      <c r="AH24" s="71">
        <v>27529.1</v>
      </c>
      <c r="AI24" s="71">
        <v>23619.599999999999</v>
      </c>
      <c r="AJ24" s="71">
        <v>22788.6</v>
      </c>
      <c r="AK24" s="71">
        <v>23009.1</v>
      </c>
      <c r="AL24" s="71">
        <v>20008.7</v>
      </c>
      <c r="AM24" s="71">
        <v>16934.2</v>
      </c>
      <c r="AN24" s="71">
        <v>20462.7</v>
      </c>
      <c r="AO24" s="71">
        <v>22909.3</v>
      </c>
      <c r="AP24" s="71">
        <v>23873.3</v>
      </c>
      <c r="AQ24" s="71">
        <v>21588.799999999999</v>
      </c>
      <c r="AR24" s="72">
        <v>261075.40000000002</v>
      </c>
      <c r="AS24" s="19">
        <v>17820.3</v>
      </c>
      <c r="AT24" s="19">
        <v>22794.9</v>
      </c>
      <c r="AU24" s="19">
        <v>20279</v>
      </c>
      <c r="AV24" s="19">
        <v>10694.7</v>
      </c>
      <c r="AW24" s="19">
        <v>11083.4</v>
      </c>
      <c r="AX24" s="19">
        <v>14941.6</v>
      </c>
      <c r="AY24" s="19">
        <v>16866.2</v>
      </c>
      <c r="AZ24" s="19">
        <v>17626.8</v>
      </c>
      <c r="BA24" s="19">
        <v>17229.599999999999</v>
      </c>
      <c r="BB24" s="19">
        <v>18695</v>
      </c>
      <c r="BC24" s="19">
        <v>17271.900000000001</v>
      </c>
      <c r="BD24" s="19">
        <v>16889.7</v>
      </c>
      <c r="BE24" s="9">
        <v>202193.1</v>
      </c>
      <c r="BF24" s="19">
        <v>14531.2</v>
      </c>
      <c r="BG24" s="19">
        <v>13590.5</v>
      </c>
      <c r="BH24" s="19">
        <v>15161.2</v>
      </c>
      <c r="BI24" s="19">
        <v>14681.8</v>
      </c>
      <c r="BJ24" s="19">
        <v>14586.6</v>
      </c>
      <c r="BK24" s="19">
        <v>15860.8</v>
      </c>
      <c r="BL24" s="19">
        <v>12694.4</v>
      </c>
      <c r="BM24" s="19">
        <v>16689.900000000001</v>
      </c>
      <c r="BN24" s="19">
        <v>18144.5</v>
      </c>
      <c r="BO24" s="19">
        <v>15640.3</v>
      </c>
      <c r="BP24" s="19">
        <v>11165</v>
      </c>
      <c r="BQ24" s="19">
        <v>14174</v>
      </c>
      <c r="BR24" s="9">
        <v>176920.19999999998</v>
      </c>
      <c r="BS24" s="19">
        <v>14299.9</v>
      </c>
      <c r="BT24" s="19">
        <v>12890.7</v>
      </c>
      <c r="BU24" s="19">
        <v>15965.6</v>
      </c>
      <c r="BV24" s="19">
        <v>16010.9</v>
      </c>
      <c r="BW24" s="19">
        <v>13919.9</v>
      </c>
      <c r="BX24" s="19">
        <v>11120.4</v>
      </c>
      <c r="BY24" s="19">
        <v>10182</v>
      </c>
      <c r="BZ24" s="19">
        <v>10651.9</v>
      </c>
      <c r="CA24" s="19">
        <v>6643.3</v>
      </c>
      <c r="CB24" s="19">
        <v>9678.7000000000007</v>
      </c>
      <c r="CC24" s="19">
        <v>7815.9</v>
      </c>
      <c r="CD24" s="19">
        <v>7109</v>
      </c>
      <c r="CE24" s="9">
        <v>136288.19999999998</v>
      </c>
      <c r="CF24" s="19">
        <v>7519.7</v>
      </c>
      <c r="CG24" s="19">
        <v>8365</v>
      </c>
      <c r="CH24" s="19">
        <v>8932.6</v>
      </c>
      <c r="CI24" s="19">
        <v>8701.1</v>
      </c>
      <c r="CJ24" s="19">
        <v>6650</v>
      </c>
      <c r="CK24" s="19">
        <v>5828.9</v>
      </c>
      <c r="CL24" s="19">
        <v>6956.4</v>
      </c>
      <c r="CM24" s="19">
        <v>7014.6</v>
      </c>
      <c r="CN24" s="19">
        <v>7517.6</v>
      </c>
      <c r="CO24" s="19">
        <v>7639.8</v>
      </c>
      <c r="CP24" s="19">
        <v>8288.7000000000007</v>
      </c>
      <c r="CQ24" s="9">
        <v>83414.400000000009</v>
      </c>
    </row>
    <row r="25" spans="1:95">
      <c r="A25" s="94"/>
      <c r="B25" s="95"/>
      <c r="D25" s="20" t="s">
        <v>58</v>
      </c>
      <c r="E25" s="19">
        <v>226548.7</v>
      </c>
      <c r="F25" s="19">
        <v>138403.70000000001</v>
      </c>
      <c r="G25" s="19">
        <v>195499.2</v>
      </c>
      <c r="H25" s="19">
        <v>151332.5</v>
      </c>
      <c r="I25" s="19">
        <v>128878.7</v>
      </c>
      <c r="J25" s="19">
        <v>115015.1</v>
      </c>
      <c r="K25" s="19">
        <v>111794.7</v>
      </c>
      <c r="L25" s="19">
        <v>168978.8</v>
      </c>
      <c r="M25" s="19">
        <v>135713.60000000001</v>
      </c>
      <c r="N25" s="19">
        <v>213354.7</v>
      </c>
      <c r="O25" s="19">
        <v>211847.3</v>
      </c>
      <c r="P25" s="19">
        <v>156231.29999999999</v>
      </c>
      <c r="Q25" s="9"/>
      <c r="R25" s="9">
        <v>1953598.3000000003</v>
      </c>
      <c r="S25" s="64">
        <v>194290.2</v>
      </c>
      <c r="T25" s="64">
        <v>153699.6</v>
      </c>
      <c r="U25" s="64">
        <v>152207</v>
      </c>
      <c r="V25" s="64">
        <v>160138</v>
      </c>
      <c r="W25" s="64">
        <v>157133.6</v>
      </c>
      <c r="X25" s="64">
        <v>142287.79999999999</v>
      </c>
      <c r="Y25" s="64">
        <v>150615.4</v>
      </c>
      <c r="Z25" s="64">
        <v>203933</v>
      </c>
      <c r="AA25" s="64">
        <v>175369.8</v>
      </c>
      <c r="AB25" s="64">
        <v>225089.4</v>
      </c>
      <c r="AC25" s="64">
        <v>202996.4</v>
      </c>
      <c r="AD25" s="64">
        <v>216095.6</v>
      </c>
      <c r="AE25" s="65">
        <v>2133855.7999999998</v>
      </c>
      <c r="AF25" s="71">
        <v>182213.8</v>
      </c>
      <c r="AG25" s="71">
        <v>169289.3</v>
      </c>
      <c r="AH25" s="71">
        <v>228312.7</v>
      </c>
      <c r="AI25" s="71">
        <v>244250.3</v>
      </c>
      <c r="AJ25" s="71">
        <v>197935.8</v>
      </c>
      <c r="AK25" s="71">
        <v>205023.9</v>
      </c>
      <c r="AL25" s="71">
        <v>155368.5</v>
      </c>
      <c r="AM25" s="71">
        <v>132411.4</v>
      </c>
      <c r="AN25" s="71">
        <v>182793.5</v>
      </c>
      <c r="AO25" s="71">
        <v>178296.8</v>
      </c>
      <c r="AP25" s="71">
        <v>148882.20000000001</v>
      </c>
      <c r="AQ25" s="71">
        <v>220060.7</v>
      </c>
      <c r="AR25" s="72">
        <v>2244838.9</v>
      </c>
      <c r="AS25" s="19">
        <v>193536.7</v>
      </c>
      <c r="AT25" s="19">
        <v>190631.2</v>
      </c>
      <c r="AU25" s="19">
        <v>217119.6</v>
      </c>
      <c r="AV25" s="19">
        <v>216100.4</v>
      </c>
      <c r="AW25" s="19">
        <v>155937.60000000001</v>
      </c>
      <c r="AX25" s="19">
        <v>136916.6</v>
      </c>
      <c r="AY25" s="19">
        <v>177944.3</v>
      </c>
      <c r="AZ25" s="19">
        <v>126371.4</v>
      </c>
      <c r="BA25" s="19">
        <v>146157.9</v>
      </c>
      <c r="BB25" s="19">
        <v>207600.2</v>
      </c>
      <c r="BC25" s="19">
        <v>211412.4</v>
      </c>
      <c r="BD25" s="19">
        <v>258390.5</v>
      </c>
      <c r="BE25" s="9">
        <v>2238118.7999999998</v>
      </c>
      <c r="BF25" s="19">
        <v>255896.3</v>
      </c>
      <c r="BG25" s="19">
        <v>213983</v>
      </c>
      <c r="BH25" s="19">
        <v>190286.8</v>
      </c>
      <c r="BI25" s="19">
        <v>119022.6</v>
      </c>
      <c r="BJ25" s="19">
        <v>134058.1</v>
      </c>
      <c r="BK25" s="19">
        <v>187858.6</v>
      </c>
      <c r="BL25" s="19">
        <v>274858.2</v>
      </c>
      <c r="BM25" s="19">
        <v>340254</v>
      </c>
      <c r="BN25" s="19">
        <v>385363.3</v>
      </c>
      <c r="BO25" s="19">
        <v>429374</v>
      </c>
      <c r="BP25" s="19">
        <v>370653</v>
      </c>
      <c r="BQ25" s="19">
        <v>513370.6</v>
      </c>
      <c r="BR25" s="9">
        <v>3414978.5</v>
      </c>
      <c r="BS25" s="19">
        <v>534829.9</v>
      </c>
      <c r="BT25" s="19">
        <v>541997.5</v>
      </c>
      <c r="BU25" s="19">
        <v>522691.5</v>
      </c>
      <c r="BV25" s="19">
        <v>476788.8</v>
      </c>
      <c r="BW25" s="19">
        <v>414047.9</v>
      </c>
      <c r="BX25" s="19">
        <v>338398</v>
      </c>
      <c r="BY25" s="19">
        <v>409395.7</v>
      </c>
      <c r="BZ25" s="19">
        <v>471823.8</v>
      </c>
      <c r="CA25" s="19">
        <v>448072.3</v>
      </c>
      <c r="CB25" s="19">
        <v>527083.5</v>
      </c>
      <c r="CC25" s="19">
        <v>498800.8</v>
      </c>
      <c r="CD25" s="19">
        <v>485806.6</v>
      </c>
      <c r="CE25" s="9">
        <v>5669736.2999999998</v>
      </c>
      <c r="CF25" s="19">
        <v>549117.30000000005</v>
      </c>
      <c r="CG25" s="19">
        <v>509498.1</v>
      </c>
      <c r="CH25" s="19">
        <v>470234.6</v>
      </c>
      <c r="CI25" s="19">
        <v>315930.09999999998</v>
      </c>
      <c r="CJ25" s="19">
        <v>291686</v>
      </c>
      <c r="CK25" s="19">
        <v>285224.90000000002</v>
      </c>
      <c r="CL25" s="19">
        <v>347971.3</v>
      </c>
      <c r="CM25" s="19">
        <v>416137.9</v>
      </c>
      <c r="CN25" s="19">
        <v>387475.1</v>
      </c>
      <c r="CO25" s="19">
        <v>463556.2</v>
      </c>
      <c r="CP25" s="19">
        <v>553541.1</v>
      </c>
      <c r="CQ25" s="9">
        <v>4590372.5999999996</v>
      </c>
    </row>
    <row r="26" spans="1:95">
      <c r="A26" s="94"/>
      <c r="B26" s="95"/>
      <c r="D26" s="20" t="s">
        <v>44</v>
      </c>
      <c r="E26" s="19">
        <v>171422.6</v>
      </c>
      <c r="F26" s="19">
        <v>160559.70000000001</v>
      </c>
      <c r="G26" s="19">
        <v>178737.3</v>
      </c>
      <c r="H26" s="19">
        <v>178986.7</v>
      </c>
      <c r="I26" s="19">
        <v>166490.9</v>
      </c>
      <c r="J26" s="19">
        <v>157016.9</v>
      </c>
      <c r="K26" s="19">
        <v>162974.79999999999</v>
      </c>
      <c r="L26" s="19">
        <v>163381.5</v>
      </c>
      <c r="M26" s="19">
        <v>156491.79999999999</v>
      </c>
      <c r="N26" s="19">
        <v>178004.1</v>
      </c>
      <c r="O26" s="19">
        <v>172558.5</v>
      </c>
      <c r="P26" s="19">
        <v>171489.5</v>
      </c>
      <c r="Q26" s="9"/>
      <c r="R26" s="9">
        <v>2018114.3000000003</v>
      </c>
      <c r="S26" s="64">
        <v>177726.2</v>
      </c>
      <c r="T26" s="64">
        <v>174211.6</v>
      </c>
      <c r="U26" s="64">
        <v>181828</v>
      </c>
      <c r="V26" s="64">
        <v>179619.1</v>
      </c>
      <c r="W26" s="64">
        <v>164476.79999999999</v>
      </c>
      <c r="X26" s="64">
        <v>152997.4</v>
      </c>
      <c r="Y26" s="64">
        <v>170366.1</v>
      </c>
      <c r="Z26" s="64">
        <v>154938.1</v>
      </c>
      <c r="AA26" s="64">
        <v>160827.70000000001</v>
      </c>
      <c r="AB26" s="64">
        <v>174661.7</v>
      </c>
      <c r="AC26" s="64">
        <v>181255.4</v>
      </c>
      <c r="AD26" s="64">
        <v>199626.2</v>
      </c>
      <c r="AE26" s="65">
        <v>2072534.2999999998</v>
      </c>
      <c r="AF26" s="71">
        <v>200566.39999999999</v>
      </c>
      <c r="AG26" s="71">
        <v>176333.8</v>
      </c>
      <c r="AH26" s="71">
        <v>189542</v>
      </c>
      <c r="AI26" s="71">
        <v>187163.9</v>
      </c>
      <c r="AJ26" s="71">
        <v>185018.3</v>
      </c>
      <c r="AK26" s="71">
        <v>164896.1</v>
      </c>
      <c r="AL26" s="71">
        <v>164841.5</v>
      </c>
      <c r="AM26" s="71">
        <v>171239.4</v>
      </c>
      <c r="AN26" s="71">
        <v>178154.6</v>
      </c>
      <c r="AO26" s="71">
        <v>222580.2</v>
      </c>
      <c r="AP26" s="71">
        <v>189889.1</v>
      </c>
      <c r="AQ26" s="71">
        <v>221743</v>
      </c>
      <c r="AR26" s="72">
        <v>2251968.2999999998</v>
      </c>
      <c r="AS26" s="19">
        <v>214551.2</v>
      </c>
      <c r="AT26" s="19">
        <v>193239.4</v>
      </c>
      <c r="AU26" s="19">
        <v>198418</v>
      </c>
      <c r="AV26" s="19">
        <v>171650</v>
      </c>
      <c r="AW26" s="19">
        <v>162859.6</v>
      </c>
      <c r="AX26" s="19">
        <v>167718.20000000001</v>
      </c>
      <c r="AY26" s="19">
        <v>184553.3</v>
      </c>
      <c r="AZ26" s="19">
        <v>196088.6</v>
      </c>
      <c r="BA26" s="19">
        <v>179465.7</v>
      </c>
      <c r="BB26" s="19">
        <v>198599.4</v>
      </c>
      <c r="BC26" s="19">
        <v>198443.4</v>
      </c>
      <c r="BD26" s="19">
        <v>218004.6</v>
      </c>
      <c r="BE26" s="9">
        <v>2283591.4</v>
      </c>
      <c r="BF26" s="19">
        <v>223674.7</v>
      </c>
      <c r="BG26" s="19">
        <v>193458.8</v>
      </c>
      <c r="BH26" s="19">
        <v>220254.6</v>
      </c>
      <c r="BI26" s="19">
        <v>205255.2</v>
      </c>
      <c r="BJ26" s="19">
        <v>184999.4</v>
      </c>
      <c r="BK26" s="19">
        <v>204900</v>
      </c>
      <c r="BL26" s="19">
        <v>201464.9</v>
      </c>
      <c r="BM26" s="19">
        <v>223268.9</v>
      </c>
      <c r="BN26" s="19">
        <v>208690</v>
      </c>
      <c r="BO26" s="19">
        <v>205730.5</v>
      </c>
      <c r="BP26" s="19">
        <v>195567.2</v>
      </c>
      <c r="BQ26" s="19">
        <v>222469.6</v>
      </c>
      <c r="BR26" s="9">
        <v>2489733.8000000003</v>
      </c>
      <c r="BS26" s="19">
        <v>222513.3</v>
      </c>
      <c r="BT26" s="19">
        <v>210082.9</v>
      </c>
      <c r="BU26" s="19">
        <v>236261.2</v>
      </c>
      <c r="BV26" s="19">
        <v>226971.8</v>
      </c>
      <c r="BW26" s="19">
        <v>215460.7</v>
      </c>
      <c r="BX26" s="19">
        <v>214610.5</v>
      </c>
      <c r="BY26" s="19">
        <v>224911.6</v>
      </c>
      <c r="BZ26" s="19">
        <v>218651</v>
      </c>
      <c r="CA26" s="19">
        <v>211080.9</v>
      </c>
      <c r="CB26" s="19">
        <v>217226.3</v>
      </c>
      <c r="CC26" s="19">
        <v>233277.6</v>
      </c>
      <c r="CD26" s="19">
        <v>234596.3</v>
      </c>
      <c r="CE26" s="9">
        <v>2665644.0999999996</v>
      </c>
      <c r="CF26" s="19">
        <v>278017.59999999998</v>
      </c>
      <c r="CG26" s="19">
        <v>249832.7</v>
      </c>
      <c r="CH26" s="19">
        <v>272884.2</v>
      </c>
      <c r="CI26" s="19">
        <v>264242.90000000002</v>
      </c>
      <c r="CJ26" s="19">
        <v>236808.9</v>
      </c>
      <c r="CK26" s="19">
        <v>239270</v>
      </c>
      <c r="CL26" s="19">
        <v>267204.7</v>
      </c>
      <c r="CM26" s="19">
        <v>270481.2</v>
      </c>
      <c r="CN26" s="19">
        <v>269548.09999999998</v>
      </c>
      <c r="CO26" s="19">
        <v>262189.59999999998</v>
      </c>
      <c r="CP26" s="19">
        <v>242067.6</v>
      </c>
      <c r="CQ26" s="9">
        <v>2852547.5</v>
      </c>
    </row>
    <row r="27" spans="1:95">
      <c r="A27" s="94"/>
      <c r="B27" s="95"/>
      <c r="D27" s="20" t="s">
        <v>37</v>
      </c>
      <c r="E27" s="19">
        <v>247.3</v>
      </c>
      <c r="F27" s="19">
        <v>264.60000000000002</v>
      </c>
      <c r="G27" s="19">
        <v>355.7</v>
      </c>
      <c r="H27" s="19">
        <v>389.5</v>
      </c>
      <c r="I27" s="19">
        <v>402</v>
      </c>
      <c r="J27" s="19">
        <v>437.1</v>
      </c>
      <c r="K27" s="19">
        <v>701.2</v>
      </c>
      <c r="L27" s="19">
        <v>499.2</v>
      </c>
      <c r="M27" s="19">
        <v>535.4</v>
      </c>
      <c r="N27" s="19">
        <v>491.2</v>
      </c>
      <c r="O27" s="19">
        <v>598</v>
      </c>
      <c r="P27" s="19">
        <v>532</v>
      </c>
      <c r="Q27" s="9"/>
      <c r="R27" s="9">
        <v>5453.2</v>
      </c>
      <c r="S27" s="64">
        <v>504.7</v>
      </c>
      <c r="T27" s="64">
        <v>430.5</v>
      </c>
      <c r="U27" s="64">
        <v>510.9</v>
      </c>
      <c r="V27" s="64">
        <v>507</v>
      </c>
      <c r="W27" s="64">
        <v>567.5</v>
      </c>
      <c r="X27" s="64">
        <v>446</v>
      </c>
      <c r="Y27" s="64">
        <v>481.1</v>
      </c>
      <c r="Z27" s="64">
        <v>485.5</v>
      </c>
      <c r="AA27" s="64">
        <v>23.4</v>
      </c>
      <c r="AB27" s="64">
        <v>123.9</v>
      </c>
      <c r="AC27" s="64">
        <v>569.20000000000005</v>
      </c>
      <c r="AD27" s="64">
        <v>552</v>
      </c>
      <c r="AE27" s="65">
        <v>5201.7</v>
      </c>
      <c r="AF27" s="71">
        <v>74.900000000000006</v>
      </c>
      <c r="AG27" s="71">
        <v>485.4</v>
      </c>
      <c r="AH27" s="71">
        <v>624.70000000000005</v>
      </c>
      <c r="AI27" s="71">
        <v>184.4</v>
      </c>
      <c r="AJ27" s="71">
        <v>528</v>
      </c>
      <c r="AK27" s="71">
        <v>337.7</v>
      </c>
      <c r="AL27" s="71">
        <v>681.8</v>
      </c>
      <c r="AM27" s="71">
        <v>449.2</v>
      </c>
      <c r="AN27" s="71">
        <v>164.5</v>
      </c>
      <c r="AO27" s="71">
        <v>18.399999999999999</v>
      </c>
      <c r="AP27" s="71">
        <v>147.4</v>
      </c>
      <c r="AQ27" s="71">
        <v>184.4</v>
      </c>
      <c r="AR27" s="72">
        <v>3880.7999999999997</v>
      </c>
      <c r="AS27" s="19">
        <v>78.099999999999994</v>
      </c>
      <c r="AT27" s="19">
        <v>52.6</v>
      </c>
      <c r="AU27" s="19">
        <v>410.5</v>
      </c>
      <c r="AV27" s="19">
        <v>122.9</v>
      </c>
      <c r="AW27" s="19">
        <v>119</v>
      </c>
      <c r="AX27" s="19">
        <v>8.9</v>
      </c>
      <c r="AY27" s="19">
        <v>22.6</v>
      </c>
      <c r="AZ27" s="19">
        <v>27.8</v>
      </c>
      <c r="BA27" s="19">
        <v>37.799999999999997</v>
      </c>
      <c r="BB27" s="19">
        <v>215.7</v>
      </c>
      <c r="BC27" s="19">
        <v>353.3</v>
      </c>
      <c r="BD27" s="19">
        <v>387.8</v>
      </c>
      <c r="BE27" s="9">
        <v>1836.9999999999998</v>
      </c>
      <c r="BF27" s="19">
        <v>89.5</v>
      </c>
      <c r="BG27" s="19">
        <v>53.2</v>
      </c>
      <c r="BH27" s="19">
        <v>59.1</v>
      </c>
      <c r="BI27" s="19">
        <v>101.1</v>
      </c>
      <c r="BJ27" s="19">
        <v>86.1</v>
      </c>
      <c r="BK27" s="19">
        <v>36.4</v>
      </c>
      <c r="BL27" s="19">
        <v>55.4</v>
      </c>
      <c r="BM27" s="19">
        <v>29.6</v>
      </c>
      <c r="BN27" s="19">
        <v>30.3</v>
      </c>
      <c r="BO27" s="19">
        <v>231.5</v>
      </c>
      <c r="BP27" s="19">
        <v>130.30000000000001</v>
      </c>
      <c r="BQ27" s="19">
        <v>53.7</v>
      </c>
      <c r="BR27" s="9">
        <v>956.2</v>
      </c>
      <c r="BS27" s="19">
        <v>30.1</v>
      </c>
      <c r="BT27" s="19">
        <v>51.7</v>
      </c>
      <c r="BU27" s="19">
        <v>72.599999999999994</v>
      </c>
      <c r="BV27" s="19">
        <v>66.900000000000006</v>
      </c>
      <c r="BW27" s="19">
        <v>90</v>
      </c>
      <c r="BX27" s="19">
        <v>31.4</v>
      </c>
      <c r="BY27" s="19">
        <v>57.1</v>
      </c>
      <c r="BZ27" s="19">
        <v>16.2</v>
      </c>
      <c r="CA27" s="19">
        <v>26.6</v>
      </c>
      <c r="CB27" s="19">
        <v>63.9</v>
      </c>
      <c r="CC27" s="19">
        <v>37.9</v>
      </c>
      <c r="CD27" s="19">
        <v>1827.7</v>
      </c>
      <c r="CE27" s="9">
        <v>2372.1</v>
      </c>
      <c r="CF27" s="19">
        <v>22.1</v>
      </c>
      <c r="CG27" s="19">
        <v>46.8</v>
      </c>
      <c r="CH27" s="19">
        <v>21.5</v>
      </c>
      <c r="CI27" s="19">
        <v>19.8</v>
      </c>
      <c r="CJ27" s="19">
        <v>20.399999999999999</v>
      </c>
      <c r="CK27" s="19">
        <v>17.5</v>
      </c>
      <c r="CL27" s="19">
        <v>34.799999999999997</v>
      </c>
      <c r="CM27" s="19">
        <v>10.6</v>
      </c>
      <c r="CN27" s="19">
        <v>21.3</v>
      </c>
      <c r="CO27" s="19">
        <v>14.9</v>
      </c>
      <c r="CP27" s="19">
        <v>0</v>
      </c>
      <c r="CQ27" s="9">
        <v>229.7</v>
      </c>
    </row>
    <row r="28" spans="1:95">
      <c r="A28" s="94"/>
      <c r="B28" s="95"/>
      <c r="C28" s="95" t="s">
        <v>46</v>
      </c>
      <c r="D28" s="22" t="s">
        <v>117</v>
      </c>
      <c r="E28" s="19">
        <v>434926.5</v>
      </c>
      <c r="F28" s="19">
        <v>277480.40000000002</v>
      </c>
      <c r="G28" s="19">
        <v>429894.7</v>
      </c>
      <c r="H28" s="19">
        <v>481569.1</v>
      </c>
      <c r="I28" s="19">
        <v>451035</v>
      </c>
      <c r="J28" s="19">
        <v>431992.3</v>
      </c>
      <c r="K28" s="19">
        <v>452457.5</v>
      </c>
      <c r="L28" s="19">
        <v>442391.6</v>
      </c>
      <c r="M28" s="19">
        <v>324925.8</v>
      </c>
      <c r="N28" s="19">
        <v>433712.6</v>
      </c>
      <c r="O28" s="19">
        <v>423050.8</v>
      </c>
      <c r="P28" s="19">
        <v>398128.4</v>
      </c>
      <c r="Q28" s="9"/>
      <c r="R28" s="9">
        <v>4981564.7</v>
      </c>
      <c r="S28" s="64">
        <v>392563.20000000001</v>
      </c>
      <c r="T28" s="64">
        <v>356354.3</v>
      </c>
      <c r="U28" s="64">
        <v>470399.8</v>
      </c>
      <c r="V28" s="64">
        <v>441646.4</v>
      </c>
      <c r="W28" s="64">
        <v>373906.4</v>
      </c>
      <c r="X28" s="64">
        <v>442906.3</v>
      </c>
      <c r="Y28" s="64">
        <v>473297.5</v>
      </c>
      <c r="Z28" s="64">
        <v>448349.5</v>
      </c>
      <c r="AA28" s="64">
        <v>263680.59999999998</v>
      </c>
      <c r="AB28" s="64">
        <v>431376</v>
      </c>
      <c r="AC28" s="64">
        <v>268285.8</v>
      </c>
      <c r="AD28" s="64">
        <v>404548.4</v>
      </c>
      <c r="AE28" s="65">
        <v>4767314.2</v>
      </c>
      <c r="AF28" s="71">
        <v>450273.5</v>
      </c>
      <c r="AG28" s="71">
        <v>406188.79999999999</v>
      </c>
      <c r="AH28" s="71">
        <v>425290.2</v>
      </c>
      <c r="AI28" s="71">
        <v>461434.8</v>
      </c>
      <c r="AJ28" s="71">
        <v>505389.7</v>
      </c>
      <c r="AK28" s="71">
        <v>381134.5</v>
      </c>
      <c r="AL28" s="71">
        <v>438277.5</v>
      </c>
      <c r="AM28" s="71">
        <v>498320.8</v>
      </c>
      <c r="AN28" s="71">
        <v>471141</v>
      </c>
      <c r="AO28" s="71">
        <v>428856.8</v>
      </c>
      <c r="AP28" s="71">
        <v>456970.9</v>
      </c>
      <c r="AQ28" s="71">
        <v>480794.2</v>
      </c>
      <c r="AR28" s="72">
        <v>5404072.7000000002</v>
      </c>
      <c r="AS28" s="71">
        <v>435199.2</v>
      </c>
      <c r="AT28" s="71">
        <v>428817.1</v>
      </c>
      <c r="AU28" s="71">
        <v>483703.5</v>
      </c>
      <c r="AV28" s="71">
        <v>336821.7</v>
      </c>
      <c r="AW28" s="71">
        <v>266448.09999999998</v>
      </c>
      <c r="AX28" s="71">
        <v>422408.8</v>
      </c>
      <c r="AY28" s="71">
        <v>406111</v>
      </c>
      <c r="AZ28" s="71">
        <v>349017.59999999998</v>
      </c>
      <c r="BA28" s="71">
        <v>334797.40000000002</v>
      </c>
      <c r="BB28" s="71">
        <v>416805.9</v>
      </c>
      <c r="BC28" s="71">
        <v>421400.2</v>
      </c>
      <c r="BD28" s="71">
        <v>490870.8</v>
      </c>
      <c r="BE28" s="72">
        <v>4792401.3</v>
      </c>
      <c r="BF28" s="71">
        <v>442448.4</v>
      </c>
      <c r="BG28" s="71">
        <v>338254</v>
      </c>
      <c r="BH28" s="71">
        <v>477497.8</v>
      </c>
      <c r="BI28" s="71">
        <v>460867.8</v>
      </c>
      <c r="BJ28" s="71">
        <v>506844</v>
      </c>
      <c r="BK28" s="71">
        <v>356840.6</v>
      </c>
      <c r="BL28" s="71">
        <v>456899.2</v>
      </c>
      <c r="BM28" s="71">
        <v>410160.1</v>
      </c>
      <c r="BN28" s="71">
        <v>372247.7</v>
      </c>
      <c r="BO28" s="71">
        <v>393570.5</v>
      </c>
      <c r="BP28" s="71">
        <v>444433.2</v>
      </c>
      <c r="BQ28" s="71">
        <v>458918.2</v>
      </c>
      <c r="BR28" s="72">
        <v>5118981.5000000009</v>
      </c>
      <c r="BS28" s="71">
        <v>482534.1</v>
      </c>
      <c r="BT28" s="71">
        <v>415284.3</v>
      </c>
      <c r="BU28" s="71">
        <v>443292.3</v>
      </c>
      <c r="BV28" s="71">
        <v>423454.7</v>
      </c>
      <c r="BW28" s="71">
        <v>438977.2</v>
      </c>
      <c r="BX28" s="71">
        <v>457777</v>
      </c>
      <c r="BY28" s="71">
        <v>485056.2</v>
      </c>
      <c r="BZ28" s="71">
        <v>458210.7</v>
      </c>
      <c r="CA28" s="71">
        <v>456884.9</v>
      </c>
      <c r="CB28" s="71">
        <v>463498.6</v>
      </c>
      <c r="CC28" s="71">
        <v>440190.2</v>
      </c>
      <c r="CD28" s="71">
        <v>481990.6</v>
      </c>
      <c r="CE28" s="72">
        <v>5447150.7999999998</v>
      </c>
      <c r="CF28" s="71">
        <v>443342.2</v>
      </c>
      <c r="CG28" s="71">
        <v>426042.2</v>
      </c>
      <c r="CH28" s="71">
        <v>456279.6</v>
      </c>
      <c r="CI28" s="71">
        <v>473383.4</v>
      </c>
      <c r="CJ28" s="71">
        <v>465105.4</v>
      </c>
      <c r="CK28" s="71">
        <v>409075.8</v>
      </c>
      <c r="CL28" s="71">
        <v>424893.9</v>
      </c>
      <c r="CM28" s="71">
        <v>496015.4</v>
      </c>
      <c r="CN28" s="71">
        <v>471149.5</v>
      </c>
      <c r="CO28" s="71">
        <v>506633.8</v>
      </c>
      <c r="CP28" s="71">
        <v>493831.2</v>
      </c>
      <c r="CQ28" s="72">
        <f>SUM(CF28:CP28)</f>
        <v>5065752.3999999994</v>
      </c>
    </row>
    <row r="29" spans="1:95">
      <c r="A29" s="94"/>
      <c r="B29" s="95"/>
      <c r="C29" s="95"/>
      <c r="D29" s="22" t="s">
        <v>118</v>
      </c>
      <c r="E29" s="19">
        <v>258738.5</v>
      </c>
      <c r="F29" s="19">
        <v>236625.8</v>
      </c>
      <c r="G29" s="19">
        <v>250341.3</v>
      </c>
      <c r="H29" s="19">
        <v>233963.4</v>
      </c>
      <c r="I29" s="19">
        <v>202738</v>
      </c>
      <c r="J29" s="19">
        <v>163364.79999999999</v>
      </c>
      <c r="K29" s="19">
        <v>263138.7</v>
      </c>
      <c r="L29" s="19">
        <v>306519</v>
      </c>
      <c r="M29" s="19">
        <v>311524.09999999998</v>
      </c>
      <c r="N29" s="19">
        <v>334624.5</v>
      </c>
      <c r="O29" s="19">
        <v>351028.7</v>
      </c>
      <c r="P29" s="19">
        <v>407406.3</v>
      </c>
      <c r="Q29" s="9"/>
      <c r="R29" s="9">
        <v>3320013.1</v>
      </c>
      <c r="S29" s="64">
        <v>395953</v>
      </c>
      <c r="T29" s="64">
        <v>346722.5</v>
      </c>
      <c r="U29" s="64">
        <v>389823.4</v>
      </c>
      <c r="V29" s="64">
        <v>376381.8</v>
      </c>
      <c r="W29" s="64">
        <v>393511</v>
      </c>
      <c r="X29" s="64">
        <v>411375.2</v>
      </c>
      <c r="Y29" s="64">
        <v>414294.9</v>
      </c>
      <c r="Z29" s="64">
        <v>414990.1</v>
      </c>
      <c r="AA29" s="64">
        <v>407295</v>
      </c>
      <c r="AB29" s="64">
        <v>421937</v>
      </c>
      <c r="AC29" s="64">
        <v>425591.5</v>
      </c>
      <c r="AD29" s="64">
        <v>463059.20000000001</v>
      </c>
      <c r="AE29" s="65">
        <v>4860934.6000000006</v>
      </c>
      <c r="AF29" s="71">
        <v>1145501.3</v>
      </c>
      <c r="AG29" s="71">
        <v>1108095.1000000001</v>
      </c>
      <c r="AH29" s="71">
        <v>1135889.3</v>
      </c>
      <c r="AI29" s="71">
        <v>1082970.5</v>
      </c>
      <c r="AJ29" s="71">
        <v>928548.4</v>
      </c>
      <c r="AK29" s="71">
        <v>996864.1</v>
      </c>
      <c r="AL29" s="71">
        <v>1051520</v>
      </c>
      <c r="AM29" s="71">
        <v>1080889</v>
      </c>
      <c r="AN29" s="71">
        <v>1029867</v>
      </c>
      <c r="AO29" s="71">
        <v>943577.5</v>
      </c>
      <c r="AP29" s="71">
        <v>931246.6</v>
      </c>
      <c r="AQ29" s="71">
        <v>1231024.7</v>
      </c>
      <c r="AR29" s="72">
        <v>12665993.499999998</v>
      </c>
      <c r="AS29" s="71">
        <v>1321364.2</v>
      </c>
      <c r="AT29" s="71">
        <v>1166296.8</v>
      </c>
      <c r="AU29" s="71">
        <v>1302903.7</v>
      </c>
      <c r="AV29" s="71">
        <v>1116343.8</v>
      </c>
      <c r="AW29" s="71">
        <v>687119.89999999991</v>
      </c>
      <c r="AX29" s="71">
        <v>819793.2</v>
      </c>
      <c r="AY29" s="71">
        <v>771292.89999999991</v>
      </c>
      <c r="AZ29" s="71">
        <v>672658.1</v>
      </c>
      <c r="BA29" s="71">
        <v>803492.1</v>
      </c>
      <c r="BB29" s="71">
        <v>762340.3</v>
      </c>
      <c r="BC29" s="71">
        <v>955298.4</v>
      </c>
      <c r="BD29" s="71">
        <v>1108594.2</v>
      </c>
      <c r="BE29" s="72">
        <v>11487497.6</v>
      </c>
      <c r="BF29" s="71">
        <v>1049912.1000000001</v>
      </c>
      <c r="BG29" s="71">
        <v>923086.1</v>
      </c>
      <c r="BH29" s="71">
        <v>1033755.5</v>
      </c>
      <c r="BI29" s="71">
        <v>1129846.7999999998</v>
      </c>
      <c r="BJ29" s="71">
        <v>999622.7</v>
      </c>
      <c r="BK29" s="71">
        <v>924727.5</v>
      </c>
      <c r="BL29" s="71">
        <v>783473.4</v>
      </c>
      <c r="BM29" s="71">
        <v>836112.5</v>
      </c>
      <c r="BN29" s="71">
        <v>765527.8</v>
      </c>
      <c r="BO29" s="71">
        <v>898821.8</v>
      </c>
      <c r="BP29" s="71">
        <v>978175.39999999991</v>
      </c>
      <c r="BQ29" s="71">
        <v>1101567.8999999999</v>
      </c>
      <c r="BR29" s="72">
        <v>11424629.500000002</v>
      </c>
      <c r="BS29" s="71">
        <v>944742.9</v>
      </c>
      <c r="BT29" s="71">
        <v>993778.1</v>
      </c>
      <c r="BU29" s="71">
        <v>928639.3</v>
      </c>
      <c r="BV29" s="71">
        <v>983403.3</v>
      </c>
      <c r="BW29" s="71">
        <v>1162798.7</v>
      </c>
      <c r="BX29" s="71">
        <v>1081658.7</v>
      </c>
      <c r="BY29" s="71">
        <v>1046230.2</v>
      </c>
      <c r="BZ29" s="71">
        <v>1060106.5</v>
      </c>
      <c r="CA29" s="71">
        <v>993636.5</v>
      </c>
      <c r="CB29" s="71">
        <v>1119491.5</v>
      </c>
      <c r="CC29" s="71">
        <v>1087166.5</v>
      </c>
      <c r="CD29" s="71">
        <v>1137426.8</v>
      </c>
      <c r="CE29" s="72">
        <v>12539079</v>
      </c>
      <c r="CF29" s="71">
        <f>426238+750237.1</f>
        <v>1176475.1000000001</v>
      </c>
      <c r="CG29" s="71">
        <f>401024+676020.2</f>
        <v>1077044.2</v>
      </c>
      <c r="CH29" s="71">
        <f>462176.1+737362</f>
        <v>1199538.1000000001</v>
      </c>
      <c r="CI29" s="71">
        <f>457553.1+712303.8</f>
        <v>1169856.8999999999</v>
      </c>
      <c r="CJ29" s="71">
        <f>416776.5+708874.9</f>
        <v>1125651.3999999999</v>
      </c>
      <c r="CK29" s="71">
        <f>398306+664128.6</f>
        <v>1062434.6000000001</v>
      </c>
      <c r="CL29" s="71">
        <f>392067.2+600644.4</f>
        <v>992711.60000000009</v>
      </c>
      <c r="CM29" s="71">
        <f>448523.2+502084.9</f>
        <v>950608.10000000009</v>
      </c>
      <c r="CN29" s="71">
        <f>418864.6+531176.7</f>
        <v>950041.29999999993</v>
      </c>
      <c r="CO29" s="71">
        <f>474323.8+696834</f>
        <v>1171157.8</v>
      </c>
      <c r="CP29" s="71">
        <f>491988.3+675539.1</f>
        <v>1167527.3999999999</v>
      </c>
      <c r="CQ29" s="72">
        <f>SUM(CF29:CP29)</f>
        <v>12043046.5</v>
      </c>
    </row>
    <row r="30" spans="1:95">
      <c r="A30" s="94"/>
      <c r="B30" s="95"/>
      <c r="C30" s="95"/>
      <c r="D30" s="22" t="s">
        <v>119</v>
      </c>
      <c r="E30" s="19">
        <v>890517.1</v>
      </c>
      <c r="F30" s="19">
        <v>809089.6</v>
      </c>
      <c r="G30" s="19">
        <v>913943</v>
      </c>
      <c r="H30" s="19">
        <v>895457.8</v>
      </c>
      <c r="I30" s="19">
        <v>857508.4</v>
      </c>
      <c r="J30" s="19">
        <v>839149.2</v>
      </c>
      <c r="K30" s="19">
        <v>851428.6</v>
      </c>
      <c r="L30" s="19">
        <v>870204.1</v>
      </c>
      <c r="M30" s="19">
        <v>826385.3</v>
      </c>
      <c r="N30" s="19">
        <v>877106.9</v>
      </c>
      <c r="O30" s="19">
        <v>830633.8</v>
      </c>
      <c r="P30" s="19">
        <v>828499</v>
      </c>
      <c r="Q30" s="9"/>
      <c r="R30" s="9">
        <v>10289922.800000001</v>
      </c>
      <c r="S30" s="64">
        <v>843041.2</v>
      </c>
      <c r="T30" s="64">
        <v>750761.1</v>
      </c>
      <c r="U30" s="64">
        <v>873308.7</v>
      </c>
      <c r="V30" s="64">
        <v>814714.5</v>
      </c>
      <c r="W30" s="64">
        <v>820607.7</v>
      </c>
      <c r="X30" s="64">
        <v>845436.5</v>
      </c>
      <c r="Y30" s="64">
        <v>885092.6</v>
      </c>
      <c r="Z30" s="64">
        <v>845126.7</v>
      </c>
      <c r="AA30" s="64">
        <v>783275.6</v>
      </c>
      <c r="AB30" s="64">
        <v>823115.9</v>
      </c>
      <c r="AC30" s="64">
        <v>823827.3</v>
      </c>
      <c r="AD30" s="64">
        <v>858274.5</v>
      </c>
      <c r="AE30" s="65">
        <v>9966582.3000000007</v>
      </c>
      <c r="AF30" s="71">
        <v>829458.8</v>
      </c>
      <c r="AG30" s="71">
        <v>768668.2</v>
      </c>
      <c r="AH30" s="71">
        <v>844769.4</v>
      </c>
      <c r="AI30" s="71">
        <v>839536.1</v>
      </c>
      <c r="AJ30" s="71">
        <v>870227</v>
      </c>
      <c r="AK30" s="71">
        <v>680614.2</v>
      </c>
      <c r="AL30" s="71">
        <v>784402.6</v>
      </c>
      <c r="AM30" s="71">
        <v>809793.6</v>
      </c>
      <c r="AN30" s="71">
        <v>830408.9</v>
      </c>
      <c r="AO30" s="71">
        <v>892159</v>
      </c>
      <c r="AP30" s="71">
        <v>899180</v>
      </c>
      <c r="AQ30" s="71">
        <v>969934.8</v>
      </c>
      <c r="AR30" s="72">
        <v>10019152.600000001</v>
      </c>
      <c r="AS30" s="71">
        <v>949300.3</v>
      </c>
      <c r="AT30" s="71">
        <v>896489.8</v>
      </c>
      <c r="AU30" s="71">
        <v>908929</v>
      </c>
      <c r="AV30" s="71">
        <v>626469.69999999995</v>
      </c>
      <c r="AW30" s="71">
        <v>628711.69999999995</v>
      </c>
      <c r="AX30" s="71">
        <v>724002.9</v>
      </c>
      <c r="AY30" s="71">
        <v>725764.7</v>
      </c>
      <c r="AZ30" s="71">
        <v>839731.6</v>
      </c>
      <c r="BA30" s="71">
        <v>820990.9</v>
      </c>
      <c r="BB30" s="71">
        <v>811863.6</v>
      </c>
      <c r="BC30" s="71">
        <v>758840.7</v>
      </c>
      <c r="BD30" s="71">
        <v>723928.5</v>
      </c>
      <c r="BE30" s="72">
        <v>9415023.4000000004</v>
      </c>
      <c r="BF30" s="71">
        <v>754877.1</v>
      </c>
      <c r="BG30" s="71">
        <v>680026.3</v>
      </c>
      <c r="BH30" s="71">
        <v>759949.9</v>
      </c>
      <c r="BI30" s="71">
        <v>732117.9</v>
      </c>
      <c r="BJ30" s="71">
        <v>743017.9</v>
      </c>
      <c r="BK30" s="71">
        <v>755395.3</v>
      </c>
      <c r="BL30" s="71">
        <v>740245.4</v>
      </c>
      <c r="BM30" s="71">
        <v>735880.4</v>
      </c>
      <c r="BN30" s="71">
        <v>714003.8</v>
      </c>
      <c r="BO30" s="71">
        <v>762031.3</v>
      </c>
      <c r="BP30" s="71">
        <v>753158.4</v>
      </c>
      <c r="BQ30" s="71">
        <v>782150.9</v>
      </c>
      <c r="BR30" s="72">
        <v>8912854.5999999996</v>
      </c>
      <c r="BS30" s="71">
        <v>792712.9</v>
      </c>
      <c r="BT30" s="71">
        <v>718127.7</v>
      </c>
      <c r="BU30" s="71">
        <v>789558.1</v>
      </c>
      <c r="BV30" s="71">
        <v>780944.9</v>
      </c>
      <c r="BW30" s="71">
        <v>774785.6</v>
      </c>
      <c r="BX30" s="71">
        <v>754394.2</v>
      </c>
      <c r="BY30" s="71">
        <v>769547.1</v>
      </c>
      <c r="BZ30" s="71">
        <v>793088.5</v>
      </c>
      <c r="CA30" s="71">
        <v>740281.7</v>
      </c>
      <c r="CB30" s="71">
        <v>747852.6</v>
      </c>
      <c r="CC30" s="71">
        <v>779398.2</v>
      </c>
      <c r="CD30" s="71">
        <v>812684.1</v>
      </c>
      <c r="CE30" s="72">
        <v>9253375.5999999996</v>
      </c>
      <c r="CF30" s="71">
        <v>819751.5</v>
      </c>
      <c r="CG30" s="71">
        <v>751511.2</v>
      </c>
      <c r="CH30" s="71">
        <v>834580.1</v>
      </c>
      <c r="CI30" s="71">
        <v>828365.9</v>
      </c>
      <c r="CJ30" s="71">
        <v>872414.8</v>
      </c>
      <c r="CK30" s="71">
        <v>797641.8</v>
      </c>
      <c r="CL30" s="71">
        <v>832981.1</v>
      </c>
      <c r="CM30" s="71">
        <v>818342.2</v>
      </c>
      <c r="CN30" s="71">
        <v>779197.4</v>
      </c>
      <c r="CO30" s="71">
        <v>812931.3</v>
      </c>
      <c r="CP30" s="71">
        <v>830143.9</v>
      </c>
      <c r="CQ30" s="72">
        <f>SUM(CF30:CP30)</f>
        <v>8977861.1999999993</v>
      </c>
    </row>
    <row r="31" spans="1:95">
      <c r="A31" s="94"/>
      <c r="B31" s="95"/>
      <c r="C31" s="95"/>
      <c r="D31" s="22" t="s">
        <v>120</v>
      </c>
      <c r="E31" s="15">
        <v>280414.90000000002</v>
      </c>
      <c r="F31" s="15">
        <v>247039</v>
      </c>
      <c r="G31" s="15">
        <v>263076.8</v>
      </c>
      <c r="H31" s="15">
        <v>261278.3</v>
      </c>
      <c r="I31" s="15">
        <v>178714.7</v>
      </c>
      <c r="J31" s="15">
        <v>0</v>
      </c>
      <c r="K31" s="15">
        <v>256651</v>
      </c>
      <c r="L31" s="15">
        <v>305139.90000000002</v>
      </c>
      <c r="M31" s="15">
        <v>288270.40000000002</v>
      </c>
      <c r="N31" s="15">
        <v>274325.59999999998</v>
      </c>
      <c r="O31" s="15">
        <v>260126.5</v>
      </c>
      <c r="P31" s="15">
        <v>291057.5</v>
      </c>
      <c r="Q31" s="9"/>
      <c r="R31" s="10">
        <v>2906094.6</v>
      </c>
      <c r="S31" s="66">
        <v>249240</v>
      </c>
      <c r="T31" s="66">
        <v>255443.4</v>
      </c>
      <c r="U31" s="66">
        <v>296667.90000000002</v>
      </c>
      <c r="V31" s="66">
        <v>241893.7</v>
      </c>
      <c r="W31" s="66">
        <v>185626.2</v>
      </c>
      <c r="X31" s="66">
        <v>254616.6</v>
      </c>
      <c r="Y31" s="66">
        <v>296083.7</v>
      </c>
      <c r="Z31" s="66">
        <v>257657.4</v>
      </c>
      <c r="AA31" s="66">
        <v>259671.1</v>
      </c>
      <c r="AB31" s="66">
        <v>246793.60000000001</v>
      </c>
      <c r="AC31" s="66">
        <v>257165.8</v>
      </c>
      <c r="AD31" s="66">
        <v>273157.3</v>
      </c>
      <c r="AE31" s="67">
        <v>3074016.6999999997</v>
      </c>
      <c r="AF31" s="72">
        <v>279632.40000000002</v>
      </c>
      <c r="AG31" s="72">
        <v>230272.1</v>
      </c>
      <c r="AH31" s="72">
        <v>263959</v>
      </c>
      <c r="AI31" s="72">
        <v>255841.1</v>
      </c>
      <c r="AJ31" s="72">
        <v>273029.8</v>
      </c>
      <c r="AK31" s="72">
        <v>259552.3</v>
      </c>
      <c r="AL31" s="72">
        <v>250050.8</v>
      </c>
      <c r="AM31" s="72">
        <v>287721.90000000002</v>
      </c>
      <c r="AN31" s="72">
        <v>308156.2</v>
      </c>
      <c r="AO31" s="72">
        <v>282876.7</v>
      </c>
      <c r="AP31" s="72">
        <v>256848.2</v>
      </c>
      <c r="AQ31" s="72">
        <v>278308</v>
      </c>
      <c r="AR31" s="72">
        <v>3226248.5000000005</v>
      </c>
      <c r="AS31" s="83">
        <v>318857.40000000002</v>
      </c>
      <c r="AT31" s="83">
        <v>268212</v>
      </c>
      <c r="AU31" s="83">
        <v>276029.09999999998</v>
      </c>
      <c r="AV31" s="83">
        <v>222969.1</v>
      </c>
      <c r="AW31" s="83">
        <v>186947.9</v>
      </c>
      <c r="AX31" s="83">
        <v>271951.5</v>
      </c>
      <c r="AY31" s="83">
        <v>302600.2</v>
      </c>
      <c r="AZ31" s="83">
        <v>244144.2</v>
      </c>
      <c r="BA31" s="83">
        <v>577.1</v>
      </c>
      <c r="BB31" s="83">
        <v>77042</v>
      </c>
      <c r="BC31" s="83">
        <v>275182.90000000002</v>
      </c>
      <c r="BD31" s="83">
        <v>303384.8</v>
      </c>
      <c r="BE31" s="72">
        <v>2747898.1999999997</v>
      </c>
      <c r="BF31" s="83">
        <v>264030.7</v>
      </c>
      <c r="BG31" s="83">
        <v>262557.09999999998</v>
      </c>
      <c r="BH31" s="83">
        <v>256302.8</v>
      </c>
      <c r="BI31" s="83">
        <v>287540.5</v>
      </c>
      <c r="BJ31" s="83">
        <v>276378.90000000002</v>
      </c>
      <c r="BK31" s="83">
        <v>210535.4</v>
      </c>
      <c r="BL31" s="83">
        <v>270429.7</v>
      </c>
      <c r="BM31" s="83">
        <v>277020.5</v>
      </c>
      <c r="BN31" s="83">
        <v>275499.7</v>
      </c>
      <c r="BO31" s="83">
        <v>276588.5</v>
      </c>
      <c r="BP31" s="83">
        <v>242716.2</v>
      </c>
      <c r="BQ31" s="83">
        <v>276294.59999999998</v>
      </c>
      <c r="BR31" s="72">
        <v>3175894.6</v>
      </c>
      <c r="BS31" s="83">
        <v>300673.5</v>
      </c>
      <c r="BT31" s="83">
        <v>243463</v>
      </c>
      <c r="BU31" s="83">
        <v>147070.79999999999</v>
      </c>
      <c r="BV31" s="83">
        <v>179160.3</v>
      </c>
      <c r="BW31" s="83">
        <v>217783.4</v>
      </c>
      <c r="BX31" s="83">
        <v>265929.59999999998</v>
      </c>
      <c r="BY31" s="83">
        <v>290379.2</v>
      </c>
      <c r="BZ31" s="83">
        <v>230578.5</v>
      </c>
      <c r="CA31" s="83">
        <v>247944.9</v>
      </c>
      <c r="CB31" s="83">
        <v>311280.5</v>
      </c>
      <c r="CC31" s="83">
        <v>271094.5</v>
      </c>
      <c r="CD31" s="83">
        <v>160405.4</v>
      </c>
      <c r="CE31" s="72">
        <v>2865763.6</v>
      </c>
      <c r="CF31" s="83">
        <v>252200.6</v>
      </c>
      <c r="CG31" s="83">
        <v>203076.6</v>
      </c>
      <c r="CH31" s="83">
        <v>260589.4</v>
      </c>
      <c r="CI31" s="83">
        <v>183779.4</v>
      </c>
      <c r="CJ31" s="83">
        <v>222139.2</v>
      </c>
      <c r="CK31" s="83">
        <v>277212.3</v>
      </c>
      <c r="CL31" s="83">
        <v>290731.09999999998</v>
      </c>
      <c r="CM31" s="83">
        <v>304011.40000000002</v>
      </c>
      <c r="CN31" s="83">
        <v>273352.09999999998</v>
      </c>
      <c r="CO31" s="83">
        <v>264080.8</v>
      </c>
      <c r="CP31" s="83">
        <v>253587.20000000001</v>
      </c>
      <c r="CQ31" s="83">
        <f>SUM(CF31:CP31)</f>
        <v>2784760.1</v>
      </c>
    </row>
    <row r="32" spans="1:95">
      <c r="A32" s="94"/>
      <c r="B32" s="95"/>
      <c r="D32" s="20" t="s">
        <v>116</v>
      </c>
      <c r="E32" s="19">
        <v>1864597</v>
      </c>
      <c r="F32" s="19">
        <v>1570234.8</v>
      </c>
      <c r="G32" s="19">
        <v>1857255.8</v>
      </c>
      <c r="H32" s="19">
        <v>1872268.6</v>
      </c>
      <c r="I32" s="19">
        <v>1689996.0999999999</v>
      </c>
      <c r="J32" s="19">
        <v>1434506.2999999998</v>
      </c>
      <c r="K32" s="19">
        <v>1823675.7999999998</v>
      </c>
      <c r="L32" s="19">
        <v>1924254.6</v>
      </c>
      <c r="M32" s="19">
        <v>1751105.6</v>
      </c>
      <c r="N32" s="19">
        <v>1919769.6000000001</v>
      </c>
      <c r="O32" s="19">
        <v>1864839.8</v>
      </c>
      <c r="P32" s="19">
        <v>1925091.2</v>
      </c>
      <c r="Q32" s="9"/>
      <c r="R32" s="9">
        <v>21497595.199999999</v>
      </c>
      <c r="S32" s="64">
        <v>1880797.4</v>
      </c>
      <c r="T32" s="64">
        <v>1709281.2999999998</v>
      </c>
      <c r="U32" s="64">
        <v>2030199.7999999998</v>
      </c>
      <c r="V32" s="64">
        <v>1874636.4</v>
      </c>
      <c r="W32" s="64">
        <v>1773651.3</v>
      </c>
      <c r="X32" s="64">
        <v>1954334.6</v>
      </c>
      <c r="Y32" s="64">
        <v>2068768.7</v>
      </c>
      <c r="Z32" s="64">
        <v>1966123.6999999997</v>
      </c>
      <c r="AA32" s="64">
        <v>1713922.3</v>
      </c>
      <c r="AB32" s="64">
        <v>1923222.5</v>
      </c>
      <c r="AC32" s="64">
        <v>1774870.4000000001</v>
      </c>
      <c r="AD32" s="64">
        <v>1999039.4000000001</v>
      </c>
      <c r="AE32" s="65">
        <v>22668847.799999997</v>
      </c>
      <c r="AF32" s="71">
        <v>2704866</v>
      </c>
      <c r="AG32" s="71">
        <v>2513224.2000000002</v>
      </c>
      <c r="AH32" s="71">
        <v>2669907.9</v>
      </c>
      <c r="AI32" s="71">
        <v>2639782.5</v>
      </c>
      <c r="AJ32" s="71">
        <v>2577194.9</v>
      </c>
      <c r="AK32" s="71">
        <v>2318165.1</v>
      </c>
      <c r="AL32" s="71">
        <v>2524250.9</v>
      </c>
      <c r="AM32" s="71">
        <v>2676725.2999999998</v>
      </c>
      <c r="AN32" s="71">
        <v>2639573.1</v>
      </c>
      <c r="AO32" s="71">
        <v>2547470</v>
      </c>
      <c r="AP32" s="71">
        <v>2544245.7000000002</v>
      </c>
      <c r="AQ32" s="71">
        <v>2960061.7</v>
      </c>
      <c r="AR32" s="72">
        <v>31315467.300000001</v>
      </c>
      <c r="AS32" s="71">
        <v>3024721.1</v>
      </c>
      <c r="AT32" s="71">
        <v>2759815.7</v>
      </c>
      <c r="AU32" s="71">
        <v>2971565.3000000003</v>
      </c>
      <c r="AV32" s="71">
        <v>2302604.2999999998</v>
      </c>
      <c r="AW32" s="71">
        <v>1769227.5999999996</v>
      </c>
      <c r="AX32" s="71">
        <v>2238156.4</v>
      </c>
      <c r="AY32" s="71">
        <v>2205768.7999999998</v>
      </c>
      <c r="AZ32" s="71">
        <v>2105551.5</v>
      </c>
      <c r="BA32" s="71">
        <v>1959857.5</v>
      </c>
      <c r="BB32" s="71">
        <v>2068051.8000000003</v>
      </c>
      <c r="BC32" s="71">
        <v>2410722.1999999997</v>
      </c>
      <c r="BD32" s="71">
        <v>2626778.2999999998</v>
      </c>
      <c r="BE32" s="72">
        <v>28442820.500000004</v>
      </c>
      <c r="BF32" s="71">
        <v>2511268.3000000003</v>
      </c>
      <c r="BG32" s="71">
        <v>2203923.5</v>
      </c>
      <c r="BH32" s="71">
        <v>2527506</v>
      </c>
      <c r="BI32" s="71">
        <v>2610373</v>
      </c>
      <c r="BJ32" s="71">
        <v>2525863.5</v>
      </c>
      <c r="BK32" s="71">
        <v>2247498.8000000003</v>
      </c>
      <c r="BL32" s="71">
        <v>2251047.7000000002</v>
      </c>
      <c r="BM32" s="71">
        <v>2259173.5</v>
      </c>
      <c r="BN32" s="71">
        <v>2127279</v>
      </c>
      <c r="BO32" s="71">
        <v>2331012.1</v>
      </c>
      <c r="BP32" s="71">
        <v>2418483.2000000002</v>
      </c>
      <c r="BQ32" s="71">
        <v>2618931.6</v>
      </c>
      <c r="BR32" s="72">
        <v>28632360.200000003</v>
      </c>
      <c r="BS32" s="71">
        <v>2520663.4</v>
      </c>
      <c r="BT32" s="71">
        <v>2370653.0999999996</v>
      </c>
      <c r="BU32" s="71">
        <v>2308560.5</v>
      </c>
      <c r="BV32" s="71">
        <v>2366963.1999999997</v>
      </c>
      <c r="BW32" s="71">
        <v>2594344.9</v>
      </c>
      <c r="BX32" s="71">
        <v>2559759.5</v>
      </c>
      <c r="BY32" s="71">
        <v>2591212.7000000002</v>
      </c>
      <c r="BZ32" s="71">
        <v>2541984.2000000002</v>
      </c>
      <c r="CA32" s="71">
        <v>2438747.9999999995</v>
      </c>
      <c r="CB32" s="71">
        <v>2642123.2000000002</v>
      </c>
      <c r="CC32" s="71">
        <v>2577849.4</v>
      </c>
      <c r="CD32" s="71">
        <v>2592506.9</v>
      </c>
      <c r="CE32" s="72">
        <v>30105368.999999996</v>
      </c>
      <c r="CF32" s="86">
        <f t="shared" ref="CF32:CP32" si="0">SUM(CF28:CF31)</f>
        <v>2691769.4</v>
      </c>
      <c r="CG32" s="86">
        <f t="shared" si="0"/>
        <v>2457674.1999999997</v>
      </c>
      <c r="CH32" s="86">
        <f t="shared" si="0"/>
        <v>2750987.2</v>
      </c>
      <c r="CI32" s="86">
        <f t="shared" si="0"/>
        <v>2655385.5999999996</v>
      </c>
      <c r="CJ32" s="86">
        <f t="shared" si="0"/>
        <v>2685310.8</v>
      </c>
      <c r="CK32" s="86">
        <f t="shared" si="0"/>
        <v>2546364.5</v>
      </c>
      <c r="CL32" s="86">
        <f t="shared" si="0"/>
        <v>2541317.7000000002</v>
      </c>
      <c r="CM32" s="86">
        <f t="shared" si="0"/>
        <v>2568977.1</v>
      </c>
      <c r="CN32" s="86">
        <f t="shared" si="0"/>
        <v>2473740.2999999998</v>
      </c>
      <c r="CO32" s="86">
        <f t="shared" si="0"/>
        <v>2754803.7</v>
      </c>
      <c r="CP32" s="86">
        <f t="shared" si="0"/>
        <v>2745089.7</v>
      </c>
      <c r="CQ32" s="72">
        <f>SUM(CF32:CP32)</f>
        <v>28871420.199999999</v>
      </c>
    </row>
    <row r="33" spans="1:95">
      <c r="A33" s="94"/>
      <c r="D33" s="1" t="s">
        <v>65</v>
      </c>
      <c r="E33" s="19">
        <v>3228294.5</v>
      </c>
      <c r="F33" s="19">
        <v>2736144.1</v>
      </c>
      <c r="G33" s="19">
        <v>3236559</v>
      </c>
      <c r="H33" s="19">
        <v>3133328.8999999994</v>
      </c>
      <c r="I33" s="19">
        <v>2977603.2</v>
      </c>
      <c r="J33" s="19">
        <v>2692681</v>
      </c>
      <c r="K33" s="19">
        <v>3208550.2</v>
      </c>
      <c r="L33" s="19">
        <v>3270778.1</v>
      </c>
      <c r="M33" s="19">
        <v>3089375.6</v>
      </c>
      <c r="N33" s="19">
        <v>3451567.3</v>
      </c>
      <c r="O33" s="19">
        <v>3415938.4000000004</v>
      </c>
      <c r="P33" s="19">
        <v>3459896.6999999997</v>
      </c>
      <c r="Q33" s="19"/>
      <c r="R33" s="19">
        <v>37900717.000000007</v>
      </c>
      <c r="S33" s="64">
        <v>3466863.5</v>
      </c>
      <c r="T33" s="64">
        <v>3125110.6</v>
      </c>
      <c r="U33" s="64">
        <v>3625850.1</v>
      </c>
      <c r="V33" s="64">
        <v>3278706.8</v>
      </c>
      <c r="W33" s="64">
        <v>3138633.3000000007</v>
      </c>
      <c r="X33" s="64">
        <v>3269023.6</v>
      </c>
      <c r="Y33" s="64">
        <v>3486723.3000000003</v>
      </c>
      <c r="Z33" s="64">
        <v>3493210.9</v>
      </c>
      <c r="AA33" s="64">
        <v>3140920.6</v>
      </c>
      <c r="AB33" s="64">
        <v>3579851.8999999994</v>
      </c>
      <c r="AC33" s="64">
        <v>3365168.8999999994</v>
      </c>
      <c r="AD33" s="64">
        <v>3703923.3000000003</v>
      </c>
      <c r="AE33" s="64">
        <v>40673986.800000004</v>
      </c>
      <c r="AF33" s="71">
        <v>4315110.2</v>
      </c>
      <c r="AG33" s="71">
        <v>3925929.4000000004</v>
      </c>
      <c r="AH33" s="71">
        <v>4295980.7</v>
      </c>
      <c r="AI33" s="71">
        <v>4251876.7</v>
      </c>
      <c r="AJ33" s="71">
        <v>4213268.7</v>
      </c>
      <c r="AK33" s="71">
        <v>3862322.8000000003</v>
      </c>
      <c r="AL33" s="71">
        <v>4073547</v>
      </c>
      <c r="AM33" s="71">
        <v>4270590.5999999996</v>
      </c>
      <c r="AN33" s="71">
        <v>4242415.3</v>
      </c>
      <c r="AO33" s="71">
        <v>4263121.3</v>
      </c>
      <c r="AP33" s="71">
        <v>4210650.5999999996</v>
      </c>
      <c r="AQ33" s="71">
        <v>4740638.7</v>
      </c>
      <c r="AR33" s="72">
        <v>42954291.799999997</v>
      </c>
      <c r="AS33" s="71">
        <v>4678531.8</v>
      </c>
      <c r="AT33" s="71">
        <v>4391294.0999999996</v>
      </c>
      <c r="AU33" s="71">
        <v>4642521.7</v>
      </c>
      <c r="AV33" s="71">
        <v>3921346.8999999994</v>
      </c>
      <c r="AW33" s="71">
        <v>3339389.1999999997</v>
      </c>
      <c r="AX33" s="71">
        <v>3761337.8</v>
      </c>
      <c r="AY33" s="71">
        <v>3824890.4</v>
      </c>
      <c r="AZ33" s="71">
        <v>3653152.8000000003</v>
      </c>
      <c r="BA33" s="71">
        <v>3465964.0999999996</v>
      </c>
      <c r="BB33" s="71">
        <v>3810377.4000000004</v>
      </c>
      <c r="BC33" s="71">
        <v>4103922.3999999994</v>
      </c>
      <c r="BD33" s="71">
        <v>4407229</v>
      </c>
      <c r="BE33" s="72">
        <v>47999957.599999994</v>
      </c>
      <c r="BF33" s="71">
        <v>4306980.1000000006</v>
      </c>
      <c r="BG33" s="71">
        <v>3785681.1</v>
      </c>
      <c r="BH33" s="71">
        <v>4352737.5999999996</v>
      </c>
      <c r="BI33" s="71">
        <v>4308043.3000000007</v>
      </c>
      <c r="BJ33" s="71">
        <v>4223196</v>
      </c>
      <c r="BK33" s="71">
        <v>3899068.9000000004</v>
      </c>
      <c r="BL33" s="71">
        <v>4066779.5999999996</v>
      </c>
      <c r="BM33" s="71">
        <v>4180616.8</v>
      </c>
      <c r="BN33" s="71">
        <v>4026767.3000000003</v>
      </c>
      <c r="BO33" s="71">
        <v>4334495.9000000004</v>
      </c>
      <c r="BP33" s="71">
        <v>4340863</v>
      </c>
      <c r="BQ33" s="71">
        <v>4693260.8</v>
      </c>
      <c r="BR33" s="72">
        <v>50518490.399999999</v>
      </c>
      <c r="BS33" s="71">
        <v>4638025.3999999994</v>
      </c>
      <c r="BT33" s="71">
        <v>4395814.8999999994</v>
      </c>
      <c r="BU33" s="71">
        <v>4523843.8000000007</v>
      </c>
      <c r="BV33" s="71">
        <v>4469949.5999999996</v>
      </c>
      <c r="BW33" s="71">
        <v>4616753.5</v>
      </c>
      <c r="BX33" s="71">
        <v>4391508.0999999996</v>
      </c>
      <c r="BY33" s="71">
        <v>4706134.5</v>
      </c>
      <c r="BZ33" s="71">
        <v>4667084.4000000004</v>
      </c>
      <c r="CA33" s="71">
        <v>4490629.0999999996</v>
      </c>
      <c r="CB33" s="71">
        <v>4859115.7</v>
      </c>
      <c r="CC33" s="71">
        <v>4734746.5</v>
      </c>
      <c r="CD33" s="71">
        <v>4802635.9000000004</v>
      </c>
      <c r="CE33" s="72">
        <v>55296241.399999999</v>
      </c>
      <c r="CF33" s="86">
        <f>CF21+CF22+CF23+CF24+CF25+CF26+CF27+CF32</f>
        <v>4983737.9000000004</v>
      </c>
      <c r="CG33" s="86">
        <f>CG21+CG22+CG23+CG24+CG25+CG26+CG27+CG32</f>
        <v>4524212.8</v>
      </c>
      <c r="CH33" s="86">
        <f>CH21+CH22+CH23+CH24+CH25+CH26+CH27+CH32</f>
        <v>4963226.8000000007</v>
      </c>
      <c r="CI33" s="86">
        <f>CI21+CI22+CI23+CI24+CI25+CI26+CI27+CI32</f>
        <v>4648778</v>
      </c>
      <c r="CJ33" s="86">
        <f>CJ21+CJ22+CJ23+CJ24+CJ25+CJ26+CJ27+CJ32</f>
        <v>4406178.5999999996</v>
      </c>
      <c r="CK33" s="86">
        <f>CK21+CK22+CK23+CK24+CK25+CK26+CK27+CK32</f>
        <v>4389272.3</v>
      </c>
      <c r="CL33" s="86">
        <f>CL21+CL22+CL23+CL24+CL25+CL26+CL27+CL32</f>
        <v>4631142</v>
      </c>
      <c r="CM33" s="86">
        <f>CM21+CM22+CM23+CM24+CM25+CM26+CM27+CM32</f>
        <v>4773559.4000000004</v>
      </c>
      <c r="CN33" s="86">
        <f>CN21+CN22+CN23+CN24+CN25+CN26+CN27+CN32</f>
        <v>4539775.7</v>
      </c>
      <c r="CO33" s="86">
        <f>CO21+CO22+CO23+CO24+CO25+CO26+CO27+CO32</f>
        <v>5107050.4000000004</v>
      </c>
      <c r="CP33" s="86">
        <f>CP21+CP22+CP23+CP24+CP25+CP26+CP27+CP32</f>
        <v>5152747.2</v>
      </c>
      <c r="CQ33" s="72">
        <f>SUM(CF33:CP33)</f>
        <v>52119681.100000009</v>
      </c>
    </row>
    <row r="34" spans="1:95">
      <c r="A34" s="94"/>
      <c r="D34" s="21" t="s">
        <v>61</v>
      </c>
      <c r="E34" s="19">
        <v>182052.8</v>
      </c>
      <c r="F34" s="19">
        <v>171162.3</v>
      </c>
      <c r="G34" s="19">
        <v>173583.8</v>
      </c>
      <c r="H34" s="19">
        <v>146984.70000000001</v>
      </c>
      <c r="I34" s="19">
        <v>166199.1</v>
      </c>
      <c r="J34" s="19">
        <v>153174</v>
      </c>
      <c r="K34" s="19">
        <v>177310.8</v>
      </c>
      <c r="L34" s="19">
        <v>182202.1</v>
      </c>
      <c r="M34" s="19">
        <v>164416.6</v>
      </c>
      <c r="N34" s="19">
        <v>146481.20000000001</v>
      </c>
      <c r="O34" s="19">
        <v>176020.7</v>
      </c>
      <c r="P34" s="19">
        <v>182978.3</v>
      </c>
      <c r="Q34" s="9"/>
      <c r="R34" s="9">
        <v>2022566.4</v>
      </c>
      <c r="S34" s="64">
        <v>186713.8</v>
      </c>
      <c r="T34" s="64">
        <v>178910</v>
      </c>
      <c r="U34" s="64">
        <v>203406</v>
      </c>
      <c r="V34" s="64">
        <v>178009.3</v>
      </c>
      <c r="W34" s="64">
        <v>192061.4</v>
      </c>
      <c r="X34" s="64">
        <v>190545.2</v>
      </c>
      <c r="Y34" s="64">
        <v>187807.4</v>
      </c>
      <c r="Z34" s="64">
        <v>229358.4</v>
      </c>
      <c r="AA34" s="64">
        <v>193917.1</v>
      </c>
      <c r="AB34" s="64">
        <v>211804.6</v>
      </c>
      <c r="AC34" s="64">
        <v>231659.4</v>
      </c>
      <c r="AD34" s="64">
        <v>216481.1</v>
      </c>
      <c r="AE34" s="65">
        <v>2400673.7000000002</v>
      </c>
      <c r="AF34" s="71">
        <v>181407.3</v>
      </c>
      <c r="AG34" s="71">
        <v>166989.4</v>
      </c>
      <c r="AH34" s="71">
        <v>191638.7</v>
      </c>
      <c r="AI34" s="71">
        <v>182811.3</v>
      </c>
      <c r="AJ34" s="71">
        <v>191749.5</v>
      </c>
      <c r="AK34" s="71">
        <v>193679</v>
      </c>
      <c r="AL34" s="71">
        <v>219329.5</v>
      </c>
      <c r="AM34" s="71">
        <v>220612.8</v>
      </c>
      <c r="AN34" s="71">
        <v>211124.4</v>
      </c>
      <c r="AO34" s="71">
        <v>215248.3</v>
      </c>
      <c r="AP34" s="71">
        <v>205385.8</v>
      </c>
      <c r="AQ34" s="71">
        <v>202847.5</v>
      </c>
      <c r="AR34" s="72">
        <v>2382823.5</v>
      </c>
      <c r="AS34" s="71">
        <v>202600.1</v>
      </c>
      <c r="AT34" s="71">
        <v>201809.6</v>
      </c>
      <c r="AU34" s="71">
        <v>223545</v>
      </c>
      <c r="AV34" s="71">
        <v>173982</v>
      </c>
      <c r="AW34" s="71">
        <v>163958.9</v>
      </c>
      <c r="AX34" s="71">
        <v>180400.9</v>
      </c>
      <c r="AY34" s="71">
        <v>146412</v>
      </c>
      <c r="AZ34" s="71">
        <v>140966</v>
      </c>
      <c r="BA34" s="71">
        <v>148963.6</v>
      </c>
      <c r="BB34" s="71">
        <v>211331.7</v>
      </c>
      <c r="BC34" s="71">
        <v>221651.5</v>
      </c>
      <c r="BD34" s="71">
        <v>214573.5</v>
      </c>
      <c r="BE34" s="72">
        <v>2230194.7999999998</v>
      </c>
      <c r="BF34" s="71">
        <v>211512.8</v>
      </c>
      <c r="BG34" s="71">
        <v>187170.1</v>
      </c>
      <c r="BH34" s="71">
        <v>200592.4</v>
      </c>
      <c r="BI34" s="71">
        <v>171667</v>
      </c>
      <c r="BJ34" s="71">
        <v>158921.9</v>
      </c>
      <c r="BK34" s="71">
        <v>221009.2</v>
      </c>
      <c r="BL34" s="71">
        <v>215117.9</v>
      </c>
      <c r="BM34" s="71">
        <v>215435.2</v>
      </c>
      <c r="BN34" s="71">
        <v>200486</v>
      </c>
      <c r="BO34" s="71">
        <v>224154.5</v>
      </c>
      <c r="BP34" s="71">
        <v>220256.6</v>
      </c>
      <c r="BQ34" s="71">
        <v>219146</v>
      </c>
      <c r="BR34" s="72">
        <v>2445469.6</v>
      </c>
      <c r="BS34" s="71">
        <v>174725.7</v>
      </c>
      <c r="BT34" s="71">
        <v>176661.3</v>
      </c>
      <c r="BU34" s="71">
        <v>179608.3</v>
      </c>
      <c r="BV34" s="71">
        <v>163762.6</v>
      </c>
      <c r="BW34" s="71">
        <v>215542.6</v>
      </c>
      <c r="BX34" s="71">
        <v>222353.9</v>
      </c>
      <c r="BY34" s="71">
        <v>237876.2</v>
      </c>
      <c r="BZ34" s="71">
        <v>242065.4</v>
      </c>
      <c r="CA34" s="71">
        <v>226192.3</v>
      </c>
      <c r="CB34" s="71">
        <v>233221.9</v>
      </c>
      <c r="CC34" s="71">
        <v>212727.9</v>
      </c>
      <c r="CD34" s="71">
        <v>225545.60000000001</v>
      </c>
      <c r="CE34" s="72">
        <v>2510283.6999999997</v>
      </c>
      <c r="CF34" s="71">
        <v>206336.1</v>
      </c>
      <c r="CG34" s="71">
        <v>190509.1</v>
      </c>
      <c r="CH34" s="71">
        <v>216507</v>
      </c>
      <c r="CI34" s="71">
        <v>190389.5</v>
      </c>
      <c r="CJ34" s="71">
        <v>190088.2</v>
      </c>
      <c r="CK34" s="71">
        <v>200935.8</v>
      </c>
      <c r="CL34" s="71">
        <v>213838.8</v>
      </c>
      <c r="CM34" s="71">
        <v>212218.2</v>
      </c>
      <c r="CN34" s="71">
        <v>233762.9</v>
      </c>
      <c r="CO34" s="71">
        <v>247240.3</v>
      </c>
      <c r="CP34" s="71">
        <v>245436.2</v>
      </c>
      <c r="CQ34" s="72">
        <f>SUM(CF34:CP34)</f>
        <v>2347262.1</v>
      </c>
    </row>
    <row r="35" spans="1:95">
      <c r="A35" s="94"/>
      <c r="D35" t="s">
        <v>23</v>
      </c>
      <c r="E35" s="19">
        <v>65226.1</v>
      </c>
      <c r="F35" s="19">
        <v>53379.9</v>
      </c>
      <c r="G35" s="19">
        <v>44633</v>
      </c>
      <c r="H35" s="19">
        <v>34442.6</v>
      </c>
      <c r="I35" s="19">
        <v>40394.800000000003</v>
      </c>
      <c r="J35" s="19">
        <v>37547.599999999999</v>
      </c>
      <c r="K35" s="19">
        <v>47825</v>
      </c>
      <c r="L35" s="19">
        <v>54882.8</v>
      </c>
      <c r="M35" s="19">
        <v>46092.9</v>
      </c>
      <c r="N35" s="19">
        <v>49987</v>
      </c>
      <c r="O35" s="19">
        <v>69049.899999999994</v>
      </c>
      <c r="P35" s="19">
        <v>76465</v>
      </c>
      <c r="Q35" s="9"/>
      <c r="R35" s="9">
        <v>619926.6</v>
      </c>
      <c r="S35" s="64">
        <v>79125.3</v>
      </c>
      <c r="T35" s="64">
        <v>80315.3</v>
      </c>
      <c r="U35" s="64">
        <v>89215.1</v>
      </c>
      <c r="V35" s="64">
        <v>90069.1</v>
      </c>
      <c r="W35" s="64">
        <v>87806.399999999994</v>
      </c>
      <c r="X35" s="64">
        <v>75406</v>
      </c>
      <c r="Y35" s="64">
        <v>61345.2</v>
      </c>
      <c r="Z35" s="64">
        <v>81954.600000000006</v>
      </c>
      <c r="AA35" s="64">
        <v>85683.5</v>
      </c>
      <c r="AB35" s="64">
        <v>98199.2</v>
      </c>
      <c r="AC35" s="64">
        <v>92544.4</v>
      </c>
      <c r="AD35" s="64">
        <v>92937.9</v>
      </c>
      <c r="AE35" s="65">
        <v>1014602</v>
      </c>
      <c r="AF35" s="71">
        <v>94978.3</v>
      </c>
      <c r="AG35" s="71">
        <v>91486.2</v>
      </c>
      <c r="AH35" s="71">
        <v>92884.6</v>
      </c>
      <c r="AI35" s="71">
        <v>91733.3</v>
      </c>
      <c r="AJ35" s="71">
        <v>99217.4</v>
      </c>
      <c r="AK35" s="71">
        <v>85678.9</v>
      </c>
      <c r="AL35" s="71">
        <v>91451</v>
      </c>
      <c r="AM35" s="71">
        <v>78145.600000000006</v>
      </c>
      <c r="AN35" s="71">
        <v>93504.9</v>
      </c>
      <c r="AO35" s="71">
        <v>96633.5</v>
      </c>
      <c r="AP35" s="71">
        <v>96946.4</v>
      </c>
      <c r="AQ35" s="71">
        <v>99608.6</v>
      </c>
      <c r="AR35" s="72">
        <v>1112268.7</v>
      </c>
      <c r="AS35" s="71">
        <v>100030.2</v>
      </c>
      <c r="AT35" s="71">
        <v>97088.5</v>
      </c>
      <c r="AU35" s="71">
        <v>93363.199999999997</v>
      </c>
      <c r="AV35" s="71">
        <v>78923.100000000006</v>
      </c>
      <c r="AW35" s="71">
        <v>82576</v>
      </c>
      <c r="AX35" s="71">
        <v>74818</v>
      </c>
      <c r="AY35" s="71">
        <v>77780.2</v>
      </c>
      <c r="AZ35" s="71">
        <v>74485.600000000006</v>
      </c>
      <c r="BA35" s="71">
        <v>81091.199999999997</v>
      </c>
      <c r="BB35" s="71">
        <v>84900.7</v>
      </c>
      <c r="BC35" s="71">
        <v>83032.399999999994</v>
      </c>
      <c r="BD35" s="71">
        <v>89881.5</v>
      </c>
      <c r="BE35" s="72">
        <v>1017970.5999999999</v>
      </c>
      <c r="BF35" s="71">
        <v>87591.1</v>
      </c>
      <c r="BG35" s="71">
        <v>80566</v>
      </c>
      <c r="BH35" s="71">
        <v>84139.8</v>
      </c>
      <c r="BI35" s="71">
        <v>88238.1</v>
      </c>
      <c r="BJ35" s="71">
        <v>84442.7</v>
      </c>
      <c r="BK35" s="71">
        <v>93765.6</v>
      </c>
      <c r="BL35" s="71">
        <v>87300.2</v>
      </c>
      <c r="BM35" s="71">
        <v>91099.8</v>
      </c>
      <c r="BN35" s="71">
        <v>76713.5</v>
      </c>
      <c r="BO35" s="71">
        <v>97920.9</v>
      </c>
      <c r="BP35" s="71">
        <v>97031.3</v>
      </c>
      <c r="BQ35" s="71">
        <v>94521.1</v>
      </c>
      <c r="BR35" s="72">
        <v>1063330.1000000001</v>
      </c>
      <c r="BS35" s="71">
        <v>84543.5</v>
      </c>
      <c r="BT35" s="71">
        <v>78221.3</v>
      </c>
      <c r="BU35" s="71">
        <v>83108.399999999994</v>
      </c>
      <c r="BV35" s="71">
        <v>87158.399999999994</v>
      </c>
      <c r="BW35" s="71">
        <v>93410.6</v>
      </c>
      <c r="BX35" s="71">
        <v>89840.6</v>
      </c>
      <c r="BY35" s="71">
        <v>83846.5</v>
      </c>
      <c r="BZ35" s="71">
        <v>65062.6</v>
      </c>
      <c r="CA35" s="71">
        <v>82216.100000000006</v>
      </c>
      <c r="CB35" s="71">
        <v>95545.3</v>
      </c>
      <c r="CC35" s="71">
        <v>94729.5</v>
      </c>
      <c r="CD35" s="71">
        <v>100006.39999999999</v>
      </c>
      <c r="CE35" s="72">
        <v>1037689.2</v>
      </c>
      <c r="CF35" s="71">
        <v>81141.399999999994</v>
      </c>
      <c r="CG35" s="71">
        <v>91399.4</v>
      </c>
      <c r="CH35" s="71">
        <v>111325.1</v>
      </c>
      <c r="CI35" s="71">
        <v>98943.6</v>
      </c>
      <c r="CJ35" s="71">
        <v>103284.6</v>
      </c>
      <c r="CK35" s="71">
        <v>90043</v>
      </c>
      <c r="CL35" s="71">
        <v>96036.4</v>
      </c>
      <c r="CM35" s="71">
        <v>104432.5</v>
      </c>
      <c r="CN35" s="71">
        <v>96851.7</v>
      </c>
      <c r="CO35" s="71">
        <v>88711.3</v>
      </c>
      <c r="CP35" s="71">
        <v>94108.5</v>
      </c>
      <c r="CQ35" s="72">
        <f>SUM(CF35:CP35)</f>
        <v>1056277.5</v>
      </c>
    </row>
    <row r="36" spans="1:95">
      <c r="A36" s="94"/>
      <c r="D36" t="s">
        <v>18</v>
      </c>
      <c r="E36" s="19">
        <v>219538.1</v>
      </c>
      <c r="F36" s="19">
        <v>193271.4</v>
      </c>
      <c r="G36" s="19">
        <v>227493.9</v>
      </c>
      <c r="H36" s="19">
        <v>211926.2</v>
      </c>
      <c r="I36" s="19">
        <v>218629</v>
      </c>
      <c r="J36" s="19">
        <v>218642.5</v>
      </c>
      <c r="K36" s="19">
        <v>235025.7</v>
      </c>
      <c r="L36" s="19">
        <v>217772.7</v>
      </c>
      <c r="M36" s="19">
        <v>233711</v>
      </c>
      <c r="N36" s="19">
        <v>246536.4</v>
      </c>
      <c r="O36" s="19">
        <v>259928.6</v>
      </c>
      <c r="P36" s="19">
        <v>276612.5</v>
      </c>
      <c r="Q36" s="9"/>
      <c r="R36" s="9">
        <v>2759088</v>
      </c>
      <c r="S36" s="64">
        <v>261895.1</v>
      </c>
      <c r="T36" s="64">
        <v>236157.2</v>
      </c>
      <c r="U36" s="64">
        <v>266449.7</v>
      </c>
      <c r="V36" s="64">
        <v>232531.20000000001</v>
      </c>
      <c r="W36" s="64">
        <v>223012.3</v>
      </c>
      <c r="X36" s="64">
        <v>212340.2</v>
      </c>
      <c r="Y36" s="64">
        <v>222015.5</v>
      </c>
      <c r="Z36" s="64">
        <v>233642.3</v>
      </c>
      <c r="AA36" s="64">
        <v>218786.2</v>
      </c>
      <c r="AB36" s="64">
        <v>247646.4</v>
      </c>
      <c r="AC36" s="64">
        <v>241436.2</v>
      </c>
      <c r="AD36" s="64">
        <v>260075.8</v>
      </c>
      <c r="AE36" s="65">
        <v>2855988.1</v>
      </c>
      <c r="AF36" s="71">
        <v>256419.8</v>
      </c>
      <c r="AG36" s="71">
        <v>228091.7</v>
      </c>
      <c r="AH36" s="71">
        <v>253359</v>
      </c>
      <c r="AI36" s="71">
        <v>253940.9</v>
      </c>
      <c r="AJ36" s="71">
        <v>255953.5</v>
      </c>
      <c r="AK36" s="71">
        <v>240254.6</v>
      </c>
      <c r="AL36" s="71">
        <v>250766.8</v>
      </c>
      <c r="AM36" s="71">
        <v>264034.5</v>
      </c>
      <c r="AN36" s="71">
        <v>262258.09999999998</v>
      </c>
      <c r="AO36" s="71">
        <v>282058.09999999998</v>
      </c>
      <c r="AP36" s="71">
        <v>287435.7</v>
      </c>
      <c r="AQ36" s="71">
        <v>296117.5</v>
      </c>
      <c r="AR36" s="71">
        <v>3130690.2</v>
      </c>
      <c r="AS36" s="71">
        <v>283995.90000000002</v>
      </c>
      <c r="AT36" s="71">
        <v>269000</v>
      </c>
      <c r="AU36" s="71">
        <v>277027.59999999998</v>
      </c>
      <c r="AV36" s="71">
        <v>261109.1</v>
      </c>
      <c r="AW36" s="71">
        <v>261519.1</v>
      </c>
      <c r="AX36" s="71">
        <v>252543.8</v>
      </c>
      <c r="AY36" s="71">
        <v>268108.79999999999</v>
      </c>
      <c r="AZ36" s="71">
        <v>261550.5</v>
      </c>
      <c r="BA36" s="71">
        <v>247762.1</v>
      </c>
      <c r="BB36" s="71">
        <v>288643.59999999998</v>
      </c>
      <c r="BC36" s="71">
        <v>281137.3</v>
      </c>
      <c r="BD36" s="71">
        <v>289381.59999999998</v>
      </c>
      <c r="BE36" s="71">
        <v>3241779.4000000004</v>
      </c>
      <c r="BF36" s="71">
        <v>292141.40000000002</v>
      </c>
      <c r="BG36" s="71">
        <v>262714.7</v>
      </c>
      <c r="BH36" s="71">
        <v>313409</v>
      </c>
      <c r="BI36" s="71">
        <v>304439.59999999998</v>
      </c>
      <c r="BJ36" s="71">
        <v>303527.5</v>
      </c>
      <c r="BK36" s="71">
        <v>280454.5</v>
      </c>
      <c r="BL36" s="71">
        <v>287321.59999999998</v>
      </c>
      <c r="BM36" s="71">
        <v>292277.90000000002</v>
      </c>
      <c r="BN36" s="71">
        <v>284474.90000000002</v>
      </c>
      <c r="BO36" s="71">
        <v>303588.2</v>
      </c>
      <c r="BP36" s="71">
        <v>300025.2</v>
      </c>
      <c r="BQ36" s="71">
        <v>302898.59999999998</v>
      </c>
      <c r="BR36" s="71">
        <v>3527273.1000000006</v>
      </c>
      <c r="BS36" s="71">
        <v>305655</v>
      </c>
      <c r="BT36" s="71">
        <v>284476</v>
      </c>
      <c r="BU36" s="71">
        <v>322669.90000000002</v>
      </c>
      <c r="BV36" s="71">
        <v>309852.79999999999</v>
      </c>
      <c r="BW36" s="71">
        <v>297754.5</v>
      </c>
      <c r="BX36" s="71">
        <v>272887.2</v>
      </c>
      <c r="BY36" s="71">
        <v>318616.7</v>
      </c>
      <c r="BZ36" s="71">
        <v>309001.5</v>
      </c>
      <c r="CA36" s="71">
        <v>307657.09999999998</v>
      </c>
      <c r="CB36" s="71">
        <v>315548.09999999998</v>
      </c>
      <c r="CC36" s="71">
        <v>306701.7</v>
      </c>
      <c r="CD36" s="71">
        <v>334335.59999999998</v>
      </c>
      <c r="CE36" s="71">
        <v>3685156.1000000006</v>
      </c>
      <c r="CF36" s="71">
        <v>323828.09999999998</v>
      </c>
      <c r="CG36" s="71">
        <v>292994</v>
      </c>
      <c r="CH36" s="71">
        <v>323337.3</v>
      </c>
      <c r="CI36" s="71">
        <v>310960.2</v>
      </c>
      <c r="CJ36" s="71">
        <v>276690.7</v>
      </c>
      <c r="CK36" s="71">
        <v>287344.40000000002</v>
      </c>
      <c r="CL36" s="71">
        <v>312824.8</v>
      </c>
      <c r="CM36" s="71">
        <v>320066.40000000002</v>
      </c>
      <c r="CN36" s="71">
        <v>305352.09999999998</v>
      </c>
      <c r="CO36" s="71">
        <v>344263</v>
      </c>
      <c r="CP36" s="71">
        <v>337761.6</v>
      </c>
      <c r="CQ36" s="71">
        <f>SUM(CF36:CP36)</f>
        <v>3435422.5999999996</v>
      </c>
    </row>
    <row r="37" spans="1:95" s="1" customFormat="1">
      <c r="A37" s="94"/>
      <c r="D37" t="s">
        <v>47</v>
      </c>
      <c r="E37" s="19">
        <v>9840216.9000000004</v>
      </c>
      <c r="F37" s="19">
        <v>9986923.0999999996</v>
      </c>
      <c r="G37" s="19">
        <v>9730854.0999999996</v>
      </c>
      <c r="H37" s="19">
        <v>8740218.4000000004</v>
      </c>
      <c r="I37" s="19">
        <v>8500581.6999999993</v>
      </c>
      <c r="J37" s="19">
        <v>8533682.5999999996</v>
      </c>
      <c r="K37" s="19">
        <v>8827999.5</v>
      </c>
      <c r="L37" s="19">
        <v>9348480.6999999993</v>
      </c>
      <c r="M37" s="19">
        <v>9024224.0999999996</v>
      </c>
      <c r="N37" s="19">
        <v>9014800.5999999996</v>
      </c>
      <c r="O37" s="19">
        <v>10208666.9</v>
      </c>
      <c r="P37" s="19">
        <v>10656071.300000001</v>
      </c>
      <c r="Q37" s="9"/>
      <c r="R37" s="9">
        <v>10656071.300000001</v>
      </c>
      <c r="S37" s="64">
        <v>10405492.800000001</v>
      </c>
      <c r="T37" s="64">
        <v>10631990.300000001</v>
      </c>
      <c r="U37" s="64">
        <v>11210475.9</v>
      </c>
      <c r="V37" s="64">
        <v>10800400.199999999</v>
      </c>
      <c r="W37" s="64">
        <v>11504380.199999999</v>
      </c>
      <c r="X37" s="64">
        <v>11191129.6</v>
      </c>
      <c r="Y37" s="64">
        <v>10907670.6</v>
      </c>
      <c r="Z37" s="64">
        <v>11967644.1</v>
      </c>
      <c r="AA37" s="64">
        <v>11965276.199999999</v>
      </c>
      <c r="AB37" s="64">
        <v>12019230.5</v>
      </c>
      <c r="AC37" s="64">
        <v>11837033.5</v>
      </c>
      <c r="AD37" s="64">
        <v>11868209.6</v>
      </c>
      <c r="AE37" s="65">
        <v>11868209.6</v>
      </c>
      <c r="AF37" s="76">
        <v>10876201.9</v>
      </c>
      <c r="AG37" s="76">
        <v>11439430.9</v>
      </c>
      <c r="AH37" s="76">
        <v>11598291.300000001</v>
      </c>
      <c r="AI37" s="76">
        <v>11983513.699999999</v>
      </c>
      <c r="AJ37" s="76">
        <v>11382988</v>
      </c>
      <c r="AK37" s="76">
        <v>10940624.6</v>
      </c>
      <c r="AL37" s="76">
        <v>10382339.199999999</v>
      </c>
      <c r="AM37" s="76">
        <v>10436190</v>
      </c>
      <c r="AN37" s="76">
        <v>10619700.9</v>
      </c>
      <c r="AO37" s="76">
        <v>10929373.699999999</v>
      </c>
      <c r="AP37" s="76">
        <v>11776340.9</v>
      </c>
      <c r="AQ37" s="76">
        <v>11921701.9</v>
      </c>
      <c r="AR37" s="77">
        <v>11921701.9</v>
      </c>
      <c r="AS37" s="76">
        <v>11377818.6</v>
      </c>
      <c r="AT37" s="76">
        <v>11347622.199999999</v>
      </c>
      <c r="AU37" s="76">
        <v>11150185.800000001</v>
      </c>
      <c r="AV37" s="76">
        <v>11735416.6</v>
      </c>
      <c r="AW37" s="76">
        <v>11604255.699999999</v>
      </c>
      <c r="AX37" s="76">
        <v>11090006.199999999</v>
      </c>
      <c r="AY37" s="76">
        <v>10665639.5</v>
      </c>
      <c r="AZ37" s="76">
        <v>10305834.800000001</v>
      </c>
      <c r="BA37" s="76">
        <v>10125401.699999999</v>
      </c>
      <c r="BB37" s="76">
        <v>9946592.4000000004</v>
      </c>
      <c r="BC37" s="76">
        <v>10570065.699999999</v>
      </c>
      <c r="BD37" s="76">
        <v>11192445</v>
      </c>
      <c r="BE37" s="77">
        <v>11192445</v>
      </c>
      <c r="BF37" s="76">
        <v>11471104.800000001</v>
      </c>
      <c r="BG37" s="76">
        <v>10909343.5</v>
      </c>
      <c r="BH37" s="76">
        <v>11671129.9</v>
      </c>
      <c r="BI37" s="76">
        <v>11856607.9</v>
      </c>
      <c r="BJ37" s="76">
        <v>11772795</v>
      </c>
      <c r="BK37" s="76">
        <v>11705120.800000001</v>
      </c>
      <c r="BL37" s="76">
        <v>11964726.1</v>
      </c>
      <c r="BM37" s="76">
        <v>11917774.800000001</v>
      </c>
      <c r="BN37" s="76">
        <v>12183074.300000001</v>
      </c>
      <c r="BO37" s="76">
        <v>12816921</v>
      </c>
      <c r="BP37" s="76">
        <v>12684001.5</v>
      </c>
      <c r="BQ37" s="76">
        <v>11759948.5</v>
      </c>
      <c r="BR37" s="77">
        <v>11759948.5</v>
      </c>
      <c r="BS37" s="76">
        <v>10517088.4</v>
      </c>
      <c r="BT37" s="76">
        <v>10411031.699999999</v>
      </c>
      <c r="BU37" s="76">
        <v>10129567.4</v>
      </c>
      <c r="BV37" s="76">
        <v>10217290.4</v>
      </c>
      <c r="BW37" s="76">
        <v>10548783.4</v>
      </c>
      <c r="BX37" s="76">
        <v>10143553.199999999</v>
      </c>
      <c r="BY37" s="76">
        <v>10201260.699999999</v>
      </c>
      <c r="BZ37" s="76">
        <v>10392666.699999999</v>
      </c>
      <c r="CA37" s="76">
        <v>10381738.699999999</v>
      </c>
      <c r="CB37" s="76">
        <v>10541297.9</v>
      </c>
      <c r="CC37" s="76">
        <v>11256602.9</v>
      </c>
      <c r="CD37" s="76">
        <v>12066215.699999999</v>
      </c>
      <c r="CE37" s="77">
        <v>12066215.699999999</v>
      </c>
      <c r="CF37" s="76">
        <v>10608650.9</v>
      </c>
      <c r="CG37" s="76">
        <v>10238355.9</v>
      </c>
      <c r="CH37" s="76">
        <v>10412171</v>
      </c>
      <c r="CI37" s="76">
        <v>10645827.800000001</v>
      </c>
      <c r="CJ37" s="76">
        <v>9824214</v>
      </c>
      <c r="CK37" s="76">
        <v>9120163.5</v>
      </c>
      <c r="CL37" s="76">
        <v>9335298.4000000004</v>
      </c>
      <c r="CM37" s="76">
        <v>9604206.8000000007</v>
      </c>
      <c r="CN37" s="76">
        <v>9537074.9000000004</v>
      </c>
      <c r="CO37" s="76">
        <v>9821292.5</v>
      </c>
      <c r="CP37" s="76">
        <v>9714933.5999999996</v>
      </c>
      <c r="CQ37" s="77">
        <v>9714933.5999999996</v>
      </c>
    </row>
    <row r="38" spans="1:95" ht="16" thickBot="1">
      <c r="A38" s="94"/>
      <c r="D38" t="s">
        <v>56</v>
      </c>
      <c r="E38" s="19">
        <v>-28907.9</v>
      </c>
      <c r="F38" s="19">
        <v>-28363.1</v>
      </c>
      <c r="G38" s="19">
        <v>-188824.3</v>
      </c>
      <c r="H38" s="19">
        <v>36906.9</v>
      </c>
      <c r="I38" s="19">
        <v>-27554.2</v>
      </c>
      <c r="J38" s="19">
        <v>-66868</v>
      </c>
      <c r="K38" s="19">
        <v>-30970.400000000001</v>
      </c>
      <c r="L38" s="19">
        <v>-183469.2</v>
      </c>
      <c r="M38" s="19">
        <v>-164340.6</v>
      </c>
      <c r="N38" s="19">
        <v>-53393.1</v>
      </c>
      <c r="O38" s="19">
        <v>-110569</v>
      </c>
      <c r="P38" s="19">
        <v>-24056.7</v>
      </c>
      <c r="Q38" s="9"/>
      <c r="R38" s="9">
        <v>-870409.6</v>
      </c>
      <c r="S38" s="64">
        <v>24718.799999999999</v>
      </c>
      <c r="T38" s="64">
        <v>267455.2</v>
      </c>
      <c r="U38" s="64">
        <v>20590.400000000001</v>
      </c>
      <c r="V38" s="64">
        <v>-34932</v>
      </c>
      <c r="W38" s="64">
        <v>-60195.6</v>
      </c>
      <c r="X38" s="64">
        <v>-192558.4</v>
      </c>
      <c r="Y38" s="64">
        <v>-119678.1</v>
      </c>
      <c r="Z38" s="64">
        <v>21474</v>
      </c>
      <c r="AA38" s="64">
        <v>-44083.199999999997</v>
      </c>
      <c r="AB38" s="64">
        <v>-167117.5</v>
      </c>
      <c r="AC38" s="64">
        <v>-89.1</v>
      </c>
      <c r="AD38" s="64">
        <v>-30747.7</v>
      </c>
      <c r="AE38" s="65">
        <v>-315163.19999999995</v>
      </c>
      <c r="AF38" s="71">
        <v>-177133.7</v>
      </c>
      <c r="AG38" s="71">
        <v>-13574.4</v>
      </c>
      <c r="AH38" s="71">
        <v>-259687.1</v>
      </c>
      <c r="AI38" s="71">
        <v>-98615.2</v>
      </c>
      <c r="AJ38" s="71">
        <v>-31328.799999999999</v>
      </c>
      <c r="AK38" s="71">
        <v>560.70000000000005</v>
      </c>
      <c r="AL38" s="71">
        <v>-33866.300000000003</v>
      </c>
      <c r="AM38" s="71">
        <v>-100959.2</v>
      </c>
      <c r="AN38" s="71">
        <v>-37686.9</v>
      </c>
      <c r="AO38" s="71">
        <v>-86504.6</v>
      </c>
      <c r="AP38" s="71">
        <v>-23089.8</v>
      </c>
      <c r="AQ38" s="71">
        <v>-58846.5</v>
      </c>
      <c r="AR38" s="72">
        <v>-920731.80000000016</v>
      </c>
      <c r="AS38" s="71">
        <v>9626.6</v>
      </c>
      <c r="AT38" s="71">
        <v>-50959.4</v>
      </c>
      <c r="AU38" s="71">
        <v>-79043.899999999994</v>
      </c>
      <c r="AV38" s="71">
        <v>22392.7</v>
      </c>
      <c r="AW38" s="71">
        <v>-89391.3</v>
      </c>
      <c r="AX38" s="71">
        <v>-54792.800000000003</v>
      </c>
      <c r="AY38" s="71">
        <v>-61812.4</v>
      </c>
      <c r="AZ38" s="71">
        <v>-11080.3</v>
      </c>
      <c r="BA38" s="71">
        <v>-8934</v>
      </c>
      <c r="BB38" s="71">
        <v>-23682.2</v>
      </c>
      <c r="BC38" s="71">
        <v>22712.1</v>
      </c>
      <c r="BD38" s="71">
        <v>-100317.9</v>
      </c>
      <c r="BE38" s="72">
        <v>-425282.80000000005</v>
      </c>
      <c r="BF38" s="71">
        <v>-34586.699999999997</v>
      </c>
      <c r="BG38" s="71">
        <v>12143.3</v>
      </c>
      <c r="BH38" s="71">
        <v>-79800.100000000006</v>
      </c>
      <c r="BI38" s="71">
        <v>7438.1</v>
      </c>
      <c r="BJ38" s="71">
        <v>-39808.1</v>
      </c>
      <c r="BK38" s="71">
        <v>55993.4</v>
      </c>
      <c r="BL38" s="71">
        <v>-125441.2</v>
      </c>
      <c r="BM38" s="71">
        <v>6717.2</v>
      </c>
      <c r="BN38" s="71">
        <v>-250.1</v>
      </c>
      <c r="BO38" s="71">
        <v>-25301.7</v>
      </c>
      <c r="BP38" s="71">
        <v>-6385.1</v>
      </c>
      <c r="BQ38" s="71">
        <v>25321.3</v>
      </c>
      <c r="BR38" s="72">
        <v>-203959.7</v>
      </c>
      <c r="BS38" s="71">
        <v>-39806.6</v>
      </c>
      <c r="BT38" s="71">
        <v>388.9</v>
      </c>
      <c r="BU38" s="71">
        <v>-69266.2</v>
      </c>
      <c r="BV38" s="71">
        <v>-49676.1</v>
      </c>
      <c r="BW38" s="71">
        <v>8999.6</v>
      </c>
      <c r="BX38" s="71">
        <v>-103136.3</v>
      </c>
      <c r="BY38" s="71">
        <v>46386.2</v>
      </c>
      <c r="BZ38" s="71">
        <v>-31014.7</v>
      </c>
      <c r="CA38" s="71">
        <v>39102</v>
      </c>
      <c r="CB38" s="71">
        <v>-28394.6</v>
      </c>
      <c r="CC38" s="71">
        <v>-94070.8</v>
      </c>
      <c r="CD38" s="71">
        <v>-12256.7</v>
      </c>
      <c r="CE38" s="72">
        <v>-332745.30000000005</v>
      </c>
      <c r="CF38" s="71">
        <v>-1178697.3</v>
      </c>
      <c r="CG38" s="71">
        <v>-47549.599999999999</v>
      </c>
      <c r="CH38" s="71">
        <v>-44608.7</v>
      </c>
      <c r="CI38" s="71">
        <v>-74222.3</v>
      </c>
      <c r="CJ38" s="71">
        <v>6376.2</v>
      </c>
      <c r="CK38" s="71">
        <v>-140687.70000000001</v>
      </c>
      <c r="CL38" s="71">
        <v>-39545.4</v>
      </c>
      <c r="CM38" s="71">
        <v>-10721.7</v>
      </c>
      <c r="CN38" s="71">
        <v>-110896.2</v>
      </c>
      <c r="CO38" s="71">
        <v>-121044.3</v>
      </c>
      <c r="CP38" s="71">
        <v>-107598.9</v>
      </c>
      <c r="CQ38" s="72">
        <f>SUM(CF38:CP38)</f>
        <v>-1869195.9</v>
      </c>
    </row>
    <row r="39" spans="1:95" s="1" customFormat="1" ht="16" thickTop="1">
      <c r="A39" s="94"/>
      <c r="D39" s="29" t="s">
        <v>33</v>
      </c>
      <c r="E39" s="19">
        <v>18594507</v>
      </c>
      <c r="F39" s="19">
        <v>16938679.700000003</v>
      </c>
      <c r="G39" s="19">
        <v>18113264.400000002</v>
      </c>
      <c r="H39" s="19">
        <v>17043804.399999999</v>
      </c>
      <c r="I39" s="19">
        <v>17041982.899999999</v>
      </c>
      <c r="J39" s="19">
        <v>16477934.499999998</v>
      </c>
      <c r="K39" s="19">
        <v>18189337.600000005</v>
      </c>
      <c r="L39" s="19">
        <v>18897481.199999999</v>
      </c>
      <c r="M39" s="19">
        <v>18149107.299999997</v>
      </c>
      <c r="N39" s="19">
        <v>18291553.800000004</v>
      </c>
      <c r="O39" s="19">
        <v>17886521</v>
      </c>
      <c r="P39" s="19">
        <v>19638443.100000001</v>
      </c>
      <c r="Q39" s="9"/>
      <c r="R39" s="60">
        <v>215262616.90000001</v>
      </c>
      <c r="S39" s="64">
        <v>19608810.899999999</v>
      </c>
      <c r="T39" s="64">
        <v>17963340</v>
      </c>
      <c r="U39" s="64">
        <v>19596871.200000003</v>
      </c>
      <c r="V39" s="64">
        <v>18243878.600000001</v>
      </c>
      <c r="W39" s="64">
        <v>18507301.300000001</v>
      </c>
      <c r="X39" s="64">
        <v>19082774.500000007</v>
      </c>
      <c r="Y39" s="64">
        <v>20369035.300000004</v>
      </c>
      <c r="Z39" s="64">
        <v>20288017.899999999</v>
      </c>
      <c r="AA39" s="64">
        <v>19000888.099999998</v>
      </c>
      <c r="AB39" s="64">
        <v>20851438.100000005</v>
      </c>
      <c r="AC39" s="64">
        <v>20749881.800000001</v>
      </c>
      <c r="AD39" s="64">
        <v>21193226.500000004</v>
      </c>
      <c r="AE39" s="68">
        <v>235455464.20000002</v>
      </c>
      <c r="AF39" s="78">
        <v>21399525.899999999</v>
      </c>
      <c r="AG39" s="78">
        <v>18160535.5</v>
      </c>
      <c r="AH39" s="78">
        <v>20450161.499999996</v>
      </c>
      <c r="AI39" s="78">
        <v>20209126.600000001</v>
      </c>
      <c r="AJ39" s="78">
        <v>20927539</v>
      </c>
      <c r="AK39" s="78">
        <v>20672065.400000002</v>
      </c>
      <c r="AL39" s="78">
        <v>21689117.899999999</v>
      </c>
      <c r="AM39" s="78">
        <v>21356046.500000004</v>
      </c>
      <c r="AN39" s="78">
        <v>20202610.800000004</v>
      </c>
      <c r="AO39" s="78">
        <v>20317544</v>
      </c>
      <c r="AP39" s="78">
        <v>19797056.299999993</v>
      </c>
      <c r="AQ39" s="78">
        <v>22352156.699999999</v>
      </c>
      <c r="AR39" s="79">
        <v>247533486.09999999</v>
      </c>
      <c r="AS39" s="71">
        <v>22400579.900000002</v>
      </c>
      <c r="AT39" s="71">
        <v>20671630.299999997</v>
      </c>
      <c r="AU39" s="71">
        <v>21819801.399999999</v>
      </c>
      <c r="AV39" s="71">
        <v>17611443.600000001</v>
      </c>
      <c r="AW39" s="71">
        <v>17123084.000000004</v>
      </c>
      <c r="AX39" s="71">
        <v>18537749.900000002</v>
      </c>
      <c r="AY39" s="71">
        <v>19030240.600000001</v>
      </c>
      <c r="AZ39" s="71">
        <v>18548633.099999998</v>
      </c>
      <c r="BA39" s="71">
        <v>18126650.100000001</v>
      </c>
      <c r="BB39" s="71">
        <v>19830946.800000001</v>
      </c>
      <c r="BC39" s="71">
        <v>20342515.300000001</v>
      </c>
      <c r="BD39" s="71">
        <v>21828867.699999999</v>
      </c>
      <c r="BE39" s="72">
        <v>235872142.70000002</v>
      </c>
      <c r="BF39" s="71">
        <v>21816054.700000003</v>
      </c>
      <c r="BG39" s="71">
        <v>19728410.300000001</v>
      </c>
      <c r="BH39" s="71">
        <v>20776630.199999996</v>
      </c>
      <c r="BI39" s="71">
        <v>19341651.500000004</v>
      </c>
      <c r="BJ39" s="71">
        <v>20201422.799999997</v>
      </c>
      <c r="BK39" s="71">
        <v>20569981.600000001</v>
      </c>
      <c r="BL39" s="71">
        <v>21141827.800000004</v>
      </c>
      <c r="BM39" s="71">
        <v>21415830.400000002</v>
      </c>
      <c r="BN39" s="71">
        <v>20076217.400000002</v>
      </c>
      <c r="BO39" s="71">
        <v>21966576.899999999</v>
      </c>
      <c r="BP39" s="71">
        <v>22193965.399999999</v>
      </c>
      <c r="BQ39" s="71">
        <v>22999465.800000001</v>
      </c>
      <c r="BR39" s="72">
        <v>252228034.80000004</v>
      </c>
      <c r="BS39" s="71">
        <v>22815518.699999999</v>
      </c>
      <c r="BT39" s="71">
        <v>20611939.099999994</v>
      </c>
      <c r="BU39" s="71">
        <v>22540462.099999998</v>
      </c>
      <c r="BV39" s="71">
        <v>21103122.000000004</v>
      </c>
      <c r="BW39" s="71">
        <v>20755553.800000001</v>
      </c>
      <c r="BX39" s="71">
        <v>21159517.5</v>
      </c>
      <c r="BY39" s="71">
        <v>22698982.900000006</v>
      </c>
      <c r="BZ39" s="71">
        <v>22657642.300000001</v>
      </c>
      <c r="CA39" s="71">
        <v>22410289.699999999</v>
      </c>
      <c r="CB39" s="71">
        <v>22967639.799999993</v>
      </c>
      <c r="CC39" s="71">
        <v>22200486.600000001</v>
      </c>
      <c r="CD39" s="71">
        <v>22091695.099999998</v>
      </c>
      <c r="CE39" s="72">
        <v>264012849.59999996</v>
      </c>
      <c r="CF39" s="86">
        <f>CF6-CF37+(CF20+CF33)-(CF34+CF35+CF36)+CF38</f>
        <v>23053132.599999998</v>
      </c>
      <c r="CG39" s="86">
        <f>CG6-CG37+(CG20+CG33)-(CG34+CG35+CG36)+CG38</f>
        <v>21380761.799999997</v>
      </c>
      <c r="CH39" s="86">
        <f>CH6-CH37+(CH20+CH33)-(CH34+CH35+CH36)+CH38</f>
        <v>23100800.599999998</v>
      </c>
      <c r="CI39" s="86">
        <f>CI6-CI37+(CI20+CI33)-(CI34+CI35+CI36)+CI38</f>
        <v>20564557.099999998</v>
      </c>
      <c r="CJ39" s="86">
        <f>CJ6-CJ37+(CJ20+CJ33)-(CJ34+CJ35+CJ36)+CJ38</f>
        <v>21562465.899999995</v>
      </c>
      <c r="CK39" s="86">
        <f>CK6-CK37+(CK20+CK33)-(CK34+CK35+CK36)+CK38</f>
        <v>21670969</v>
      </c>
      <c r="CL39" s="86">
        <f>CL6-CL37+(CL20+CL33)-(CL34+CL35+CL36)+CL38</f>
        <v>22975558.800000004</v>
      </c>
      <c r="CM39" s="86">
        <f>CM6-CM37+(CM20+CM33)-(CM34+CM35+CM36)+CM38</f>
        <v>23003142.900000002</v>
      </c>
      <c r="CN39" s="86">
        <f>CN6-CN37+(CN20+CN33)-(CN34+CN35+CN36)+CN38</f>
        <v>22332127</v>
      </c>
      <c r="CO39" s="86">
        <f>CO6-CO37+(CO20+CO33)-(CO34+CO35+CO36)+CO38</f>
        <v>22842507.899999995</v>
      </c>
      <c r="CP39" s="86">
        <f>CP6-CP37+(CP20+CP33)-(CP34+CP35+CP36)+CP38</f>
        <v>23526329.699999999</v>
      </c>
      <c r="CQ39" s="72">
        <f>SUM(CF39:CP39)</f>
        <v>246012353.29999998</v>
      </c>
    </row>
    <row r="40" spans="1:95" s="1" customFormat="1" ht="18" customHeight="1">
      <c r="D40" s="4"/>
      <c r="E40" s="3" t="s">
        <v>1</v>
      </c>
      <c r="F40" s="3" t="s">
        <v>2</v>
      </c>
      <c r="G40" s="3" t="s">
        <v>3</v>
      </c>
      <c r="H40" s="3" t="s">
        <v>4</v>
      </c>
      <c r="I40" s="3" t="s">
        <v>5</v>
      </c>
      <c r="J40" s="3" t="s">
        <v>6</v>
      </c>
      <c r="K40" s="3" t="s">
        <v>7</v>
      </c>
      <c r="L40" s="3" t="s">
        <v>8</v>
      </c>
      <c r="M40" s="3" t="s">
        <v>9</v>
      </c>
      <c r="N40" s="3" t="s">
        <v>10</v>
      </c>
      <c r="O40" s="3" t="s">
        <v>11</v>
      </c>
      <c r="P40" s="3" t="s">
        <v>12</v>
      </c>
      <c r="Q40" s="3"/>
      <c r="R40" s="35" t="s">
        <v>128</v>
      </c>
      <c r="S40" s="62" t="s">
        <v>1</v>
      </c>
      <c r="T40" s="62" t="s">
        <v>2</v>
      </c>
      <c r="U40" s="62" t="s">
        <v>3</v>
      </c>
      <c r="V40" s="62" t="s">
        <v>4</v>
      </c>
      <c r="W40" s="62" t="s">
        <v>5</v>
      </c>
      <c r="X40" s="62" t="s">
        <v>6</v>
      </c>
      <c r="Y40" s="62" t="s">
        <v>7</v>
      </c>
      <c r="Z40" s="62" t="s">
        <v>8</v>
      </c>
      <c r="AA40" s="62" t="s">
        <v>9</v>
      </c>
      <c r="AB40" s="62" t="s">
        <v>10</v>
      </c>
      <c r="AC40" s="62" t="s">
        <v>11</v>
      </c>
      <c r="AD40" s="62" t="s">
        <v>12</v>
      </c>
      <c r="AE40" s="63" t="s">
        <v>129</v>
      </c>
      <c r="AF40" s="71" t="s">
        <v>1</v>
      </c>
      <c r="AG40" s="71" t="s">
        <v>2</v>
      </c>
      <c r="AH40" s="71" t="s">
        <v>3</v>
      </c>
      <c r="AI40" s="71" t="s">
        <v>4</v>
      </c>
      <c r="AJ40" s="71" t="s">
        <v>5</v>
      </c>
      <c r="AK40" s="71" t="s">
        <v>6</v>
      </c>
      <c r="AL40" s="71" t="s">
        <v>7</v>
      </c>
      <c r="AM40" s="71" t="s">
        <v>8</v>
      </c>
      <c r="AN40" s="71" t="s">
        <v>9</v>
      </c>
      <c r="AO40" s="71" t="s">
        <v>10</v>
      </c>
      <c r="AP40" s="71" t="s">
        <v>11</v>
      </c>
      <c r="AQ40" s="71" t="s">
        <v>12</v>
      </c>
      <c r="AR40" s="80">
        <v>2019</v>
      </c>
      <c r="AS40" s="85" t="s">
        <v>1</v>
      </c>
      <c r="AT40" s="85" t="s">
        <v>2</v>
      </c>
      <c r="AU40" s="85" t="s">
        <v>3</v>
      </c>
      <c r="AV40" s="85" t="s">
        <v>4</v>
      </c>
      <c r="AW40" s="85" t="s">
        <v>5</v>
      </c>
      <c r="AX40" s="85" t="s">
        <v>6</v>
      </c>
      <c r="AY40" s="85" t="s">
        <v>7</v>
      </c>
      <c r="AZ40" s="85" t="s">
        <v>8</v>
      </c>
      <c r="BA40" s="85" t="s">
        <v>9</v>
      </c>
      <c r="BB40" s="85" t="s">
        <v>10</v>
      </c>
      <c r="BC40" s="85" t="s">
        <v>11</v>
      </c>
      <c r="BD40" s="85" t="s">
        <v>12</v>
      </c>
      <c r="BE40" s="35">
        <v>2020</v>
      </c>
      <c r="BF40" s="85" t="s">
        <v>1</v>
      </c>
      <c r="BG40" s="85" t="s">
        <v>2</v>
      </c>
      <c r="BH40" s="85" t="s">
        <v>3</v>
      </c>
      <c r="BI40" s="85" t="s">
        <v>4</v>
      </c>
      <c r="BJ40" s="85" t="s">
        <v>5</v>
      </c>
      <c r="BK40" s="85" t="s">
        <v>6</v>
      </c>
      <c r="BL40" s="85" t="s">
        <v>7</v>
      </c>
      <c r="BM40" s="85" t="s">
        <v>8</v>
      </c>
      <c r="BN40" s="85" t="s">
        <v>9</v>
      </c>
      <c r="BO40" s="85" t="s">
        <v>10</v>
      </c>
      <c r="BP40" s="85" t="s">
        <v>11</v>
      </c>
      <c r="BQ40" s="85" t="s">
        <v>12</v>
      </c>
      <c r="BR40" s="35">
        <v>2021</v>
      </c>
      <c r="BS40" s="85" t="s">
        <v>1</v>
      </c>
      <c r="BT40" s="85" t="s">
        <v>2</v>
      </c>
      <c r="BU40" s="85" t="s">
        <v>3</v>
      </c>
      <c r="BV40" s="85" t="s">
        <v>4</v>
      </c>
      <c r="BW40" s="85" t="s">
        <v>5</v>
      </c>
      <c r="BX40" s="85" t="s">
        <v>6</v>
      </c>
      <c r="BY40" s="85" t="s">
        <v>7</v>
      </c>
      <c r="BZ40" s="85" t="s">
        <v>8</v>
      </c>
      <c r="CA40" s="85" t="s">
        <v>9</v>
      </c>
      <c r="CB40" s="85" t="s">
        <v>10</v>
      </c>
      <c r="CC40" s="85" t="s">
        <v>11</v>
      </c>
      <c r="CD40" s="85" t="s">
        <v>12</v>
      </c>
      <c r="CE40" s="35">
        <v>2022</v>
      </c>
      <c r="CF40" s="89" t="s">
        <v>1</v>
      </c>
      <c r="CG40" s="89" t="s">
        <v>2</v>
      </c>
      <c r="CH40" s="89" t="s">
        <v>3</v>
      </c>
      <c r="CI40" s="89" t="s">
        <v>4</v>
      </c>
      <c r="CJ40" s="89" t="s">
        <v>5</v>
      </c>
      <c r="CK40" s="89" t="s">
        <v>6</v>
      </c>
      <c r="CL40" s="89" t="s">
        <v>7</v>
      </c>
      <c r="CM40" s="89" t="s">
        <v>8</v>
      </c>
      <c r="CN40" s="89" t="s">
        <v>9</v>
      </c>
      <c r="CO40" s="89" t="s">
        <v>10</v>
      </c>
      <c r="CP40" s="89" t="s">
        <v>11</v>
      </c>
      <c r="CQ40" s="84" t="s">
        <v>133</v>
      </c>
    </row>
    <row r="41" spans="1:95">
      <c r="A41" s="96" t="s">
        <v>22</v>
      </c>
      <c r="C41" s="31" t="s">
        <v>19</v>
      </c>
      <c r="D41" s="20" t="s">
        <v>60</v>
      </c>
      <c r="E41" s="19">
        <v>177.9</v>
      </c>
      <c r="F41" s="19">
        <v>70</v>
      </c>
      <c r="G41" s="19">
        <v>135.19999999999999</v>
      </c>
      <c r="H41" s="19">
        <v>45.8</v>
      </c>
      <c r="I41" s="19">
        <v>4146.3999999999996</v>
      </c>
      <c r="J41" s="19">
        <v>16784</v>
      </c>
      <c r="K41" s="19">
        <v>39977.699999999997</v>
      </c>
      <c r="L41" s="19">
        <v>20866.2</v>
      </c>
      <c r="M41" s="19">
        <v>10474.200000000001</v>
      </c>
      <c r="N41" s="19">
        <v>12787.9</v>
      </c>
      <c r="O41" s="19">
        <v>22590.7</v>
      </c>
      <c r="P41" s="19">
        <v>16768.099999999999</v>
      </c>
      <c r="Q41" s="9"/>
      <c r="R41" s="9">
        <v>144824.09999999998</v>
      </c>
      <c r="S41" s="64">
        <v>15165.8</v>
      </c>
      <c r="T41" s="64">
        <v>15335.3</v>
      </c>
      <c r="U41" s="64">
        <v>24189.1</v>
      </c>
      <c r="V41" s="64">
        <v>18496.8</v>
      </c>
      <c r="W41" s="64">
        <v>20473.2</v>
      </c>
      <c r="X41" s="64">
        <v>12451.2</v>
      </c>
      <c r="Y41" s="64">
        <v>14262.800000000001</v>
      </c>
      <c r="Z41" s="64">
        <v>9406.7999999999993</v>
      </c>
      <c r="AA41" s="64">
        <v>16367.7</v>
      </c>
      <c r="AB41" s="64">
        <v>24086.400000000001</v>
      </c>
      <c r="AC41" s="64">
        <v>16784.7</v>
      </c>
      <c r="AD41" s="64">
        <v>19827.900000000001</v>
      </c>
      <c r="AE41" s="65">
        <v>206847.7</v>
      </c>
      <c r="AF41" s="71">
        <v>17456.8</v>
      </c>
      <c r="AG41" s="71">
        <v>6755.8</v>
      </c>
      <c r="AH41" s="71">
        <v>2601.8000000000002</v>
      </c>
      <c r="AI41" s="71">
        <v>0</v>
      </c>
      <c r="AJ41" s="71">
        <v>0</v>
      </c>
      <c r="AK41" s="71">
        <v>0</v>
      </c>
      <c r="AL41" s="71">
        <v>11813.4</v>
      </c>
      <c r="AM41" s="71">
        <v>24987</v>
      </c>
      <c r="AN41" s="71">
        <v>13.6</v>
      </c>
      <c r="AO41" s="71">
        <v>0</v>
      </c>
      <c r="AP41" s="71">
        <v>14.5</v>
      </c>
      <c r="AQ41" s="71">
        <v>5</v>
      </c>
      <c r="AR41" s="72">
        <v>63647.899999999994</v>
      </c>
      <c r="AS41" s="19">
        <v>16142.8</v>
      </c>
      <c r="AT41" s="19">
        <v>24143.200000000001</v>
      </c>
      <c r="AU41" s="19">
        <v>39.6</v>
      </c>
      <c r="AV41" s="19">
        <v>0</v>
      </c>
      <c r="AW41" s="19">
        <v>58.2</v>
      </c>
      <c r="AX41" s="19">
        <v>5</v>
      </c>
      <c r="AY41" s="19">
        <v>43.2</v>
      </c>
      <c r="AZ41" s="19">
        <v>2580</v>
      </c>
      <c r="BA41" s="19">
        <v>20.100000000000001</v>
      </c>
      <c r="BB41" s="19">
        <v>5.0999999999999996</v>
      </c>
      <c r="BC41" s="19">
        <v>14.8</v>
      </c>
      <c r="BD41" s="19">
        <v>25.2</v>
      </c>
      <c r="BE41" s="9">
        <v>43077.19999999999</v>
      </c>
      <c r="BF41" s="19">
        <v>0</v>
      </c>
      <c r="BG41" s="19">
        <v>0</v>
      </c>
      <c r="BH41" s="19">
        <v>402</v>
      </c>
      <c r="BI41" s="19">
        <v>5940</v>
      </c>
      <c r="BJ41" s="19">
        <v>4280.8999999999996</v>
      </c>
      <c r="BK41" s="19">
        <v>25421.9</v>
      </c>
      <c r="BL41" s="19">
        <v>52742.8</v>
      </c>
      <c r="BM41" s="19">
        <v>25798.699999999997</v>
      </c>
      <c r="BN41" s="19">
        <v>34172.199999999997</v>
      </c>
      <c r="BO41" s="19">
        <v>36392.400000000001</v>
      </c>
      <c r="BP41" s="19">
        <v>30277.7</v>
      </c>
      <c r="BQ41" s="19">
        <v>42846</v>
      </c>
      <c r="BR41" s="9">
        <v>258274.6</v>
      </c>
      <c r="BS41" s="19">
        <v>32772.6</v>
      </c>
      <c r="BT41" s="19">
        <v>55300.6</v>
      </c>
      <c r="BU41" s="19">
        <v>65342.8</v>
      </c>
      <c r="BV41" s="19">
        <v>18804.399999999998</v>
      </c>
      <c r="BW41" s="19">
        <v>0</v>
      </c>
      <c r="BX41" s="19">
        <v>0</v>
      </c>
      <c r="BY41" s="19">
        <v>304.60000000000002</v>
      </c>
      <c r="BZ41" s="19">
        <v>436.6</v>
      </c>
      <c r="CA41" s="19">
        <v>36.700000000000003</v>
      </c>
      <c r="CB41" s="19">
        <v>4384</v>
      </c>
      <c r="CC41" s="19">
        <v>28202.5</v>
      </c>
      <c r="CD41" s="19">
        <v>14946.7</v>
      </c>
      <c r="CE41" s="9">
        <v>220531.50000000003</v>
      </c>
      <c r="CF41" s="87">
        <v>17016.600000000002</v>
      </c>
      <c r="CG41" s="87">
        <v>39577</v>
      </c>
      <c r="CH41" s="87">
        <v>20585</v>
      </c>
      <c r="CI41" s="87">
        <v>949.80000000000007</v>
      </c>
      <c r="CJ41" s="87">
        <v>493.9</v>
      </c>
      <c r="CK41" s="87">
        <v>1281.5999999999999</v>
      </c>
      <c r="CL41" s="87">
        <v>1053.9000000000001</v>
      </c>
      <c r="CM41" s="87">
        <v>1215.4000000000001</v>
      </c>
      <c r="CN41" s="87">
        <v>1555.5</v>
      </c>
      <c r="CO41" s="87">
        <v>1775.8</v>
      </c>
      <c r="CP41" s="87">
        <v>1566.4</v>
      </c>
      <c r="CQ41" s="88">
        <v>87070.9</v>
      </c>
    </row>
    <row r="42" spans="1:95">
      <c r="A42" s="95"/>
      <c r="D42" s="20" t="s">
        <v>34</v>
      </c>
      <c r="E42" s="19">
        <v>2357972.9</v>
      </c>
      <c r="F42" s="19">
        <v>2188197.7999999998</v>
      </c>
      <c r="G42" s="19">
        <v>2251476.9</v>
      </c>
      <c r="H42" s="19">
        <v>1939147.7</v>
      </c>
      <c r="I42" s="19">
        <v>2140554.2000000002</v>
      </c>
      <c r="J42" s="19">
        <v>2105539.1</v>
      </c>
      <c r="K42" s="19">
        <v>2266317.2000000002</v>
      </c>
      <c r="L42" s="19">
        <v>2466387.4</v>
      </c>
      <c r="M42" s="19">
        <v>2407024.1</v>
      </c>
      <c r="N42" s="19">
        <v>2385995.7000000002</v>
      </c>
      <c r="O42" s="19">
        <v>2256431.5</v>
      </c>
      <c r="P42" s="19">
        <v>2460947.4</v>
      </c>
      <c r="Q42" s="9"/>
      <c r="R42" s="9">
        <v>27225991.899999999</v>
      </c>
      <c r="S42" s="64">
        <v>2477174.2000000002</v>
      </c>
      <c r="T42" s="64">
        <v>2494040</v>
      </c>
      <c r="U42" s="64">
        <v>2375189.7999999998</v>
      </c>
      <c r="V42" s="64">
        <v>1539586.7</v>
      </c>
      <c r="W42" s="64">
        <v>1693171.3</v>
      </c>
      <c r="X42" s="64">
        <v>2151856.4</v>
      </c>
      <c r="Y42" s="64">
        <v>2218218.5</v>
      </c>
      <c r="Z42" s="64">
        <v>2276444.9</v>
      </c>
      <c r="AA42" s="64">
        <v>2327294.2000000002</v>
      </c>
      <c r="AB42" s="64">
        <v>2427221.7999999998</v>
      </c>
      <c r="AC42" s="64">
        <v>2317056</v>
      </c>
      <c r="AD42" s="64">
        <v>2316118.5</v>
      </c>
      <c r="AE42" s="65">
        <v>26613372.300000001</v>
      </c>
      <c r="AF42" s="73">
        <v>2239915</v>
      </c>
      <c r="AG42" s="73">
        <v>2128041.7999999998</v>
      </c>
      <c r="AH42" s="73">
        <v>2382044.7000000002</v>
      </c>
      <c r="AI42" s="73">
        <v>2202430.2000000002</v>
      </c>
      <c r="AJ42" s="73">
        <v>2407868.9</v>
      </c>
      <c r="AK42" s="73">
        <v>2360809.1</v>
      </c>
      <c r="AL42" s="73">
        <v>2367494.7999999998</v>
      </c>
      <c r="AM42" s="73">
        <v>2454740.9</v>
      </c>
      <c r="AN42" s="73">
        <v>2297134.5</v>
      </c>
      <c r="AO42" s="73">
        <v>2298441.9</v>
      </c>
      <c r="AP42" s="73">
        <v>2326504.6</v>
      </c>
      <c r="AQ42" s="73">
        <v>2362078</v>
      </c>
      <c r="AR42" s="74">
        <v>27827504.399999999</v>
      </c>
      <c r="AS42" s="19">
        <v>2335546.2000000002</v>
      </c>
      <c r="AT42" s="19">
        <v>2127467.7999999998</v>
      </c>
      <c r="AU42" s="19">
        <v>2316813.4</v>
      </c>
      <c r="AV42" s="19">
        <v>1733362.9</v>
      </c>
      <c r="AW42" s="19">
        <v>2080303.5</v>
      </c>
      <c r="AX42" s="19">
        <v>1810232.2</v>
      </c>
      <c r="AY42" s="19">
        <v>1921379.3</v>
      </c>
      <c r="AZ42" s="19">
        <v>1831714.7</v>
      </c>
      <c r="BA42" s="19">
        <v>2148860</v>
      </c>
      <c r="BB42" s="19">
        <v>2298354</v>
      </c>
      <c r="BC42" s="19">
        <v>2203974.6</v>
      </c>
      <c r="BD42" s="19">
        <v>2294465.6</v>
      </c>
      <c r="BE42" s="9">
        <v>25102474.200000003</v>
      </c>
      <c r="BF42" s="19">
        <v>2279154.2000000002</v>
      </c>
      <c r="BG42" s="19">
        <v>2054646.4</v>
      </c>
      <c r="BH42" s="19">
        <v>2421967</v>
      </c>
      <c r="BI42" s="19">
        <v>1709501.5</v>
      </c>
      <c r="BJ42" s="19">
        <v>1513444.1</v>
      </c>
      <c r="BK42" s="19">
        <v>2180975.1</v>
      </c>
      <c r="BL42" s="19">
        <v>2364386.1</v>
      </c>
      <c r="BM42" s="19">
        <v>2366421.4</v>
      </c>
      <c r="BN42" s="19">
        <v>1790587.5</v>
      </c>
      <c r="BO42" s="19">
        <v>1931870.3</v>
      </c>
      <c r="BP42" s="19">
        <v>2280845.2000000002</v>
      </c>
      <c r="BQ42" s="19">
        <v>2531308.2999999998</v>
      </c>
      <c r="BR42" s="9">
        <v>25425107.099999998</v>
      </c>
      <c r="BS42" s="19">
        <v>2353032</v>
      </c>
      <c r="BT42" s="19">
        <v>2237277.2999999998</v>
      </c>
      <c r="BU42" s="19">
        <v>2499114.5</v>
      </c>
      <c r="BV42" s="19">
        <v>2142799.7999999998</v>
      </c>
      <c r="BW42" s="19">
        <v>2109926.9</v>
      </c>
      <c r="BX42" s="19">
        <v>2260905.2999999998</v>
      </c>
      <c r="BY42" s="19">
        <v>2523278.5</v>
      </c>
      <c r="BZ42" s="19">
        <v>2541851.4</v>
      </c>
      <c r="CA42" s="19">
        <v>2448730.9</v>
      </c>
      <c r="CB42" s="19">
        <v>2472202.9</v>
      </c>
      <c r="CC42" s="19">
        <v>2262273.6</v>
      </c>
      <c r="CD42" s="19">
        <v>2305684.2999999998</v>
      </c>
      <c r="CE42" s="9">
        <v>28157077.399999999</v>
      </c>
      <c r="CF42" s="87">
        <v>2411935.1</v>
      </c>
      <c r="CG42" s="87">
        <v>2187420.7999999998</v>
      </c>
      <c r="CH42" s="87">
        <v>2415398.2000000002</v>
      </c>
      <c r="CI42" s="87">
        <v>1992844.4</v>
      </c>
      <c r="CJ42" s="87">
        <v>2047753.8</v>
      </c>
      <c r="CK42" s="87">
        <v>2308502.2999999998</v>
      </c>
      <c r="CL42" s="87">
        <v>2490874.7000000002</v>
      </c>
      <c r="CM42" s="87">
        <v>2467419.7000000002</v>
      </c>
      <c r="CN42" s="87">
        <v>2206891.7000000002</v>
      </c>
      <c r="CO42" s="87">
        <v>2112585</v>
      </c>
      <c r="CP42" s="87">
        <v>2291610.5</v>
      </c>
      <c r="CQ42" s="88">
        <v>24933236.199999999</v>
      </c>
    </row>
    <row r="43" spans="1:95">
      <c r="A43" s="95"/>
      <c r="D43" s="20" t="s">
        <v>59</v>
      </c>
      <c r="E43" s="19">
        <v>23303.4</v>
      </c>
      <c r="F43" s="19">
        <v>21216.1</v>
      </c>
      <c r="G43" s="19">
        <v>26514.6</v>
      </c>
      <c r="H43" s="19">
        <v>20933.8</v>
      </c>
      <c r="I43" s="19">
        <v>26619.4</v>
      </c>
      <c r="J43" s="19">
        <v>22052.2</v>
      </c>
      <c r="K43" s="19">
        <v>19295.900000000001</v>
      </c>
      <c r="L43" s="19">
        <v>21689.8</v>
      </c>
      <c r="M43" s="19">
        <v>26039</v>
      </c>
      <c r="N43" s="19">
        <v>22285.4</v>
      </c>
      <c r="O43" s="19">
        <v>22760</v>
      </c>
      <c r="P43" s="19">
        <v>23174.7</v>
      </c>
      <c r="Q43" s="9"/>
      <c r="R43" s="9">
        <v>275884.3</v>
      </c>
      <c r="S43" s="64">
        <v>23226.2</v>
      </c>
      <c r="T43" s="64">
        <v>24120.400000000001</v>
      </c>
      <c r="U43" s="64">
        <v>32292.799999999999</v>
      </c>
      <c r="V43" s="64">
        <v>23841.3</v>
      </c>
      <c r="W43" s="64">
        <v>17859</v>
      </c>
      <c r="X43" s="64">
        <v>17266</v>
      </c>
      <c r="Y43" s="64">
        <v>20269.8</v>
      </c>
      <c r="Z43" s="64">
        <v>20449.599999999999</v>
      </c>
      <c r="AA43" s="64">
        <v>35147.4</v>
      </c>
      <c r="AB43" s="64">
        <v>34426.699999999997</v>
      </c>
      <c r="AC43" s="64">
        <v>24615.200000000001</v>
      </c>
      <c r="AD43" s="64">
        <v>21893.4</v>
      </c>
      <c r="AE43" s="65">
        <v>295407.80000000005</v>
      </c>
      <c r="AF43" s="71">
        <v>35292.400000000001</v>
      </c>
      <c r="AG43" s="71">
        <v>19130.3</v>
      </c>
      <c r="AH43" s="71">
        <v>23962.6</v>
      </c>
      <c r="AI43" s="71">
        <v>20467.3</v>
      </c>
      <c r="AJ43" s="71">
        <v>17577.3</v>
      </c>
      <c r="AK43" s="71">
        <v>20613.400000000001</v>
      </c>
      <c r="AL43" s="71">
        <v>15562.5</v>
      </c>
      <c r="AM43" s="71">
        <v>16746.3</v>
      </c>
      <c r="AN43" s="71">
        <v>19476.099999999999</v>
      </c>
      <c r="AO43" s="71">
        <v>21193.5</v>
      </c>
      <c r="AP43" s="71">
        <v>20797.099999999999</v>
      </c>
      <c r="AQ43" s="71">
        <v>19202</v>
      </c>
      <c r="AR43" s="72">
        <v>250020.8</v>
      </c>
      <c r="AS43" s="19">
        <v>16758.400000000001</v>
      </c>
      <c r="AT43" s="19">
        <v>17178.900000000001</v>
      </c>
      <c r="AU43" s="19">
        <v>16923</v>
      </c>
      <c r="AV43" s="19">
        <v>13996.4</v>
      </c>
      <c r="AW43" s="19">
        <v>9702.2000000000007</v>
      </c>
      <c r="AX43" s="19">
        <v>10669.9</v>
      </c>
      <c r="AY43" s="19">
        <v>11904.1</v>
      </c>
      <c r="AZ43" s="19">
        <v>12688.5</v>
      </c>
      <c r="BA43" s="19">
        <v>14266.6</v>
      </c>
      <c r="BB43" s="19">
        <v>11909.5</v>
      </c>
      <c r="BC43" s="19">
        <v>13083.7</v>
      </c>
      <c r="BD43" s="19">
        <v>13227.3</v>
      </c>
      <c r="BE43" s="9">
        <v>162308.5</v>
      </c>
      <c r="BF43" s="19">
        <v>13046.4</v>
      </c>
      <c r="BG43" s="19">
        <v>11666.6</v>
      </c>
      <c r="BH43" s="19">
        <v>13242.9</v>
      </c>
      <c r="BI43" s="19">
        <v>14117.9</v>
      </c>
      <c r="BJ43" s="19">
        <v>12861.2</v>
      </c>
      <c r="BK43" s="19">
        <v>13566.3</v>
      </c>
      <c r="BL43" s="19">
        <v>10368.1</v>
      </c>
      <c r="BM43" s="19">
        <v>17260.400000000001</v>
      </c>
      <c r="BN43" s="19">
        <v>16741.599999999999</v>
      </c>
      <c r="BO43" s="19">
        <v>15504.3</v>
      </c>
      <c r="BP43" s="19">
        <v>12572.6</v>
      </c>
      <c r="BQ43" s="19">
        <v>14256.9</v>
      </c>
      <c r="BR43" s="9">
        <v>165205.20000000001</v>
      </c>
      <c r="BS43" s="19">
        <v>14601.4</v>
      </c>
      <c r="BT43" s="19">
        <v>12184.2</v>
      </c>
      <c r="BU43" s="19">
        <v>16770.7</v>
      </c>
      <c r="BV43" s="19">
        <v>17610.3</v>
      </c>
      <c r="BW43" s="19">
        <v>15860.2</v>
      </c>
      <c r="BX43" s="19">
        <v>12481.3</v>
      </c>
      <c r="BY43" s="19">
        <v>11980.2</v>
      </c>
      <c r="BZ43" s="19">
        <v>12466.7</v>
      </c>
      <c r="CA43" s="19">
        <v>10605.8</v>
      </c>
      <c r="CB43" s="19">
        <v>12098.2</v>
      </c>
      <c r="CC43" s="19">
        <v>9897</v>
      </c>
      <c r="CD43" s="19">
        <v>9273.4</v>
      </c>
      <c r="CE43" s="9">
        <v>155829.4</v>
      </c>
      <c r="CF43" s="87">
        <v>9684.6</v>
      </c>
      <c r="CG43" s="87">
        <v>11162</v>
      </c>
      <c r="CH43" s="87">
        <v>11588.7</v>
      </c>
      <c r="CI43" s="87">
        <v>10620.1</v>
      </c>
      <c r="CJ43" s="87">
        <v>8753.6</v>
      </c>
      <c r="CK43" s="87">
        <v>8387.7000000000007</v>
      </c>
      <c r="CL43" s="87">
        <v>9481.1</v>
      </c>
      <c r="CM43" s="87">
        <v>9788</v>
      </c>
      <c r="CN43" s="87">
        <v>13368.2</v>
      </c>
      <c r="CO43" s="87">
        <v>9476.9</v>
      </c>
      <c r="CP43" s="87">
        <v>12831.3</v>
      </c>
      <c r="CQ43" s="88">
        <v>115142.2</v>
      </c>
    </row>
    <row r="44" spans="1:95">
      <c r="A44" s="95"/>
      <c r="D44" s="20" t="s">
        <v>43</v>
      </c>
      <c r="E44" s="19">
        <v>29854.9</v>
      </c>
      <c r="F44" s="19">
        <v>12422.1</v>
      </c>
      <c r="G44" s="19">
        <v>12007.5</v>
      </c>
      <c r="H44" s="19">
        <v>5662.7</v>
      </c>
      <c r="I44" s="19">
        <v>6017.3</v>
      </c>
      <c r="J44" s="19">
        <v>26787.3</v>
      </c>
      <c r="K44" s="19">
        <v>26408.9</v>
      </c>
      <c r="L44" s="19">
        <v>16857.099999999999</v>
      </c>
      <c r="M44" s="19">
        <v>24293.599999999999</v>
      </c>
      <c r="N44" s="19">
        <v>605.4</v>
      </c>
      <c r="O44" s="19">
        <v>8584</v>
      </c>
      <c r="P44" s="19">
        <v>25761.3</v>
      </c>
      <c r="Q44" s="9"/>
      <c r="R44" s="9">
        <v>195262.1</v>
      </c>
      <c r="S44" s="64">
        <v>15520.9</v>
      </c>
      <c r="T44" s="64">
        <v>27656.9</v>
      </c>
      <c r="U44" s="64">
        <v>12314.7</v>
      </c>
      <c r="V44" s="64">
        <v>12355.8</v>
      </c>
      <c r="W44" s="64">
        <v>1454.6</v>
      </c>
      <c r="X44" s="64">
        <v>25768.799999999999</v>
      </c>
      <c r="Y44" s="64">
        <v>4756.5</v>
      </c>
      <c r="Z44" s="64">
        <v>13411.5</v>
      </c>
      <c r="AA44" s="64">
        <v>8882.2000000000007</v>
      </c>
      <c r="AB44" s="64">
        <v>7715.7</v>
      </c>
      <c r="AC44" s="64">
        <v>38408.400000000001</v>
      </c>
      <c r="AD44" s="64">
        <v>12979.6</v>
      </c>
      <c r="AE44" s="65">
        <v>181225.60000000001</v>
      </c>
      <c r="AF44" s="73">
        <v>23513.4</v>
      </c>
      <c r="AG44" s="73">
        <v>7192</v>
      </c>
      <c r="AH44" s="73">
        <v>17491.5</v>
      </c>
      <c r="AI44" s="73">
        <v>-1150.5999999999999</v>
      </c>
      <c r="AJ44" s="73">
        <v>23678.1</v>
      </c>
      <c r="AK44" s="73">
        <v>16589.5</v>
      </c>
      <c r="AL44" s="73">
        <v>37436.199999999997</v>
      </c>
      <c r="AM44" s="73">
        <v>19975.599999999999</v>
      </c>
      <c r="AN44" s="73">
        <v>19924.5</v>
      </c>
      <c r="AO44" s="73">
        <v>13292.7</v>
      </c>
      <c r="AP44" s="73">
        <v>3904.5</v>
      </c>
      <c r="AQ44" s="73">
        <v>13447.3</v>
      </c>
      <c r="AR44" s="74">
        <v>195294.69999999998</v>
      </c>
      <c r="AS44" s="19">
        <v>34550.9</v>
      </c>
      <c r="AT44" s="19">
        <v>21496.5</v>
      </c>
      <c r="AU44" s="19">
        <v>23708.1</v>
      </c>
      <c r="AV44" s="19">
        <v>28109.599999999999</v>
      </c>
      <c r="AW44" s="19">
        <v>119.8</v>
      </c>
      <c r="AX44" s="19">
        <v>-2844.8</v>
      </c>
      <c r="AY44" s="19">
        <v>5370.4</v>
      </c>
      <c r="AZ44" s="19">
        <v>-2653.8</v>
      </c>
      <c r="BA44" s="19">
        <v>7839.6</v>
      </c>
      <c r="BB44" s="19">
        <v>-1535.7</v>
      </c>
      <c r="BC44" s="19">
        <v>23201.9</v>
      </c>
      <c r="BD44" s="19">
        <v>22736.400000000001</v>
      </c>
      <c r="BE44" s="9">
        <v>160098.9</v>
      </c>
      <c r="BF44" s="19">
        <v>20950.5</v>
      </c>
      <c r="BG44" s="19">
        <v>15779.8</v>
      </c>
      <c r="BH44" s="19">
        <v>12018.9</v>
      </c>
      <c r="BI44" s="19">
        <v>6451.5</v>
      </c>
      <c r="BJ44" s="19">
        <v>15549.3</v>
      </c>
      <c r="BK44" s="19">
        <v>11864.1</v>
      </c>
      <c r="BL44" s="19">
        <v>-15098.2</v>
      </c>
      <c r="BM44" s="19">
        <v>14861.5</v>
      </c>
      <c r="BN44" s="19">
        <v>25392.7</v>
      </c>
      <c r="BO44" s="19">
        <v>10026.200000000001</v>
      </c>
      <c r="BP44" s="19">
        <v>14327.1</v>
      </c>
      <c r="BQ44" s="19">
        <v>2298.5</v>
      </c>
      <c r="BR44" s="9">
        <v>134421.9</v>
      </c>
      <c r="BS44" s="19">
        <v>9600.4</v>
      </c>
      <c r="BT44" s="19">
        <v>11939.6</v>
      </c>
      <c r="BU44" s="19">
        <v>24301.3</v>
      </c>
      <c r="BV44" s="19">
        <v>-1316.5</v>
      </c>
      <c r="BW44" s="19">
        <v>10511.7</v>
      </c>
      <c r="BX44" s="19">
        <v>11567.2</v>
      </c>
      <c r="BY44" s="19">
        <v>11894.8</v>
      </c>
      <c r="BZ44" s="19">
        <v>20045.8</v>
      </c>
      <c r="CA44" s="19">
        <v>26695.599999999999</v>
      </c>
      <c r="CB44" s="19">
        <v>1582.1</v>
      </c>
      <c r="CC44" s="19">
        <v>4822.2</v>
      </c>
      <c r="CD44" s="19">
        <v>22837.5</v>
      </c>
      <c r="CE44" s="9">
        <v>154481.70000000001</v>
      </c>
      <c r="CF44" s="87">
        <v>7600.5</v>
      </c>
      <c r="CG44" s="87">
        <v>26572.5</v>
      </c>
      <c r="CH44" s="87">
        <v>22641.599999999999</v>
      </c>
      <c r="CI44" s="87">
        <v>24431</v>
      </c>
      <c r="CJ44" s="87">
        <v>32438.5</v>
      </c>
      <c r="CK44" s="87">
        <v>12644.2</v>
      </c>
      <c r="CL44" s="87">
        <v>24201.200000000001</v>
      </c>
      <c r="CM44" s="87">
        <v>28391.4</v>
      </c>
      <c r="CN44" s="87">
        <v>6724.8</v>
      </c>
      <c r="CO44" s="87">
        <v>11903.9</v>
      </c>
      <c r="CP44" s="87">
        <v>33867.9</v>
      </c>
      <c r="CQ44" s="88">
        <v>231417.49999999997</v>
      </c>
    </row>
    <row r="45" spans="1:95">
      <c r="A45" s="95"/>
      <c r="D45" s="20" t="s">
        <v>48</v>
      </c>
      <c r="E45" s="19">
        <v>32.9</v>
      </c>
      <c r="F45" s="19">
        <v>1.1000000000000001</v>
      </c>
      <c r="G45" s="19">
        <v>1.7</v>
      </c>
      <c r="H45" s="19">
        <v>175.2</v>
      </c>
      <c r="I45" s="19">
        <v>463.9</v>
      </c>
      <c r="J45" s="19">
        <v>0</v>
      </c>
      <c r="K45" s="19">
        <v>0</v>
      </c>
      <c r="L45" s="19">
        <v>3261.1</v>
      </c>
      <c r="M45" s="19">
        <v>0.2</v>
      </c>
      <c r="N45" s="19">
        <v>668.3</v>
      </c>
      <c r="O45" s="19">
        <v>0</v>
      </c>
      <c r="P45" s="19">
        <v>379.6</v>
      </c>
      <c r="Q45" s="9"/>
      <c r="R45" s="9">
        <v>4984</v>
      </c>
      <c r="S45" s="64">
        <v>0</v>
      </c>
      <c r="T45" s="64">
        <v>0</v>
      </c>
      <c r="U45" s="64">
        <v>1387.2</v>
      </c>
      <c r="V45" s="64">
        <v>0</v>
      </c>
      <c r="W45" s="64">
        <v>4.3</v>
      </c>
      <c r="X45" s="64">
        <v>0</v>
      </c>
      <c r="Y45" s="64">
        <v>169.4</v>
      </c>
      <c r="Z45" s="64">
        <v>1.4</v>
      </c>
      <c r="AA45" s="64">
        <v>0.8</v>
      </c>
      <c r="AB45" s="64">
        <v>0</v>
      </c>
      <c r="AC45" s="64">
        <v>0</v>
      </c>
      <c r="AD45" s="64">
        <v>0</v>
      </c>
      <c r="AE45" s="65">
        <v>1563.1000000000001</v>
      </c>
      <c r="AF45" s="71">
        <v>0</v>
      </c>
      <c r="AG45" s="71">
        <v>0</v>
      </c>
      <c r="AH45" s="71">
        <v>0</v>
      </c>
      <c r="AI45" s="71">
        <v>0</v>
      </c>
      <c r="AJ45" s="71">
        <v>0</v>
      </c>
      <c r="AK45" s="71">
        <v>103</v>
      </c>
      <c r="AL45" s="71">
        <v>0</v>
      </c>
      <c r="AM45" s="71">
        <v>0</v>
      </c>
      <c r="AN45" s="71">
        <v>0</v>
      </c>
      <c r="AO45" s="71">
        <v>0</v>
      </c>
      <c r="AP45" s="71">
        <v>0</v>
      </c>
      <c r="AQ45" s="71">
        <v>0</v>
      </c>
      <c r="AR45" s="71">
        <v>103</v>
      </c>
      <c r="AS45" s="19">
        <v>0</v>
      </c>
      <c r="AT45" s="19">
        <v>559.20000000000005</v>
      </c>
      <c r="AU45" s="19">
        <v>71.099999999999994</v>
      </c>
      <c r="AV45" s="19">
        <v>0</v>
      </c>
      <c r="AW45" s="19">
        <v>0</v>
      </c>
      <c r="AX45" s="19">
        <v>7076.3</v>
      </c>
      <c r="AY45" s="19">
        <v>0</v>
      </c>
      <c r="AZ45" s="19">
        <v>144.30000000000001</v>
      </c>
      <c r="BA45" s="19">
        <v>558</v>
      </c>
      <c r="BB45" s="19">
        <v>1127.8</v>
      </c>
      <c r="BC45" s="19">
        <v>23</v>
      </c>
      <c r="BD45" s="19">
        <v>479.4</v>
      </c>
      <c r="BE45" s="60">
        <v>10039.1</v>
      </c>
      <c r="BF45" s="19">
        <v>779.6</v>
      </c>
      <c r="BG45" s="19">
        <v>56.1</v>
      </c>
      <c r="BH45" s="19">
        <v>281.10000000000002</v>
      </c>
      <c r="BI45" s="19">
        <v>75.8</v>
      </c>
      <c r="BJ45" s="19">
        <v>0</v>
      </c>
      <c r="BK45" s="19">
        <v>30.3</v>
      </c>
      <c r="BL45" s="19">
        <v>25</v>
      </c>
      <c r="BM45" s="19">
        <v>0</v>
      </c>
      <c r="BN45" s="19">
        <v>0</v>
      </c>
      <c r="BO45" s="19">
        <v>742.9</v>
      </c>
      <c r="BP45" s="19">
        <v>89.9</v>
      </c>
      <c r="BQ45" s="19">
        <v>0</v>
      </c>
      <c r="BR45" s="60">
        <v>2080.7000000000003</v>
      </c>
      <c r="BS45" s="19">
        <v>12.7</v>
      </c>
      <c r="BT45" s="19">
        <v>0</v>
      </c>
      <c r="BU45" s="19">
        <v>213.2</v>
      </c>
      <c r="BV45" s="19">
        <v>5.2</v>
      </c>
      <c r="BW45" s="19">
        <v>0</v>
      </c>
      <c r="BX45" s="19">
        <v>79.3</v>
      </c>
      <c r="BY45" s="19">
        <v>0</v>
      </c>
      <c r="BZ45" s="19">
        <v>0</v>
      </c>
      <c r="CA45" s="19">
        <v>2.2999999999999998</v>
      </c>
      <c r="CB45" s="19">
        <v>753</v>
      </c>
      <c r="CC45" s="19">
        <v>0</v>
      </c>
      <c r="CD45" s="19">
        <v>0</v>
      </c>
      <c r="CE45" s="60">
        <v>1065.7</v>
      </c>
      <c r="CF45" s="87">
        <v>0</v>
      </c>
      <c r="CG45" s="87">
        <v>0</v>
      </c>
      <c r="CH45" s="87">
        <v>0</v>
      </c>
      <c r="CI45" s="87">
        <v>0</v>
      </c>
      <c r="CJ45" s="87">
        <v>0</v>
      </c>
      <c r="CK45" s="87">
        <v>0</v>
      </c>
      <c r="CL45" s="87">
        <v>0</v>
      </c>
      <c r="CM45" s="87">
        <v>0</v>
      </c>
      <c r="CN45" s="87">
        <v>0</v>
      </c>
      <c r="CO45" s="87">
        <v>3.2</v>
      </c>
      <c r="CP45" s="87">
        <v>83.5</v>
      </c>
      <c r="CQ45" s="90">
        <v>86.7</v>
      </c>
    </row>
    <row r="46" spans="1:95">
      <c r="A46" s="95"/>
      <c r="D46" s="20" t="s">
        <v>36</v>
      </c>
      <c r="E46" s="19">
        <v>-2705.9</v>
      </c>
      <c r="F46" s="19">
        <v>-247.8</v>
      </c>
      <c r="G46" s="19">
        <v>-1113.5</v>
      </c>
      <c r="H46" s="19">
        <v>1148</v>
      </c>
      <c r="I46" s="19">
        <v>-1927.8</v>
      </c>
      <c r="J46" s="19">
        <v>-414.7</v>
      </c>
      <c r="K46" s="19">
        <v>1962.6</v>
      </c>
      <c r="L46" s="19">
        <v>258</v>
      </c>
      <c r="M46" s="19">
        <v>-361.4</v>
      </c>
      <c r="N46" s="19">
        <v>-914.1</v>
      </c>
      <c r="O46" s="19">
        <v>-981.1</v>
      </c>
      <c r="P46" s="19">
        <v>-136.19999999999999</v>
      </c>
      <c r="Q46" s="9"/>
      <c r="R46" s="9">
        <v>-5433.9000000000005</v>
      </c>
      <c r="S46" s="64">
        <v>-6597.8</v>
      </c>
      <c r="T46" s="64">
        <v>5420</v>
      </c>
      <c r="U46" s="64">
        <v>69.8</v>
      </c>
      <c r="V46" s="64">
        <v>6655.6</v>
      </c>
      <c r="W46" s="64">
        <v>6065.4</v>
      </c>
      <c r="X46" s="64">
        <v>1407.4</v>
      </c>
      <c r="Y46" s="64">
        <v>1539.6</v>
      </c>
      <c r="Z46" s="64">
        <v>83</v>
      </c>
      <c r="AA46" s="64">
        <v>1156.5999999999999</v>
      </c>
      <c r="AB46" s="64">
        <v>-1359</v>
      </c>
      <c r="AC46" s="64">
        <v>378</v>
      </c>
      <c r="AD46" s="64">
        <v>3722.2</v>
      </c>
      <c r="AE46" s="65">
        <v>18540.8</v>
      </c>
      <c r="AF46" s="71">
        <v>-1760.2</v>
      </c>
      <c r="AG46" s="71">
        <v>-4486.8</v>
      </c>
      <c r="AH46" s="71">
        <v>2174.8000000000002</v>
      </c>
      <c r="AI46" s="71">
        <v>-13783.2</v>
      </c>
      <c r="AJ46" s="71">
        <v>-10916.3</v>
      </c>
      <c r="AK46" s="71">
        <v>-12556.3</v>
      </c>
      <c r="AL46" s="71">
        <v>-18377.099999999999</v>
      </c>
      <c r="AM46" s="71">
        <v>-18686.900000000001</v>
      </c>
      <c r="AN46" s="71">
        <v>-12160.6</v>
      </c>
      <c r="AO46" s="71">
        <v>-14951.4</v>
      </c>
      <c r="AP46" s="71">
        <v>-21066.400000000001</v>
      </c>
      <c r="AQ46" s="71">
        <v>-14773</v>
      </c>
      <c r="AR46" s="71">
        <v>-141343.4</v>
      </c>
      <c r="AS46" s="19">
        <v>-8139.6</v>
      </c>
      <c r="AT46" s="19">
        <v>-11354</v>
      </c>
      <c r="AU46" s="19">
        <v>-10420.799999999999</v>
      </c>
      <c r="AV46" s="19">
        <v>-14072</v>
      </c>
      <c r="AW46" s="19">
        <v>1500.6</v>
      </c>
      <c r="AX46" s="19">
        <v>43.8</v>
      </c>
      <c r="AY46" s="19">
        <v>4331</v>
      </c>
      <c r="AZ46" s="19">
        <v>3808.4</v>
      </c>
      <c r="BA46" s="19">
        <v>2142.6999999999998</v>
      </c>
      <c r="BB46" s="19">
        <v>2664.2</v>
      </c>
      <c r="BC46" s="19">
        <v>-883.6</v>
      </c>
      <c r="BD46" s="19">
        <v>2127.3000000000002</v>
      </c>
      <c r="BE46" s="19">
        <v>-28251.999999999989</v>
      </c>
      <c r="BF46" s="19">
        <v>-314</v>
      </c>
      <c r="BG46" s="19">
        <v>793.2</v>
      </c>
      <c r="BH46" s="19">
        <v>-16.2</v>
      </c>
      <c r="BI46" s="19">
        <v>1643.8</v>
      </c>
      <c r="BJ46" s="19">
        <v>1330.2</v>
      </c>
      <c r="BK46" s="19">
        <v>264.2</v>
      </c>
      <c r="BL46" s="19">
        <v>52.7</v>
      </c>
      <c r="BM46" s="19">
        <v>3688.6</v>
      </c>
      <c r="BN46" s="19">
        <v>-1003.2</v>
      </c>
      <c r="BO46" s="19">
        <v>3267.2</v>
      </c>
      <c r="BP46" s="19">
        <v>-2391</v>
      </c>
      <c r="BQ46" s="19">
        <v>2124.6</v>
      </c>
      <c r="BR46" s="19">
        <v>9440.1</v>
      </c>
      <c r="BS46" s="19">
        <v>1326.6</v>
      </c>
      <c r="BT46" s="19">
        <v>2237.1999999999998</v>
      </c>
      <c r="BU46" s="19">
        <v>-3585</v>
      </c>
      <c r="BV46" s="19">
        <v>5492.8</v>
      </c>
      <c r="BW46" s="19">
        <v>210.1</v>
      </c>
      <c r="BX46" s="19">
        <v>-825</v>
      </c>
      <c r="BY46" s="19">
        <v>-1313.2</v>
      </c>
      <c r="BZ46" s="19">
        <v>2172.8000000000002</v>
      </c>
      <c r="CA46" s="19">
        <v>-707.2</v>
      </c>
      <c r="CB46" s="19">
        <v>-13861.8</v>
      </c>
      <c r="CC46" s="19">
        <v>-16653.599999999999</v>
      </c>
      <c r="CD46" s="19">
        <v>22309.8</v>
      </c>
      <c r="CE46" s="19">
        <v>-3196.4999999999964</v>
      </c>
      <c r="CF46" s="87">
        <v>3865</v>
      </c>
      <c r="CG46" s="87">
        <v>-10608.4</v>
      </c>
      <c r="CH46" s="87">
        <v>-29376.799999999999</v>
      </c>
      <c r="CI46" s="87">
        <v>-20376.400000000001</v>
      </c>
      <c r="CJ46" s="87">
        <v>-34365.599999999999</v>
      </c>
      <c r="CK46" s="87">
        <v>-32436.2</v>
      </c>
      <c r="CL46" s="87">
        <v>-34757.599999999999</v>
      </c>
      <c r="CM46" s="87">
        <v>-27871.200000000001</v>
      </c>
      <c r="CN46" s="87">
        <v>-29857.599999999999</v>
      </c>
      <c r="CO46" s="87">
        <v>-25699.4</v>
      </c>
      <c r="CP46" s="87">
        <v>-9683</v>
      </c>
      <c r="CQ46" s="87">
        <v>-251167.2</v>
      </c>
    </row>
    <row r="47" spans="1:95">
      <c r="A47" s="95"/>
      <c r="D47" s="32" t="s">
        <v>35</v>
      </c>
      <c r="E47" s="15">
        <v>290831.7</v>
      </c>
      <c r="F47" s="15">
        <v>343735.7</v>
      </c>
      <c r="G47" s="15">
        <v>384663.4</v>
      </c>
      <c r="H47" s="15">
        <v>364865</v>
      </c>
      <c r="I47" s="15">
        <v>364357.1</v>
      </c>
      <c r="J47" s="15">
        <v>273190.09999999998</v>
      </c>
      <c r="K47" s="15">
        <v>352684.5</v>
      </c>
      <c r="L47" s="15">
        <v>415621.6</v>
      </c>
      <c r="M47" s="15">
        <v>343154.6</v>
      </c>
      <c r="N47" s="15">
        <v>365393.4</v>
      </c>
      <c r="O47" s="15">
        <v>355926.8</v>
      </c>
      <c r="P47" s="15">
        <v>397611.7</v>
      </c>
      <c r="Q47" s="9"/>
      <c r="R47" s="10">
        <v>4252035.5999999996</v>
      </c>
      <c r="S47" s="66">
        <v>364692.5</v>
      </c>
      <c r="T47" s="66">
        <v>433080.4</v>
      </c>
      <c r="U47" s="66">
        <v>515606.6</v>
      </c>
      <c r="V47" s="66">
        <v>360057.7</v>
      </c>
      <c r="W47" s="66">
        <v>434138.9</v>
      </c>
      <c r="X47" s="66">
        <v>303377.2</v>
      </c>
      <c r="Y47" s="66">
        <v>352155.1</v>
      </c>
      <c r="Z47" s="66">
        <v>330793.90000000002</v>
      </c>
      <c r="AA47" s="66">
        <v>402955.4</v>
      </c>
      <c r="AB47" s="66">
        <v>428796.3</v>
      </c>
      <c r="AC47" s="66">
        <v>423886.6</v>
      </c>
      <c r="AD47" s="66">
        <v>378676.4</v>
      </c>
      <c r="AE47" s="67">
        <v>4728217</v>
      </c>
      <c r="AF47" s="71">
        <v>414136.1</v>
      </c>
      <c r="AG47" s="71">
        <v>290282.90000000002</v>
      </c>
      <c r="AH47" s="71">
        <v>386807.1</v>
      </c>
      <c r="AI47" s="71">
        <v>361442.9</v>
      </c>
      <c r="AJ47" s="71">
        <v>373905</v>
      </c>
      <c r="AK47" s="71">
        <v>408241.4</v>
      </c>
      <c r="AL47" s="71">
        <v>360179.5</v>
      </c>
      <c r="AM47" s="71">
        <v>283734</v>
      </c>
      <c r="AN47" s="71">
        <v>280695.09999999998</v>
      </c>
      <c r="AO47" s="71">
        <v>201370.4</v>
      </c>
      <c r="AP47" s="71">
        <v>147764.79999999999</v>
      </c>
      <c r="AQ47" s="71">
        <v>251978.1</v>
      </c>
      <c r="AR47" s="72">
        <v>3760537.3</v>
      </c>
      <c r="AS47" s="19">
        <v>298493.59999999998</v>
      </c>
      <c r="AT47" s="19">
        <v>323011.5</v>
      </c>
      <c r="AU47" s="19">
        <v>340108.9</v>
      </c>
      <c r="AV47" s="19">
        <v>169925.8</v>
      </c>
      <c r="AW47" s="19">
        <v>167237.29999999999</v>
      </c>
      <c r="AX47" s="19">
        <v>150919.20000000001</v>
      </c>
      <c r="AY47" s="19">
        <v>236712</v>
      </c>
      <c r="AZ47" s="19">
        <v>261694.1</v>
      </c>
      <c r="BA47" s="19">
        <v>205211.4</v>
      </c>
      <c r="BB47" s="19">
        <v>186350.6</v>
      </c>
      <c r="BC47" s="19">
        <v>183262.6</v>
      </c>
      <c r="BD47" s="19">
        <v>185392.1</v>
      </c>
      <c r="BE47" s="9">
        <v>2708319.1000000006</v>
      </c>
      <c r="BF47" s="19">
        <v>162258.29999999999</v>
      </c>
      <c r="BG47" s="19">
        <v>167941.1</v>
      </c>
      <c r="BH47" s="19">
        <v>176736.2</v>
      </c>
      <c r="BI47" s="19">
        <v>156840.4</v>
      </c>
      <c r="BJ47" s="19">
        <v>115819.7</v>
      </c>
      <c r="BK47" s="19">
        <v>141356.5</v>
      </c>
      <c r="BL47" s="19">
        <v>165911.4</v>
      </c>
      <c r="BM47" s="19">
        <v>250467.7</v>
      </c>
      <c r="BN47" s="19">
        <v>303674.5</v>
      </c>
      <c r="BO47" s="19">
        <v>373381.9</v>
      </c>
      <c r="BP47" s="19">
        <v>253889</v>
      </c>
      <c r="BQ47" s="19">
        <v>253365.2</v>
      </c>
      <c r="BR47" s="9">
        <v>2521641.9</v>
      </c>
      <c r="BS47" s="19">
        <v>341224.9</v>
      </c>
      <c r="BT47" s="19">
        <v>336075.2</v>
      </c>
      <c r="BU47" s="19">
        <v>379788.9</v>
      </c>
      <c r="BV47" s="19">
        <v>380256.9</v>
      </c>
      <c r="BW47" s="19">
        <v>329516.7</v>
      </c>
      <c r="BX47" s="19">
        <v>324836.09999999998</v>
      </c>
      <c r="BY47" s="19">
        <v>391116.5</v>
      </c>
      <c r="BZ47" s="19">
        <v>410108.1</v>
      </c>
      <c r="CA47" s="19">
        <v>354287.7</v>
      </c>
      <c r="CB47" s="19">
        <v>342995.3</v>
      </c>
      <c r="CC47" s="19">
        <v>325676.2</v>
      </c>
      <c r="CD47" s="19">
        <v>376570.4</v>
      </c>
      <c r="CE47" s="9">
        <v>4292452.9000000004</v>
      </c>
      <c r="CF47" s="87">
        <v>292663.5</v>
      </c>
      <c r="CG47" s="87">
        <v>320654.2</v>
      </c>
      <c r="CH47" s="87">
        <v>354683.2</v>
      </c>
      <c r="CI47" s="87">
        <v>370323.1</v>
      </c>
      <c r="CJ47" s="87">
        <v>371791.1</v>
      </c>
      <c r="CK47" s="87">
        <v>246328</v>
      </c>
      <c r="CL47" s="87">
        <v>354147.1</v>
      </c>
      <c r="CM47" s="87">
        <v>388788.1</v>
      </c>
      <c r="CN47" s="87">
        <v>265731.8</v>
      </c>
      <c r="CO47" s="87">
        <v>377260.3</v>
      </c>
      <c r="CP47" s="87">
        <v>245902.2</v>
      </c>
      <c r="CQ47" s="88">
        <v>3588272.6</v>
      </c>
    </row>
    <row r="48" spans="1:95">
      <c r="A48" s="95"/>
      <c r="D48" s="1" t="s">
        <v>20</v>
      </c>
      <c r="E48" s="19">
        <v>2699467.8</v>
      </c>
      <c r="F48" s="19">
        <v>2565395.0000000005</v>
      </c>
      <c r="G48" s="19">
        <v>2673685.8000000003</v>
      </c>
      <c r="H48" s="19">
        <v>2331978.2000000002</v>
      </c>
      <c r="I48" s="19">
        <v>2540230.5</v>
      </c>
      <c r="J48" s="19">
        <v>2443938</v>
      </c>
      <c r="K48" s="19">
        <v>2706646.8000000003</v>
      </c>
      <c r="L48" s="19">
        <v>2944941.2</v>
      </c>
      <c r="M48" s="19">
        <v>2810624.3000000007</v>
      </c>
      <c r="N48" s="19">
        <v>2786821.9999999995</v>
      </c>
      <c r="O48" s="19">
        <v>2665311.9</v>
      </c>
      <c r="P48" s="19">
        <v>2924506.6</v>
      </c>
      <c r="Q48" s="9"/>
      <c r="R48" s="9">
        <v>32093548.100000001</v>
      </c>
      <c r="S48" s="64">
        <v>2889181.8000000003</v>
      </c>
      <c r="T48" s="64">
        <v>2999652.9999999995</v>
      </c>
      <c r="U48" s="64">
        <v>2961050</v>
      </c>
      <c r="V48" s="64">
        <v>1960993.9000000001</v>
      </c>
      <c r="W48" s="64">
        <v>2173166.7000000002</v>
      </c>
      <c r="X48" s="64">
        <v>2512127</v>
      </c>
      <c r="Y48" s="64">
        <v>2611371.6999999997</v>
      </c>
      <c r="Z48" s="64">
        <v>2650591.0999999996</v>
      </c>
      <c r="AA48" s="64">
        <v>2791804.3000000003</v>
      </c>
      <c r="AB48" s="64">
        <v>2920887.9</v>
      </c>
      <c r="AC48" s="64">
        <v>2821128.9000000004</v>
      </c>
      <c r="AD48" s="64">
        <v>2753218</v>
      </c>
      <c r="AE48" s="65">
        <v>32045174.300000004</v>
      </c>
      <c r="AF48" s="71">
        <v>2728553.4999999995</v>
      </c>
      <c r="AG48" s="71">
        <v>2446915.9999999995</v>
      </c>
      <c r="AH48" s="71">
        <v>2815082.5</v>
      </c>
      <c r="AI48" s="71">
        <v>2569406.5999999996</v>
      </c>
      <c r="AJ48" s="71">
        <v>2812113</v>
      </c>
      <c r="AK48" s="71">
        <v>2793800.1</v>
      </c>
      <c r="AL48" s="71">
        <v>2774109.3</v>
      </c>
      <c r="AM48" s="71">
        <v>2781496.9</v>
      </c>
      <c r="AN48" s="71">
        <v>2605083.2000000002</v>
      </c>
      <c r="AO48" s="71">
        <v>2519347.1</v>
      </c>
      <c r="AP48" s="71">
        <v>2477919.1</v>
      </c>
      <c r="AQ48" s="71">
        <v>2631937.4</v>
      </c>
      <c r="AR48" s="72">
        <v>31955764.699999996</v>
      </c>
      <c r="AS48" s="19">
        <v>2693352.3</v>
      </c>
      <c r="AT48" s="19">
        <v>2502503.1</v>
      </c>
      <c r="AU48" s="19">
        <v>2687243.3000000003</v>
      </c>
      <c r="AV48" s="19">
        <v>1931322.7</v>
      </c>
      <c r="AW48" s="19">
        <v>2258921.6</v>
      </c>
      <c r="AX48" s="19">
        <v>1976101.5999999999</v>
      </c>
      <c r="AY48" s="19">
        <v>2179740</v>
      </c>
      <c r="AZ48" s="19">
        <v>2109976.1999999997</v>
      </c>
      <c r="BA48" s="19">
        <v>2378898.4000000004</v>
      </c>
      <c r="BB48" s="19">
        <v>2498875.5</v>
      </c>
      <c r="BC48" s="19">
        <v>2422677</v>
      </c>
      <c r="BD48" s="19">
        <v>2518453.2999999998</v>
      </c>
      <c r="BE48" s="9">
        <v>28158065.000000004</v>
      </c>
      <c r="BF48" s="19">
        <v>2475875</v>
      </c>
      <c r="BG48" s="19">
        <v>2250883.2000000002</v>
      </c>
      <c r="BH48" s="19">
        <v>2624631.9</v>
      </c>
      <c r="BI48" s="19">
        <v>1894570.9</v>
      </c>
      <c r="BJ48" s="19">
        <v>1663285.4</v>
      </c>
      <c r="BK48" s="19">
        <v>2373478.3999999999</v>
      </c>
      <c r="BL48" s="19">
        <v>2578387.9</v>
      </c>
      <c r="BM48" s="19">
        <v>2678498.3000000003</v>
      </c>
      <c r="BN48" s="19">
        <v>2169565.2999999998</v>
      </c>
      <c r="BO48" s="19">
        <v>2371185.1999999997</v>
      </c>
      <c r="BP48" s="19">
        <v>2589610.5000000005</v>
      </c>
      <c r="BQ48" s="19">
        <v>2846199.5</v>
      </c>
      <c r="BR48" s="9">
        <v>28516171.5</v>
      </c>
      <c r="BS48" s="19">
        <v>2752570.6</v>
      </c>
      <c r="BT48" s="19">
        <v>2655014.1000000006</v>
      </c>
      <c r="BU48" s="19">
        <v>2981946.4</v>
      </c>
      <c r="BV48" s="19">
        <v>2563652.8999999994</v>
      </c>
      <c r="BW48" s="19">
        <v>2466025.6000000006</v>
      </c>
      <c r="BX48" s="19">
        <v>2609044.1999999997</v>
      </c>
      <c r="BY48" s="19">
        <v>2937261.4</v>
      </c>
      <c r="BZ48" s="19">
        <v>2987081.4</v>
      </c>
      <c r="CA48" s="19">
        <v>2839651.8</v>
      </c>
      <c r="CB48" s="19">
        <v>2820153.7</v>
      </c>
      <c r="CC48" s="19">
        <v>2614217.9000000004</v>
      </c>
      <c r="CD48" s="19">
        <v>2751622.0999999996</v>
      </c>
      <c r="CE48" s="9">
        <v>32978242.100000001</v>
      </c>
      <c r="CF48" s="87">
        <v>2742765.3000000003</v>
      </c>
      <c r="CG48" s="87">
        <v>2574778.1</v>
      </c>
      <c r="CH48" s="87">
        <v>2795519.9000000008</v>
      </c>
      <c r="CI48" s="87">
        <v>2378792</v>
      </c>
      <c r="CJ48" s="87">
        <v>2426865.2999999998</v>
      </c>
      <c r="CK48" s="87">
        <v>2544707.6</v>
      </c>
      <c r="CL48" s="87">
        <v>2845000.4000000004</v>
      </c>
      <c r="CM48" s="87">
        <v>2867731.4</v>
      </c>
      <c r="CN48" s="87">
        <v>2464414.4</v>
      </c>
      <c r="CO48" s="87">
        <v>2487305.6999999997</v>
      </c>
      <c r="CP48" s="87">
        <v>2576178.7999999998</v>
      </c>
      <c r="CQ48" s="88">
        <v>28704058.899999999</v>
      </c>
    </row>
    <row r="49" spans="1:95">
      <c r="A49" s="95"/>
      <c r="D49" s="1" t="s">
        <v>112</v>
      </c>
      <c r="E49" s="19">
        <v>16473461.800000001</v>
      </c>
      <c r="F49" s="19">
        <v>14766386.6</v>
      </c>
      <c r="G49" s="19">
        <v>15996941.9</v>
      </c>
      <c r="H49" s="19">
        <v>15316696.9</v>
      </c>
      <c r="I49" s="19">
        <v>15054136.300000001</v>
      </c>
      <c r="J49" s="19">
        <v>14334287.9</v>
      </c>
      <c r="K49" s="19">
        <v>15791349.1</v>
      </c>
      <c r="L49" s="19">
        <v>16434103.1</v>
      </c>
      <c r="M49" s="19">
        <v>15726638.9</v>
      </c>
      <c r="N49" s="19">
        <v>15934375.199999999</v>
      </c>
      <c r="O49" s="19">
        <v>15538009.4</v>
      </c>
      <c r="P49" s="19">
        <v>17029179.5</v>
      </c>
      <c r="R49" s="9">
        <v>188395566.59999999</v>
      </c>
      <c r="S49" s="64">
        <v>16946295.699999999</v>
      </c>
      <c r="T49" s="64">
        <v>15229252.9</v>
      </c>
      <c r="U49" s="64">
        <v>16849889.899999999</v>
      </c>
      <c r="V49" s="64">
        <v>16512015.9</v>
      </c>
      <c r="W49" s="64">
        <v>16624394.6</v>
      </c>
      <c r="X49" s="64">
        <v>16647016.5</v>
      </c>
      <c r="Y49" s="64">
        <v>17688775.199999999</v>
      </c>
      <c r="Z49" s="64">
        <v>17501424.699999999</v>
      </c>
      <c r="AA49" s="64">
        <v>16262127.5</v>
      </c>
      <c r="AB49" s="64">
        <v>18484238.5</v>
      </c>
      <c r="AC49" s="64">
        <v>18494259.699999999</v>
      </c>
      <c r="AD49" s="64">
        <v>19219480</v>
      </c>
      <c r="AE49" s="65">
        <v>206459171.09999999</v>
      </c>
      <c r="AF49" s="71">
        <v>18438718.199999999</v>
      </c>
      <c r="AG49" s="71">
        <v>15000522.5</v>
      </c>
      <c r="AH49" s="71">
        <v>17392178.300000001</v>
      </c>
      <c r="AI49" s="71">
        <v>17290906.899999999</v>
      </c>
      <c r="AJ49" s="71">
        <v>17884738</v>
      </c>
      <c r="AK49" s="71">
        <v>17557094.699999999</v>
      </c>
      <c r="AL49" s="71">
        <v>18806533.199999999</v>
      </c>
      <c r="AM49" s="71">
        <v>18081052.800000001</v>
      </c>
      <c r="AN49" s="71">
        <v>17182700.199999999</v>
      </c>
      <c r="AO49" s="71">
        <v>17255665.399999999</v>
      </c>
      <c r="AP49" s="71">
        <v>17143179.300000001</v>
      </c>
      <c r="AQ49" s="71">
        <v>19005219.300000001</v>
      </c>
      <c r="AR49" s="72">
        <v>211038508.80000004</v>
      </c>
      <c r="AS49" s="71">
        <v>19246321.100000001</v>
      </c>
      <c r="AT49" s="71">
        <v>18048433.100000001</v>
      </c>
      <c r="AU49" s="71">
        <v>18632946.100000001</v>
      </c>
      <c r="AV49" s="71">
        <v>14974369.4</v>
      </c>
      <c r="AW49" s="71">
        <v>14620676.199999999</v>
      </c>
      <c r="AX49" s="71">
        <v>15802354.5</v>
      </c>
      <c r="AY49" s="71">
        <v>16422379</v>
      </c>
      <c r="AZ49" s="71">
        <v>16044888.800000001</v>
      </c>
      <c r="BA49" s="71">
        <v>15063220.699999999</v>
      </c>
      <c r="BB49" s="71">
        <v>16711784</v>
      </c>
      <c r="BC49" s="71">
        <v>17377615.300000001</v>
      </c>
      <c r="BD49" s="71">
        <v>18612682.5</v>
      </c>
      <c r="BE49" s="72">
        <v>201557670.70000002</v>
      </c>
      <c r="BF49" s="71">
        <v>18674302.800000001</v>
      </c>
      <c r="BG49" s="71">
        <v>16771136.4</v>
      </c>
      <c r="BH49" s="71">
        <v>17829227.199999999</v>
      </c>
      <c r="BI49" s="71">
        <v>16773022.9</v>
      </c>
      <c r="BJ49" s="71">
        <v>17761697</v>
      </c>
      <c r="BK49" s="71">
        <v>17524843.300000001</v>
      </c>
      <c r="BL49" s="71">
        <v>18039137.100000001</v>
      </c>
      <c r="BM49" s="71">
        <v>18398038.600000001</v>
      </c>
      <c r="BN49" s="71">
        <v>17513447.899999999</v>
      </c>
      <c r="BO49" s="71">
        <v>19238058.600000001</v>
      </c>
      <c r="BP49" s="71">
        <v>19214214.699999999</v>
      </c>
      <c r="BQ49" s="71">
        <v>19422452.699999999</v>
      </c>
      <c r="BR49" s="72">
        <v>217159579.19999999</v>
      </c>
      <c r="BS49" s="71">
        <v>19641330.800000001</v>
      </c>
      <c r="BT49" s="71">
        <v>17318439</v>
      </c>
      <c r="BU49" s="71">
        <v>19021141.800000001</v>
      </c>
      <c r="BV49" s="71">
        <v>18043447.899999999</v>
      </c>
      <c r="BW49" s="71">
        <v>17664004.600000001</v>
      </c>
      <c r="BX49" s="71">
        <v>17970575.100000001</v>
      </c>
      <c r="BY49" s="71">
        <v>19202911.899999999</v>
      </c>
      <c r="BZ49" s="71">
        <v>19079114.199999999</v>
      </c>
      <c r="CA49" s="71">
        <v>18887512.300000001</v>
      </c>
      <c r="CB49" s="71">
        <v>19302664.300000001</v>
      </c>
      <c r="CC49" s="71">
        <v>18948546.100000001</v>
      </c>
      <c r="CD49" s="71">
        <v>18668157.5</v>
      </c>
      <c r="CE49" s="72">
        <v>223747845.5</v>
      </c>
      <c r="CF49" s="71">
        <v>19556595.600000001</v>
      </c>
      <c r="CG49" s="71">
        <v>17781198</v>
      </c>
      <c r="CH49" s="71">
        <v>19393084.300000001</v>
      </c>
      <c r="CI49" s="71">
        <v>17565594.699999999</v>
      </c>
      <c r="CJ49" s="71">
        <v>18365699.199999999</v>
      </c>
      <c r="CK49" s="71">
        <v>18557954.800000001</v>
      </c>
      <c r="CL49" s="71">
        <v>19645522.899999999</v>
      </c>
      <c r="CM49" s="71">
        <v>19639663.300000001</v>
      </c>
      <c r="CN49" s="71">
        <v>19443299.699999999</v>
      </c>
      <c r="CO49" s="71">
        <v>19932657.399999999</v>
      </c>
      <c r="CP49" s="71">
        <v>19832464.899999999</v>
      </c>
      <c r="CQ49" s="72">
        <v>209713734.80000001</v>
      </c>
    </row>
    <row r="50" spans="1:95">
      <c r="A50" s="95"/>
      <c r="D50" s="36" t="s">
        <v>49</v>
      </c>
      <c r="E50" s="19">
        <v>531401.99354838708</v>
      </c>
      <c r="F50" s="19">
        <v>527370.94999999995</v>
      </c>
      <c r="G50" s="19">
        <v>516030.38387096778</v>
      </c>
      <c r="H50" s="19">
        <v>510556.56333333335</v>
      </c>
      <c r="I50" s="19">
        <v>485617.30000000005</v>
      </c>
      <c r="J50" s="19">
        <v>477809.59666666668</v>
      </c>
      <c r="K50" s="19">
        <v>509398.3580645161</v>
      </c>
      <c r="L50" s="19">
        <v>530132.3580645161</v>
      </c>
      <c r="M50" s="19">
        <v>524221.29666666669</v>
      </c>
      <c r="N50" s="19">
        <v>514012.10322580644</v>
      </c>
      <c r="O50" s="19">
        <v>517933.64666666667</v>
      </c>
      <c r="P50" s="19">
        <v>549328.37096774194</v>
      </c>
      <c r="R50" s="19">
        <v>516151.07675627241</v>
      </c>
      <c r="S50" s="64">
        <v>546654.69999999995</v>
      </c>
      <c r="T50" s="64">
        <v>543901.88928571425</v>
      </c>
      <c r="U50" s="64">
        <v>543544.83548387093</v>
      </c>
      <c r="V50" s="64">
        <v>550400.53</v>
      </c>
      <c r="W50" s="64">
        <v>536270.79354838713</v>
      </c>
      <c r="X50" s="64">
        <v>554900.55000000005</v>
      </c>
      <c r="Y50" s="64">
        <v>570605.65161290322</v>
      </c>
      <c r="Z50" s="64">
        <v>564562.08709677414</v>
      </c>
      <c r="AA50" s="64">
        <v>542070.91666666663</v>
      </c>
      <c r="AB50" s="64">
        <v>596265.75806451612</v>
      </c>
      <c r="AC50" s="64">
        <v>616475.32333333336</v>
      </c>
      <c r="AD50" s="64">
        <v>619983.22580645164</v>
      </c>
      <c r="AE50" s="64">
        <v>565469.68840821809</v>
      </c>
      <c r="AF50" s="71">
        <v>594797.3612903225</v>
      </c>
      <c r="AG50" s="71">
        <v>535732.94642857148</v>
      </c>
      <c r="AH50" s="71">
        <v>561038.00967741932</v>
      </c>
      <c r="AI50" s="71">
        <v>576363.56333333324</v>
      </c>
      <c r="AJ50" s="71">
        <v>576927.03225806449</v>
      </c>
      <c r="AK50" s="71">
        <v>585236.49</v>
      </c>
      <c r="AL50" s="71">
        <v>606662.3612903225</v>
      </c>
      <c r="AM50" s="71">
        <v>583259.76774193556</v>
      </c>
      <c r="AN50" s="71">
        <v>572756.67333333334</v>
      </c>
      <c r="AO50" s="71">
        <v>556634.36774193542</v>
      </c>
      <c r="AP50" s="71">
        <v>571439.31000000006</v>
      </c>
      <c r="AQ50" s="71">
        <v>613071.59032258065</v>
      </c>
      <c r="AR50" s="72">
        <v>577826.62278481817</v>
      </c>
      <c r="AS50" s="71">
        <v>620849.06774193549</v>
      </c>
      <c r="AT50" s="71">
        <v>644586.89642857143</v>
      </c>
      <c r="AU50" s="71">
        <v>601062.77741935488</v>
      </c>
      <c r="AV50" s="71">
        <v>499145.64666666667</v>
      </c>
      <c r="AW50" s="71">
        <v>471634.71612903225</v>
      </c>
      <c r="AX50" s="71">
        <v>526745.15</v>
      </c>
      <c r="AY50" s="71">
        <v>529754.16129032255</v>
      </c>
      <c r="AZ50" s="71">
        <v>517577.05806451617</v>
      </c>
      <c r="BA50" s="71">
        <v>502107.35666666663</v>
      </c>
      <c r="BB50" s="71">
        <v>539089.80645161285</v>
      </c>
      <c r="BC50" s="71">
        <v>579253.84333333338</v>
      </c>
      <c r="BD50" s="71">
        <v>600409.11290322582</v>
      </c>
      <c r="BE50" s="72">
        <v>552684.63275793649</v>
      </c>
      <c r="BF50" s="71">
        <v>602396.86451612902</v>
      </c>
      <c r="BG50" s="71">
        <v>598969.15714285721</v>
      </c>
      <c r="BH50" s="71">
        <v>575136.3612903225</v>
      </c>
      <c r="BI50" s="71">
        <v>559100.76333333331</v>
      </c>
      <c r="BJ50" s="71">
        <v>572957.96774193551</v>
      </c>
      <c r="BK50" s="71">
        <v>584161.44333333336</v>
      </c>
      <c r="BL50" s="71">
        <v>581907.64838709682</v>
      </c>
      <c r="BM50" s="71">
        <v>593485.11612903234</v>
      </c>
      <c r="BN50" s="71">
        <v>583781.59666666656</v>
      </c>
      <c r="BO50" s="71">
        <v>620582.535483871</v>
      </c>
      <c r="BP50" s="71">
        <v>640473.82333333336</v>
      </c>
      <c r="BQ50" s="71">
        <v>626530.73225806444</v>
      </c>
      <c r="BR50" s="72">
        <v>594957.00080133125</v>
      </c>
      <c r="BS50" s="71">
        <v>633591.31612903229</v>
      </c>
      <c r="BT50" s="71">
        <v>618515.67857142852</v>
      </c>
      <c r="BU50" s="71">
        <v>613585.21935483871</v>
      </c>
      <c r="BV50" s="71">
        <v>601448.26333333331</v>
      </c>
      <c r="BW50" s="71">
        <v>569806.60000000009</v>
      </c>
      <c r="BX50" s="71">
        <v>599019.17000000004</v>
      </c>
      <c r="BY50" s="71">
        <v>619448.77096774185</v>
      </c>
      <c r="BZ50" s="71">
        <v>615455.29677419353</v>
      </c>
      <c r="CA50" s="71">
        <v>629583.7433333334</v>
      </c>
      <c r="CB50" s="71">
        <v>622666.59032258065</v>
      </c>
      <c r="CC50" s="71">
        <v>631618.20333333337</v>
      </c>
      <c r="CD50" s="71">
        <v>602198.62903225806</v>
      </c>
      <c r="CE50" s="72">
        <v>613078.12342933938</v>
      </c>
      <c r="CF50" s="71">
        <v>630857.92258064519</v>
      </c>
      <c r="CG50" s="71">
        <v>635042.78571428568</v>
      </c>
      <c r="CH50" s="71">
        <v>625583.36451612902</v>
      </c>
      <c r="CI50" s="71">
        <v>585519.82333333336</v>
      </c>
      <c r="CJ50" s="71">
        <v>592441.90967741935</v>
      </c>
      <c r="CK50" s="71">
        <v>618598.4933333334</v>
      </c>
      <c r="CL50" s="71">
        <v>633726.54516129033</v>
      </c>
      <c r="CM50" s="71">
        <v>633537.52580645168</v>
      </c>
      <c r="CN50" s="71">
        <v>648109.99</v>
      </c>
      <c r="CO50" s="71">
        <v>642988.94838709675</v>
      </c>
      <c r="CP50" s="71">
        <v>661082.16333333333</v>
      </c>
      <c r="CQ50" s="72">
        <v>627953.58834939252</v>
      </c>
    </row>
    <row r="51" spans="1:95">
      <c r="A51" s="95"/>
      <c r="D51" s="18" t="s">
        <v>0</v>
      </c>
      <c r="E51" s="19">
        <v>-578422.60000000149</v>
      </c>
      <c r="F51" s="19">
        <v>-393101.89999999665</v>
      </c>
      <c r="G51" s="19">
        <v>-557363.29999999888</v>
      </c>
      <c r="H51" s="19">
        <v>-604870.70000000112</v>
      </c>
      <c r="I51" s="19">
        <v>-552383.90000000224</v>
      </c>
      <c r="J51" s="19">
        <v>-300291.40000000224</v>
      </c>
      <c r="K51" s="19">
        <v>-308658.29999999516</v>
      </c>
      <c r="L51" s="19">
        <v>-481563.09999999963</v>
      </c>
      <c r="M51" s="19">
        <v>-388155.9000000041</v>
      </c>
      <c r="N51" s="19">
        <v>-429643.39999999478</v>
      </c>
      <c r="O51" s="19">
        <v>-316800.30000000075</v>
      </c>
      <c r="P51" s="19">
        <v>-315242.99999999814</v>
      </c>
      <c r="Q51" s="9"/>
      <c r="R51" s="9">
        <v>-5226497.7999999952</v>
      </c>
      <c r="S51" s="64">
        <v>-226666.60000000149</v>
      </c>
      <c r="T51" s="64">
        <v>-265565.90000000037</v>
      </c>
      <c r="U51" s="64">
        <v>-214068.69999999553</v>
      </c>
      <c r="V51" s="64">
        <v>-229131.19999999925</v>
      </c>
      <c r="W51" s="64">
        <v>-290259.99999999814</v>
      </c>
      <c r="X51" s="64">
        <v>-76368.999999992549</v>
      </c>
      <c r="Y51" s="64">
        <v>68888.40000000596</v>
      </c>
      <c r="Z51" s="64">
        <v>136002.09999999776</v>
      </c>
      <c r="AA51" s="64">
        <v>-53043.70000000298</v>
      </c>
      <c r="AB51" s="64">
        <v>-553688.29999999329</v>
      </c>
      <c r="AC51" s="64">
        <v>-565506.80000000075</v>
      </c>
      <c r="AD51" s="64">
        <v>-779471.49999999627</v>
      </c>
      <c r="AE51" s="65">
        <v>-3048881.1999999769</v>
      </c>
      <c r="AF51" s="71">
        <v>232254.19999999925</v>
      </c>
      <c r="AG51" s="71">
        <v>713097</v>
      </c>
      <c r="AH51" s="71">
        <v>242900.69999999553</v>
      </c>
      <c r="AI51" s="71">
        <v>348813.10000000149</v>
      </c>
      <c r="AJ51" s="71">
        <v>230688</v>
      </c>
      <c r="AK51" s="71">
        <v>321170.60000000149</v>
      </c>
      <c r="AL51" s="71">
        <v>108475.39999999851</v>
      </c>
      <c r="AM51" s="71">
        <v>493496.80000000447</v>
      </c>
      <c r="AN51" s="71">
        <v>414827.40000000596</v>
      </c>
      <c r="AO51" s="71">
        <v>542531.5</v>
      </c>
      <c r="AP51" s="71">
        <v>175957.89999999106</v>
      </c>
      <c r="AQ51" s="71">
        <v>715000</v>
      </c>
      <c r="AR51" s="72">
        <v>4539212.5999999978</v>
      </c>
      <c r="AS51" s="71">
        <v>460906.5</v>
      </c>
      <c r="AT51" s="71">
        <v>120694.09999999404</v>
      </c>
      <c r="AU51" s="71">
        <v>499611.99999999627</v>
      </c>
      <c r="AV51" s="71">
        <v>705751.5</v>
      </c>
      <c r="AW51" s="71">
        <v>243486.20000000298</v>
      </c>
      <c r="AX51" s="71">
        <v>759293.80000000075</v>
      </c>
      <c r="AY51" s="71">
        <v>428121.60000000149</v>
      </c>
      <c r="AZ51" s="71">
        <v>393768.09999999776</v>
      </c>
      <c r="BA51" s="71">
        <v>684531</v>
      </c>
      <c r="BB51" s="71">
        <v>620287.30000000075</v>
      </c>
      <c r="BC51" s="71">
        <v>542223</v>
      </c>
      <c r="BD51" s="71">
        <v>697731.89999999851</v>
      </c>
      <c r="BE51" s="72">
        <v>6156406.9999999925</v>
      </c>
      <c r="BF51" s="71">
        <v>665876.90000000224</v>
      </c>
      <c r="BG51" s="71">
        <v>706390.69999999925</v>
      </c>
      <c r="BH51" s="71">
        <v>322771.09999999776</v>
      </c>
      <c r="BI51" s="71">
        <v>674057.70000000298</v>
      </c>
      <c r="BJ51" s="71">
        <v>776440.39999999851</v>
      </c>
      <c r="BK51" s="71">
        <v>671659.90000000224</v>
      </c>
      <c r="BL51" s="71">
        <v>524302.80000000447</v>
      </c>
      <c r="BM51" s="71">
        <v>339293.5</v>
      </c>
      <c r="BN51" s="71">
        <v>393204.20000000298</v>
      </c>
      <c r="BO51" s="71">
        <v>357333.09999999776</v>
      </c>
      <c r="BP51" s="71">
        <v>390140.19999999925</v>
      </c>
      <c r="BQ51" s="71">
        <v>730813.60000000149</v>
      </c>
      <c r="BR51" s="72">
        <v>6552284.1000000089</v>
      </c>
      <c r="BS51" s="71">
        <v>421617.29999999702</v>
      </c>
      <c r="BT51" s="71">
        <v>638485.99999999255</v>
      </c>
      <c r="BU51" s="71">
        <v>537373.89999999851</v>
      </c>
      <c r="BV51" s="71">
        <v>496021.20000000671</v>
      </c>
      <c r="BW51" s="71">
        <v>625523.59999999776</v>
      </c>
      <c r="BX51" s="71">
        <v>579898.19999999925</v>
      </c>
      <c r="BY51" s="71">
        <v>558809.60000000894</v>
      </c>
      <c r="BZ51" s="71">
        <v>591446.70000000298</v>
      </c>
      <c r="CA51" s="71">
        <v>683125.59999999776</v>
      </c>
      <c r="CB51" s="71">
        <v>844821.79999999329</v>
      </c>
      <c r="CC51" s="71">
        <v>637722.60000000149</v>
      </c>
      <c r="CD51" s="71">
        <v>671915.49999999627</v>
      </c>
      <c r="CE51" s="72">
        <v>7286761.9999999925</v>
      </c>
      <c r="CF51" s="86">
        <f>CF39-(CF48+CF49)</f>
        <v>753771.69999999553</v>
      </c>
      <c r="CG51" s="86">
        <f>CG39-(CG48+CG49)</f>
        <v>1024785.6999999955</v>
      </c>
      <c r="CH51" s="86">
        <f>CH39-(CH48+CH49)</f>
        <v>912196.39999999478</v>
      </c>
      <c r="CI51" s="86">
        <f>CI39-(CI48+CI49)</f>
        <v>620170.39999999851</v>
      </c>
      <c r="CJ51" s="86">
        <f>CJ39-(CJ48+CJ49)</f>
        <v>769901.39999999478</v>
      </c>
      <c r="CK51" s="86">
        <f>CK39-(CK48+CK49)</f>
        <v>568306.59999999776</v>
      </c>
      <c r="CL51" s="86">
        <f>CL39-(CL48+CL49)</f>
        <v>485035.50000000745</v>
      </c>
      <c r="CM51" s="86">
        <f>CM39-(CM48+CM49)</f>
        <v>495748.20000000298</v>
      </c>
      <c r="CN51" s="86">
        <f>CN39-(CN48+CN49)</f>
        <v>424412.90000000224</v>
      </c>
      <c r="CO51" s="86">
        <f>CO39-(CO48+CO49)</f>
        <v>422544.79999999702</v>
      </c>
      <c r="CP51" s="86">
        <f>CP39-(CP48+CP49)</f>
        <v>1117686</v>
      </c>
      <c r="CQ51" s="72">
        <f>SUM(CF51:CP51)</f>
        <v>7594559.5999999866</v>
      </c>
    </row>
    <row r="52" spans="1:95" ht="16" thickBot="1">
      <c r="A52" s="95"/>
      <c r="D52" s="37" t="s">
        <v>50</v>
      </c>
      <c r="E52" s="26">
        <v>-3.1107175898774916E-2</v>
      </c>
      <c r="F52" s="26">
        <v>-2.3207351869342956E-2</v>
      </c>
      <c r="G52" s="26">
        <v>-3.077100227168322E-2</v>
      </c>
      <c r="H52" s="26">
        <v>-3.5489183389126502E-2</v>
      </c>
      <c r="I52" s="26">
        <v>-3.2413123709917717E-2</v>
      </c>
      <c r="J52" s="26">
        <v>-1.8223849597169006E-2</v>
      </c>
      <c r="K52" s="26">
        <v>-1.696918858661434E-2</v>
      </c>
      <c r="L52" s="26">
        <v>-2.5482925205926366E-2</v>
      </c>
      <c r="M52" s="26">
        <v>-2.1387051913016358E-2</v>
      </c>
      <c r="N52" s="26">
        <v>-2.3488622382642786E-2</v>
      </c>
      <c r="O52" s="26">
        <v>-1.7711677972479987E-2</v>
      </c>
      <c r="P52" s="26">
        <v>-1.6052341745970592E-2</v>
      </c>
      <c r="Q52" s="27"/>
      <c r="R52" s="26">
        <v>-2.4279635151085981E-2</v>
      </c>
      <c r="S52" s="69">
        <v>-1.1559426074122706E-2</v>
      </c>
      <c r="T52" s="69">
        <v>-1.4783770724152656E-2</v>
      </c>
      <c r="U52" s="69">
        <v>-1.0923616214816755E-2</v>
      </c>
      <c r="V52" s="69">
        <v>-1.2559346892387194E-2</v>
      </c>
      <c r="W52" s="69">
        <v>-1.5683539987539845E-2</v>
      </c>
      <c r="X52" s="69">
        <v>-4.0019861891672261E-3</v>
      </c>
      <c r="Y52" s="69">
        <v>3.3820158385216184E-3</v>
      </c>
      <c r="Z52" s="69">
        <v>6.7035676264854726E-3</v>
      </c>
      <c r="AA52" s="69">
        <v>-2.7916431969305152E-3</v>
      </c>
      <c r="AB52" s="69">
        <v>-2.6553962242057211E-2</v>
      </c>
      <c r="AC52" s="69">
        <v>-2.72534950054511E-2</v>
      </c>
      <c r="AD52" s="69">
        <v>-3.6779274736670989E-2</v>
      </c>
      <c r="AE52" s="69">
        <v>-1.2948865766861981E-2</v>
      </c>
      <c r="AF52" s="71">
        <v>1.085324044492029E-2</v>
      </c>
      <c r="AG52" s="71">
        <v>3.9266298067036624E-2</v>
      </c>
      <c r="AH52" s="71">
        <v>1.1877691039261258E-2</v>
      </c>
      <c r="AI52" s="71">
        <v>1.7260176894532468E-2</v>
      </c>
      <c r="AJ52" s="71">
        <v>1.1023178597349645E-2</v>
      </c>
      <c r="AK52" s="71">
        <v>1.5536454330296452E-2</v>
      </c>
      <c r="AL52" s="71">
        <v>5.0013744450159731E-3</v>
      </c>
      <c r="AM52" s="71">
        <v>2.3108059818094346E-2</v>
      </c>
      <c r="AN52" s="71">
        <v>2.0533356015550518E-2</v>
      </c>
      <c r="AO52" s="71">
        <v>2.6702612284240656E-2</v>
      </c>
      <c r="AP52" s="71">
        <v>8.8880840329777274E-3</v>
      </c>
      <c r="AQ52" s="71">
        <v>3.1987964722885107E-2</v>
      </c>
      <c r="AR52" s="72">
        <v>1.8337771876917777E-2</v>
      </c>
      <c r="AS52" s="71">
        <v>-2.0259032743673546E-2</v>
      </c>
      <c r="AT52" s="71">
        <v>-3.223225154109912E-2</v>
      </c>
      <c r="AU52" s="71">
        <v>-1.4937249110526501E-2</v>
      </c>
      <c r="AV52" s="71">
        <v>1.07389761628103E-3</v>
      </c>
      <c r="AW52" s="71">
        <v>-1.3227860368047349E-3</v>
      </c>
      <c r="AX52" s="71">
        <v>1.9945931487753452E-2</v>
      </c>
      <c r="AY52" s="71">
        <v>2.6608657736160619E-3</v>
      </c>
      <c r="AZ52" s="71">
        <v>5.4687627878055537E-3</v>
      </c>
      <c r="BA52" s="71">
        <v>1.2945659532309837E-2</v>
      </c>
      <c r="BB52" s="71">
        <v>1.3290753539956035E-2</v>
      </c>
      <c r="BC52" s="71">
        <v>1.4995943551129156E-3</v>
      </c>
      <c r="BD52" s="71">
        <v>2.06532095285193E-3</v>
      </c>
      <c r="BE52" s="72">
        <v>-9.8005333864170912E-3</v>
      </c>
      <c r="BF52" s="71">
        <v>3.5584160993605988E-3</v>
      </c>
      <c r="BG52" s="71">
        <v>9.6728189252027509E-3</v>
      </c>
      <c r="BH52" s="71">
        <v>-1.2832213012233482E-2</v>
      </c>
      <c r="BI52" s="71">
        <v>-7.8851069789942485E-4</v>
      </c>
      <c r="BJ52" s="71">
        <v>1.2596961350682152E-2</v>
      </c>
      <c r="BK52" s="71">
        <v>8.0547711215861982E-3</v>
      </c>
      <c r="BL52" s="71">
        <v>8.8417315684855297E-3</v>
      </c>
      <c r="BM52" s="71">
        <v>-2.8934136890806719E-3</v>
      </c>
      <c r="BN52" s="71">
        <v>2.92394901362874E-3</v>
      </c>
      <c r="BO52" s="71">
        <v>-3.9395996350402246E-3</v>
      </c>
      <c r="BP52" s="71">
        <v>-4.8958694346818927E-3</v>
      </c>
      <c r="BQ52" s="71">
        <v>6.0844480065700467E-3</v>
      </c>
      <c r="BR52" s="72">
        <v>2.6383489616580321E-2</v>
      </c>
      <c r="BS52" s="71">
        <v>-1.0801288197408538E-3</v>
      </c>
      <c r="BT52" s="71">
        <v>4.1652003245051753E-3</v>
      </c>
      <c r="BU52" s="71">
        <v>3.5007675250614142E-3</v>
      </c>
      <c r="BV52" s="71">
        <v>-1.1552508441311658E-3</v>
      </c>
      <c r="BW52" s="71">
        <v>-4.4625865517494319E-3</v>
      </c>
      <c r="BX52" s="71">
        <v>-5.1589590127276968E-3</v>
      </c>
      <c r="BY52" s="71">
        <v>-3.3073309588332266E-3</v>
      </c>
      <c r="BZ52" s="71">
        <v>-3.4294464342632287E-3</v>
      </c>
      <c r="CA52" s="71">
        <v>1.3645080953000514E-3</v>
      </c>
      <c r="CB52" s="71">
        <v>7.0584038033830133E-3</v>
      </c>
      <c r="CC52" s="71">
        <v>3.4940634671188579E-4</v>
      </c>
      <c r="CD52" s="71">
        <v>-6.7917943986205696E-4</v>
      </c>
      <c r="CE52" s="72">
        <v>-2.8345959663461217E-3</v>
      </c>
      <c r="CF52" s="91">
        <f>IF(CF39&gt;0,CF51/CF39,"")</f>
        <v>3.2697148499462307E-2</v>
      </c>
      <c r="CG52" s="92">
        <f>IF(CG39&gt;0,CG51/CG39,"")</f>
        <v>4.7930270660421263E-2</v>
      </c>
      <c r="CH52" s="92">
        <f>IF(CH39&gt;0,CH51/CH39,"")</f>
        <v>3.9487653081599038E-2</v>
      </c>
      <c r="CI52" s="92">
        <f>IF(CI39&gt;0,CI51/CI39,"")</f>
        <v>3.0157245642795708E-2</v>
      </c>
      <c r="CJ52" s="92">
        <f>IF(CJ39&gt;0,CJ51/CJ39,"")</f>
        <v>3.570562864055335E-2</v>
      </c>
      <c r="CK52" s="92">
        <f>IF(CK39&gt;0,CK51/CK39,"")</f>
        <v>2.6224328039968946E-2</v>
      </c>
      <c r="CL52" s="92">
        <f>IF(CL39&gt;0,CL51/CL39,"")</f>
        <v>2.1110933763230488E-2</v>
      </c>
      <c r="CM52" s="92">
        <f>IF(CM39&gt;0,CM51/CM39,"")</f>
        <v>2.1551324623558417E-2</v>
      </c>
      <c r="CN52" s="92">
        <f>IF(CN39&gt;0,CN51/CN39,"")</f>
        <v>1.9004589218035623E-2</v>
      </c>
      <c r="CO52" s="92">
        <f>IF(CO39&gt;0,CO51/CO39,"")</f>
        <v>1.8498179002490227E-2</v>
      </c>
      <c r="CP52" s="92">
        <f>IF(CP39&gt;0,CP51/CP39,"")</f>
        <v>4.7507877950039953E-2</v>
      </c>
      <c r="CQ52" s="93">
        <f>AVERAGE(CF52:CP52)</f>
        <v>3.0897743556559575E-2</v>
      </c>
    </row>
    <row r="53" spans="1:95" ht="16" thickTop="1">
      <c r="A53" s="95"/>
      <c r="D53" s="29" t="s">
        <v>40</v>
      </c>
      <c r="E53" s="14">
        <v>18594507</v>
      </c>
      <c r="F53" s="14">
        <v>16938679.700000003</v>
      </c>
      <c r="G53" s="14">
        <v>18113264.400000002</v>
      </c>
      <c r="H53" s="14">
        <v>17043804.399999999</v>
      </c>
      <c r="I53" s="14">
        <v>17041982.899999999</v>
      </c>
      <c r="J53" s="14">
        <v>16477934.499999998</v>
      </c>
      <c r="K53" s="14">
        <v>18189337.600000005</v>
      </c>
      <c r="L53" s="14">
        <v>18897481.199999999</v>
      </c>
      <c r="M53" s="14">
        <v>18149107.299999997</v>
      </c>
      <c r="N53" s="14">
        <v>18291553.800000004</v>
      </c>
      <c r="O53" s="14">
        <v>17886521</v>
      </c>
      <c r="P53" s="14">
        <v>19638443.100000001</v>
      </c>
      <c r="R53" s="9">
        <v>215262616.90000001</v>
      </c>
      <c r="S53" s="70">
        <v>19608810.899999999</v>
      </c>
      <c r="T53" s="70">
        <v>17963340</v>
      </c>
      <c r="U53" s="70">
        <v>19596871.200000003</v>
      </c>
      <c r="V53" s="70">
        <v>18243878.600000001</v>
      </c>
      <c r="W53" s="70">
        <v>18507301.300000001</v>
      </c>
      <c r="X53" s="70">
        <v>19082774.500000007</v>
      </c>
      <c r="Y53" s="70">
        <v>20369035.300000004</v>
      </c>
      <c r="Z53" s="70">
        <v>20288017.899999999</v>
      </c>
      <c r="AA53" s="70">
        <v>19000888.099999998</v>
      </c>
      <c r="AB53" s="70">
        <v>20851438.100000005</v>
      </c>
      <c r="AC53" s="70">
        <v>20749881.800000001</v>
      </c>
      <c r="AD53" s="70">
        <v>21193226.500000004</v>
      </c>
      <c r="AE53" s="65">
        <v>235455464.20000002</v>
      </c>
      <c r="AF53" s="78">
        <v>21399525.899999999</v>
      </c>
      <c r="AG53" s="78">
        <v>18160535.5</v>
      </c>
      <c r="AH53" s="78">
        <v>20450161.499999996</v>
      </c>
      <c r="AI53" s="78">
        <v>20209126.600000001</v>
      </c>
      <c r="AJ53" s="78">
        <v>20927539</v>
      </c>
      <c r="AK53" s="78">
        <v>20672065.400000002</v>
      </c>
      <c r="AL53" s="78">
        <v>21689117.899999999</v>
      </c>
      <c r="AM53" s="78">
        <v>21356046.500000004</v>
      </c>
      <c r="AN53" s="78">
        <v>20202610.800000004</v>
      </c>
      <c r="AO53" s="78">
        <v>20317544</v>
      </c>
      <c r="AP53" s="78">
        <v>19797056.299999993</v>
      </c>
      <c r="AQ53" s="78">
        <v>22352156.699999999</v>
      </c>
      <c r="AR53" s="79">
        <v>247533486.09999999</v>
      </c>
      <c r="AS53" s="71">
        <v>22400579.900000002</v>
      </c>
      <c r="AT53" s="71">
        <v>20671630.299999997</v>
      </c>
      <c r="AU53" s="71">
        <v>21819801.399999999</v>
      </c>
      <c r="AV53" s="71">
        <v>17611443.600000001</v>
      </c>
      <c r="AW53" s="71">
        <v>17123084.000000004</v>
      </c>
      <c r="AX53" s="71">
        <v>18537749.900000002</v>
      </c>
      <c r="AY53" s="71">
        <v>19030240.600000001</v>
      </c>
      <c r="AZ53" s="71">
        <v>18548633.099999998</v>
      </c>
      <c r="BA53" s="71">
        <v>18126650.100000001</v>
      </c>
      <c r="BB53" s="71">
        <v>19830946.800000001</v>
      </c>
      <c r="BC53" s="71">
        <v>20342515.300000001</v>
      </c>
      <c r="BD53" s="71">
        <v>21828867.699999999</v>
      </c>
      <c r="BE53" s="72">
        <v>235872142.70000002</v>
      </c>
      <c r="BF53" s="71">
        <v>21816054.700000003</v>
      </c>
      <c r="BG53" s="71">
        <v>19728410.300000001</v>
      </c>
      <c r="BH53" s="71">
        <v>20776630.199999996</v>
      </c>
      <c r="BI53" s="71">
        <v>19341651.500000004</v>
      </c>
      <c r="BJ53" s="71">
        <v>20201422.799999997</v>
      </c>
      <c r="BK53" s="71">
        <v>20569981.600000001</v>
      </c>
      <c r="BL53" s="71">
        <v>21141827.800000004</v>
      </c>
      <c r="BM53" s="71">
        <v>21415830.400000002</v>
      </c>
      <c r="BN53" s="71">
        <v>20076217.400000002</v>
      </c>
      <c r="BO53" s="71">
        <v>21966576.899999999</v>
      </c>
      <c r="BP53" s="71">
        <v>22193965.399999999</v>
      </c>
      <c r="BQ53" s="71">
        <v>22999465.800000001</v>
      </c>
      <c r="BR53" s="72">
        <v>252228034.80000004</v>
      </c>
      <c r="BS53" s="71">
        <v>22815518.699999999</v>
      </c>
      <c r="BT53" s="71">
        <v>20611939.099999994</v>
      </c>
      <c r="BU53" s="71">
        <v>22540462.099999998</v>
      </c>
      <c r="BV53" s="71">
        <v>21103122.000000004</v>
      </c>
      <c r="BW53" s="71">
        <v>20755553.800000001</v>
      </c>
      <c r="BX53" s="71">
        <v>21159517.5</v>
      </c>
      <c r="BY53" s="71">
        <v>22698982.900000006</v>
      </c>
      <c r="BZ53" s="71">
        <v>22657642.300000001</v>
      </c>
      <c r="CA53" s="71">
        <v>22410289.699999999</v>
      </c>
      <c r="CB53" s="71">
        <v>22967639.799999993</v>
      </c>
      <c r="CC53" s="71">
        <v>22200486.600000001</v>
      </c>
      <c r="CD53" s="71">
        <v>22091695.099999998</v>
      </c>
      <c r="CE53" s="72">
        <v>264012849.59999996</v>
      </c>
      <c r="CF53" s="86">
        <f>(CF48+CF49)+CF51</f>
        <v>23053132.599999998</v>
      </c>
      <c r="CG53" s="86">
        <f>(CG48+CG49)+CG51</f>
        <v>21380761.799999997</v>
      </c>
      <c r="CH53" s="86">
        <f>(CH48+CH49)+CH51</f>
        <v>23100800.599999998</v>
      </c>
      <c r="CI53" s="86">
        <f>(CI48+CI49)+CI51</f>
        <v>20564557.099999998</v>
      </c>
      <c r="CJ53" s="86">
        <f>(CJ48+CJ49)+CJ51</f>
        <v>21562465.899999995</v>
      </c>
      <c r="CK53" s="86">
        <f>(CK48+CK49)+CK51</f>
        <v>21670969</v>
      </c>
      <c r="CL53" s="86">
        <f>(CL48+CL49)+CL51</f>
        <v>22975558.800000004</v>
      </c>
      <c r="CM53" s="86">
        <f>(CM48+CM49)+CM51</f>
        <v>23003142.900000002</v>
      </c>
      <c r="CN53" s="86">
        <f>(CN48+CN49)+CN51</f>
        <v>22332127</v>
      </c>
      <c r="CO53" s="86">
        <f>(CO48+CO49)+CO51</f>
        <v>22842507.899999995</v>
      </c>
      <c r="CP53" s="86">
        <f>(CP48+CP49)+CP51</f>
        <v>23526329.699999999</v>
      </c>
      <c r="CQ53" s="72">
        <f>SUM(CF53:CP53)</f>
        <v>246012353.29999998</v>
      </c>
    </row>
    <row r="54" spans="1:95">
      <c r="D54" s="29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R54" s="9"/>
    </row>
  </sheetData>
  <mergeCells count="7">
    <mergeCell ref="C7:C10"/>
    <mergeCell ref="B7:B19"/>
    <mergeCell ref="C28:C31"/>
    <mergeCell ref="B21:B32"/>
    <mergeCell ref="A6:A39"/>
    <mergeCell ref="A41:A53"/>
    <mergeCell ref="C13:C18"/>
  </mergeCells>
  <pageMargins left="0.25" right="0.25" top="0.75" bottom="0.75" header="0.3" footer="0.3"/>
  <pageSetup paperSize="5" scale="65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78261-CDE5-F146-8AD6-D140C82EE98F}">
  <dimension ref="A2:AW99"/>
  <sheetViews>
    <sheetView tabSelected="1" topLeftCell="A86" workbookViewId="0">
      <selection activeCell="A22" sqref="A22:XFD22"/>
    </sheetView>
  </sheetViews>
  <sheetFormatPr baseColWidth="10" defaultRowHeight="15"/>
  <cols>
    <col min="2" max="2" width="15.1640625" bestFit="1" customWidth="1"/>
    <col min="3" max="3" width="18.5" bestFit="1" customWidth="1"/>
    <col min="4" max="4" width="21" bestFit="1" customWidth="1"/>
    <col min="5" max="5" width="19.1640625" bestFit="1" customWidth="1"/>
    <col min="6" max="6" width="23.5" bestFit="1" customWidth="1"/>
    <col min="7" max="7" width="30.5" bestFit="1" customWidth="1"/>
    <col min="8" max="8" width="22.33203125" bestFit="1" customWidth="1"/>
    <col min="9" max="9" width="18.33203125" bestFit="1" customWidth="1"/>
    <col min="10" max="11" width="24.33203125" bestFit="1" customWidth="1"/>
    <col min="12" max="12" width="30.83203125" bestFit="1" customWidth="1"/>
    <col min="13" max="13" width="23" bestFit="1" customWidth="1"/>
    <col min="14" max="14" width="23.83203125" bestFit="1" customWidth="1"/>
    <col min="15" max="15" width="24.5" bestFit="1" customWidth="1"/>
    <col min="16" max="16" width="14" bestFit="1" customWidth="1"/>
    <col min="17" max="17" width="34.83203125" bestFit="1" customWidth="1"/>
    <col min="18" max="18" width="30.83203125" bestFit="1" customWidth="1"/>
    <col min="19" max="19" width="18.6640625" bestFit="1" customWidth="1"/>
    <col min="20" max="20" width="20" bestFit="1" customWidth="1"/>
    <col min="21" max="21" width="21.1640625" bestFit="1" customWidth="1"/>
    <col min="22" max="22" width="37.83203125" bestFit="1" customWidth="1"/>
    <col min="23" max="23" width="34.83203125" bestFit="1" customWidth="1"/>
    <col min="24" max="24" width="17.6640625" bestFit="1" customWidth="1"/>
    <col min="25" max="25" width="16.83203125" bestFit="1" customWidth="1"/>
    <col min="26" max="26" width="9.33203125" bestFit="1" customWidth="1"/>
    <col min="27" max="27" width="22" bestFit="1" customWidth="1"/>
    <col min="28" max="28" width="14.33203125" bestFit="1" customWidth="1"/>
    <col min="29" max="29" width="12" bestFit="1" customWidth="1"/>
    <col min="30" max="30" width="11.83203125" bestFit="1" customWidth="1"/>
    <col min="31" max="31" width="4.33203125" bestFit="1" customWidth="1"/>
    <col min="32" max="32" width="8.5" bestFit="1" customWidth="1"/>
    <col min="33" max="33" width="14.33203125" bestFit="1" customWidth="1"/>
    <col min="34" max="34" width="10.6640625" bestFit="1" customWidth="1"/>
    <col min="35" max="35" width="27.33203125" bestFit="1" customWidth="1"/>
    <col min="37" max="37" width="27.5" bestFit="1" customWidth="1"/>
    <col min="38" max="38" width="20.6640625" bestFit="1" customWidth="1"/>
    <col min="39" max="39" width="16.33203125" bestFit="1" customWidth="1"/>
    <col min="40" max="40" width="11.83203125" bestFit="1" customWidth="1"/>
    <col min="41" max="41" width="10" bestFit="1" customWidth="1"/>
    <col min="42" max="42" width="12.33203125" bestFit="1" customWidth="1"/>
    <col min="43" max="43" width="19.1640625" bestFit="1" customWidth="1"/>
    <col min="44" max="44" width="14.33203125" bestFit="1" customWidth="1"/>
    <col min="45" max="45" width="18.83203125" bestFit="1" customWidth="1"/>
    <col min="46" max="46" width="13.1640625" bestFit="1" customWidth="1"/>
    <col min="47" max="47" width="18" bestFit="1" customWidth="1"/>
    <col min="48" max="48" width="14.83203125" bestFit="1" customWidth="1"/>
    <col min="49" max="49" width="31.1640625" bestFit="1" customWidth="1"/>
  </cols>
  <sheetData>
    <row r="2" spans="1:49">
      <c r="E2" s="2"/>
      <c r="F2" s="2"/>
      <c r="G2" s="2"/>
      <c r="H2" s="2"/>
      <c r="I2" s="2"/>
      <c r="J2" s="2"/>
      <c r="K2" s="2"/>
    </row>
    <row r="3" spans="1:49" ht="19">
      <c r="E3" s="2"/>
      <c r="F3" s="41"/>
      <c r="G3" s="38"/>
      <c r="H3" s="39" t="s">
        <v>25</v>
      </c>
      <c r="I3" s="38"/>
      <c r="J3" s="42"/>
      <c r="K3" s="2"/>
    </row>
    <row r="4" spans="1:49" ht="22">
      <c r="E4" s="2"/>
      <c r="F4" s="43"/>
      <c r="G4" s="40"/>
      <c r="H4" s="40" t="s">
        <v>51</v>
      </c>
      <c r="I4" s="40"/>
      <c r="J4" s="44"/>
      <c r="K4" s="2"/>
    </row>
    <row r="6" spans="1:49">
      <c r="A6" s="1"/>
      <c r="B6" s="96" t="s">
        <v>21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  <c r="AG6" s="94"/>
      <c r="AH6" s="94"/>
      <c r="AI6" s="94"/>
      <c r="AJ6" s="1"/>
      <c r="AK6" s="96" t="s">
        <v>22</v>
      </c>
      <c r="AL6" s="95"/>
      <c r="AM6" s="95"/>
      <c r="AN6" s="95"/>
      <c r="AO6" s="95"/>
      <c r="AP6" s="95"/>
      <c r="AQ6" s="95"/>
      <c r="AR6" s="95"/>
      <c r="AS6" s="95"/>
      <c r="AT6" s="95"/>
      <c r="AU6" s="95"/>
      <c r="AV6" s="95"/>
      <c r="AW6" s="95"/>
    </row>
    <row r="7" spans="1:49">
      <c r="A7" s="1"/>
      <c r="B7" s="1"/>
      <c r="C7" s="94" t="s">
        <v>62</v>
      </c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Q7" s="94" t="s">
        <v>64</v>
      </c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G7" s="1"/>
      <c r="AI7" s="1"/>
      <c r="AJ7" s="1"/>
    </row>
    <row r="8" spans="1:49">
      <c r="A8" s="1"/>
      <c r="B8" s="23"/>
      <c r="C8" s="94" t="s">
        <v>134</v>
      </c>
      <c r="D8" s="94"/>
      <c r="E8" s="94"/>
      <c r="F8" s="94"/>
      <c r="I8" s="94" t="s">
        <v>135</v>
      </c>
      <c r="J8" s="95"/>
      <c r="K8" s="95"/>
      <c r="L8" s="95"/>
      <c r="M8" s="95"/>
      <c r="N8" s="95"/>
      <c r="Q8" s="29"/>
      <c r="X8" s="95" t="s">
        <v>46</v>
      </c>
      <c r="Y8" s="95"/>
      <c r="Z8" s="95"/>
      <c r="AA8" s="95"/>
      <c r="AG8" s="1"/>
      <c r="AI8" s="1"/>
      <c r="AJ8" s="1"/>
      <c r="AK8" s="31" t="s">
        <v>19</v>
      </c>
    </row>
    <row r="9" spans="1:49" ht="16">
      <c r="A9" s="4"/>
      <c r="B9" t="s">
        <v>45</v>
      </c>
      <c r="C9" s="22" t="s">
        <v>26</v>
      </c>
      <c r="D9" s="22" t="s">
        <v>27</v>
      </c>
      <c r="E9" s="22" t="s">
        <v>28</v>
      </c>
      <c r="F9" s="22" t="s">
        <v>29</v>
      </c>
      <c r="G9" s="20" t="s">
        <v>39</v>
      </c>
      <c r="H9" s="20" t="s">
        <v>32</v>
      </c>
      <c r="I9" s="22" t="s">
        <v>67</v>
      </c>
      <c r="J9" s="33" t="s">
        <v>68</v>
      </c>
      <c r="K9" s="33" t="s">
        <v>69</v>
      </c>
      <c r="L9" s="33" t="s">
        <v>70</v>
      </c>
      <c r="M9" s="22" t="s">
        <v>71</v>
      </c>
      <c r="N9" s="22" t="s">
        <v>30</v>
      </c>
      <c r="O9" s="20" t="s">
        <v>52</v>
      </c>
      <c r="P9" s="1" t="s">
        <v>63</v>
      </c>
      <c r="Q9" s="20" t="s">
        <v>55</v>
      </c>
      <c r="R9" s="20" t="s">
        <v>54</v>
      </c>
      <c r="S9" s="20" t="s">
        <v>31</v>
      </c>
      <c r="T9" s="20" t="s">
        <v>57</v>
      </c>
      <c r="U9" s="20" t="s">
        <v>58</v>
      </c>
      <c r="V9" s="20" t="s">
        <v>44</v>
      </c>
      <c r="W9" s="20" t="s">
        <v>37</v>
      </c>
      <c r="X9" s="22" t="s">
        <v>117</v>
      </c>
      <c r="Y9" s="22" t="s">
        <v>118</v>
      </c>
      <c r="Z9" s="22" t="s">
        <v>119</v>
      </c>
      <c r="AA9" s="22" t="s">
        <v>120</v>
      </c>
      <c r="AB9" s="20" t="s">
        <v>116</v>
      </c>
      <c r="AC9" s="1" t="s">
        <v>65</v>
      </c>
      <c r="AD9" s="21" t="s">
        <v>61</v>
      </c>
      <c r="AE9" t="s">
        <v>23</v>
      </c>
      <c r="AF9" t="s">
        <v>18</v>
      </c>
      <c r="AG9" t="s">
        <v>47</v>
      </c>
      <c r="AH9" t="s">
        <v>56</v>
      </c>
      <c r="AI9" s="29" t="s">
        <v>33</v>
      </c>
      <c r="AJ9" s="4"/>
      <c r="AK9" s="20" t="s">
        <v>60</v>
      </c>
      <c r="AL9" s="20" t="s">
        <v>34</v>
      </c>
      <c r="AM9" s="20" t="s">
        <v>59</v>
      </c>
      <c r="AN9" s="20" t="s">
        <v>43</v>
      </c>
      <c r="AO9" s="20" t="s">
        <v>48</v>
      </c>
      <c r="AP9" s="20" t="s">
        <v>36</v>
      </c>
      <c r="AQ9" s="32" t="s">
        <v>35</v>
      </c>
      <c r="AR9" s="1" t="s">
        <v>20</v>
      </c>
      <c r="AS9" s="1" t="s">
        <v>112</v>
      </c>
      <c r="AT9" s="36" t="s">
        <v>49</v>
      </c>
      <c r="AU9" s="18" t="s">
        <v>0</v>
      </c>
      <c r="AV9" s="37" t="s">
        <v>50</v>
      </c>
      <c r="AW9" s="29" t="s">
        <v>40</v>
      </c>
    </row>
    <row r="10" spans="1:49">
      <c r="A10" s="3" t="s">
        <v>1</v>
      </c>
      <c r="B10" s="19">
        <v>9541435.0999999996</v>
      </c>
      <c r="C10" s="19">
        <v>1142615.8</v>
      </c>
      <c r="D10" s="19">
        <v>422330.5</v>
      </c>
      <c r="E10" s="19">
        <v>175510.5</v>
      </c>
      <c r="F10" s="15">
        <v>373530.2</v>
      </c>
      <c r="G10" s="19">
        <v>2113987</v>
      </c>
      <c r="H10" s="19">
        <v>278782.3</v>
      </c>
      <c r="I10" s="19"/>
      <c r="J10" s="19">
        <v>7781323.5999999996</v>
      </c>
      <c r="K10" s="19">
        <v>6847373.2000000002</v>
      </c>
      <c r="L10" s="15">
        <v>-6542563.7000000002</v>
      </c>
      <c r="M10" s="19">
        <v>8086133.1000000006</v>
      </c>
      <c r="N10" s="15">
        <v>5681816.7999999998</v>
      </c>
      <c r="O10" s="19">
        <v>13767949.9</v>
      </c>
      <c r="P10" s="19">
        <v>16160719.200000001</v>
      </c>
      <c r="Q10" s="19">
        <v>680908</v>
      </c>
      <c r="R10" s="19">
        <v>242953.5</v>
      </c>
      <c r="S10" s="19">
        <v>13371.6</v>
      </c>
      <c r="T10" s="19">
        <v>28245.8</v>
      </c>
      <c r="U10" s="19">
        <v>226548.7</v>
      </c>
      <c r="V10" s="19">
        <v>171422.6</v>
      </c>
      <c r="W10" s="19">
        <v>247.3</v>
      </c>
      <c r="X10" s="19">
        <v>434926.5</v>
      </c>
      <c r="Y10" s="19">
        <v>258738.5</v>
      </c>
      <c r="Z10" s="19">
        <v>890517.1</v>
      </c>
      <c r="AA10" s="15">
        <v>280414.90000000002</v>
      </c>
      <c r="AB10" s="19">
        <v>1864597</v>
      </c>
      <c r="AC10" s="19">
        <v>3228294.5</v>
      </c>
      <c r="AD10" s="19">
        <v>182052.8</v>
      </c>
      <c r="AE10" s="19">
        <v>65226.1</v>
      </c>
      <c r="AF10" s="19">
        <v>219538.1</v>
      </c>
      <c r="AG10" s="19">
        <v>9840216.9000000004</v>
      </c>
      <c r="AH10" s="19">
        <v>-28907.9</v>
      </c>
      <c r="AI10" s="19">
        <v>18594507</v>
      </c>
      <c r="AJ10" s="3" t="s">
        <v>1</v>
      </c>
      <c r="AK10" s="19">
        <v>177.9</v>
      </c>
      <c r="AL10" s="19">
        <v>2357972.9</v>
      </c>
      <c r="AM10" s="19">
        <v>23303.4</v>
      </c>
      <c r="AN10" s="19">
        <v>29854.9</v>
      </c>
      <c r="AO10" s="19">
        <v>32.9</v>
      </c>
      <c r="AP10" s="19">
        <v>-2705.9</v>
      </c>
      <c r="AQ10" s="15">
        <v>290831.7</v>
      </c>
      <c r="AR10" s="19">
        <v>2699467.8</v>
      </c>
      <c r="AS10" s="19">
        <v>16473461.800000001</v>
      </c>
      <c r="AT10" s="19">
        <v>531401.99354838708</v>
      </c>
      <c r="AU10" s="19">
        <v>-578422.60000000149</v>
      </c>
      <c r="AV10" s="26">
        <v>-3.1107175898774916E-2</v>
      </c>
      <c r="AW10" s="14">
        <v>18594507</v>
      </c>
    </row>
    <row r="11" spans="1:49">
      <c r="A11" s="3" t="s">
        <v>2</v>
      </c>
      <c r="B11" s="19">
        <v>9840216.9000000004</v>
      </c>
      <c r="C11" s="19">
        <v>1050052.8999999999</v>
      </c>
      <c r="D11" s="19">
        <v>392281.59999999998</v>
      </c>
      <c r="E11" s="19">
        <v>161095.20000000001</v>
      </c>
      <c r="F11" s="15">
        <v>342125.1</v>
      </c>
      <c r="G11" s="19">
        <v>1945554.7999999998</v>
      </c>
      <c r="H11" s="19">
        <v>247183.7</v>
      </c>
      <c r="I11" s="19"/>
      <c r="J11" s="19">
        <v>7002054.7999999998</v>
      </c>
      <c r="K11" s="19">
        <v>6359854.9000000004</v>
      </c>
      <c r="L11" s="15">
        <v>-5889471.7000000002</v>
      </c>
      <c r="M11" s="19">
        <v>7472437.9999999991</v>
      </c>
      <c r="N11" s="15">
        <v>5130242</v>
      </c>
      <c r="O11" s="19">
        <v>12602680</v>
      </c>
      <c r="P11" s="19">
        <v>14795418.5</v>
      </c>
      <c r="Q11" s="19">
        <v>602452.19999999995</v>
      </c>
      <c r="R11" s="19">
        <v>225215.4</v>
      </c>
      <c r="S11" s="19">
        <v>13103.2</v>
      </c>
      <c r="T11" s="19">
        <v>25910.5</v>
      </c>
      <c r="U11" s="19">
        <v>138403.70000000001</v>
      </c>
      <c r="V11" s="19">
        <v>160559.70000000001</v>
      </c>
      <c r="W11" s="19">
        <v>264.60000000000002</v>
      </c>
      <c r="X11" s="19">
        <v>277480.40000000002</v>
      </c>
      <c r="Y11" s="19">
        <v>236625.8</v>
      </c>
      <c r="Z11" s="19">
        <v>809089.6</v>
      </c>
      <c r="AA11" s="15">
        <v>247039</v>
      </c>
      <c r="AB11" s="19">
        <v>1570234.8</v>
      </c>
      <c r="AC11" s="19">
        <v>2736144.1</v>
      </c>
      <c r="AD11" s="19">
        <v>171162.3</v>
      </c>
      <c r="AE11" s="19">
        <v>53379.9</v>
      </c>
      <c r="AF11" s="19">
        <v>193271.4</v>
      </c>
      <c r="AG11" s="19">
        <v>9986923.0999999996</v>
      </c>
      <c r="AH11" s="19">
        <v>-28363.1</v>
      </c>
      <c r="AI11" s="19">
        <v>16938679.700000003</v>
      </c>
      <c r="AJ11" s="3" t="s">
        <v>2</v>
      </c>
      <c r="AK11" s="19">
        <v>70</v>
      </c>
      <c r="AL11" s="19">
        <v>2188197.7999999998</v>
      </c>
      <c r="AM11" s="19">
        <v>21216.1</v>
      </c>
      <c r="AN11" s="19">
        <v>12422.1</v>
      </c>
      <c r="AO11" s="19">
        <v>1.1000000000000001</v>
      </c>
      <c r="AP11" s="19">
        <v>-247.8</v>
      </c>
      <c r="AQ11" s="15">
        <v>343735.7</v>
      </c>
      <c r="AR11" s="19">
        <v>2565395.0000000005</v>
      </c>
      <c r="AS11" s="19">
        <v>14766386.6</v>
      </c>
      <c r="AT11" s="19">
        <v>527370.94999999995</v>
      </c>
      <c r="AU11" s="19">
        <v>-393101.89999999665</v>
      </c>
      <c r="AV11" s="26">
        <v>-2.3207351869342956E-2</v>
      </c>
      <c r="AW11" s="14">
        <v>16938679.700000003</v>
      </c>
    </row>
    <row r="12" spans="1:49">
      <c r="A12" s="3" t="s">
        <v>3</v>
      </c>
      <c r="B12" s="19">
        <v>9986923.0999999996</v>
      </c>
      <c r="C12" s="19">
        <v>1173607.8999999999</v>
      </c>
      <c r="D12" s="19">
        <v>449645.4</v>
      </c>
      <c r="E12" s="19">
        <v>178931.3</v>
      </c>
      <c r="F12" s="15">
        <v>385318.7</v>
      </c>
      <c r="G12" s="19">
        <v>2187503.2999999998</v>
      </c>
      <c r="H12" s="19">
        <v>269650</v>
      </c>
      <c r="I12" s="19"/>
      <c r="J12" s="19">
        <v>7698418</v>
      </c>
      <c r="K12" s="19">
        <v>5827256.7000000002</v>
      </c>
      <c r="L12" s="15">
        <v>-5479222.2999999998</v>
      </c>
      <c r="M12" s="19">
        <v>8046452.3999999994</v>
      </c>
      <c r="N12" s="15">
        <v>4751565.7</v>
      </c>
      <c r="O12" s="19">
        <v>12798018.1</v>
      </c>
      <c r="P12" s="19">
        <v>15255171.399999999</v>
      </c>
      <c r="Q12" s="19">
        <v>729019.2</v>
      </c>
      <c r="R12" s="19">
        <v>229159.2</v>
      </c>
      <c r="S12" s="19">
        <v>14295</v>
      </c>
      <c r="T12" s="19">
        <v>32237.599999999999</v>
      </c>
      <c r="U12" s="19">
        <v>195499.2</v>
      </c>
      <c r="V12" s="19">
        <v>178737.3</v>
      </c>
      <c r="W12" s="19">
        <v>355.7</v>
      </c>
      <c r="X12" s="19">
        <v>429894.7</v>
      </c>
      <c r="Y12" s="19">
        <v>250341.3</v>
      </c>
      <c r="Z12" s="19">
        <v>913943</v>
      </c>
      <c r="AA12" s="15">
        <v>263076.8</v>
      </c>
      <c r="AB12" s="19">
        <v>1857255.8</v>
      </c>
      <c r="AC12" s="19">
        <v>3236559</v>
      </c>
      <c r="AD12" s="19">
        <v>173583.8</v>
      </c>
      <c r="AE12" s="19">
        <v>44633</v>
      </c>
      <c r="AF12" s="19">
        <v>227493.9</v>
      </c>
      <c r="AG12" s="19">
        <v>9730854.0999999996</v>
      </c>
      <c r="AH12" s="19">
        <v>-188824.3</v>
      </c>
      <c r="AI12" s="19">
        <v>18113264.400000002</v>
      </c>
      <c r="AJ12" s="3" t="s">
        <v>3</v>
      </c>
      <c r="AK12" s="19">
        <v>135.19999999999999</v>
      </c>
      <c r="AL12" s="19">
        <v>2251476.9</v>
      </c>
      <c r="AM12" s="19">
        <v>26514.6</v>
      </c>
      <c r="AN12" s="19">
        <v>12007.5</v>
      </c>
      <c r="AO12" s="19">
        <v>1.7</v>
      </c>
      <c r="AP12" s="19">
        <v>-1113.5</v>
      </c>
      <c r="AQ12" s="15">
        <v>384663.4</v>
      </c>
      <c r="AR12" s="19">
        <v>2673685.8000000003</v>
      </c>
      <c r="AS12" s="19">
        <v>15996941.9</v>
      </c>
      <c r="AT12" s="19">
        <v>516030.38387096778</v>
      </c>
      <c r="AU12" s="19">
        <v>-557363.29999999888</v>
      </c>
      <c r="AV12" s="26">
        <v>-3.077100227168322E-2</v>
      </c>
      <c r="AW12" s="14">
        <v>18113264.400000002</v>
      </c>
    </row>
    <row r="13" spans="1:49">
      <c r="A13" s="3" t="s">
        <v>4</v>
      </c>
      <c r="B13" s="19">
        <v>9730854.0999999996</v>
      </c>
      <c r="C13" s="19">
        <v>1117969.3999999999</v>
      </c>
      <c r="D13" s="19">
        <v>439687.1</v>
      </c>
      <c r="E13" s="19">
        <v>181173.2</v>
      </c>
      <c r="F13" s="15">
        <v>361902.4</v>
      </c>
      <c r="G13" s="19">
        <v>2100732.1</v>
      </c>
      <c r="H13" s="19">
        <v>293362.09999999998</v>
      </c>
      <c r="I13" s="19"/>
      <c r="J13" s="19">
        <v>6786835.2000000002</v>
      </c>
      <c r="K13" s="19">
        <v>4618262.8</v>
      </c>
      <c r="L13" s="15">
        <v>-4036864.8</v>
      </c>
      <c r="M13" s="19">
        <v>7368233.2000000002</v>
      </c>
      <c r="N13" s="15">
        <v>3513959</v>
      </c>
      <c r="O13" s="19">
        <v>10882192.199999999</v>
      </c>
      <c r="P13" s="19">
        <v>13276286.399999999</v>
      </c>
      <c r="Q13" s="19">
        <v>677983.7</v>
      </c>
      <c r="R13" s="19">
        <v>215137.3</v>
      </c>
      <c r="S13" s="19">
        <v>13286.6</v>
      </c>
      <c r="T13" s="19">
        <v>23944</v>
      </c>
      <c r="U13" s="19">
        <v>151332.5</v>
      </c>
      <c r="V13" s="19">
        <v>178986.7</v>
      </c>
      <c r="W13" s="19">
        <v>389.5</v>
      </c>
      <c r="X13" s="19">
        <v>481569.1</v>
      </c>
      <c r="Y13" s="19">
        <v>233963.4</v>
      </c>
      <c r="Z13" s="19">
        <v>895457.8</v>
      </c>
      <c r="AA13" s="15">
        <v>261278.3</v>
      </c>
      <c r="AB13" s="19">
        <v>1872268.6</v>
      </c>
      <c r="AC13" s="19">
        <v>3133328.8999999994</v>
      </c>
      <c r="AD13" s="19">
        <v>146984.70000000001</v>
      </c>
      <c r="AE13" s="19">
        <v>34442.6</v>
      </c>
      <c r="AF13" s="19">
        <v>211926.2</v>
      </c>
      <c r="AG13" s="19">
        <v>8740218.4000000004</v>
      </c>
      <c r="AH13" s="19">
        <v>36906.9</v>
      </c>
      <c r="AI13" s="19">
        <v>17043804.399999999</v>
      </c>
      <c r="AJ13" s="3" t="s">
        <v>4</v>
      </c>
      <c r="AK13" s="19">
        <v>45.8</v>
      </c>
      <c r="AL13" s="19">
        <v>1939147.7</v>
      </c>
      <c r="AM13" s="19">
        <v>20933.8</v>
      </c>
      <c r="AN13" s="19">
        <v>5662.7</v>
      </c>
      <c r="AO13" s="19">
        <v>175.2</v>
      </c>
      <c r="AP13" s="19">
        <v>1148</v>
      </c>
      <c r="AQ13" s="15">
        <v>364865</v>
      </c>
      <c r="AR13" s="19">
        <v>2331978.2000000002</v>
      </c>
      <c r="AS13" s="19">
        <v>15316696.9</v>
      </c>
      <c r="AT13" s="19">
        <v>510556.56333333335</v>
      </c>
      <c r="AU13" s="19">
        <v>-604870.70000000112</v>
      </c>
      <c r="AV13" s="26">
        <v>-3.5489183389126502E-2</v>
      </c>
      <c r="AW13" s="14">
        <v>17043804.399999999</v>
      </c>
    </row>
    <row r="14" spans="1:49">
      <c r="A14" s="3" t="s">
        <v>5</v>
      </c>
      <c r="B14" s="19">
        <v>8740218.4000000004</v>
      </c>
      <c r="C14" s="19">
        <v>1142498.8</v>
      </c>
      <c r="D14" s="19">
        <v>455371.3</v>
      </c>
      <c r="E14" s="19">
        <v>184133.1</v>
      </c>
      <c r="F14" s="15">
        <v>363334</v>
      </c>
      <c r="G14" s="19">
        <v>2145337.2000000002</v>
      </c>
      <c r="H14" s="19">
        <v>316022.7</v>
      </c>
      <c r="I14" s="19"/>
      <c r="J14" s="19">
        <v>6646001.5999999996</v>
      </c>
      <c r="K14" s="19">
        <v>5771597.4000000004</v>
      </c>
      <c r="L14" s="15">
        <v>-5024630.5999999996</v>
      </c>
      <c r="M14" s="19">
        <v>7392968.4000000004</v>
      </c>
      <c r="N14" s="15">
        <v>4423191.8</v>
      </c>
      <c r="O14" s="19">
        <v>11816160.199999999</v>
      </c>
      <c r="P14" s="19">
        <v>14277520.099999998</v>
      </c>
      <c r="Q14" s="19">
        <v>733928</v>
      </c>
      <c r="R14" s="19">
        <v>215464.3</v>
      </c>
      <c r="S14" s="19">
        <v>13691.2</v>
      </c>
      <c r="T14" s="19">
        <v>28752</v>
      </c>
      <c r="U14" s="19">
        <v>128878.7</v>
      </c>
      <c r="V14" s="19">
        <v>166490.9</v>
      </c>
      <c r="W14" s="19">
        <v>402</v>
      </c>
      <c r="X14" s="19">
        <v>451035</v>
      </c>
      <c r="Y14" s="19">
        <v>202738</v>
      </c>
      <c r="Z14" s="19">
        <v>857508.4</v>
      </c>
      <c r="AA14" s="15">
        <v>178714.7</v>
      </c>
      <c r="AB14" s="19">
        <v>1689996.0999999999</v>
      </c>
      <c r="AC14" s="19">
        <v>2977603.2</v>
      </c>
      <c r="AD14" s="19">
        <v>166199.1</v>
      </c>
      <c r="AE14" s="19">
        <v>40394.800000000003</v>
      </c>
      <c r="AF14" s="19">
        <v>218629</v>
      </c>
      <c r="AG14" s="19">
        <v>8500581.6999999993</v>
      </c>
      <c r="AH14" s="19">
        <v>-27554.2</v>
      </c>
      <c r="AI14" s="19">
        <v>17041982.899999999</v>
      </c>
      <c r="AJ14" s="3" t="s">
        <v>5</v>
      </c>
      <c r="AK14" s="19">
        <v>4146.3999999999996</v>
      </c>
      <c r="AL14" s="19">
        <v>2140554.2000000002</v>
      </c>
      <c r="AM14" s="19">
        <v>26619.4</v>
      </c>
      <c r="AN14" s="19">
        <v>6017.3</v>
      </c>
      <c r="AO14" s="19">
        <v>463.9</v>
      </c>
      <c r="AP14" s="19">
        <v>-1927.8</v>
      </c>
      <c r="AQ14" s="15">
        <v>364357.1</v>
      </c>
      <c r="AR14" s="19">
        <v>2540230.5</v>
      </c>
      <c r="AS14" s="19">
        <v>15054136.300000001</v>
      </c>
      <c r="AT14" s="19">
        <v>485617.30000000005</v>
      </c>
      <c r="AU14" s="19">
        <v>-552383.90000000224</v>
      </c>
      <c r="AV14" s="26">
        <v>-3.2413123709917717E-2</v>
      </c>
      <c r="AW14" s="14">
        <v>17041982.899999999</v>
      </c>
    </row>
    <row r="15" spans="1:49">
      <c r="A15" s="3" t="s">
        <v>6</v>
      </c>
      <c r="B15" s="19">
        <v>8500437.5</v>
      </c>
      <c r="C15" s="19">
        <v>1135296.2</v>
      </c>
      <c r="D15" s="19">
        <v>432069.6</v>
      </c>
      <c r="E15" s="19">
        <v>174596</v>
      </c>
      <c r="F15" s="15">
        <v>361113.7</v>
      </c>
      <c r="G15" s="19">
        <v>2103075.5</v>
      </c>
      <c r="H15" s="19">
        <v>291028.09999999998</v>
      </c>
      <c r="I15" s="19"/>
      <c r="J15" s="19">
        <v>6922292.5</v>
      </c>
      <c r="K15" s="19">
        <v>5619310.5999999996</v>
      </c>
      <c r="L15" s="15">
        <v>-5255756.7</v>
      </c>
      <c r="M15" s="19">
        <v>7285846.3999999994</v>
      </c>
      <c r="N15" s="15">
        <v>4614780.7</v>
      </c>
      <c r="O15" s="19">
        <v>11900627.1</v>
      </c>
      <c r="P15" s="19">
        <v>14294730.699999999</v>
      </c>
      <c r="Q15" s="19">
        <v>739108</v>
      </c>
      <c r="R15" s="19">
        <v>206558.8</v>
      </c>
      <c r="S15" s="19">
        <v>14479.8</v>
      </c>
      <c r="T15" s="19">
        <v>25559</v>
      </c>
      <c r="U15" s="19">
        <v>115015.1</v>
      </c>
      <c r="V15" s="19">
        <v>157016.9</v>
      </c>
      <c r="W15" s="19">
        <v>437.1</v>
      </c>
      <c r="X15" s="19">
        <v>431992.3</v>
      </c>
      <c r="Y15" s="19">
        <v>163364.79999999999</v>
      </c>
      <c r="Z15" s="19">
        <v>839149.2</v>
      </c>
      <c r="AA15" s="15">
        <v>0</v>
      </c>
      <c r="AB15" s="19">
        <v>1434506.2999999998</v>
      </c>
      <c r="AC15" s="19">
        <v>2692681</v>
      </c>
      <c r="AD15" s="19">
        <v>153174</v>
      </c>
      <c r="AE15" s="19">
        <v>37547.599999999999</v>
      </c>
      <c r="AF15" s="19">
        <v>218642.5</v>
      </c>
      <c r="AG15" s="19">
        <v>8533682.5999999996</v>
      </c>
      <c r="AH15" s="19">
        <v>-66868</v>
      </c>
      <c r="AI15" s="19">
        <v>16477934.499999998</v>
      </c>
      <c r="AJ15" s="3" t="s">
        <v>6</v>
      </c>
      <c r="AK15" s="19">
        <v>16784</v>
      </c>
      <c r="AL15" s="19">
        <v>2105539.1</v>
      </c>
      <c r="AM15" s="19">
        <v>22052.2</v>
      </c>
      <c r="AN15" s="19">
        <v>26787.3</v>
      </c>
      <c r="AO15" s="19">
        <v>0</v>
      </c>
      <c r="AP15" s="19">
        <v>-414.7</v>
      </c>
      <c r="AQ15" s="15">
        <v>273190.09999999998</v>
      </c>
      <c r="AR15" s="19">
        <v>2443938</v>
      </c>
      <c r="AS15" s="19">
        <v>14334287.9</v>
      </c>
      <c r="AT15" s="19">
        <v>477809.59666666668</v>
      </c>
      <c r="AU15" s="19">
        <v>-300291.40000000224</v>
      </c>
      <c r="AV15" s="26">
        <v>-1.8223849597169006E-2</v>
      </c>
      <c r="AW15" s="14">
        <v>16477934.499999998</v>
      </c>
    </row>
    <row r="16" spans="1:49">
      <c r="A16" s="3" t="s">
        <v>7</v>
      </c>
      <c r="B16" s="19">
        <v>8533682.5999999996</v>
      </c>
      <c r="C16" s="19">
        <v>1173953.7</v>
      </c>
      <c r="D16" s="19">
        <v>437863.5</v>
      </c>
      <c r="E16" s="19">
        <v>189026.9</v>
      </c>
      <c r="F16" s="15">
        <v>376886.5</v>
      </c>
      <c r="G16" s="19">
        <v>2177730.5999999996</v>
      </c>
      <c r="H16" s="19">
        <v>314406.40000000002</v>
      </c>
      <c r="I16" s="19"/>
      <c r="J16" s="19">
        <v>7513478.4000000004</v>
      </c>
      <c r="K16" s="19">
        <v>6554798.7000000002</v>
      </c>
      <c r="L16" s="15">
        <v>-5965509.2999999998</v>
      </c>
      <c r="M16" s="19">
        <v>8102767.8000000017</v>
      </c>
      <c r="N16" s="15">
        <v>5171331.4000000004</v>
      </c>
      <c r="O16" s="19">
        <v>13274099.200000003</v>
      </c>
      <c r="P16" s="19">
        <v>15766236.200000003</v>
      </c>
      <c r="Q16" s="19">
        <v>780545.3</v>
      </c>
      <c r="R16" s="19">
        <v>275002.8</v>
      </c>
      <c r="S16" s="19">
        <v>30245.9</v>
      </c>
      <c r="T16" s="19">
        <v>23609.7</v>
      </c>
      <c r="U16" s="19">
        <v>111794.7</v>
      </c>
      <c r="V16" s="19">
        <v>162974.79999999999</v>
      </c>
      <c r="W16" s="19">
        <v>701.2</v>
      </c>
      <c r="X16" s="19">
        <v>452457.5</v>
      </c>
      <c r="Y16" s="19">
        <v>263138.7</v>
      </c>
      <c r="Z16" s="19">
        <v>851428.6</v>
      </c>
      <c r="AA16" s="15">
        <v>256651</v>
      </c>
      <c r="AB16" s="19">
        <v>1823675.7999999998</v>
      </c>
      <c r="AC16" s="19">
        <v>3208550.2</v>
      </c>
      <c r="AD16" s="19">
        <v>177310.8</v>
      </c>
      <c r="AE16" s="19">
        <v>47825</v>
      </c>
      <c r="AF16" s="19">
        <v>235025.7</v>
      </c>
      <c r="AG16" s="19">
        <v>8827999.5</v>
      </c>
      <c r="AH16" s="19">
        <v>-30970.400000000001</v>
      </c>
      <c r="AI16" s="19">
        <v>18189337.600000005</v>
      </c>
      <c r="AJ16" s="3" t="s">
        <v>7</v>
      </c>
      <c r="AK16" s="19">
        <v>39977.699999999997</v>
      </c>
      <c r="AL16" s="19">
        <v>2266317.2000000002</v>
      </c>
      <c r="AM16" s="19">
        <v>19295.900000000001</v>
      </c>
      <c r="AN16" s="19">
        <v>26408.9</v>
      </c>
      <c r="AO16" s="19">
        <v>0</v>
      </c>
      <c r="AP16" s="19">
        <v>1962.6</v>
      </c>
      <c r="AQ16" s="15">
        <v>352684.5</v>
      </c>
      <c r="AR16" s="19">
        <v>2706646.8000000003</v>
      </c>
      <c r="AS16" s="19">
        <v>15791349.1</v>
      </c>
      <c r="AT16" s="19">
        <v>509398.3580645161</v>
      </c>
      <c r="AU16" s="19">
        <v>-308658.29999999516</v>
      </c>
      <c r="AV16" s="26">
        <v>-1.696918858661434E-2</v>
      </c>
      <c r="AW16" s="14">
        <v>18189337.600000005</v>
      </c>
    </row>
    <row r="17" spans="1:49">
      <c r="A17" s="3" t="s">
        <v>8</v>
      </c>
      <c r="B17" s="19">
        <v>8827999.5</v>
      </c>
      <c r="C17" s="19">
        <v>1156635.8999999999</v>
      </c>
      <c r="D17" s="19">
        <v>438643.9</v>
      </c>
      <c r="E17" s="19">
        <v>197480.3</v>
      </c>
      <c r="F17" s="15">
        <v>375765.1</v>
      </c>
      <c r="G17" s="19">
        <v>2168525.1999999997</v>
      </c>
      <c r="H17" s="19">
        <v>286346</v>
      </c>
      <c r="I17" s="19"/>
      <c r="J17" s="19">
        <v>7894921</v>
      </c>
      <c r="K17" s="19">
        <v>7263399.5999999996</v>
      </c>
      <c r="L17" s="15">
        <v>-6646640.2000000002</v>
      </c>
      <c r="M17" s="19">
        <v>8511680.3999999985</v>
      </c>
      <c r="N17" s="15">
        <v>5818959.5</v>
      </c>
      <c r="O17" s="19">
        <v>14330639.899999999</v>
      </c>
      <c r="P17" s="19">
        <v>16785511.099999998</v>
      </c>
      <c r="Q17" s="19">
        <v>702759.3</v>
      </c>
      <c r="R17" s="19">
        <v>274485.7</v>
      </c>
      <c r="S17" s="19">
        <v>12794</v>
      </c>
      <c r="T17" s="19">
        <v>23625</v>
      </c>
      <c r="U17" s="19">
        <v>168978.8</v>
      </c>
      <c r="V17" s="19">
        <v>163381.5</v>
      </c>
      <c r="W17" s="19">
        <v>499.2</v>
      </c>
      <c r="X17" s="19">
        <v>442391.6</v>
      </c>
      <c r="Y17" s="19">
        <v>306519</v>
      </c>
      <c r="Z17" s="19">
        <v>870204.1</v>
      </c>
      <c r="AA17" s="15">
        <v>305139.90000000002</v>
      </c>
      <c r="AB17" s="19">
        <v>1924254.6</v>
      </c>
      <c r="AC17" s="19">
        <v>3270778.1</v>
      </c>
      <c r="AD17" s="19">
        <v>182202.1</v>
      </c>
      <c r="AE17" s="19">
        <v>54882.8</v>
      </c>
      <c r="AF17" s="19">
        <v>217772.7</v>
      </c>
      <c r="AG17" s="19">
        <v>9348480.6999999993</v>
      </c>
      <c r="AH17" s="19">
        <v>-183469.2</v>
      </c>
      <c r="AI17" s="19">
        <v>18897481.199999999</v>
      </c>
      <c r="AJ17" s="3" t="s">
        <v>8</v>
      </c>
      <c r="AK17" s="19">
        <v>20866.2</v>
      </c>
      <c r="AL17" s="19">
        <v>2466387.4</v>
      </c>
      <c r="AM17" s="19">
        <v>21689.8</v>
      </c>
      <c r="AN17" s="19">
        <v>16857.099999999999</v>
      </c>
      <c r="AO17" s="19">
        <v>3261.1</v>
      </c>
      <c r="AP17" s="19">
        <v>258</v>
      </c>
      <c r="AQ17" s="15">
        <v>415621.6</v>
      </c>
      <c r="AR17" s="19">
        <v>2944941.2</v>
      </c>
      <c r="AS17" s="19">
        <v>16434103.1</v>
      </c>
      <c r="AT17" s="19">
        <v>530132.3580645161</v>
      </c>
      <c r="AU17" s="19">
        <v>-481563.09999999963</v>
      </c>
      <c r="AV17" s="26">
        <v>-2.5482925205926366E-2</v>
      </c>
      <c r="AW17" s="14">
        <v>18897481.199999999</v>
      </c>
    </row>
    <row r="18" spans="1:49">
      <c r="A18" s="3" t="s">
        <v>9</v>
      </c>
      <c r="B18" s="19">
        <v>9348266.5999999996</v>
      </c>
      <c r="C18" s="19">
        <v>1158360.3</v>
      </c>
      <c r="D18" s="19">
        <v>423236.6</v>
      </c>
      <c r="E18" s="19">
        <v>189156.1</v>
      </c>
      <c r="F18" s="15">
        <v>361004.7</v>
      </c>
      <c r="G18" s="19">
        <v>2131757.7000000002</v>
      </c>
      <c r="H18" s="19">
        <v>342119.9</v>
      </c>
      <c r="I18" s="19"/>
      <c r="J18" s="19">
        <v>7670233.2000000002</v>
      </c>
      <c r="K18" s="19">
        <v>5858772.2999999998</v>
      </c>
      <c r="L18" s="15">
        <v>-5469434.4000000004</v>
      </c>
      <c r="M18" s="19">
        <v>8059571.0999999996</v>
      </c>
      <c r="N18" s="15">
        <v>4810801.5999999996</v>
      </c>
      <c r="O18" s="19">
        <v>12870372.699999999</v>
      </c>
      <c r="P18" s="19">
        <v>15344250.299999999</v>
      </c>
      <c r="Q18" s="19">
        <v>759092.8</v>
      </c>
      <c r="R18" s="19">
        <v>244316.9</v>
      </c>
      <c r="S18" s="19">
        <v>12842.7</v>
      </c>
      <c r="T18" s="19">
        <v>29276.799999999999</v>
      </c>
      <c r="U18" s="19">
        <v>135713.60000000001</v>
      </c>
      <c r="V18" s="19">
        <v>156491.79999999999</v>
      </c>
      <c r="W18" s="19">
        <v>535.4</v>
      </c>
      <c r="X18" s="19">
        <v>324925.8</v>
      </c>
      <c r="Y18" s="19">
        <v>311524.09999999998</v>
      </c>
      <c r="Z18" s="19">
        <v>826385.3</v>
      </c>
      <c r="AA18" s="15">
        <v>288270.40000000002</v>
      </c>
      <c r="AB18" s="19">
        <v>1751105.6</v>
      </c>
      <c r="AC18" s="19">
        <v>3089375.6</v>
      </c>
      <c r="AD18" s="19">
        <v>164416.6</v>
      </c>
      <c r="AE18" s="19">
        <v>46092.9</v>
      </c>
      <c r="AF18" s="19">
        <v>233711</v>
      </c>
      <c r="AG18" s="19">
        <v>9024224.0999999996</v>
      </c>
      <c r="AH18" s="19">
        <v>-164340.6</v>
      </c>
      <c r="AI18" s="19">
        <v>18149107.299999997</v>
      </c>
      <c r="AJ18" s="3" t="s">
        <v>9</v>
      </c>
      <c r="AK18" s="19">
        <v>10474.200000000001</v>
      </c>
      <c r="AL18" s="19">
        <v>2407024.1</v>
      </c>
      <c r="AM18" s="19">
        <v>26039</v>
      </c>
      <c r="AN18" s="19">
        <v>24293.599999999999</v>
      </c>
      <c r="AO18" s="19">
        <v>0.2</v>
      </c>
      <c r="AP18" s="19">
        <v>-361.4</v>
      </c>
      <c r="AQ18" s="15">
        <v>343154.6</v>
      </c>
      <c r="AR18" s="19">
        <v>2810624.3000000007</v>
      </c>
      <c r="AS18" s="19">
        <v>15726638.9</v>
      </c>
      <c r="AT18" s="19">
        <v>524221.29666666669</v>
      </c>
      <c r="AU18" s="19">
        <v>-388155.9000000041</v>
      </c>
      <c r="AV18" s="26">
        <v>-2.1387051913016358E-2</v>
      </c>
      <c r="AW18" s="14">
        <v>18149107.299999997</v>
      </c>
    </row>
    <row r="19" spans="1:49">
      <c r="A19" s="3" t="s">
        <v>10</v>
      </c>
      <c r="B19" s="19">
        <v>9024224.0999999996</v>
      </c>
      <c r="C19" s="19">
        <v>1222837.1000000001</v>
      </c>
      <c r="D19" s="19">
        <v>451666.4</v>
      </c>
      <c r="E19" s="19">
        <v>183718.6</v>
      </c>
      <c r="F19" s="15">
        <v>370560.7</v>
      </c>
      <c r="G19" s="19">
        <v>2228782.8000000003</v>
      </c>
      <c r="H19" s="19">
        <v>367756.3</v>
      </c>
      <c r="I19" s="19"/>
      <c r="J19" s="19">
        <v>7991348.4000000004</v>
      </c>
      <c r="K19" s="19">
        <v>5386189.4000000004</v>
      </c>
      <c r="L19" s="15">
        <v>-5083797.9000000004</v>
      </c>
      <c r="M19" s="19">
        <v>8293739.9000000004</v>
      </c>
      <c r="N19" s="15">
        <v>4436681.7</v>
      </c>
      <c r="O19" s="19">
        <v>12730421.600000001</v>
      </c>
      <c r="P19" s="19">
        <v>15326960.700000003</v>
      </c>
      <c r="Q19" s="19">
        <v>815890.4</v>
      </c>
      <c r="R19" s="19">
        <v>284747.3</v>
      </c>
      <c r="S19" s="19">
        <v>13721.3</v>
      </c>
      <c r="T19" s="19">
        <v>25588.7</v>
      </c>
      <c r="U19" s="19">
        <v>213354.7</v>
      </c>
      <c r="V19" s="19">
        <v>178004.1</v>
      </c>
      <c r="W19" s="19">
        <v>491.2</v>
      </c>
      <c r="X19" s="19">
        <v>433712.6</v>
      </c>
      <c r="Y19" s="19">
        <v>334624.5</v>
      </c>
      <c r="Z19" s="19">
        <v>877106.9</v>
      </c>
      <c r="AA19" s="15">
        <v>274325.59999999998</v>
      </c>
      <c r="AB19" s="19">
        <v>1919769.6000000001</v>
      </c>
      <c r="AC19" s="19">
        <v>3451567.3</v>
      </c>
      <c r="AD19" s="19">
        <v>146481.20000000001</v>
      </c>
      <c r="AE19" s="19">
        <v>49987</v>
      </c>
      <c r="AF19" s="19">
        <v>246536.4</v>
      </c>
      <c r="AG19" s="19">
        <v>9014800.5999999996</v>
      </c>
      <c r="AH19" s="19">
        <v>-53393.1</v>
      </c>
      <c r="AI19" s="19">
        <v>18291553.800000004</v>
      </c>
      <c r="AJ19" s="3" t="s">
        <v>10</v>
      </c>
      <c r="AK19" s="19">
        <v>12787.9</v>
      </c>
      <c r="AL19" s="19">
        <v>2385995.7000000002</v>
      </c>
      <c r="AM19" s="19">
        <v>22285.4</v>
      </c>
      <c r="AN19" s="19">
        <v>605.4</v>
      </c>
      <c r="AO19" s="19">
        <v>668.3</v>
      </c>
      <c r="AP19" s="19">
        <v>-914.1</v>
      </c>
      <c r="AQ19" s="15">
        <v>365393.4</v>
      </c>
      <c r="AR19" s="19">
        <v>2786821.9999999995</v>
      </c>
      <c r="AS19" s="19">
        <v>15934375.199999999</v>
      </c>
      <c r="AT19" s="19">
        <v>514012.10322580644</v>
      </c>
      <c r="AU19" s="19">
        <v>-429643.39999999478</v>
      </c>
      <c r="AV19" s="26">
        <v>-2.3488622382642786E-2</v>
      </c>
      <c r="AW19" s="14">
        <v>18291553.800000004</v>
      </c>
    </row>
    <row r="20" spans="1:49">
      <c r="A20" s="3" t="s">
        <v>11</v>
      </c>
      <c r="B20" s="19">
        <v>9014799.4000000004</v>
      </c>
      <c r="C20" s="19">
        <v>1231895.8999999999</v>
      </c>
      <c r="D20" s="19">
        <v>450020.8</v>
      </c>
      <c r="E20" s="19">
        <v>182571.6</v>
      </c>
      <c r="F20" s="15">
        <v>376381.5</v>
      </c>
      <c r="G20" s="19">
        <v>2240869.7999999998</v>
      </c>
      <c r="H20" s="19">
        <v>337483</v>
      </c>
      <c r="I20" s="19"/>
      <c r="J20" s="19">
        <v>7846736</v>
      </c>
      <c r="K20" s="19">
        <v>6761440.9000000004</v>
      </c>
      <c r="L20" s="15">
        <v>-6068384</v>
      </c>
      <c r="M20" s="19">
        <v>8539792.9000000004</v>
      </c>
      <c r="N20" s="15">
        <v>5161872.5999999996</v>
      </c>
      <c r="O20" s="19">
        <v>13701665.5</v>
      </c>
      <c r="P20" s="19">
        <v>16280018.300000001</v>
      </c>
      <c r="Q20" s="19">
        <v>856158</v>
      </c>
      <c r="R20" s="19">
        <v>269120.09999999998</v>
      </c>
      <c r="S20" s="19">
        <v>14852.9</v>
      </c>
      <c r="T20" s="19">
        <v>25963.8</v>
      </c>
      <c r="U20" s="19">
        <v>211847.3</v>
      </c>
      <c r="V20" s="19">
        <v>172558.5</v>
      </c>
      <c r="W20" s="19">
        <v>598</v>
      </c>
      <c r="X20" s="19">
        <v>423050.8</v>
      </c>
      <c r="Y20" s="19">
        <v>351028.7</v>
      </c>
      <c r="Z20" s="19">
        <v>830633.8</v>
      </c>
      <c r="AA20" s="15">
        <v>260126.5</v>
      </c>
      <c r="AB20" s="19">
        <v>1864839.8</v>
      </c>
      <c r="AC20" s="19">
        <v>3415938.4000000004</v>
      </c>
      <c r="AD20" s="19">
        <v>176020.7</v>
      </c>
      <c r="AE20" s="19">
        <v>69049.899999999994</v>
      </c>
      <c r="AF20" s="19">
        <v>259928.6</v>
      </c>
      <c r="AG20" s="19">
        <v>10208666.9</v>
      </c>
      <c r="AH20" s="19">
        <v>-110569</v>
      </c>
      <c r="AI20" s="19">
        <v>17886521</v>
      </c>
      <c r="AJ20" s="3" t="s">
        <v>11</v>
      </c>
      <c r="AK20" s="19">
        <v>22590.7</v>
      </c>
      <c r="AL20" s="19">
        <v>2256431.5</v>
      </c>
      <c r="AM20" s="19">
        <v>22760</v>
      </c>
      <c r="AN20" s="19">
        <v>8584</v>
      </c>
      <c r="AO20" s="19">
        <v>0</v>
      </c>
      <c r="AP20" s="19">
        <v>-981.1</v>
      </c>
      <c r="AQ20" s="15">
        <v>355926.8</v>
      </c>
      <c r="AR20" s="19">
        <v>2665311.9</v>
      </c>
      <c r="AS20" s="19">
        <v>15538009.4</v>
      </c>
      <c r="AT20" s="19">
        <v>517933.64666666667</v>
      </c>
      <c r="AU20" s="19">
        <v>-316800.30000000075</v>
      </c>
      <c r="AV20" s="26">
        <v>-1.7711677972479987E-2</v>
      </c>
      <c r="AW20" s="14">
        <v>17886521</v>
      </c>
    </row>
    <row r="21" spans="1:49">
      <c r="A21" s="3" t="s">
        <v>12</v>
      </c>
      <c r="B21" s="19">
        <v>10208666.9</v>
      </c>
      <c r="C21" s="19">
        <v>1294838.5</v>
      </c>
      <c r="D21" s="19">
        <v>466456.5</v>
      </c>
      <c r="E21" s="19">
        <v>195524</v>
      </c>
      <c r="F21" s="15">
        <v>384014.7</v>
      </c>
      <c r="G21" s="19">
        <v>2340833.7000000002</v>
      </c>
      <c r="H21" s="19">
        <v>334805.3</v>
      </c>
      <c r="I21" s="19"/>
      <c r="J21" s="19">
        <v>8170553.4000000004</v>
      </c>
      <c r="K21" s="19">
        <v>7129421</v>
      </c>
      <c r="L21" s="15">
        <v>-6839555.7000000002</v>
      </c>
      <c r="M21" s="19">
        <v>8460418.6999999993</v>
      </c>
      <c r="N21" s="15">
        <v>6050005.5999999996</v>
      </c>
      <c r="O21" s="19">
        <v>14510424.299999999</v>
      </c>
      <c r="P21" s="19">
        <v>17186063.300000001</v>
      </c>
      <c r="Q21" s="19">
        <v>902476.80000000005</v>
      </c>
      <c r="R21" s="19">
        <v>262823.09999999998</v>
      </c>
      <c r="S21" s="19">
        <v>14065.6</v>
      </c>
      <c r="T21" s="19">
        <v>27187.200000000001</v>
      </c>
      <c r="U21" s="19">
        <v>156231.29999999999</v>
      </c>
      <c r="V21" s="19">
        <v>171489.5</v>
      </c>
      <c r="W21" s="19">
        <v>532</v>
      </c>
      <c r="X21" s="19">
        <v>398128.4</v>
      </c>
      <c r="Y21" s="19">
        <v>407406.3</v>
      </c>
      <c r="Z21" s="19">
        <v>828499</v>
      </c>
      <c r="AA21" s="15">
        <v>291057.5</v>
      </c>
      <c r="AB21" s="19">
        <v>1925091.2</v>
      </c>
      <c r="AC21" s="19">
        <v>3459896.6999999997</v>
      </c>
      <c r="AD21" s="19">
        <v>182978.3</v>
      </c>
      <c r="AE21" s="19">
        <v>76465</v>
      </c>
      <c r="AF21" s="19">
        <v>276612.5</v>
      </c>
      <c r="AG21" s="19">
        <v>10656071.300000001</v>
      </c>
      <c r="AH21" s="19">
        <v>-24056.7</v>
      </c>
      <c r="AI21" s="19">
        <v>19638443.100000001</v>
      </c>
      <c r="AJ21" s="3" t="s">
        <v>12</v>
      </c>
      <c r="AK21" s="19">
        <v>16768.099999999999</v>
      </c>
      <c r="AL21" s="19">
        <v>2460947.4</v>
      </c>
      <c r="AM21" s="19">
        <v>23174.7</v>
      </c>
      <c r="AN21" s="19">
        <v>25761.3</v>
      </c>
      <c r="AO21" s="19">
        <v>379.6</v>
      </c>
      <c r="AP21" s="19">
        <v>-136.19999999999999</v>
      </c>
      <c r="AQ21" s="15">
        <v>397611.7</v>
      </c>
      <c r="AR21" s="19">
        <v>2924506.6</v>
      </c>
      <c r="AS21" s="19">
        <v>17029179.5</v>
      </c>
      <c r="AT21" s="19">
        <v>549328.37096774194</v>
      </c>
      <c r="AU21" s="19">
        <v>-315242.99999999814</v>
      </c>
      <c r="AV21" s="26">
        <v>-1.6052341745970592E-2</v>
      </c>
      <c r="AW21" s="14">
        <v>19638443.100000001</v>
      </c>
    </row>
    <row r="22" spans="1:49">
      <c r="A22" s="35" t="s">
        <v>128</v>
      </c>
      <c r="B22" s="9">
        <v>9541435.0999999996</v>
      </c>
      <c r="C22" s="9">
        <v>14000562.4</v>
      </c>
      <c r="D22" s="9">
        <v>5259273.2</v>
      </c>
      <c r="E22" s="9">
        <v>2192916.7999999998</v>
      </c>
      <c r="F22" s="10">
        <v>4431937.3000000007</v>
      </c>
      <c r="G22" s="19">
        <v>25884689.700000003</v>
      </c>
      <c r="H22" s="9">
        <v>3678945.7999999993</v>
      </c>
      <c r="I22" s="9"/>
      <c r="J22" s="9">
        <v>89924196.100000009</v>
      </c>
      <c r="K22" s="9">
        <v>73997677.5</v>
      </c>
      <c r="L22" s="10">
        <v>-68301831.299999997</v>
      </c>
      <c r="M22" s="19">
        <v>95620042.300000027</v>
      </c>
      <c r="N22" s="10">
        <v>59565208.400000006</v>
      </c>
      <c r="O22" s="19">
        <v>155185250.70000005</v>
      </c>
      <c r="P22" s="19">
        <v>184748886.20000005</v>
      </c>
      <c r="Q22" s="9">
        <v>8980321.6999999993</v>
      </c>
      <c r="R22" s="9">
        <v>2944984.4000000004</v>
      </c>
      <c r="S22" s="9">
        <v>180749.80000000002</v>
      </c>
      <c r="T22" s="9">
        <v>319900.09999999998</v>
      </c>
      <c r="U22" s="9">
        <v>1953598.3000000003</v>
      </c>
      <c r="V22" s="9">
        <v>2018114.3000000003</v>
      </c>
      <c r="W22" s="9">
        <v>5453.2</v>
      </c>
      <c r="X22" s="9">
        <v>4981564.7</v>
      </c>
      <c r="Y22" s="9">
        <v>3320013.1</v>
      </c>
      <c r="Z22" s="9">
        <v>10289922.800000001</v>
      </c>
      <c r="AA22" s="10">
        <v>2906094.6</v>
      </c>
      <c r="AB22" s="9">
        <v>21497595.199999999</v>
      </c>
      <c r="AC22" s="19">
        <v>37900717.000000007</v>
      </c>
      <c r="AD22" s="9">
        <v>2022566.4</v>
      </c>
      <c r="AE22" s="9">
        <v>619926.6</v>
      </c>
      <c r="AF22" s="9">
        <v>2759088</v>
      </c>
      <c r="AG22" s="9">
        <v>10656071.300000001</v>
      </c>
      <c r="AH22" s="9">
        <v>-870409.6</v>
      </c>
      <c r="AI22" s="60">
        <v>215262616.90000001</v>
      </c>
      <c r="AJ22" s="35" t="s">
        <v>128</v>
      </c>
      <c r="AK22" s="9">
        <v>144824.09999999998</v>
      </c>
      <c r="AL22" s="9">
        <v>27225991.899999999</v>
      </c>
      <c r="AM22" s="9">
        <v>275884.3</v>
      </c>
      <c r="AN22" s="9">
        <v>195262.1</v>
      </c>
      <c r="AO22" s="9">
        <v>4984</v>
      </c>
      <c r="AP22" s="9">
        <v>-5433.9000000000005</v>
      </c>
      <c r="AQ22" s="10">
        <v>4252035.5999999996</v>
      </c>
      <c r="AR22" s="9">
        <v>32093548.100000001</v>
      </c>
      <c r="AS22" s="9">
        <v>188395566.59999999</v>
      </c>
      <c r="AT22" s="19">
        <v>516151.07675627241</v>
      </c>
      <c r="AU22" s="9">
        <v>-5226497.7999999952</v>
      </c>
      <c r="AV22" s="26">
        <v>-2.4279635151085981E-2</v>
      </c>
      <c r="AW22" s="9">
        <v>215262616.90000001</v>
      </c>
    </row>
    <row r="23" spans="1:49">
      <c r="A23" s="62" t="s">
        <v>1</v>
      </c>
      <c r="B23" s="64">
        <v>10656076.6</v>
      </c>
      <c r="C23" s="64">
        <v>1297590.8999999999</v>
      </c>
      <c r="D23" s="64">
        <v>453870.3</v>
      </c>
      <c r="E23" s="64">
        <v>190360.4</v>
      </c>
      <c r="F23" s="66">
        <v>386766.6</v>
      </c>
      <c r="G23" s="64">
        <v>2328588.1999999997</v>
      </c>
      <c r="H23" s="64">
        <v>316985.8</v>
      </c>
      <c r="I23" s="64"/>
      <c r="J23" s="64">
        <v>8027850.5999999996</v>
      </c>
      <c r="K23" s="64">
        <v>6358057.7000000002</v>
      </c>
      <c r="L23" s="66">
        <v>-5770934</v>
      </c>
      <c r="M23" s="64">
        <v>8614974.3000000007</v>
      </c>
      <c r="N23" s="66">
        <v>5133830.7</v>
      </c>
      <c r="O23" s="64">
        <v>13748805</v>
      </c>
      <c r="P23" s="64">
        <v>16394379</v>
      </c>
      <c r="Q23" s="64">
        <v>874431.8</v>
      </c>
      <c r="R23" s="64">
        <v>297606.09999999998</v>
      </c>
      <c r="S23" s="64">
        <v>16038.2</v>
      </c>
      <c r="T23" s="64">
        <v>25468.9</v>
      </c>
      <c r="U23" s="64">
        <v>194290.2</v>
      </c>
      <c r="V23" s="64">
        <v>177726.2</v>
      </c>
      <c r="W23" s="64">
        <v>504.7</v>
      </c>
      <c r="X23" s="64">
        <v>392563.20000000001</v>
      </c>
      <c r="Y23" s="64">
        <v>395953</v>
      </c>
      <c r="Z23" s="64">
        <v>843041.2</v>
      </c>
      <c r="AA23" s="66">
        <v>249240</v>
      </c>
      <c r="AB23" s="64">
        <v>1880797.4</v>
      </c>
      <c r="AC23" s="64">
        <v>3466863.5</v>
      </c>
      <c r="AD23" s="64">
        <v>186713.8</v>
      </c>
      <c r="AE23" s="64">
        <v>79125.3</v>
      </c>
      <c r="AF23" s="64">
        <v>261895.1</v>
      </c>
      <c r="AG23" s="64">
        <v>10405492.800000001</v>
      </c>
      <c r="AH23" s="64">
        <v>24718.799999999999</v>
      </c>
      <c r="AI23" s="64">
        <v>19608810.899999999</v>
      </c>
      <c r="AJ23" s="62" t="s">
        <v>1</v>
      </c>
      <c r="AK23" s="64">
        <v>15165.8</v>
      </c>
      <c r="AL23" s="64">
        <v>2477174.2000000002</v>
      </c>
      <c r="AM23" s="64">
        <v>23226.2</v>
      </c>
      <c r="AN23" s="64">
        <v>15520.9</v>
      </c>
      <c r="AO23" s="64">
        <v>0</v>
      </c>
      <c r="AP23" s="64">
        <v>-6597.8</v>
      </c>
      <c r="AQ23" s="66">
        <v>364692.5</v>
      </c>
      <c r="AR23" s="64">
        <v>2889181.8000000003</v>
      </c>
      <c r="AS23" s="64">
        <v>16946295.699999999</v>
      </c>
      <c r="AT23" s="64">
        <v>546654.69999999995</v>
      </c>
      <c r="AU23" s="64">
        <v>-226666.60000000149</v>
      </c>
      <c r="AV23" s="69">
        <v>-1.1559426074122706E-2</v>
      </c>
      <c r="AW23" s="70">
        <v>19608810.899999999</v>
      </c>
    </row>
    <row r="24" spans="1:49">
      <c r="A24" s="62" t="s">
        <v>2</v>
      </c>
      <c r="B24" s="64">
        <v>10405492.800000001</v>
      </c>
      <c r="C24" s="64">
        <v>1179548.5</v>
      </c>
      <c r="D24" s="64">
        <v>414968.5</v>
      </c>
      <c r="E24" s="64">
        <v>168652.9</v>
      </c>
      <c r="F24" s="66">
        <v>357691</v>
      </c>
      <c r="G24" s="64">
        <v>2120860.9</v>
      </c>
      <c r="H24" s="64">
        <v>294642.3</v>
      </c>
      <c r="I24" s="64"/>
      <c r="J24" s="64">
        <v>7224902.5</v>
      </c>
      <c r="K24" s="64">
        <v>6375617.2999999998</v>
      </c>
      <c r="L24" s="66">
        <v>-5737573.0999999996</v>
      </c>
      <c r="M24" s="64">
        <v>7862946.7000000011</v>
      </c>
      <c r="N24" s="66">
        <v>5014204.3</v>
      </c>
      <c r="O24" s="64">
        <v>12877151</v>
      </c>
      <c r="P24" s="64">
        <v>15292654.200000001</v>
      </c>
      <c r="Q24" s="64">
        <v>793069.7</v>
      </c>
      <c r="R24" s="64">
        <v>255288</v>
      </c>
      <c r="S24" s="64">
        <v>15023.9</v>
      </c>
      <c r="T24" s="64">
        <v>24106</v>
      </c>
      <c r="U24" s="64">
        <v>153699.6</v>
      </c>
      <c r="V24" s="64">
        <v>174211.6</v>
      </c>
      <c r="W24" s="64">
        <v>430.5</v>
      </c>
      <c r="X24" s="64">
        <v>356354.3</v>
      </c>
      <c r="Y24" s="64">
        <v>346722.5</v>
      </c>
      <c r="Z24" s="64">
        <v>750761.1</v>
      </c>
      <c r="AA24" s="66">
        <v>255443.4</v>
      </c>
      <c r="AB24" s="64">
        <v>1709281.2999999998</v>
      </c>
      <c r="AC24" s="64">
        <v>3125110.6</v>
      </c>
      <c r="AD24" s="64">
        <v>178910</v>
      </c>
      <c r="AE24" s="64">
        <v>80315.3</v>
      </c>
      <c r="AF24" s="64">
        <v>236157.2</v>
      </c>
      <c r="AG24" s="64">
        <v>10631990.300000001</v>
      </c>
      <c r="AH24" s="64">
        <v>267455.2</v>
      </c>
      <c r="AI24" s="64">
        <v>17963340</v>
      </c>
      <c r="AJ24" s="62" t="s">
        <v>2</v>
      </c>
      <c r="AK24" s="64">
        <v>15335.3</v>
      </c>
      <c r="AL24" s="64">
        <v>2494040</v>
      </c>
      <c r="AM24" s="64">
        <v>24120.400000000001</v>
      </c>
      <c r="AN24" s="64">
        <v>27656.9</v>
      </c>
      <c r="AO24" s="64">
        <v>0</v>
      </c>
      <c r="AP24" s="64">
        <v>5420</v>
      </c>
      <c r="AQ24" s="66">
        <v>433080.4</v>
      </c>
      <c r="AR24" s="64">
        <v>2999652.9999999995</v>
      </c>
      <c r="AS24" s="64">
        <v>15229252.9</v>
      </c>
      <c r="AT24" s="64">
        <v>543901.88928571425</v>
      </c>
      <c r="AU24" s="64">
        <v>-265565.90000000037</v>
      </c>
      <c r="AV24" s="69">
        <v>-1.4783770724152656E-2</v>
      </c>
      <c r="AW24" s="70">
        <v>17963340</v>
      </c>
    </row>
    <row r="25" spans="1:49">
      <c r="A25" s="62" t="s">
        <v>3</v>
      </c>
      <c r="B25" s="64">
        <v>10631940.800000001</v>
      </c>
      <c r="C25" s="64">
        <v>1329205.3999999999</v>
      </c>
      <c r="D25" s="64">
        <v>473016.6</v>
      </c>
      <c r="E25" s="64">
        <v>191126.5</v>
      </c>
      <c r="F25" s="66">
        <v>395290.4</v>
      </c>
      <c r="G25" s="64">
        <v>2388638.9</v>
      </c>
      <c r="H25" s="64">
        <v>357275.1</v>
      </c>
      <c r="I25" s="64"/>
      <c r="J25" s="64">
        <v>7730341.0999999996</v>
      </c>
      <c r="K25" s="64">
        <v>7384017.9000000004</v>
      </c>
      <c r="L25" s="66">
        <v>-6203551.0999999996</v>
      </c>
      <c r="M25" s="64">
        <v>8910807.9000000004</v>
      </c>
      <c r="N25" s="66">
        <v>5431314.7000000002</v>
      </c>
      <c r="O25" s="64">
        <v>14342122.600000001</v>
      </c>
      <c r="P25" s="64">
        <v>17088036.600000001</v>
      </c>
      <c r="Q25" s="64">
        <v>910601.8</v>
      </c>
      <c r="R25" s="64">
        <v>299118.5</v>
      </c>
      <c r="S25" s="64">
        <v>16468.5</v>
      </c>
      <c r="T25" s="64">
        <v>34915.599999999999</v>
      </c>
      <c r="U25" s="64">
        <v>152207</v>
      </c>
      <c r="V25" s="64">
        <v>181828</v>
      </c>
      <c r="W25" s="64">
        <v>510.9</v>
      </c>
      <c r="X25" s="64">
        <v>470399.8</v>
      </c>
      <c r="Y25" s="64">
        <v>389823.4</v>
      </c>
      <c r="Z25" s="64">
        <v>873308.7</v>
      </c>
      <c r="AA25" s="66">
        <v>296667.90000000002</v>
      </c>
      <c r="AB25" s="64">
        <v>2030199.7999999998</v>
      </c>
      <c r="AC25" s="64">
        <v>3625850.1</v>
      </c>
      <c r="AD25" s="64">
        <v>203406</v>
      </c>
      <c r="AE25" s="64">
        <v>89215.1</v>
      </c>
      <c r="AF25" s="64">
        <v>266449.7</v>
      </c>
      <c r="AG25" s="64">
        <v>11210475.9</v>
      </c>
      <c r="AH25" s="64">
        <v>20590.400000000001</v>
      </c>
      <c r="AI25" s="64">
        <v>19596871.200000003</v>
      </c>
      <c r="AJ25" s="62" t="s">
        <v>3</v>
      </c>
      <c r="AK25" s="64">
        <v>24189.1</v>
      </c>
      <c r="AL25" s="64">
        <v>2375189.7999999998</v>
      </c>
      <c r="AM25" s="64">
        <v>32292.799999999999</v>
      </c>
      <c r="AN25" s="64">
        <v>12314.7</v>
      </c>
      <c r="AO25" s="64">
        <v>1387.2</v>
      </c>
      <c r="AP25" s="64">
        <v>69.8</v>
      </c>
      <c r="AQ25" s="66">
        <v>515606.6</v>
      </c>
      <c r="AR25" s="64">
        <v>2961050</v>
      </c>
      <c r="AS25" s="64">
        <v>16849889.899999999</v>
      </c>
      <c r="AT25" s="64">
        <v>543544.83548387093</v>
      </c>
      <c r="AU25" s="64">
        <v>-214068.69999999553</v>
      </c>
      <c r="AV25" s="69">
        <v>-1.0923616214816755E-2</v>
      </c>
      <c r="AW25" s="70">
        <v>19596871.200000003</v>
      </c>
    </row>
    <row r="26" spans="1:49">
      <c r="A26" s="62" t="s">
        <v>4</v>
      </c>
      <c r="B26" s="64">
        <v>11209558</v>
      </c>
      <c r="C26" s="64">
        <v>1348566.1</v>
      </c>
      <c r="D26" s="64">
        <v>448493</v>
      </c>
      <c r="E26" s="64">
        <v>186004.3</v>
      </c>
      <c r="F26" s="66">
        <v>368219.8</v>
      </c>
      <c r="G26" s="64">
        <v>2351283.2000000002</v>
      </c>
      <c r="H26" s="64">
        <v>391925.1</v>
      </c>
      <c r="I26" s="64"/>
      <c r="J26" s="64">
        <v>7476169.9000000004</v>
      </c>
      <c r="K26" s="64">
        <v>5405663.7000000002</v>
      </c>
      <c r="L26" s="66">
        <v>-4502072.7</v>
      </c>
      <c r="M26" s="64">
        <v>8379760.9000000013</v>
      </c>
      <c r="N26" s="66">
        <v>3968586.4</v>
      </c>
      <c r="O26" s="64">
        <v>12348347.300000001</v>
      </c>
      <c r="P26" s="64">
        <v>15091555.6</v>
      </c>
      <c r="Q26" s="64">
        <v>756628.7</v>
      </c>
      <c r="R26" s="64">
        <v>267867.2</v>
      </c>
      <c r="S26" s="64">
        <v>14763.4</v>
      </c>
      <c r="T26" s="64">
        <v>24547</v>
      </c>
      <c r="U26" s="64">
        <v>160138</v>
      </c>
      <c r="V26" s="64">
        <v>179619.1</v>
      </c>
      <c r="W26" s="64">
        <v>507</v>
      </c>
      <c r="X26" s="64">
        <v>441646.4</v>
      </c>
      <c r="Y26" s="64">
        <v>376381.8</v>
      </c>
      <c r="Z26" s="64">
        <v>814714.5</v>
      </c>
      <c r="AA26" s="66">
        <v>241893.7</v>
      </c>
      <c r="AB26" s="64">
        <v>1874636.4</v>
      </c>
      <c r="AC26" s="64">
        <v>3278706.8</v>
      </c>
      <c r="AD26" s="64">
        <v>178009.3</v>
      </c>
      <c r="AE26" s="64">
        <v>90069.1</v>
      </c>
      <c r="AF26" s="64">
        <v>232531.20000000001</v>
      </c>
      <c r="AG26" s="64">
        <v>10800400.199999999</v>
      </c>
      <c r="AH26" s="64">
        <v>-34932</v>
      </c>
      <c r="AI26" s="64">
        <v>18243878.600000001</v>
      </c>
      <c r="AJ26" s="62" t="s">
        <v>4</v>
      </c>
      <c r="AK26" s="64">
        <v>18496.8</v>
      </c>
      <c r="AL26" s="64">
        <v>1539586.7</v>
      </c>
      <c r="AM26" s="64">
        <v>23841.3</v>
      </c>
      <c r="AN26" s="64">
        <v>12355.8</v>
      </c>
      <c r="AO26" s="64">
        <v>0</v>
      </c>
      <c r="AP26" s="64">
        <v>6655.6</v>
      </c>
      <c r="AQ26" s="66">
        <v>360057.7</v>
      </c>
      <c r="AR26" s="64">
        <v>1960993.9000000001</v>
      </c>
      <c r="AS26" s="64">
        <v>16512015.9</v>
      </c>
      <c r="AT26" s="64">
        <v>550400.53</v>
      </c>
      <c r="AU26" s="64">
        <v>-229131.19999999925</v>
      </c>
      <c r="AV26" s="69">
        <v>-1.2559346892387194E-2</v>
      </c>
      <c r="AW26" s="70">
        <v>18243878.600000001</v>
      </c>
    </row>
    <row r="27" spans="1:49">
      <c r="A27" s="62" t="s">
        <v>5</v>
      </c>
      <c r="B27" s="64">
        <v>10800400.199999999</v>
      </c>
      <c r="C27" s="64">
        <v>1369645</v>
      </c>
      <c r="D27" s="64">
        <v>467926.2</v>
      </c>
      <c r="E27" s="64">
        <v>188648.8</v>
      </c>
      <c r="F27" s="66">
        <v>387157.6</v>
      </c>
      <c r="G27" s="64">
        <v>2413377.6</v>
      </c>
      <c r="H27" s="64">
        <v>410566.3</v>
      </c>
      <c r="I27" s="64"/>
      <c r="J27" s="64">
        <v>7702695</v>
      </c>
      <c r="K27" s="64">
        <v>6776579</v>
      </c>
      <c r="L27" s="66">
        <v>-5401877.5999999996</v>
      </c>
      <c r="M27" s="64">
        <v>9077396.4000000004</v>
      </c>
      <c r="N27" s="66">
        <v>4734383.4000000004</v>
      </c>
      <c r="O27" s="64">
        <v>13811779.800000001</v>
      </c>
      <c r="P27" s="64">
        <v>16635723.700000001</v>
      </c>
      <c r="Q27" s="64">
        <v>739176.5</v>
      </c>
      <c r="R27" s="64">
        <v>271520.3</v>
      </c>
      <c r="S27" s="64">
        <v>12246.9</v>
      </c>
      <c r="T27" s="64">
        <v>19860.400000000001</v>
      </c>
      <c r="U27" s="64">
        <v>157133.6</v>
      </c>
      <c r="V27" s="64">
        <v>164476.79999999999</v>
      </c>
      <c r="W27" s="64">
        <v>567.5</v>
      </c>
      <c r="X27" s="64">
        <v>373906.4</v>
      </c>
      <c r="Y27" s="64">
        <v>393511</v>
      </c>
      <c r="Z27" s="64">
        <v>820607.7</v>
      </c>
      <c r="AA27" s="66">
        <v>185626.2</v>
      </c>
      <c r="AB27" s="64">
        <v>1773651.3</v>
      </c>
      <c r="AC27" s="64">
        <v>3138633.3000000007</v>
      </c>
      <c r="AD27" s="64">
        <v>192061.4</v>
      </c>
      <c r="AE27" s="64">
        <v>87806.399999999994</v>
      </c>
      <c r="AF27" s="64">
        <v>223012.3</v>
      </c>
      <c r="AG27" s="64">
        <v>11504380.199999999</v>
      </c>
      <c r="AH27" s="64">
        <v>-60195.6</v>
      </c>
      <c r="AI27" s="64">
        <v>18507301.300000001</v>
      </c>
      <c r="AJ27" s="62" t="s">
        <v>5</v>
      </c>
      <c r="AK27" s="64">
        <v>20473.2</v>
      </c>
      <c r="AL27" s="64">
        <v>1693171.3</v>
      </c>
      <c r="AM27" s="64">
        <v>17859</v>
      </c>
      <c r="AN27" s="64">
        <v>1454.6</v>
      </c>
      <c r="AO27" s="64">
        <v>4.3</v>
      </c>
      <c r="AP27" s="64">
        <v>6065.4</v>
      </c>
      <c r="AQ27" s="66">
        <v>434138.9</v>
      </c>
      <c r="AR27" s="64">
        <v>2173166.7000000002</v>
      </c>
      <c r="AS27" s="64">
        <v>16624394.6</v>
      </c>
      <c r="AT27" s="64">
        <v>536270.79354838713</v>
      </c>
      <c r="AU27" s="64">
        <v>-290259.99999999814</v>
      </c>
      <c r="AV27" s="69">
        <v>-1.5683539987539845E-2</v>
      </c>
      <c r="AW27" s="70">
        <v>18507301.300000001</v>
      </c>
    </row>
    <row r="28" spans="1:49">
      <c r="A28" s="62" t="s">
        <v>6</v>
      </c>
      <c r="B28" s="64">
        <v>11504366.5</v>
      </c>
      <c r="C28" s="64">
        <v>1284804.3</v>
      </c>
      <c r="D28" s="64">
        <v>445515.4</v>
      </c>
      <c r="E28" s="64">
        <v>183363.5</v>
      </c>
      <c r="F28" s="66">
        <v>364356.4</v>
      </c>
      <c r="G28" s="64">
        <v>2278039.6</v>
      </c>
      <c r="H28" s="64">
        <v>428136.8</v>
      </c>
      <c r="I28" s="64"/>
      <c r="J28" s="64">
        <v>7336006.2000000002</v>
      </c>
      <c r="K28" s="64">
        <v>6716868.9000000004</v>
      </c>
      <c r="L28" s="66">
        <v>-5609952.4000000004</v>
      </c>
      <c r="M28" s="64">
        <v>8442922.7000000011</v>
      </c>
      <c r="N28" s="66">
        <v>5022264.7</v>
      </c>
      <c r="O28" s="64">
        <v>13465187.400000002</v>
      </c>
      <c r="P28" s="64">
        <v>16171363.800000003</v>
      </c>
      <c r="Q28" s="64">
        <v>714707.5</v>
      </c>
      <c r="R28" s="64">
        <v>273563.40000000002</v>
      </c>
      <c r="S28" s="64">
        <v>11890.4</v>
      </c>
      <c r="T28" s="64">
        <v>18796.5</v>
      </c>
      <c r="U28" s="64">
        <v>142287.79999999999</v>
      </c>
      <c r="V28" s="64">
        <v>152997.4</v>
      </c>
      <c r="W28" s="64">
        <v>446</v>
      </c>
      <c r="X28" s="64">
        <v>442906.3</v>
      </c>
      <c r="Y28" s="64">
        <v>411375.2</v>
      </c>
      <c r="Z28" s="64">
        <v>845436.5</v>
      </c>
      <c r="AA28" s="66">
        <v>254616.6</v>
      </c>
      <c r="AB28" s="64">
        <v>1954334.6</v>
      </c>
      <c r="AC28" s="64">
        <v>3269023.6</v>
      </c>
      <c r="AD28" s="64">
        <v>190545.2</v>
      </c>
      <c r="AE28" s="64">
        <v>75406</v>
      </c>
      <c r="AF28" s="64">
        <v>212340.2</v>
      </c>
      <c r="AG28" s="64">
        <v>11191129.6</v>
      </c>
      <c r="AH28" s="64">
        <v>-192558.4</v>
      </c>
      <c r="AI28" s="64">
        <v>19082774.500000007</v>
      </c>
      <c r="AJ28" s="62" t="s">
        <v>6</v>
      </c>
      <c r="AK28" s="64">
        <v>12451.2</v>
      </c>
      <c r="AL28" s="64">
        <v>2151856.4</v>
      </c>
      <c r="AM28" s="64">
        <v>17266</v>
      </c>
      <c r="AN28" s="64">
        <v>25768.799999999999</v>
      </c>
      <c r="AO28" s="64">
        <v>0</v>
      </c>
      <c r="AP28" s="64">
        <v>1407.4</v>
      </c>
      <c r="AQ28" s="66">
        <v>303377.2</v>
      </c>
      <c r="AR28" s="64">
        <v>2512127</v>
      </c>
      <c r="AS28" s="64">
        <v>16647016.5</v>
      </c>
      <c r="AT28" s="64">
        <v>554900.55000000005</v>
      </c>
      <c r="AU28" s="64">
        <v>-76368.999999992549</v>
      </c>
      <c r="AV28" s="69">
        <v>-4.0019861891672261E-3</v>
      </c>
      <c r="AW28" s="70">
        <v>19082774.500000007</v>
      </c>
    </row>
    <row r="29" spans="1:49">
      <c r="A29" s="62" t="s">
        <v>7</v>
      </c>
      <c r="B29" s="64">
        <v>11191129.6</v>
      </c>
      <c r="C29" s="64">
        <v>1328003.1000000001</v>
      </c>
      <c r="D29" s="64">
        <v>472020.4</v>
      </c>
      <c r="E29" s="64">
        <v>195816.8</v>
      </c>
      <c r="F29" s="66">
        <v>386466.2</v>
      </c>
      <c r="G29" s="64">
        <v>2382306.5</v>
      </c>
      <c r="H29" s="64">
        <v>487784.6</v>
      </c>
      <c r="I29" s="64"/>
      <c r="J29" s="64">
        <v>7947203.2999999998</v>
      </c>
      <c r="K29" s="64">
        <v>7011679.2000000002</v>
      </c>
      <c r="L29" s="66">
        <v>-5626629.0999999996</v>
      </c>
      <c r="M29" s="64">
        <v>9332253.4000000004</v>
      </c>
      <c r="N29" s="66">
        <v>4987354.7</v>
      </c>
      <c r="O29" s="64">
        <v>14319608.100000001</v>
      </c>
      <c r="P29" s="64">
        <v>17189699.200000003</v>
      </c>
      <c r="Q29" s="64">
        <v>743031.6</v>
      </c>
      <c r="R29" s="64">
        <v>320060.3</v>
      </c>
      <c r="S29" s="64">
        <v>12399.2</v>
      </c>
      <c r="T29" s="64">
        <v>21000.9</v>
      </c>
      <c r="U29" s="64">
        <v>150615.4</v>
      </c>
      <c r="V29" s="64">
        <v>170366.1</v>
      </c>
      <c r="W29" s="64">
        <v>481.1</v>
      </c>
      <c r="X29" s="64">
        <v>473297.5</v>
      </c>
      <c r="Y29" s="64">
        <v>414294.9</v>
      </c>
      <c r="Z29" s="64">
        <v>885092.6</v>
      </c>
      <c r="AA29" s="66">
        <v>296083.7</v>
      </c>
      <c r="AB29" s="64">
        <v>2068768.7</v>
      </c>
      <c r="AC29" s="64">
        <v>3486723.3000000003</v>
      </c>
      <c r="AD29" s="64">
        <v>187807.4</v>
      </c>
      <c r="AE29" s="64">
        <v>61345.2</v>
      </c>
      <c r="AF29" s="64">
        <v>222015.5</v>
      </c>
      <c r="AG29" s="64">
        <v>10907670.6</v>
      </c>
      <c r="AH29" s="64">
        <v>-119678.1</v>
      </c>
      <c r="AI29" s="64">
        <v>20369035.300000004</v>
      </c>
      <c r="AJ29" s="62" t="s">
        <v>7</v>
      </c>
      <c r="AK29" s="64">
        <v>14262.800000000001</v>
      </c>
      <c r="AL29" s="64">
        <v>2218218.5</v>
      </c>
      <c r="AM29" s="64">
        <v>20269.8</v>
      </c>
      <c r="AN29" s="64">
        <v>4756.5</v>
      </c>
      <c r="AO29" s="64">
        <v>169.4</v>
      </c>
      <c r="AP29" s="64">
        <v>1539.6</v>
      </c>
      <c r="AQ29" s="66">
        <v>352155.1</v>
      </c>
      <c r="AR29" s="64">
        <v>2611371.6999999997</v>
      </c>
      <c r="AS29" s="64">
        <v>17688775.199999999</v>
      </c>
      <c r="AT29" s="64">
        <v>570605.65161290322</v>
      </c>
      <c r="AU29" s="64">
        <v>68888.40000000596</v>
      </c>
      <c r="AV29" s="69">
        <v>3.3820158385216184E-3</v>
      </c>
      <c r="AW29" s="70">
        <v>20369035.300000004</v>
      </c>
    </row>
    <row r="30" spans="1:49">
      <c r="A30" s="62" t="s">
        <v>8</v>
      </c>
      <c r="B30" s="64">
        <v>10907670.6</v>
      </c>
      <c r="C30" s="64">
        <v>1363031.5</v>
      </c>
      <c r="D30" s="64">
        <v>493200.5</v>
      </c>
      <c r="E30" s="64">
        <v>190356.9</v>
      </c>
      <c r="F30" s="66">
        <v>388753.9</v>
      </c>
      <c r="G30" s="64">
        <v>2435342.7999999998</v>
      </c>
      <c r="H30" s="64">
        <v>547069.69999999995</v>
      </c>
      <c r="I30" s="64"/>
      <c r="J30" s="64">
        <v>8060636.2999999998</v>
      </c>
      <c r="K30" s="64">
        <v>8119395.5</v>
      </c>
      <c r="L30" s="66">
        <v>-6375876.2999999998</v>
      </c>
      <c r="M30" s="64">
        <v>9804155.5</v>
      </c>
      <c r="N30" s="66">
        <v>5591693.7999999998</v>
      </c>
      <c r="O30" s="64">
        <v>15395849.300000001</v>
      </c>
      <c r="P30" s="64">
        <v>18378261.800000001</v>
      </c>
      <c r="Q30" s="64">
        <v>799616.2</v>
      </c>
      <c r="R30" s="64">
        <v>334966</v>
      </c>
      <c r="S30" s="64">
        <v>11952.3</v>
      </c>
      <c r="T30" s="64">
        <v>21196.1</v>
      </c>
      <c r="U30" s="64">
        <v>203933</v>
      </c>
      <c r="V30" s="64">
        <v>154938.1</v>
      </c>
      <c r="W30" s="64">
        <v>485.5</v>
      </c>
      <c r="X30" s="64">
        <v>448349.5</v>
      </c>
      <c r="Y30" s="64">
        <v>414990.1</v>
      </c>
      <c r="Z30" s="64">
        <v>845126.7</v>
      </c>
      <c r="AA30" s="66">
        <v>257657.4</v>
      </c>
      <c r="AB30" s="64">
        <v>1966123.6999999997</v>
      </c>
      <c r="AC30" s="64">
        <v>3493210.9</v>
      </c>
      <c r="AD30" s="64">
        <v>229358.4</v>
      </c>
      <c r="AE30" s="64">
        <v>81954.600000000006</v>
      </c>
      <c r="AF30" s="64">
        <v>233642.3</v>
      </c>
      <c r="AG30" s="64">
        <v>11967644.1</v>
      </c>
      <c r="AH30" s="64">
        <v>21474</v>
      </c>
      <c r="AI30" s="64">
        <v>20288017.899999999</v>
      </c>
      <c r="AJ30" s="62" t="s">
        <v>8</v>
      </c>
      <c r="AK30" s="64">
        <v>9406.7999999999993</v>
      </c>
      <c r="AL30" s="64">
        <v>2276444.9</v>
      </c>
      <c r="AM30" s="64">
        <v>20449.599999999999</v>
      </c>
      <c r="AN30" s="64">
        <v>13411.5</v>
      </c>
      <c r="AO30" s="64">
        <v>1.4</v>
      </c>
      <c r="AP30" s="64">
        <v>83</v>
      </c>
      <c r="AQ30" s="66">
        <v>330793.90000000002</v>
      </c>
      <c r="AR30" s="64">
        <v>2650591.0999999996</v>
      </c>
      <c r="AS30" s="64">
        <v>17501424.699999999</v>
      </c>
      <c r="AT30" s="64">
        <v>564562.08709677414</v>
      </c>
      <c r="AU30" s="64">
        <v>136002.09999999776</v>
      </c>
      <c r="AV30" s="69">
        <v>6.7035676264854726E-3</v>
      </c>
      <c r="AW30" s="70">
        <v>20288017.899999999</v>
      </c>
    </row>
    <row r="31" spans="1:49">
      <c r="A31" s="62" t="s">
        <v>9</v>
      </c>
      <c r="B31" s="64">
        <v>11967631.1</v>
      </c>
      <c r="C31" s="64">
        <v>1323604.2</v>
      </c>
      <c r="D31" s="64">
        <v>476035.7</v>
      </c>
      <c r="E31" s="64">
        <v>192682.3</v>
      </c>
      <c r="F31" s="66">
        <v>381585.5</v>
      </c>
      <c r="G31" s="64">
        <v>2373907.7000000002</v>
      </c>
      <c r="H31" s="64">
        <v>511947.3</v>
      </c>
      <c r="I31" s="64"/>
      <c r="J31" s="64">
        <v>7804336.0999999996</v>
      </c>
      <c r="K31" s="64">
        <v>6303744.2999999998</v>
      </c>
      <c r="L31" s="66">
        <v>-4837085.3</v>
      </c>
      <c r="M31" s="64">
        <v>9270995.0999999978</v>
      </c>
      <c r="N31" s="66">
        <v>4243232.5</v>
      </c>
      <c r="O31" s="64">
        <v>13514227.599999998</v>
      </c>
      <c r="P31" s="64">
        <v>16400082.599999998</v>
      </c>
      <c r="Q31" s="64">
        <v>744778</v>
      </c>
      <c r="R31" s="64">
        <v>303109.5</v>
      </c>
      <c r="S31" s="64">
        <v>12374.4</v>
      </c>
      <c r="T31" s="64">
        <v>30515.5</v>
      </c>
      <c r="U31" s="64">
        <v>175369.8</v>
      </c>
      <c r="V31" s="64">
        <v>160827.70000000001</v>
      </c>
      <c r="W31" s="64">
        <v>23.4</v>
      </c>
      <c r="X31" s="64">
        <v>263680.59999999998</v>
      </c>
      <c r="Y31" s="64">
        <v>407295</v>
      </c>
      <c r="Z31" s="64">
        <v>783275.6</v>
      </c>
      <c r="AA31" s="66">
        <v>259671.1</v>
      </c>
      <c r="AB31" s="64">
        <v>1713922.3</v>
      </c>
      <c r="AC31" s="64">
        <v>3140920.6</v>
      </c>
      <c r="AD31" s="64">
        <v>193917.1</v>
      </c>
      <c r="AE31" s="64">
        <v>85683.5</v>
      </c>
      <c r="AF31" s="64">
        <v>218786.2</v>
      </c>
      <c r="AG31" s="64">
        <v>11965276.199999999</v>
      </c>
      <c r="AH31" s="64">
        <v>-44083.199999999997</v>
      </c>
      <c r="AI31" s="64">
        <v>19000888.099999998</v>
      </c>
      <c r="AJ31" s="62" t="s">
        <v>9</v>
      </c>
      <c r="AK31" s="64">
        <v>16367.7</v>
      </c>
      <c r="AL31" s="64">
        <v>2327294.2000000002</v>
      </c>
      <c r="AM31" s="64">
        <v>35147.4</v>
      </c>
      <c r="AN31" s="64">
        <v>8882.2000000000007</v>
      </c>
      <c r="AO31" s="64">
        <v>0.8</v>
      </c>
      <c r="AP31" s="64">
        <v>1156.5999999999999</v>
      </c>
      <c r="AQ31" s="66">
        <v>402955.4</v>
      </c>
      <c r="AR31" s="64">
        <v>2791804.3000000003</v>
      </c>
      <c r="AS31" s="64">
        <v>16262127.5</v>
      </c>
      <c r="AT31" s="64">
        <v>542070.91666666663</v>
      </c>
      <c r="AU31" s="64">
        <v>-53043.70000000298</v>
      </c>
      <c r="AV31" s="69">
        <v>-2.7916431969305152E-3</v>
      </c>
      <c r="AW31" s="70">
        <v>19000888.099999998</v>
      </c>
    </row>
    <row r="32" spans="1:49">
      <c r="A32" s="62" t="s">
        <v>10</v>
      </c>
      <c r="B32" s="64">
        <v>11965276.199999999</v>
      </c>
      <c r="C32" s="64">
        <v>1385806.6</v>
      </c>
      <c r="D32" s="64">
        <v>493453.9</v>
      </c>
      <c r="E32" s="64">
        <v>197126.7</v>
      </c>
      <c r="F32" s="66">
        <v>394322.9</v>
      </c>
      <c r="G32" s="64">
        <v>2470710.1</v>
      </c>
      <c r="H32" s="64">
        <v>520812.3</v>
      </c>
      <c r="I32" s="64"/>
      <c r="J32" s="64">
        <v>7877008.2000000002</v>
      </c>
      <c r="K32" s="64">
        <v>7975225.5999999996</v>
      </c>
      <c r="L32" s="66">
        <v>-6257898.2000000002</v>
      </c>
      <c r="M32" s="64">
        <v>9594335.6000000015</v>
      </c>
      <c r="N32" s="66">
        <v>5464450.2000000002</v>
      </c>
      <c r="O32" s="64">
        <v>15058785.800000001</v>
      </c>
      <c r="P32" s="64">
        <v>18050308.200000003</v>
      </c>
      <c r="Q32" s="64">
        <v>865517</v>
      </c>
      <c r="R32" s="64">
        <v>345851</v>
      </c>
      <c r="S32" s="64">
        <v>13621.2</v>
      </c>
      <c r="T32" s="64">
        <v>31765.200000000001</v>
      </c>
      <c r="U32" s="64">
        <v>225089.4</v>
      </c>
      <c r="V32" s="64">
        <v>174661.7</v>
      </c>
      <c r="W32" s="64">
        <v>123.9</v>
      </c>
      <c r="X32" s="64">
        <v>431376</v>
      </c>
      <c r="Y32" s="64">
        <v>421937</v>
      </c>
      <c r="Z32" s="64">
        <v>823115.9</v>
      </c>
      <c r="AA32" s="66">
        <v>246793.60000000001</v>
      </c>
      <c r="AB32" s="64">
        <v>1923222.5</v>
      </c>
      <c r="AC32" s="64">
        <v>3579851.8999999994</v>
      </c>
      <c r="AD32" s="64">
        <v>211804.6</v>
      </c>
      <c r="AE32" s="64">
        <v>98199.2</v>
      </c>
      <c r="AF32" s="64">
        <v>247646.4</v>
      </c>
      <c r="AG32" s="64">
        <v>12019230.5</v>
      </c>
      <c r="AH32" s="64">
        <v>-167117.5</v>
      </c>
      <c r="AI32" s="64">
        <v>20851438.100000005</v>
      </c>
      <c r="AJ32" s="62" t="s">
        <v>10</v>
      </c>
      <c r="AK32" s="64">
        <v>24086.400000000001</v>
      </c>
      <c r="AL32" s="64">
        <v>2427221.7999999998</v>
      </c>
      <c r="AM32" s="64">
        <v>34426.699999999997</v>
      </c>
      <c r="AN32" s="64">
        <v>7715.7</v>
      </c>
      <c r="AO32" s="64">
        <v>0</v>
      </c>
      <c r="AP32" s="64">
        <v>-1359</v>
      </c>
      <c r="AQ32" s="66">
        <v>428796.3</v>
      </c>
      <c r="AR32" s="64">
        <v>2920887.9</v>
      </c>
      <c r="AS32" s="64">
        <v>18484238.5</v>
      </c>
      <c r="AT32" s="64">
        <v>596265.75806451612</v>
      </c>
      <c r="AU32" s="64">
        <v>-553688.29999999329</v>
      </c>
      <c r="AV32" s="69">
        <v>-2.6553962242057211E-2</v>
      </c>
      <c r="AW32" s="70">
        <v>20851438.100000005</v>
      </c>
    </row>
    <row r="33" spans="1:49">
      <c r="A33" s="62" t="s">
        <v>11</v>
      </c>
      <c r="B33" s="64">
        <v>12019230.5</v>
      </c>
      <c r="C33" s="64">
        <v>1370889.4</v>
      </c>
      <c r="D33" s="64">
        <v>464197.3</v>
      </c>
      <c r="E33" s="64">
        <v>186546.8</v>
      </c>
      <c r="F33" s="66">
        <v>367172.1</v>
      </c>
      <c r="G33" s="64">
        <v>2388805.6</v>
      </c>
      <c r="H33" s="64">
        <v>462493.4</v>
      </c>
      <c r="I33" s="64"/>
      <c r="J33" s="64">
        <v>7087063.7000000002</v>
      </c>
      <c r="K33" s="64">
        <v>8606807.9000000004</v>
      </c>
      <c r="L33" s="66">
        <v>-6705276.0999999996</v>
      </c>
      <c r="M33" s="64">
        <v>8988595.5000000019</v>
      </c>
      <c r="N33" s="66">
        <v>5928350.5</v>
      </c>
      <c r="O33" s="64">
        <v>14916946.000000002</v>
      </c>
      <c r="P33" s="64">
        <v>17768245</v>
      </c>
      <c r="Q33" s="64">
        <v>853656.1</v>
      </c>
      <c r="R33" s="64">
        <v>312472.2</v>
      </c>
      <c r="S33" s="64">
        <v>13366</v>
      </c>
      <c r="T33" s="64">
        <v>25983.200000000001</v>
      </c>
      <c r="U33" s="64">
        <v>202996.4</v>
      </c>
      <c r="V33" s="64">
        <v>181255.4</v>
      </c>
      <c r="W33" s="64">
        <v>569.20000000000005</v>
      </c>
      <c r="X33" s="64">
        <v>268285.8</v>
      </c>
      <c r="Y33" s="64">
        <v>425591.5</v>
      </c>
      <c r="Z33" s="64">
        <v>823827.3</v>
      </c>
      <c r="AA33" s="66">
        <v>257165.8</v>
      </c>
      <c r="AB33" s="64">
        <v>1774870.4000000001</v>
      </c>
      <c r="AC33" s="64">
        <v>3365168.8999999994</v>
      </c>
      <c r="AD33" s="64">
        <v>231659.4</v>
      </c>
      <c r="AE33" s="64">
        <v>92544.4</v>
      </c>
      <c r="AF33" s="64">
        <v>241436.2</v>
      </c>
      <c r="AG33" s="64">
        <v>11837033.5</v>
      </c>
      <c r="AH33" s="64">
        <v>-89.1</v>
      </c>
      <c r="AI33" s="64">
        <v>20749881.800000001</v>
      </c>
      <c r="AJ33" s="62" t="s">
        <v>11</v>
      </c>
      <c r="AK33" s="64">
        <v>16784.7</v>
      </c>
      <c r="AL33" s="64">
        <v>2317056</v>
      </c>
      <c r="AM33" s="64">
        <v>24615.200000000001</v>
      </c>
      <c r="AN33" s="64">
        <v>38408.400000000001</v>
      </c>
      <c r="AO33" s="64">
        <v>0</v>
      </c>
      <c r="AP33" s="64">
        <v>378</v>
      </c>
      <c r="AQ33" s="66">
        <v>423886.6</v>
      </c>
      <c r="AR33" s="64">
        <v>2821128.9000000004</v>
      </c>
      <c r="AS33" s="64">
        <v>18494259.699999999</v>
      </c>
      <c r="AT33" s="64">
        <v>616475.32333333336</v>
      </c>
      <c r="AU33" s="64">
        <v>-565506.80000000075</v>
      </c>
      <c r="AV33" s="69">
        <v>-2.72534950054511E-2</v>
      </c>
      <c r="AW33" s="70">
        <v>20749881.800000001</v>
      </c>
    </row>
    <row r="34" spans="1:49">
      <c r="A34" s="62" t="s">
        <v>12</v>
      </c>
      <c r="B34" s="64">
        <v>11837031.699999999</v>
      </c>
      <c r="C34" s="64">
        <v>1448253.5</v>
      </c>
      <c r="D34" s="64">
        <v>462873</v>
      </c>
      <c r="E34" s="64">
        <v>189603.4</v>
      </c>
      <c r="F34" s="66">
        <v>363829.1</v>
      </c>
      <c r="G34" s="64">
        <v>2464559</v>
      </c>
      <c r="H34" s="64">
        <v>431277.6</v>
      </c>
      <c r="I34" s="64"/>
      <c r="J34" s="64">
        <v>7592920.9000000004</v>
      </c>
      <c r="K34" s="64">
        <v>8370158.9000000004</v>
      </c>
      <c r="L34" s="66">
        <v>-6517898.7000000002</v>
      </c>
      <c r="M34" s="64">
        <v>9445181.1000000015</v>
      </c>
      <c r="N34" s="66">
        <v>5779705.9000000004</v>
      </c>
      <c r="O34" s="64">
        <v>15224887.000000002</v>
      </c>
      <c r="P34" s="64">
        <v>18120723.600000001</v>
      </c>
      <c r="Q34" s="64">
        <v>911512</v>
      </c>
      <c r="R34" s="64">
        <v>340840.7</v>
      </c>
      <c r="S34" s="64">
        <v>13589.3</v>
      </c>
      <c r="T34" s="64">
        <v>22668.1</v>
      </c>
      <c r="U34" s="64">
        <v>216095.6</v>
      </c>
      <c r="V34" s="64">
        <v>199626.2</v>
      </c>
      <c r="W34" s="64">
        <v>552</v>
      </c>
      <c r="X34" s="64">
        <v>404548.4</v>
      </c>
      <c r="Y34" s="64">
        <v>463059.20000000001</v>
      </c>
      <c r="Z34" s="64">
        <v>858274.5</v>
      </c>
      <c r="AA34" s="66">
        <v>273157.3</v>
      </c>
      <c r="AB34" s="64">
        <v>1999039.4000000001</v>
      </c>
      <c r="AC34" s="64">
        <v>3703923.3000000003</v>
      </c>
      <c r="AD34" s="64">
        <v>216481.1</v>
      </c>
      <c r="AE34" s="64">
        <v>92937.9</v>
      </c>
      <c r="AF34" s="64">
        <v>260075.8</v>
      </c>
      <c r="AG34" s="64">
        <v>11868209.6</v>
      </c>
      <c r="AH34" s="64">
        <v>-30747.7</v>
      </c>
      <c r="AI34" s="64">
        <v>21193226.500000004</v>
      </c>
      <c r="AJ34" s="62" t="s">
        <v>12</v>
      </c>
      <c r="AK34" s="64">
        <v>19827.900000000001</v>
      </c>
      <c r="AL34" s="64">
        <v>2316118.5</v>
      </c>
      <c r="AM34" s="64">
        <v>21893.4</v>
      </c>
      <c r="AN34" s="64">
        <v>12979.6</v>
      </c>
      <c r="AO34" s="64">
        <v>0</v>
      </c>
      <c r="AP34" s="64">
        <v>3722.2</v>
      </c>
      <c r="AQ34" s="66">
        <v>378676.4</v>
      </c>
      <c r="AR34" s="64">
        <v>2753218</v>
      </c>
      <c r="AS34" s="64">
        <v>19219480</v>
      </c>
      <c r="AT34" s="64">
        <v>619983.22580645164</v>
      </c>
      <c r="AU34" s="64">
        <v>-779471.49999999627</v>
      </c>
      <c r="AV34" s="69">
        <v>-3.6779274736670989E-2</v>
      </c>
      <c r="AW34" s="70">
        <v>21193226.500000004</v>
      </c>
    </row>
    <row r="35" spans="1:49" ht="16" thickBot="1">
      <c r="A35" s="63" t="s">
        <v>129</v>
      </c>
      <c r="B35" s="65">
        <v>10656076.6</v>
      </c>
      <c r="C35" s="65">
        <v>16028948.5</v>
      </c>
      <c r="D35" s="65">
        <v>5565570.7999999998</v>
      </c>
      <c r="E35" s="65">
        <v>2260289.3000000003</v>
      </c>
      <c r="F35" s="67">
        <v>4541611.5</v>
      </c>
      <c r="G35" s="64">
        <v>28396420.100000001</v>
      </c>
      <c r="H35" s="65">
        <v>5160916.3</v>
      </c>
      <c r="I35" s="65"/>
      <c r="J35" s="65">
        <v>91867133.800000012</v>
      </c>
      <c r="K35" s="65">
        <v>85403815.900000006</v>
      </c>
      <c r="L35" s="67">
        <v>-69546624.599999994</v>
      </c>
      <c r="M35" s="64">
        <v>107724325.10000002</v>
      </c>
      <c r="N35" s="67">
        <v>61299371.799999997</v>
      </c>
      <c r="O35" s="64">
        <v>169023696.90000004</v>
      </c>
      <c r="P35" s="64">
        <v>202581033.30000004</v>
      </c>
      <c r="Q35" s="65">
        <v>9706726.9000000004</v>
      </c>
      <c r="R35" s="65">
        <v>3622263.2</v>
      </c>
      <c r="S35" s="65">
        <v>163733.69999999998</v>
      </c>
      <c r="T35" s="65">
        <v>300823.39999999997</v>
      </c>
      <c r="U35" s="65">
        <v>2133855.7999999998</v>
      </c>
      <c r="V35" s="65">
        <v>2072534.2999999998</v>
      </c>
      <c r="W35" s="65">
        <v>5201.7</v>
      </c>
      <c r="X35" s="65">
        <v>4767314.2</v>
      </c>
      <c r="Y35" s="65">
        <v>4860934.6000000006</v>
      </c>
      <c r="Z35" s="65">
        <v>9966582.3000000007</v>
      </c>
      <c r="AA35" s="67">
        <v>3074016.6999999997</v>
      </c>
      <c r="AB35" s="65">
        <v>22668847.799999997</v>
      </c>
      <c r="AC35" s="64">
        <v>40673986.800000004</v>
      </c>
      <c r="AD35" s="65">
        <v>2400673.7000000002</v>
      </c>
      <c r="AE35" s="65">
        <v>1014602</v>
      </c>
      <c r="AF35" s="65">
        <v>2855988.1</v>
      </c>
      <c r="AG35" s="65">
        <v>11868209.6</v>
      </c>
      <c r="AH35" s="65">
        <v>-315163.19999999995</v>
      </c>
      <c r="AI35" s="68">
        <v>235455464.20000002</v>
      </c>
      <c r="AJ35" s="63" t="s">
        <v>129</v>
      </c>
      <c r="AK35" s="65">
        <v>206847.7</v>
      </c>
      <c r="AL35" s="65">
        <v>26613372.300000001</v>
      </c>
      <c r="AM35" s="65">
        <v>295407.80000000005</v>
      </c>
      <c r="AN35" s="65">
        <v>181225.60000000001</v>
      </c>
      <c r="AO35" s="65">
        <v>1563.1000000000001</v>
      </c>
      <c r="AP35" s="65">
        <v>18540.8</v>
      </c>
      <c r="AQ35" s="67">
        <v>4728217</v>
      </c>
      <c r="AR35" s="65">
        <v>32045174.300000004</v>
      </c>
      <c r="AS35" s="65">
        <v>206459171.09999999</v>
      </c>
      <c r="AT35" s="64">
        <v>565469.68840821809</v>
      </c>
      <c r="AU35" s="65">
        <v>-3048881.1999999769</v>
      </c>
      <c r="AV35" s="69">
        <v>-1.2948865766861981E-2</v>
      </c>
      <c r="AW35" s="65">
        <v>235455464.20000002</v>
      </c>
    </row>
    <row r="36" spans="1:49" ht="17" thickTop="1" thickBot="1">
      <c r="A36" s="3" t="s">
        <v>1</v>
      </c>
      <c r="B36" s="71">
        <v>11868370.1</v>
      </c>
      <c r="C36" s="71">
        <v>1383330.3</v>
      </c>
      <c r="D36" s="71">
        <v>471295.3</v>
      </c>
      <c r="E36" s="71">
        <v>186810.4</v>
      </c>
      <c r="F36" s="75">
        <v>358636.7</v>
      </c>
      <c r="G36" s="71">
        <v>2400072.7000000002</v>
      </c>
      <c r="H36" s="71">
        <v>435385.9</v>
      </c>
      <c r="I36" s="71"/>
      <c r="J36" s="71">
        <v>7251459.2000000002</v>
      </c>
      <c r="K36" s="71">
        <v>7597085.2000000002</v>
      </c>
      <c r="L36" s="71">
        <v>-6857539.9000000004</v>
      </c>
      <c r="M36" s="71">
        <v>7991004.5</v>
      </c>
      <c r="N36" s="71">
        <v>5975723.5</v>
      </c>
      <c r="O36" s="71">
        <v>13966728</v>
      </c>
      <c r="P36" s="71">
        <v>16802186.599999998</v>
      </c>
      <c r="Q36" s="71">
        <v>877708</v>
      </c>
      <c r="R36" s="71">
        <v>319522.90000000002</v>
      </c>
      <c r="S36" s="71">
        <v>10994.1</v>
      </c>
      <c r="T36" s="71">
        <v>19164.099999999999</v>
      </c>
      <c r="U36" s="71">
        <v>182213.8</v>
      </c>
      <c r="V36" s="71">
        <v>200566.39999999999</v>
      </c>
      <c r="W36" s="71">
        <v>74.900000000000006</v>
      </c>
      <c r="X36" s="71">
        <v>450273.5</v>
      </c>
      <c r="Y36" s="71">
        <v>1145501.3</v>
      </c>
      <c r="Z36" s="71">
        <v>829458.8</v>
      </c>
      <c r="AA36" s="72">
        <v>279632.40000000002</v>
      </c>
      <c r="AB36" s="71">
        <v>2704866</v>
      </c>
      <c r="AC36" s="71">
        <v>4315110.2</v>
      </c>
      <c r="AD36" s="71">
        <v>181407.3</v>
      </c>
      <c r="AE36" s="71">
        <v>94978.3</v>
      </c>
      <c r="AF36" s="71">
        <v>256419.8</v>
      </c>
      <c r="AG36" s="76">
        <v>10876201.9</v>
      </c>
      <c r="AH36" s="71">
        <v>-177133.7</v>
      </c>
      <c r="AI36" s="78">
        <v>21399525.899999999</v>
      </c>
      <c r="AJ36" s="71" t="s">
        <v>1</v>
      </c>
      <c r="AK36" s="71">
        <v>17456.8</v>
      </c>
      <c r="AL36" s="73">
        <v>2239915</v>
      </c>
      <c r="AM36" s="71">
        <v>35292.400000000001</v>
      </c>
      <c r="AN36" s="73">
        <v>23513.4</v>
      </c>
      <c r="AO36" s="71">
        <v>0</v>
      </c>
      <c r="AP36" s="71">
        <v>-1760.2</v>
      </c>
      <c r="AQ36" s="71">
        <v>414136.1</v>
      </c>
      <c r="AR36" s="71">
        <v>2728553.4999999995</v>
      </c>
      <c r="AS36" s="71">
        <v>18438718.199999999</v>
      </c>
      <c r="AT36" s="71">
        <v>594797.3612903225</v>
      </c>
      <c r="AU36" s="71">
        <v>232254.19999999925</v>
      </c>
      <c r="AV36" s="71">
        <v>1.085324044492029E-2</v>
      </c>
      <c r="AW36" s="78">
        <v>21399525.899999999</v>
      </c>
    </row>
    <row r="37" spans="1:49" ht="17" thickTop="1" thickBot="1">
      <c r="A37" s="3" t="s">
        <v>2</v>
      </c>
      <c r="B37" s="71">
        <v>10876201.9</v>
      </c>
      <c r="C37" s="71">
        <v>1233366.2</v>
      </c>
      <c r="D37" s="71">
        <v>407690.1</v>
      </c>
      <c r="E37" s="71">
        <v>165479.6</v>
      </c>
      <c r="F37" s="75">
        <v>319234.2</v>
      </c>
      <c r="G37" s="71">
        <v>2125770.1</v>
      </c>
      <c r="H37" s="71">
        <v>377902.7</v>
      </c>
      <c r="I37" s="71"/>
      <c r="J37" s="71">
        <v>6832752.2999999998</v>
      </c>
      <c r="K37" s="71">
        <v>6713643.9000000004</v>
      </c>
      <c r="L37" s="71">
        <v>-5961078.5999999996</v>
      </c>
      <c r="M37" s="71">
        <v>7585317.5999999996</v>
      </c>
      <c r="N37" s="71">
        <v>5208986.4000000004</v>
      </c>
      <c r="O37" s="71">
        <v>12794304</v>
      </c>
      <c r="P37" s="71">
        <v>15297976.799999999</v>
      </c>
      <c r="Q37" s="71">
        <v>769861.7</v>
      </c>
      <c r="R37" s="71">
        <v>264639</v>
      </c>
      <c r="S37" s="71">
        <v>12908.1</v>
      </c>
      <c r="T37" s="71">
        <v>19187.900000000001</v>
      </c>
      <c r="U37" s="71">
        <v>169289.3</v>
      </c>
      <c r="V37" s="71">
        <v>176333.8</v>
      </c>
      <c r="W37" s="71">
        <v>485.4</v>
      </c>
      <c r="X37" s="71">
        <v>406188.79999999999</v>
      </c>
      <c r="Y37" s="71">
        <v>1108095.1000000001</v>
      </c>
      <c r="Z37" s="71">
        <v>768668.2</v>
      </c>
      <c r="AA37" s="72">
        <v>230272.1</v>
      </c>
      <c r="AB37" s="71">
        <v>2513224.2000000002</v>
      </c>
      <c r="AC37" s="71">
        <v>3925929.4000000004</v>
      </c>
      <c r="AD37" s="71">
        <v>166989.4</v>
      </c>
      <c r="AE37" s="71">
        <v>91486.2</v>
      </c>
      <c r="AF37" s="71">
        <v>228091.7</v>
      </c>
      <c r="AG37" s="76">
        <v>11439430.9</v>
      </c>
      <c r="AH37" s="71">
        <v>-13574.4</v>
      </c>
      <c r="AI37" s="78">
        <v>18160535.5</v>
      </c>
      <c r="AJ37" s="71" t="s">
        <v>2</v>
      </c>
      <c r="AK37" s="71">
        <v>6755.8</v>
      </c>
      <c r="AL37" s="73">
        <v>2128041.7999999998</v>
      </c>
      <c r="AM37" s="71">
        <v>19130.3</v>
      </c>
      <c r="AN37" s="73">
        <v>7192</v>
      </c>
      <c r="AO37" s="71">
        <v>0</v>
      </c>
      <c r="AP37" s="71">
        <v>-4486.8</v>
      </c>
      <c r="AQ37" s="71">
        <v>290282.90000000002</v>
      </c>
      <c r="AR37" s="71">
        <v>2446915.9999999995</v>
      </c>
      <c r="AS37" s="71">
        <v>15000522.5</v>
      </c>
      <c r="AT37" s="71">
        <v>535732.94642857148</v>
      </c>
      <c r="AU37" s="71">
        <v>713097</v>
      </c>
      <c r="AV37" s="71">
        <v>3.9266298067036624E-2</v>
      </c>
      <c r="AW37" s="78">
        <v>18160535.5</v>
      </c>
    </row>
    <row r="38" spans="1:49" ht="17" thickTop="1" thickBot="1">
      <c r="A38" s="3" t="s">
        <v>3</v>
      </c>
      <c r="B38" s="71">
        <v>11439430.9</v>
      </c>
      <c r="C38" s="71">
        <v>1411619.2</v>
      </c>
      <c r="D38" s="71">
        <v>470739.8</v>
      </c>
      <c r="E38" s="71">
        <v>188383.2</v>
      </c>
      <c r="F38" s="75">
        <v>361119.6</v>
      </c>
      <c r="G38" s="71">
        <v>2431861.7999999998</v>
      </c>
      <c r="H38" s="71">
        <v>426840.1</v>
      </c>
      <c r="I38" s="71"/>
      <c r="J38" s="71">
        <v>7622514</v>
      </c>
      <c r="K38" s="71">
        <v>7388774.7999999998</v>
      </c>
      <c r="L38" s="71">
        <v>-6507343.0999999996</v>
      </c>
      <c r="M38" s="71">
        <v>8503945.7000000011</v>
      </c>
      <c r="N38" s="71">
        <v>5747963</v>
      </c>
      <c r="O38" s="71">
        <v>14251908.700000001</v>
      </c>
      <c r="P38" s="71">
        <v>17110610.600000001</v>
      </c>
      <c r="Q38" s="71">
        <v>859354.4</v>
      </c>
      <c r="R38" s="71">
        <v>306566.59999999998</v>
      </c>
      <c r="S38" s="71">
        <v>14143.3</v>
      </c>
      <c r="T38" s="71">
        <v>27529.1</v>
      </c>
      <c r="U38" s="71">
        <v>228312.7</v>
      </c>
      <c r="V38" s="71">
        <v>189542</v>
      </c>
      <c r="W38" s="71">
        <v>624.70000000000005</v>
      </c>
      <c r="X38" s="71">
        <v>425290.2</v>
      </c>
      <c r="Y38" s="71">
        <v>1135889.3</v>
      </c>
      <c r="Z38" s="71">
        <v>844769.4</v>
      </c>
      <c r="AA38" s="72">
        <v>263959</v>
      </c>
      <c r="AB38" s="71">
        <v>2669907.9</v>
      </c>
      <c r="AC38" s="71">
        <v>4295980.7</v>
      </c>
      <c r="AD38" s="71">
        <v>191638.7</v>
      </c>
      <c r="AE38" s="71">
        <v>92884.6</v>
      </c>
      <c r="AF38" s="71">
        <v>253359</v>
      </c>
      <c r="AG38" s="76">
        <v>11598291.300000001</v>
      </c>
      <c r="AH38" s="71">
        <v>-259687.1</v>
      </c>
      <c r="AI38" s="78">
        <v>20450161.499999996</v>
      </c>
      <c r="AJ38" s="71" t="s">
        <v>3</v>
      </c>
      <c r="AK38" s="71">
        <v>2601.8000000000002</v>
      </c>
      <c r="AL38" s="73">
        <v>2382044.7000000002</v>
      </c>
      <c r="AM38" s="71">
        <v>23962.6</v>
      </c>
      <c r="AN38" s="73">
        <v>17491.5</v>
      </c>
      <c r="AO38" s="71">
        <v>0</v>
      </c>
      <c r="AP38" s="71">
        <v>2174.8000000000002</v>
      </c>
      <c r="AQ38" s="71">
        <v>386807.1</v>
      </c>
      <c r="AR38" s="71">
        <v>2815082.5</v>
      </c>
      <c r="AS38" s="71">
        <v>17392178.300000001</v>
      </c>
      <c r="AT38" s="71">
        <v>561038.00967741932</v>
      </c>
      <c r="AU38" s="71">
        <v>242900.69999999553</v>
      </c>
      <c r="AV38" s="71">
        <v>1.1877691039261258E-2</v>
      </c>
      <c r="AW38" s="78">
        <v>20450161.499999996</v>
      </c>
    </row>
    <row r="39" spans="1:49" ht="17" thickTop="1" thickBot="1">
      <c r="A39" s="3" t="s">
        <v>4</v>
      </c>
      <c r="B39" s="71">
        <v>11598291.300000001</v>
      </c>
      <c r="C39" s="71">
        <v>1390500.8</v>
      </c>
      <c r="D39" s="71">
        <v>457729</v>
      </c>
      <c r="E39" s="71">
        <v>182221.5</v>
      </c>
      <c r="F39" s="75">
        <v>344691.20000000001</v>
      </c>
      <c r="G39" s="71">
        <v>2375142.5</v>
      </c>
      <c r="H39" s="71">
        <v>439756.7</v>
      </c>
      <c r="I39" s="71"/>
      <c r="J39" s="71">
        <v>7291029.5</v>
      </c>
      <c r="K39" s="71">
        <v>7596287.5</v>
      </c>
      <c r="L39" s="71">
        <v>-5799387.2999999998</v>
      </c>
      <c r="M39" s="71">
        <v>9087929.6999999993</v>
      </c>
      <c r="N39" s="71">
        <v>5066744.0999999996</v>
      </c>
      <c r="O39" s="71">
        <v>14154673.799999999</v>
      </c>
      <c r="P39" s="71">
        <v>16969573</v>
      </c>
      <c r="Q39" s="71">
        <v>854108.2</v>
      </c>
      <c r="R39" s="71">
        <v>289193.90000000002</v>
      </c>
      <c r="S39" s="71">
        <v>13573.9</v>
      </c>
      <c r="T39" s="71">
        <v>23619.599999999999</v>
      </c>
      <c r="U39" s="71">
        <v>244250.3</v>
      </c>
      <c r="V39" s="71">
        <v>187163.9</v>
      </c>
      <c r="W39" s="71">
        <v>184.4</v>
      </c>
      <c r="X39" s="71">
        <v>461434.8</v>
      </c>
      <c r="Y39" s="71">
        <v>1082970.5</v>
      </c>
      <c r="Z39" s="71">
        <v>839536.1</v>
      </c>
      <c r="AA39" s="72">
        <v>255841.1</v>
      </c>
      <c r="AB39" s="71">
        <v>2639782.5</v>
      </c>
      <c r="AC39" s="71">
        <v>4251876.7</v>
      </c>
      <c r="AD39" s="71">
        <v>182811.3</v>
      </c>
      <c r="AE39" s="71">
        <v>91733.3</v>
      </c>
      <c r="AF39" s="71">
        <v>253940.9</v>
      </c>
      <c r="AG39" s="76">
        <v>11983513.699999999</v>
      </c>
      <c r="AH39" s="71">
        <v>-98615.2</v>
      </c>
      <c r="AI39" s="78">
        <v>20209126.600000001</v>
      </c>
      <c r="AJ39" s="71" t="s">
        <v>4</v>
      </c>
      <c r="AK39" s="71">
        <v>0</v>
      </c>
      <c r="AL39" s="73">
        <v>2202430.2000000002</v>
      </c>
      <c r="AM39" s="71">
        <v>20467.3</v>
      </c>
      <c r="AN39" s="73">
        <v>-1150.5999999999999</v>
      </c>
      <c r="AO39" s="71">
        <v>0</v>
      </c>
      <c r="AP39" s="71">
        <v>-13783.2</v>
      </c>
      <c r="AQ39" s="71">
        <v>361442.9</v>
      </c>
      <c r="AR39" s="71">
        <v>2569406.5999999996</v>
      </c>
      <c r="AS39" s="71">
        <v>17290906.899999999</v>
      </c>
      <c r="AT39" s="71">
        <v>576363.56333333324</v>
      </c>
      <c r="AU39" s="71">
        <v>348813.10000000149</v>
      </c>
      <c r="AV39" s="71">
        <v>1.7260176894532468E-2</v>
      </c>
      <c r="AW39" s="78">
        <v>20209126.600000001</v>
      </c>
    </row>
    <row r="40" spans="1:49" ht="17" thickTop="1" thickBot="1">
      <c r="A40" s="3" t="s">
        <v>5</v>
      </c>
      <c r="B40" s="71">
        <v>11983513.699999999</v>
      </c>
      <c r="C40" s="71">
        <v>1358216.6</v>
      </c>
      <c r="D40" s="71">
        <v>472496.5</v>
      </c>
      <c r="E40" s="71">
        <v>185640.6</v>
      </c>
      <c r="F40" s="75">
        <v>369923</v>
      </c>
      <c r="G40" s="71">
        <v>2386276.7000000002</v>
      </c>
      <c r="H40" s="71">
        <v>461742.3</v>
      </c>
      <c r="I40" s="71"/>
      <c r="J40" s="71">
        <v>7072889.0999999996</v>
      </c>
      <c r="K40" s="71">
        <v>7586554.9000000004</v>
      </c>
      <c r="L40" s="71">
        <v>-5962714.4000000004</v>
      </c>
      <c r="M40" s="71">
        <v>8696729.5999999996</v>
      </c>
      <c r="N40" s="71">
        <v>5147245.2</v>
      </c>
      <c r="O40" s="71">
        <v>13843974.800000001</v>
      </c>
      <c r="P40" s="71">
        <v>16691993.800000001</v>
      </c>
      <c r="Q40" s="71">
        <v>916160.4</v>
      </c>
      <c r="R40" s="71">
        <v>300718.40000000002</v>
      </c>
      <c r="S40" s="71">
        <v>12924.3</v>
      </c>
      <c r="T40" s="71">
        <v>22788.6</v>
      </c>
      <c r="U40" s="71">
        <v>197935.8</v>
      </c>
      <c r="V40" s="71">
        <v>185018.3</v>
      </c>
      <c r="W40" s="71">
        <v>528</v>
      </c>
      <c r="X40" s="71">
        <v>505389.7</v>
      </c>
      <c r="Y40" s="71">
        <v>928548.4</v>
      </c>
      <c r="Z40" s="71">
        <v>870227</v>
      </c>
      <c r="AA40" s="72">
        <v>273029.8</v>
      </c>
      <c r="AB40" s="71">
        <v>2577194.9</v>
      </c>
      <c r="AC40" s="71">
        <v>4213268.7</v>
      </c>
      <c r="AD40" s="71">
        <v>191749.5</v>
      </c>
      <c r="AE40" s="71">
        <v>99217.4</v>
      </c>
      <c r="AF40" s="71">
        <v>255953.5</v>
      </c>
      <c r="AG40" s="76">
        <v>11382988</v>
      </c>
      <c r="AH40" s="71">
        <v>-31328.799999999999</v>
      </c>
      <c r="AI40" s="78">
        <v>20927539</v>
      </c>
      <c r="AJ40" s="71" t="s">
        <v>5</v>
      </c>
      <c r="AK40" s="71">
        <v>0</v>
      </c>
      <c r="AL40" s="73">
        <v>2407868.9</v>
      </c>
      <c r="AM40" s="71">
        <v>17577.3</v>
      </c>
      <c r="AN40" s="73">
        <v>23678.1</v>
      </c>
      <c r="AO40" s="71">
        <v>0</v>
      </c>
      <c r="AP40" s="71">
        <v>-10916.3</v>
      </c>
      <c r="AQ40" s="71">
        <v>373905</v>
      </c>
      <c r="AR40" s="71">
        <v>2812113</v>
      </c>
      <c r="AS40" s="71">
        <v>17884738</v>
      </c>
      <c r="AT40" s="71">
        <v>576927.03225806449</v>
      </c>
      <c r="AU40" s="71">
        <v>230688</v>
      </c>
      <c r="AV40" s="71">
        <v>1.1023178597349645E-2</v>
      </c>
      <c r="AW40" s="78">
        <v>20927539</v>
      </c>
    </row>
    <row r="41" spans="1:49" ht="17" thickTop="1" thickBot="1">
      <c r="A41" s="3" t="s">
        <v>6</v>
      </c>
      <c r="B41" s="71">
        <v>11382988</v>
      </c>
      <c r="C41" s="71">
        <v>1294112.3999999999</v>
      </c>
      <c r="D41" s="71">
        <v>448715.6</v>
      </c>
      <c r="E41" s="71">
        <v>176217.3</v>
      </c>
      <c r="F41" s="75">
        <v>359950.1</v>
      </c>
      <c r="G41" s="71">
        <v>2278995.4</v>
      </c>
      <c r="H41" s="71">
        <v>410520.3</v>
      </c>
      <c r="I41" s="71"/>
      <c r="J41" s="71">
        <v>7294299</v>
      </c>
      <c r="K41" s="71">
        <v>7713278.0999999996</v>
      </c>
      <c r="L41" s="71">
        <v>-6279567.7999999998</v>
      </c>
      <c r="M41" s="71">
        <v>8728009.3000000007</v>
      </c>
      <c r="N41" s="71">
        <v>5468906</v>
      </c>
      <c r="O41" s="71">
        <v>14196915.300000001</v>
      </c>
      <c r="P41" s="71">
        <v>16886431</v>
      </c>
      <c r="Q41" s="71">
        <v>844373.6</v>
      </c>
      <c r="R41" s="71">
        <v>295494</v>
      </c>
      <c r="S41" s="71">
        <v>11023.3</v>
      </c>
      <c r="T41" s="71">
        <v>23009.1</v>
      </c>
      <c r="U41" s="71">
        <v>205023.9</v>
      </c>
      <c r="V41" s="71">
        <v>164896.1</v>
      </c>
      <c r="W41" s="71">
        <v>337.7</v>
      </c>
      <c r="X41" s="71">
        <v>381134.5</v>
      </c>
      <c r="Y41" s="71">
        <v>996864.1</v>
      </c>
      <c r="Z41" s="71">
        <v>680614.2</v>
      </c>
      <c r="AA41" s="72">
        <v>259552.3</v>
      </c>
      <c r="AB41" s="71">
        <v>2318165.1</v>
      </c>
      <c r="AC41" s="71">
        <v>3862322.8000000003</v>
      </c>
      <c r="AD41" s="71">
        <v>193679</v>
      </c>
      <c r="AE41" s="71">
        <v>85678.9</v>
      </c>
      <c r="AF41" s="71">
        <v>240254.6</v>
      </c>
      <c r="AG41" s="76">
        <v>10940624.6</v>
      </c>
      <c r="AH41" s="71">
        <v>560.70000000000005</v>
      </c>
      <c r="AI41" s="78">
        <v>20672065.400000002</v>
      </c>
      <c r="AJ41" s="71" t="s">
        <v>6</v>
      </c>
      <c r="AK41" s="71">
        <v>0</v>
      </c>
      <c r="AL41" s="73">
        <v>2360809.1</v>
      </c>
      <c r="AM41" s="71">
        <v>20613.400000000001</v>
      </c>
      <c r="AN41" s="73">
        <v>16589.5</v>
      </c>
      <c r="AO41" s="71">
        <v>103</v>
      </c>
      <c r="AP41" s="71">
        <v>-12556.3</v>
      </c>
      <c r="AQ41" s="71">
        <v>408241.4</v>
      </c>
      <c r="AR41" s="71">
        <v>2793800.1</v>
      </c>
      <c r="AS41" s="71">
        <v>17557094.699999999</v>
      </c>
      <c r="AT41" s="71">
        <v>585236.49</v>
      </c>
      <c r="AU41" s="71">
        <v>321170.60000000149</v>
      </c>
      <c r="AV41" s="71">
        <v>1.5536454330296452E-2</v>
      </c>
      <c r="AW41" s="78">
        <v>20672065.400000002</v>
      </c>
    </row>
    <row r="42" spans="1:49" ht="17" thickTop="1" thickBot="1">
      <c r="A42" s="3" t="s">
        <v>7</v>
      </c>
      <c r="B42" s="71">
        <v>10940624.6</v>
      </c>
      <c r="C42" s="71">
        <v>1353459.8</v>
      </c>
      <c r="D42" s="71">
        <v>460917.3</v>
      </c>
      <c r="E42" s="71">
        <v>180326.8</v>
      </c>
      <c r="F42" s="75">
        <v>370325.9</v>
      </c>
      <c r="G42" s="71">
        <v>2365029.8000000003</v>
      </c>
      <c r="H42" s="71">
        <v>424628.2</v>
      </c>
      <c r="I42" s="71"/>
      <c r="J42" s="71">
        <v>7551950</v>
      </c>
      <c r="K42" s="71">
        <v>8173092.2999999998</v>
      </c>
      <c r="L42" s="71">
        <v>-7001524.2999999998</v>
      </c>
      <c r="M42" s="71">
        <v>8723518</v>
      </c>
      <c r="N42" s="71">
        <v>6139523.0999999996</v>
      </c>
      <c r="O42" s="71">
        <v>14863041.1</v>
      </c>
      <c r="P42" s="71">
        <v>17652699.099999998</v>
      </c>
      <c r="Q42" s="71">
        <v>889954.6</v>
      </c>
      <c r="R42" s="71">
        <v>306931.3</v>
      </c>
      <c r="S42" s="71">
        <v>11509.7</v>
      </c>
      <c r="T42" s="71">
        <v>20008.7</v>
      </c>
      <c r="U42" s="71">
        <v>155368.5</v>
      </c>
      <c r="V42" s="71">
        <v>164841.5</v>
      </c>
      <c r="W42" s="71">
        <v>681.8</v>
      </c>
      <c r="X42" s="71">
        <v>438277.5</v>
      </c>
      <c r="Y42" s="71">
        <v>1051520</v>
      </c>
      <c r="Z42" s="71">
        <v>784402.6</v>
      </c>
      <c r="AA42" s="72">
        <v>250050.8</v>
      </c>
      <c r="AB42" s="71">
        <v>2524250.9</v>
      </c>
      <c r="AC42" s="71">
        <v>4073547</v>
      </c>
      <c r="AD42" s="71">
        <v>219329.5</v>
      </c>
      <c r="AE42" s="71">
        <v>91451</v>
      </c>
      <c r="AF42" s="71">
        <v>250766.8</v>
      </c>
      <c r="AG42" s="76">
        <v>10382339.199999999</v>
      </c>
      <c r="AH42" s="71">
        <v>-33866.300000000003</v>
      </c>
      <c r="AI42" s="78">
        <v>21689117.899999999</v>
      </c>
      <c r="AJ42" s="71" t="s">
        <v>7</v>
      </c>
      <c r="AK42" s="71">
        <v>11813.4</v>
      </c>
      <c r="AL42" s="73">
        <v>2367494.7999999998</v>
      </c>
      <c r="AM42" s="71">
        <v>15562.5</v>
      </c>
      <c r="AN42" s="73">
        <v>37436.199999999997</v>
      </c>
      <c r="AO42" s="71">
        <v>0</v>
      </c>
      <c r="AP42" s="71">
        <v>-18377.099999999999</v>
      </c>
      <c r="AQ42" s="71">
        <v>360179.5</v>
      </c>
      <c r="AR42" s="71">
        <v>2774109.3</v>
      </c>
      <c r="AS42" s="71">
        <v>18806533.199999999</v>
      </c>
      <c r="AT42" s="71">
        <v>606662.3612903225</v>
      </c>
      <c r="AU42" s="71">
        <v>108475.39999999851</v>
      </c>
      <c r="AV42" s="71">
        <v>5.0013744450159731E-3</v>
      </c>
      <c r="AW42" s="78">
        <v>21689117.899999999</v>
      </c>
    </row>
    <row r="43" spans="1:49" ht="17" thickTop="1" thickBot="1">
      <c r="A43" s="3" t="s">
        <v>8</v>
      </c>
      <c r="B43" s="71">
        <v>10382183.6</v>
      </c>
      <c r="C43" s="71">
        <v>1341840.5</v>
      </c>
      <c r="D43" s="71">
        <v>464259.6</v>
      </c>
      <c r="E43" s="71">
        <v>187358.5</v>
      </c>
      <c r="F43" s="75">
        <v>375726.8</v>
      </c>
      <c r="G43" s="71">
        <v>2369185.4</v>
      </c>
      <c r="H43" s="71">
        <v>448105.2</v>
      </c>
      <c r="I43" s="71"/>
      <c r="J43" s="71">
        <v>7552021</v>
      </c>
      <c r="K43" s="71">
        <v>8299883</v>
      </c>
      <c r="L43" s="71">
        <v>-6845577.4000000004</v>
      </c>
      <c r="M43" s="71">
        <v>9006326.5999999996</v>
      </c>
      <c r="N43" s="71">
        <v>5979597.2000000002</v>
      </c>
      <c r="O43" s="71">
        <v>14985923.800000001</v>
      </c>
      <c r="P43" s="71">
        <v>17803214.399999999</v>
      </c>
      <c r="Q43" s="71">
        <v>938806.7</v>
      </c>
      <c r="R43" s="71">
        <v>322495.2</v>
      </c>
      <c r="S43" s="71">
        <v>11529.2</v>
      </c>
      <c r="T43" s="71">
        <v>16934.2</v>
      </c>
      <c r="U43" s="71">
        <v>132411.4</v>
      </c>
      <c r="V43" s="71">
        <v>171239.4</v>
      </c>
      <c r="W43" s="71">
        <v>449.2</v>
      </c>
      <c r="X43" s="71">
        <v>498320.8</v>
      </c>
      <c r="Y43" s="71">
        <v>1080889</v>
      </c>
      <c r="Z43" s="71">
        <v>809793.6</v>
      </c>
      <c r="AA43" s="72">
        <v>287721.90000000002</v>
      </c>
      <c r="AB43" s="71">
        <v>2676725.2999999998</v>
      </c>
      <c r="AC43" s="71">
        <v>4270590.5999999996</v>
      </c>
      <c r="AD43" s="71">
        <v>220612.8</v>
      </c>
      <c r="AE43" s="71">
        <v>78145.600000000006</v>
      </c>
      <c r="AF43" s="71">
        <v>264034.5</v>
      </c>
      <c r="AG43" s="76">
        <v>10436190</v>
      </c>
      <c r="AH43" s="71">
        <v>-100959.2</v>
      </c>
      <c r="AI43" s="78">
        <v>21356046.500000004</v>
      </c>
      <c r="AJ43" s="71" t="s">
        <v>8</v>
      </c>
      <c r="AK43" s="71">
        <v>24987</v>
      </c>
      <c r="AL43" s="73">
        <v>2454740.9</v>
      </c>
      <c r="AM43" s="71">
        <v>16746.3</v>
      </c>
      <c r="AN43" s="73">
        <v>19975.599999999999</v>
      </c>
      <c r="AO43" s="71">
        <v>0</v>
      </c>
      <c r="AP43" s="71">
        <v>-18686.900000000001</v>
      </c>
      <c r="AQ43" s="71">
        <v>283734</v>
      </c>
      <c r="AR43" s="71">
        <v>2781496.9</v>
      </c>
      <c r="AS43" s="71">
        <v>18081052.800000001</v>
      </c>
      <c r="AT43" s="71">
        <v>583259.76774193556</v>
      </c>
      <c r="AU43" s="71">
        <v>493496.80000000447</v>
      </c>
      <c r="AV43" s="71">
        <v>2.3108059818094346E-2</v>
      </c>
      <c r="AW43" s="78">
        <v>21356046.500000004</v>
      </c>
    </row>
    <row r="44" spans="1:49" ht="17" thickTop="1" thickBot="1">
      <c r="A44" s="3" t="s">
        <v>9</v>
      </c>
      <c r="B44" s="71">
        <v>10436190</v>
      </c>
      <c r="C44" s="71">
        <v>1292962.5</v>
      </c>
      <c r="D44" s="71">
        <v>450187.4</v>
      </c>
      <c r="E44" s="71">
        <v>176731.5</v>
      </c>
      <c r="F44" s="75">
        <v>371154</v>
      </c>
      <c r="G44" s="71">
        <v>2291035.4</v>
      </c>
      <c r="H44" s="71">
        <v>417795.7</v>
      </c>
      <c r="I44" s="71"/>
      <c r="J44" s="71">
        <v>7668163.5</v>
      </c>
      <c r="K44" s="71">
        <v>7047538.4000000004</v>
      </c>
      <c r="L44" s="71">
        <v>-5293373.0999999996</v>
      </c>
      <c r="M44" s="71">
        <v>9422328.8000000007</v>
      </c>
      <c r="N44" s="71">
        <v>4617120.8</v>
      </c>
      <c r="O44" s="71">
        <v>14039449.600000001</v>
      </c>
      <c r="P44" s="71">
        <v>16748280.700000001</v>
      </c>
      <c r="Q44" s="71">
        <v>920044.8</v>
      </c>
      <c r="R44" s="71">
        <v>288120.2</v>
      </c>
      <c r="S44" s="71">
        <v>13101.9</v>
      </c>
      <c r="T44" s="71">
        <v>20462.7</v>
      </c>
      <c r="U44" s="71">
        <v>182793.5</v>
      </c>
      <c r="V44" s="71">
        <v>178154.6</v>
      </c>
      <c r="W44" s="71">
        <v>164.5</v>
      </c>
      <c r="X44" s="71">
        <v>471141</v>
      </c>
      <c r="Y44" s="71">
        <v>1029867</v>
      </c>
      <c r="Z44" s="71">
        <v>830408.9</v>
      </c>
      <c r="AA44" s="72">
        <v>308156.2</v>
      </c>
      <c r="AB44" s="71">
        <v>2639573.1</v>
      </c>
      <c r="AC44" s="71">
        <v>4242415.3</v>
      </c>
      <c r="AD44" s="71">
        <v>211124.4</v>
      </c>
      <c r="AE44" s="71">
        <v>93504.9</v>
      </c>
      <c r="AF44" s="71">
        <v>262258.09999999998</v>
      </c>
      <c r="AG44" s="76">
        <v>10619700.9</v>
      </c>
      <c r="AH44" s="71">
        <v>-37686.9</v>
      </c>
      <c r="AI44" s="78">
        <v>20202610.800000004</v>
      </c>
      <c r="AJ44" s="71" t="s">
        <v>9</v>
      </c>
      <c r="AK44" s="71">
        <v>13.6</v>
      </c>
      <c r="AL44" s="73">
        <v>2297134.5</v>
      </c>
      <c r="AM44" s="71">
        <v>19476.099999999999</v>
      </c>
      <c r="AN44" s="73">
        <v>19924.5</v>
      </c>
      <c r="AO44" s="71">
        <v>0</v>
      </c>
      <c r="AP44" s="71">
        <v>-12160.6</v>
      </c>
      <c r="AQ44" s="71">
        <v>280695.09999999998</v>
      </c>
      <c r="AR44" s="71">
        <v>2605083.2000000002</v>
      </c>
      <c r="AS44" s="71">
        <v>17182700.199999999</v>
      </c>
      <c r="AT44" s="71">
        <v>572756.67333333334</v>
      </c>
      <c r="AU44" s="71">
        <v>414827.40000000596</v>
      </c>
      <c r="AV44" s="71">
        <v>2.0533356015550518E-2</v>
      </c>
      <c r="AW44" s="78">
        <v>20202610.800000004</v>
      </c>
    </row>
    <row r="45" spans="1:49" ht="17" thickTop="1" thickBot="1">
      <c r="A45" s="3" t="s">
        <v>10</v>
      </c>
      <c r="B45" s="71">
        <v>10619700.9</v>
      </c>
      <c r="C45" s="71">
        <v>1376744.4</v>
      </c>
      <c r="D45" s="71">
        <v>457096.9</v>
      </c>
      <c r="E45" s="71">
        <v>176779.6</v>
      </c>
      <c r="F45" s="75">
        <v>383557.2</v>
      </c>
      <c r="G45" s="71">
        <v>2394178.1</v>
      </c>
      <c r="H45" s="71">
        <v>408163.7</v>
      </c>
      <c r="I45" s="71"/>
      <c r="J45" s="71">
        <v>8169730.5</v>
      </c>
      <c r="K45" s="71">
        <v>6676893</v>
      </c>
      <c r="L45" s="71">
        <v>-5048923.5</v>
      </c>
      <c r="M45" s="71">
        <v>9797700</v>
      </c>
      <c r="N45" s="71">
        <v>4444498.2</v>
      </c>
      <c r="O45" s="71">
        <v>14242198.199999999</v>
      </c>
      <c r="P45" s="71">
        <v>17044540</v>
      </c>
      <c r="Q45" s="71">
        <v>983141.5</v>
      </c>
      <c r="R45" s="71">
        <v>295647.7</v>
      </c>
      <c r="S45" s="71">
        <v>13057.4</v>
      </c>
      <c r="T45" s="71">
        <v>22909.3</v>
      </c>
      <c r="U45" s="71">
        <v>178296.8</v>
      </c>
      <c r="V45" s="71">
        <v>222580.2</v>
      </c>
      <c r="W45" s="71">
        <v>18.399999999999999</v>
      </c>
      <c r="X45" s="71">
        <v>428856.8</v>
      </c>
      <c r="Y45" s="71">
        <v>943577.5</v>
      </c>
      <c r="Z45" s="71">
        <v>892159</v>
      </c>
      <c r="AA45" s="72">
        <v>282876.7</v>
      </c>
      <c r="AB45" s="71">
        <v>2547470</v>
      </c>
      <c r="AC45" s="71">
        <v>4263121.3</v>
      </c>
      <c r="AD45" s="71">
        <v>215248.3</v>
      </c>
      <c r="AE45" s="71">
        <v>96633.5</v>
      </c>
      <c r="AF45" s="71">
        <v>282058.09999999998</v>
      </c>
      <c r="AG45" s="76">
        <v>10929373.699999999</v>
      </c>
      <c r="AH45" s="71">
        <v>-86504.6</v>
      </c>
      <c r="AI45" s="78">
        <v>20317544</v>
      </c>
      <c r="AJ45" s="71" t="s">
        <v>10</v>
      </c>
      <c r="AK45" s="71">
        <v>0</v>
      </c>
      <c r="AL45" s="73">
        <v>2298441.9</v>
      </c>
      <c r="AM45" s="71">
        <v>21193.5</v>
      </c>
      <c r="AN45" s="73">
        <v>13292.7</v>
      </c>
      <c r="AO45" s="71">
        <v>0</v>
      </c>
      <c r="AP45" s="71">
        <v>-14951.4</v>
      </c>
      <c r="AQ45" s="71">
        <v>201370.4</v>
      </c>
      <c r="AR45" s="71">
        <v>2519347.1</v>
      </c>
      <c r="AS45" s="71">
        <v>17255665.399999999</v>
      </c>
      <c r="AT45" s="71">
        <v>556634.36774193542</v>
      </c>
      <c r="AU45" s="71">
        <v>542531.5</v>
      </c>
      <c r="AV45" s="71">
        <v>2.6702612284240656E-2</v>
      </c>
      <c r="AW45" s="78">
        <v>20317544</v>
      </c>
    </row>
    <row r="46" spans="1:49" ht="17" thickTop="1" thickBot="1">
      <c r="A46" s="3" t="s">
        <v>11</v>
      </c>
      <c r="B46" s="71">
        <v>10929219.199999999</v>
      </c>
      <c r="C46" s="71">
        <v>1376926.8</v>
      </c>
      <c r="D46" s="71">
        <v>438475.5</v>
      </c>
      <c r="E46" s="71">
        <v>173014.39999999999</v>
      </c>
      <c r="F46" s="75">
        <v>370539.8</v>
      </c>
      <c r="G46" s="71">
        <v>2358956.5</v>
      </c>
      <c r="H46" s="71">
        <v>444475.4</v>
      </c>
      <c r="I46" s="71"/>
      <c r="J46" s="71">
        <v>7754278.9000000004</v>
      </c>
      <c r="K46" s="71">
        <v>7134831.2999999998</v>
      </c>
      <c r="L46" s="71">
        <v>-5531152.7999999998</v>
      </c>
      <c r="M46" s="71">
        <v>9357957.3999999985</v>
      </c>
      <c r="N46" s="71">
        <v>4884995.8</v>
      </c>
      <c r="O46" s="71">
        <v>14242953.199999999</v>
      </c>
      <c r="P46" s="71">
        <v>17046385.099999998</v>
      </c>
      <c r="Q46" s="71">
        <v>982659.9</v>
      </c>
      <c r="R46" s="71">
        <v>306086.8</v>
      </c>
      <c r="S46" s="71">
        <v>14866.2</v>
      </c>
      <c r="T46" s="71">
        <v>23873.3</v>
      </c>
      <c r="U46" s="71">
        <v>148882.20000000001</v>
      </c>
      <c r="V46" s="71">
        <v>189889.1</v>
      </c>
      <c r="W46" s="71">
        <v>147.4</v>
      </c>
      <c r="X46" s="71">
        <v>456970.9</v>
      </c>
      <c r="Y46" s="71">
        <v>931246.6</v>
      </c>
      <c r="Z46" s="71">
        <v>899180</v>
      </c>
      <c r="AA46" s="72">
        <v>256848.2</v>
      </c>
      <c r="AB46" s="71">
        <v>2544245.7000000002</v>
      </c>
      <c r="AC46" s="71">
        <v>4210650.5999999996</v>
      </c>
      <c r="AD46" s="71">
        <v>205385.8</v>
      </c>
      <c r="AE46" s="71">
        <v>96946.4</v>
      </c>
      <c r="AF46" s="71">
        <v>287435.7</v>
      </c>
      <c r="AG46" s="76">
        <v>11776340.9</v>
      </c>
      <c r="AH46" s="71">
        <v>-23089.8</v>
      </c>
      <c r="AI46" s="78">
        <v>19797056.299999993</v>
      </c>
      <c r="AJ46" s="71" t="s">
        <v>11</v>
      </c>
      <c r="AK46" s="71">
        <v>14.5</v>
      </c>
      <c r="AL46" s="73">
        <v>2326504.6</v>
      </c>
      <c r="AM46" s="71">
        <v>20797.099999999999</v>
      </c>
      <c r="AN46" s="73">
        <v>3904.5</v>
      </c>
      <c r="AO46" s="71">
        <v>0</v>
      </c>
      <c r="AP46" s="71">
        <v>-21066.400000000001</v>
      </c>
      <c r="AQ46" s="71">
        <v>147764.79999999999</v>
      </c>
      <c r="AR46" s="71">
        <v>2477919.1</v>
      </c>
      <c r="AS46" s="71">
        <v>17143179.300000001</v>
      </c>
      <c r="AT46" s="71">
        <v>571439.31000000006</v>
      </c>
      <c r="AU46" s="71">
        <v>175957.89999999106</v>
      </c>
      <c r="AV46" s="71">
        <v>8.8880840329777274E-3</v>
      </c>
      <c r="AW46" s="78">
        <v>19797056.299999993</v>
      </c>
    </row>
    <row r="47" spans="1:49" ht="17" thickTop="1" thickBot="1">
      <c r="A47" s="3" t="s">
        <v>12</v>
      </c>
      <c r="B47" s="71">
        <v>11776340.9</v>
      </c>
      <c r="C47" s="71">
        <v>1477750.6</v>
      </c>
      <c r="D47" s="71">
        <v>455040.8</v>
      </c>
      <c r="E47" s="71">
        <v>177287</v>
      </c>
      <c r="F47" s="75">
        <v>379631.6</v>
      </c>
      <c r="G47" s="71">
        <v>2489710.0000000005</v>
      </c>
      <c r="H47" s="71">
        <v>420435.8</v>
      </c>
      <c r="I47" s="71"/>
      <c r="J47" s="71">
        <v>8243872.9000000004</v>
      </c>
      <c r="K47" s="71">
        <v>8062932.9000000004</v>
      </c>
      <c r="L47" s="71">
        <v>-6581252.7999999998</v>
      </c>
      <c r="M47" s="71">
        <v>9725553</v>
      </c>
      <c r="N47" s="71">
        <v>5778600.2999999998</v>
      </c>
      <c r="O47" s="71">
        <v>15504153.300000001</v>
      </c>
      <c r="P47" s="71">
        <v>18414299.100000001</v>
      </c>
      <c r="Q47" s="71">
        <v>993273.5</v>
      </c>
      <c r="R47" s="71">
        <v>308493.09999999998</v>
      </c>
      <c r="S47" s="71">
        <v>15233.5</v>
      </c>
      <c r="T47" s="71">
        <v>21588.799999999999</v>
      </c>
      <c r="U47" s="71">
        <v>220060.7</v>
      </c>
      <c r="V47" s="71">
        <v>221743</v>
      </c>
      <c r="W47" s="71">
        <v>184.4</v>
      </c>
      <c r="X47" s="71">
        <v>480794.2</v>
      </c>
      <c r="Y47" s="71">
        <v>1231024.7</v>
      </c>
      <c r="Z47" s="71">
        <v>969934.8</v>
      </c>
      <c r="AA47" s="72">
        <v>278308</v>
      </c>
      <c r="AB47" s="71">
        <v>2960061.7</v>
      </c>
      <c r="AC47" s="71">
        <v>4740638.7</v>
      </c>
      <c r="AD47" s="71">
        <v>202847.5</v>
      </c>
      <c r="AE47" s="71">
        <v>99608.6</v>
      </c>
      <c r="AF47" s="71">
        <v>296117.5</v>
      </c>
      <c r="AG47" s="76">
        <v>11921701.9</v>
      </c>
      <c r="AH47" s="71">
        <v>-58846.5</v>
      </c>
      <c r="AI47" s="78">
        <v>22352156.699999999</v>
      </c>
      <c r="AJ47" s="71" t="s">
        <v>12</v>
      </c>
      <c r="AK47" s="71">
        <v>5</v>
      </c>
      <c r="AL47" s="73">
        <v>2362078</v>
      </c>
      <c r="AM47" s="71">
        <v>19202</v>
      </c>
      <c r="AN47" s="73">
        <v>13447.3</v>
      </c>
      <c r="AO47" s="71">
        <v>0</v>
      </c>
      <c r="AP47" s="71">
        <v>-14773</v>
      </c>
      <c r="AQ47" s="71">
        <v>251978.1</v>
      </c>
      <c r="AR47" s="71">
        <v>2631937.4</v>
      </c>
      <c r="AS47" s="71">
        <v>19005219.300000001</v>
      </c>
      <c r="AT47" s="71">
        <v>613071.59032258065</v>
      </c>
      <c r="AU47" s="71">
        <v>715000</v>
      </c>
      <c r="AV47" s="71">
        <v>3.1987964722885107E-2</v>
      </c>
      <c r="AW47" s="78">
        <v>22352156.699999999</v>
      </c>
    </row>
    <row r="48" spans="1:49" ht="16" thickTop="1">
      <c r="A48" s="35">
        <v>2019</v>
      </c>
      <c r="B48" s="72">
        <v>11868370.1</v>
      </c>
      <c r="C48" s="72">
        <v>16290830.100000001</v>
      </c>
      <c r="D48" s="72">
        <v>5454643.7999999998</v>
      </c>
      <c r="E48" s="72">
        <v>2156250.4</v>
      </c>
      <c r="F48" s="75">
        <v>4364490.0999999996</v>
      </c>
      <c r="G48" s="72">
        <v>28266214.399999999</v>
      </c>
      <c r="H48" s="72">
        <v>5115752.0000000009</v>
      </c>
      <c r="I48" s="72"/>
      <c r="J48" s="72">
        <v>90304959.900000006</v>
      </c>
      <c r="K48" s="72">
        <v>89990795.300000012</v>
      </c>
      <c r="L48" s="72">
        <v>-73669435</v>
      </c>
      <c r="M48" s="72">
        <v>106626320.20000002</v>
      </c>
      <c r="N48" s="72">
        <v>64459903.599999994</v>
      </c>
      <c r="O48" s="72">
        <v>171086223.80000001</v>
      </c>
      <c r="P48" s="71">
        <v>204468190.20000002</v>
      </c>
      <c r="Q48" s="72">
        <v>10829447.299999999</v>
      </c>
      <c r="R48" s="71">
        <v>3603909.1</v>
      </c>
      <c r="S48" s="72">
        <v>154864.9</v>
      </c>
      <c r="T48" s="72">
        <v>261075.40000000002</v>
      </c>
      <c r="U48" s="72">
        <v>2244838.9</v>
      </c>
      <c r="V48" s="72">
        <v>2251968.2999999998</v>
      </c>
      <c r="W48" s="72">
        <v>3880.7999999999997</v>
      </c>
      <c r="X48" s="72">
        <v>5404072.7000000002</v>
      </c>
      <c r="Y48" s="72">
        <v>12665993.499999998</v>
      </c>
      <c r="Z48" s="72">
        <v>10019152.600000001</v>
      </c>
      <c r="AA48" s="72">
        <v>3226248.5000000005</v>
      </c>
      <c r="AB48" s="72">
        <v>31315467.300000001</v>
      </c>
      <c r="AC48" s="72">
        <v>42954291.799999997</v>
      </c>
      <c r="AD48" s="72">
        <v>2382823.5</v>
      </c>
      <c r="AE48" s="72">
        <v>1112268.7</v>
      </c>
      <c r="AF48" s="71">
        <v>3130690.2</v>
      </c>
      <c r="AG48" s="77">
        <v>11921701.9</v>
      </c>
      <c r="AH48" s="72">
        <v>-920731.80000000016</v>
      </c>
      <c r="AI48" s="79">
        <v>247533486.09999999</v>
      </c>
      <c r="AJ48" s="80">
        <v>2019</v>
      </c>
      <c r="AK48" s="72">
        <v>63647.899999999994</v>
      </c>
      <c r="AL48" s="74">
        <v>27827504.399999999</v>
      </c>
      <c r="AM48" s="72">
        <v>250020.8</v>
      </c>
      <c r="AN48" s="74">
        <v>195294.69999999998</v>
      </c>
      <c r="AO48" s="71">
        <v>103</v>
      </c>
      <c r="AP48" s="71">
        <v>-141343.4</v>
      </c>
      <c r="AQ48" s="72">
        <v>3760537.3</v>
      </c>
      <c r="AR48" s="72">
        <v>31955764.699999996</v>
      </c>
      <c r="AS48" s="72">
        <v>211038508.80000004</v>
      </c>
      <c r="AT48" s="72">
        <v>577826.62278481817</v>
      </c>
      <c r="AU48" s="72">
        <v>4539212.5999999978</v>
      </c>
      <c r="AV48" s="72">
        <v>1.8337771876917777E-2</v>
      </c>
      <c r="AW48" s="79">
        <v>247533486.09999999</v>
      </c>
    </row>
    <row r="49" spans="1:49">
      <c r="A49" s="3" t="s">
        <v>1</v>
      </c>
      <c r="B49" s="19">
        <v>11921035.800000001</v>
      </c>
      <c r="C49" s="19">
        <v>1349856.5</v>
      </c>
      <c r="D49" s="19">
        <v>455744.5</v>
      </c>
      <c r="E49" s="19">
        <v>197916.2</v>
      </c>
      <c r="F49" s="81">
        <v>395926.8</v>
      </c>
      <c r="G49" s="19">
        <v>2399444</v>
      </c>
      <c r="H49" s="19">
        <v>380953.3</v>
      </c>
      <c r="I49" s="19"/>
      <c r="J49" s="19">
        <v>8061848.0999999996</v>
      </c>
      <c r="K49" s="19">
        <v>7668606.5</v>
      </c>
      <c r="L49" s="19">
        <v>-6607733.0999999996</v>
      </c>
      <c r="M49" s="19">
        <v>9122721.5</v>
      </c>
      <c r="N49" s="15">
        <v>5852711.7000000002</v>
      </c>
      <c r="O49" s="19">
        <v>14975433.199999999</v>
      </c>
      <c r="P49" s="19">
        <v>17755830.5</v>
      </c>
      <c r="Q49" s="19">
        <v>929644.1</v>
      </c>
      <c r="R49" s="19">
        <v>284979.90000000002</v>
      </c>
      <c r="S49" s="19">
        <v>13200.4</v>
      </c>
      <c r="T49" s="19">
        <v>17820.3</v>
      </c>
      <c r="U49" s="19">
        <v>193536.7</v>
      </c>
      <c r="V49" s="19">
        <v>214551.2</v>
      </c>
      <c r="W49" s="19">
        <v>78.099999999999994</v>
      </c>
      <c r="X49" s="71">
        <v>435199.2</v>
      </c>
      <c r="Y49" s="71">
        <v>1321364.2</v>
      </c>
      <c r="Z49" s="71">
        <v>949300.3</v>
      </c>
      <c r="AA49" s="83">
        <v>318857.40000000002</v>
      </c>
      <c r="AB49" s="71">
        <v>3024721.1</v>
      </c>
      <c r="AC49" s="71">
        <v>4678531.8</v>
      </c>
      <c r="AD49" s="71">
        <v>202600.1</v>
      </c>
      <c r="AE49" s="71">
        <v>100030.2</v>
      </c>
      <c r="AF49" s="71">
        <v>283995.90000000002</v>
      </c>
      <c r="AG49" s="76">
        <v>11377818.6</v>
      </c>
      <c r="AH49" s="71">
        <v>9626.6</v>
      </c>
      <c r="AI49" s="71">
        <v>22400579.900000002</v>
      </c>
      <c r="AJ49" s="85" t="s">
        <v>1</v>
      </c>
      <c r="AK49" s="19">
        <v>16142.8</v>
      </c>
      <c r="AL49" s="19">
        <v>2335546.2000000002</v>
      </c>
      <c r="AM49" s="19">
        <v>16758.400000000001</v>
      </c>
      <c r="AN49" s="19">
        <v>34550.9</v>
      </c>
      <c r="AO49" s="19">
        <v>0</v>
      </c>
      <c r="AP49" s="19">
        <v>-8139.6</v>
      </c>
      <c r="AQ49" s="19">
        <v>298493.59999999998</v>
      </c>
      <c r="AR49" s="19">
        <v>2693352.3</v>
      </c>
      <c r="AS49" s="71">
        <v>19246321.100000001</v>
      </c>
      <c r="AT49" s="71">
        <v>620849.06774193549</v>
      </c>
      <c r="AU49" s="71">
        <v>460906.5</v>
      </c>
      <c r="AV49" s="71">
        <v>-2.0259032743673546E-2</v>
      </c>
      <c r="AW49" s="71">
        <v>22400579.900000002</v>
      </c>
    </row>
    <row r="50" spans="1:49">
      <c r="A50" s="3" t="s">
        <v>2</v>
      </c>
      <c r="B50" s="19">
        <v>11377773.9</v>
      </c>
      <c r="C50" s="19">
        <v>1337999.6000000001</v>
      </c>
      <c r="D50" s="19">
        <v>431422.6</v>
      </c>
      <c r="E50" s="19">
        <v>185485.5</v>
      </c>
      <c r="F50" s="81">
        <v>377038</v>
      </c>
      <c r="G50" s="19">
        <v>2331945.7000000002</v>
      </c>
      <c r="H50" s="19">
        <v>386321.9</v>
      </c>
      <c r="I50" s="19"/>
      <c r="J50" s="19">
        <v>7454446.0999999996</v>
      </c>
      <c r="K50" s="19">
        <v>7454039</v>
      </c>
      <c r="L50" s="19">
        <v>-6248016</v>
      </c>
      <c r="M50" s="19">
        <v>8660469.0999999996</v>
      </c>
      <c r="N50" s="15">
        <v>5490305.2999999998</v>
      </c>
      <c r="O50" s="19">
        <v>14150774.399999999</v>
      </c>
      <c r="P50" s="19">
        <v>16869041.999999996</v>
      </c>
      <c r="Q50" s="19">
        <v>902896</v>
      </c>
      <c r="R50" s="19">
        <v>309483.7</v>
      </c>
      <c r="S50" s="19">
        <v>12380.6</v>
      </c>
      <c r="T50" s="19">
        <v>22794.9</v>
      </c>
      <c r="U50" s="19">
        <v>190631.2</v>
      </c>
      <c r="V50" s="19">
        <v>193239.4</v>
      </c>
      <c r="W50" s="19">
        <v>52.6</v>
      </c>
      <c r="X50" s="71">
        <v>428817.1</v>
      </c>
      <c r="Y50" s="71">
        <v>1166296.8</v>
      </c>
      <c r="Z50" s="71">
        <v>896489.8</v>
      </c>
      <c r="AA50" s="83">
        <v>268212</v>
      </c>
      <c r="AB50" s="71">
        <v>2759815.7</v>
      </c>
      <c r="AC50" s="71">
        <v>4391294.0999999996</v>
      </c>
      <c r="AD50" s="71">
        <v>201809.6</v>
      </c>
      <c r="AE50" s="71">
        <v>97088.5</v>
      </c>
      <c r="AF50" s="71">
        <v>269000</v>
      </c>
      <c r="AG50" s="76">
        <v>11347622.199999999</v>
      </c>
      <c r="AH50" s="71">
        <v>-50959.4</v>
      </c>
      <c r="AI50" s="71">
        <v>20671630.299999997</v>
      </c>
      <c r="AJ50" s="85" t="s">
        <v>2</v>
      </c>
      <c r="AK50" s="19">
        <v>24143.200000000001</v>
      </c>
      <c r="AL50" s="19">
        <v>2127467.7999999998</v>
      </c>
      <c r="AM50" s="19">
        <v>17178.900000000001</v>
      </c>
      <c r="AN50" s="19">
        <v>21496.5</v>
      </c>
      <c r="AO50" s="19">
        <v>559.20000000000005</v>
      </c>
      <c r="AP50" s="19">
        <v>-11354</v>
      </c>
      <c r="AQ50" s="19">
        <v>323011.5</v>
      </c>
      <c r="AR50" s="19">
        <v>2502503.1</v>
      </c>
      <c r="AS50" s="71">
        <v>18048433.100000001</v>
      </c>
      <c r="AT50" s="71">
        <v>644586.89642857143</v>
      </c>
      <c r="AU50" s="71">
        <v>120694.09999999404</v>
      </c>
      <c r="AV50" s="71">
        <v>-3.223225154109912E-2</v>
      </c>
      <c r="AW50" s="71">
        <v>20671630.299999997</v>
      </c>
    </row>
    <row r="51" spans="1:49">
      <c r="A51" s="3" t="s">
        <v>3</v>
      </c>
      <c r="B51" s="19">
        <v>11347468.199999999</v>
      </c>
      <c r="C51" s="19">
        <v>1391537</v>
      </c>
      <c r="D51" s="19">
        <v>457052.9</v>
      </c>
      <c r="E51" s="19">
        <v>197832.3</v>
      </c>
      <c r="F51" s="81">
        <v>381665</v>
      </c>
      <c r="G51" s="19">
        <v>2428087.2000000002</v>
      </c>
      <c r="H51" s="19">
        <v>409802.1</v>
      </c>
      <c r="I51" s="19"/>
      <c r="J51" s="19">
        <v>7486526</v>
      </c>
      <c r="K51" s="19">
        <v>8080329.5999999996</v>
      </c>
      <c r="L51" s="19">
        <v>-6474729</v>
      </c>
      <c r="M51" s="19">
        <v>9092126.5999999996</v>
      </c>
      <c r="N51" s="15">
        <v>5722961.0999999996</v>
      </c>
      <c r="O51" s="19">
        <v>14815087.699999999</v>
      </c>
      <c r="P51" s="19">
        <v>17652977</v>
      </c>
      <c r="Q51" s="19">
        <v>943752.4</v>
      </c>
      <c r="R51" s="19">
        <v>278325.3</v>
      </c>
      <c r="S51" s="19">
        <v>12651.6</v>
      </c>
      <c r="T51" s="19">
        <v>20279</v>
      </c>
      <c r="U51" s="19">
        <v>217119.6</v>
      </c>
      <c r="V51" s="19">
        <v>198418</v>
      </c>
      <c r="W51" s="19">
        <v>410.5</v>
      </c>
      <c r="X51" s="71">
        <v>483703.5</v>
      </c>
      <c r="Y51" s="71">
        <v>1302903.7</v>
      </c>
      <c r="Z51" s="71">
        <v>908929</v>
      </c>
      <c r="AA51" s="83">
        <v>276029.09999999998</v>
      </c>
      <c r="AB51" s="71">
        <v>2971565.3000000003</v>
      </c>
      <c r="AC51" s="71">
        <v>4642521.7</v>
      </c>
      <c r="AD51" s="71">
        <v>223545</v>
      </c>
      <c r="AE51" s="71">
        <v>93363.199999999997</v>
      </c>
      <c r="AF51" s="71">
        <v>277027.59999999998</v>
      </c>
      <c r="AG51" s="76">
        <v>11150185.800000001</v>
      </c>
      <c r="AH51" s="71">
        <v>-79043.899999999994</v>
      </c>
      <c r="AI51" s="71">
        <v>21819801.399999999</v>
      </c>
      <c r="AJ51" s="85" t="s">
        <v>3</v>
      </c>
      <c r="AK51" s="19">
        <v>39.6</v>
      </c>
      <c r="AL51" s="19">
        <v>2316813.4</v>
      </c>
      <c r="AM51" s="19">
        <v>16923</v>
      </c>
      <c r="AN51" s="19">
        <v>23708.1</v>
      </c>
      <c r="AO51" s="19">
        <v>71.099999999999994</v>
      </c>
      <c r="AP51" s="19">
        <v>-10420.799999999999</v>
      </c>
      <c r="AQ51" s="19">
        <v>340108.9</v>
      </c>
      <c r="AR51" s="19">
        <v>2687243.3000000003</v>
      </c>
      <c r="AS51" s="71">
        <v>18632946.100000001</v>
      </c>
      <c r="AT51" s="71">
        <v>601062.77741935488</v>
      </c>
      <c r="AU51" s="71">
        <v>499611.99999999627</v>
      </c>
      <c r="AV51" s="71">
        <v>-1.4937249110526501E-2</v>
      </c>
      <c r="AW51" s="71">
        <v>21819801.399999999</v>
      </c>
    </row>
    <row r="52" spans="1:49">
      <c r="A52" s="3" t="s">
        <v>4</v>
      </c>
      <c r="B52" s="19">
        <v>11150185.800000001</v>
      </c>
      <c r="C52" s="19">
        <v>1118192.7</v>
      </c>
      <c r="D52" s="19">
        <v>369184.7</v>
      </c>
      <c r="E52" s="19">
        <v>153352.70000000001</v>
      </c>
      <c r="F52" s="82">
        <v>250529.6</v>
      </c>
      <c r="G52" s="19">
        <v>1891259.7</v>
      </c>
      <c r="H52" s="19">
        <v>415163.8</v>
      </c>
      <c r="I52" s="19"/>
      <c r="J52" s="19">
        <v>6212122.2000000002</v>
      </c>
      <c r="K52" s="19">
        <v>6995706.9000000004</v>
      </c>
      <c r="L52" s="19">
        <v>-6136813.2999999998</v>
      </c>
      <c r="M52" s="19">
        <v>7071015.8000000017</v>
      </c>
      <c r="N52" s="15">
        <v>5389509.7000000002</v>
      </c>
      <c r="O52" s="19">
        <v>12460525.500000002</v>
      </c>
      <c r="P52" s="19">
        <v>14766949.000000002</v>
      </c>
      <c r="Q52" s="19">
        <v>936341</v>
      </c>
      <c r="R52" s="19">
        <v>273702.59999999998</v>
      </c>
      <c r="S52" s="19">
        <v>10131</v>
      </c>
      <c r="T52" s="19">
        <v>10694.7</v>
      </c>
      <c r="U52" s="19">
        <v>216100.4</v>
      </c>
      <c r="V52" s="19">
        <v>171650</v>
      </c>
      <c r="W52" s="19">
        <v>122.9</v>
      </c>
      <c r="X52" s="71">
        <v>336821.7</v>
      </c>
      <c r="Y52" s="71">
        <v>1116343.8</v>
      </c>
      <c r="Z52" s="71">
        <v>626469.69999999995</v>
      </c>
      <c r="AA52" s="83">
        <v>222969.1</v>
      </c>
      <c r="AB52" s="71">
        <v>2302604.2999999998</v>
      </c>
      <c r="AC52" s="71">
        <v>3921346.8999999994</v>
      </c>
      <c r="AD52" s="71">
        <v>173982</v>
      </c>
      <c r="AE52" s="71">
        <v>78923.100000000006</v>
      </c>
      <c r="AF52" s="71">
        <v>261109.1</v>
      </c>
      <c r="AG52" s="76">
        <v>11735416.6</v>
      </c>
      <c r="AH52" s="71">
        <v>22392.7</v>
      </c>
      <c r="AI52" s="71">
        <v>17611443.600000001</v>
      </c>
      <c r="AJ52" s="85" t="s">
        <v>4</v>
      </c>
      <c r="AK52" s="19">
        <v>0</v>
      </c>
      <c r="AL52" s="19">
        <v>1733362.9</v>
      </c>
      <c r="AM52" s="19">
        <v>13996.4</v>
      </c>
      <c r="AN52" s="19">
        <v>28109.599999999999</v>
      </c>
      <c r="AO52" s="19">
        <v>0</v>
      </c>
      <c r="AP52" s="19">
        <v>-14072</v>
      </c>
      <c r="AQ52" s="19">
        <v>169925.8</v>
      </c>
      <c r="AR52" s="19">
        <v>1931322.7</v>
      </c>
      <c r="AS52" s="71">
        <v>14974369.4</v>
      </c>
      <c r="AT52" s="71">
        <v>499145.64666666667</v>
      </c>
      <c r="AU52" s="71">
        <v>705751.5</v>
      </c>
      <c r="AV52" s="71">
        <v>1.07389761628103E-3</v>
      </c>
      <c r="AW52" s="71">
        <v>17611443.600000001</v>
      </c>
    </row>
    <row r="53" spans="1:49">
      <c r="A53" s="3" t="s">
        <v>5</v>
      </c>
      <c r="B53" s="19">
        <v>11735037.9</v>
      </c>
      <c r="C53" s="19">
        <v>986134.4</v>
      </c>
      <c r="D53" s="19">
        <v>318859.40000000002</v>
      </c>
      <c r="E53" s="19">
        <v>110344.5</v>
      </c>
      <c r="F53" s="82">
        <v>197770.4</v>
      </c>
      <c r="G53" s="19">
        <v>1613108.7</v>
      </c>
      <c r="H53" s="19">
        <v>369520</v>
      </c>
      <c r="I53" s="19"/>
      <c r="J53" s="19">
        <v>6287332.9000000004</v>
      </c>
      <c r="K53" s="19">
        <v>6641904.4000000004</v>
      </c>
      <c r="L53" s="19">
        <v>-6221835</v>
      </c>
      <c r="M53" s="19">
        <v>6707402.3000000007</v>
      </c>
      <c r="N53" s="15">
        <v>5560326.9000000004</v>
      </c>
      <c r="O53" s="19">
        <v>12267729.200000001</v>
      </c>
      <c r="P53" s="19">
        <v>14250357.9</v>
      </c>
      <c r="Q53" s="19">
        <v>937754.2</v>
      </c>
      <c r="R53" s="19">
        <v>294364.2</v>
      </c>
      <c r="S53" s="19">
        <v>8043.6</v>
      </c>
      <c r="T53" s="19">
        <v>11083.4</v>
      </c>
      <c r="U53" s="19">
        <v>155937.60000000001</v>
      </c>
      <c r="V53" s="19">
        <v>162859.6</v>
      </c>
      <c r="W53" s="19">
        <v>119</v>
      </c>
      <c r="X53" s="71">
        <v>266448.09999999998</v>
      </c>
      <c r="Y53" s="71">
        <v>687119.89999999991</v>
      </c>
      <c r="Z53" s="71">
        <v>628711.69999999995</v>
      </c>
      <c r="AA53" s="83">
        <v>186947.9</v>
      </c>
      <c r="AB53" s="71">
        <v>1769227.5999999996</v>
      </c>
      <c r="AC53" s="71">
        <v>3339389.1999999997</v>
      </c>
      <c r="AD53" s="71">
        <v>163958.9</v>
      </c>
      <c r="AE53" s="71">
        <v>82576</v>
      </c>
      <c r="AF53" s="71">
        <v>261519.1</v>
      </c>
      <c r="AG53" s="76">
        <v>11604255.699999999</v>
      </c>
      <c r="AH53" s="71">
        <v>-89391.3</v>
      </c>
      <c r="AI53" s="71">
        <v>17123084.000000004</v>
      </c>
      <c r="AJ53" s="85" t="s">
        <v>5</v>
      </c>
      <c r="AK53" s="19">
        <v>58.2</v>
      </c>
      <c r="AL53" s="19">
        <v>2080303.5</v>
      </c>
      <c r="AM53" s="19">
        <v>9702.2000000000007</v>
      </c>
      <c r="AN53" s="19">
        <v>119.8</v>
      </c>
      <c r="AO53" s="19">
        <v>0</v>
      </c>
      <c r="AP53" s="19">
        <v>1500.6</v>
      </c>
      <c r="AQ53" s="19">
        <v>167237.29999999999</v>
      </c>
      <c r="AR53" s="19">
        <v>2258921.6</v>
      </c>
      <c r="AS53" s="71">
        <v>14620676.199999999</v>
      </c>
      <c r="AT53" s="71">
        <v>471634.71612903225</v>
      </c>
      <c r="AU53" s="71">
        <v>243486.20000000298</v>
      </c>
      <c r="AV53" s="71">
        <v>-1.3227860368047349E-3</v>
      </c>
      <c r="AW53" s="71">
        <v>17123084.000000004</v>
      </c>
    </row>
    <row r="54" spans="1:49">
      <c r="A54" s="3" t="s">
        <v>6</v>
      </c>
      <c r="B54" s="19">
        <v>11604255.699999999</v>
      </c>
      <c r="C54" s="19">
        <v>1073151.7</v>
      </c>
      <c r="D54" s="19">
        <v>331211.5</v>
      </c>
      <c r="E54" s="19">
        <v>132036.29999999999</v>
      </c>
      <c r="F54" s="82">
        <v>268950.8</v>
      </c>
      <c r="G54" s="19">
        <v>1805350.3</v>
      </c>
      <c r="H54" s="19">
        <v>358751.3</v>
      </c>
      <c r="I54" s="19"/>
      <c r="J54" s="19">
        <v>6455886.9000000004</v>
      </c>
      <c r="K54" s="19">
        <v>6849630.4000000004</v>
      </c>
      <c r="L54" s="19">
        <v>-5933007.2000000002</v>
      </c>
      <c r="M54" s="19">
        <v>7372510.1000000006</v>
      </c>
      <c r="N54" s="15">
        <v>5288106.4000000004</v>
      </c>
      <c r="O54" s="19">
        <v>12660616.5</v>
      </c>
      <c r="P54" s="19">
        <v>14824718.100000001</v>
      </c>
      <c r="Q54" s="19">
        <v>890053</v>
      </c>
      <c r="R54" s="19">
        <v>304773.5</v>
      </c>
      <c r="S54" s="19">
        <v>8769.6</v>
      </c>
      <c r="T54" s="19">
        <v>14941.6</v>
      </c>
      <c r="U54" s="19">
        <v>136916.6</v>
      </c>
      <c r="V54" s="19">
        <v>167718.20000000001</v>
      </c>
      <c r="W54" s="19">
        <v>8.9</v>
      </c>
      <c r="X54" s="71">
        <v>422408.8</v>
      </c>
      <c r="Y54" s="71">
        <v>819793.2</v>
      </c>
      <c r="Z54" s="71">
        <v>724002.9</v>
      </c>
      <c r="AA54" s="83">
        <v>271951.5</v>
      </c>
      <c r="AB54" s="71">
        <v>2238156.4</v>
      </c>
      <c r="AC54" s="71">
        <v>3761337.8</v>
      </c>
      <c r="AD54" s="71">
        <v>180400.9</v>
      </c>
      <c r="AE54" s="71">
        <v>74818</v>
      </c>
      <c r="AF54" s="71">
        <v>252543.8</v>
      </c>
      <c r="AG54" s="76">
        <v>11090006.199999999</v>
      </c>
      <c r="AH54" s="71">
        <v>-54792.800000000003</v>
      </c>
      <c r="AI54" s="71">
        <v>18537749.900000002</v>
      </c>
      <c r="AJ54" s="85" t="s">
        <v>6</v>
      </c>
      <c r="AK54" s="19">
        <v>5</v>
      </c>
      <c r="AL54" s="19">
        <v>1810232.2</v>
      </c>
      <c r="AM54" s="19">
        <v>10669.9</v>
      </c>
      <c r="AN54" s="19">
        <v>-2844.8</v>
      </c>
      <c r="AO54" s="19">
        <v>7076.3</v>
      </c>
      <c r="AP54" s="19">
        <v>43.8</v>
      </c>
      <c r="AQ54" s="19">
        <v>150919.20000000001</v>
      </c>
      <c r="AR54" s="19">
        <v>1976101.5999999999</v>
      </c>
      <c r="AS54" s="71">
        <v>15802354.5</v>
      </c>
      <c r="AT54" s="71">
        <v>526745.15</v>
      </c>
      <c r="AU54" s="71">
        <v>759293.80000000075</v>
      </c>
      <c r="AV54" s="71">
        <v>1.9945931487753452E-2</v>
      </c>
      <c r="AW54" s="71">
        <v>18537749.900000002</v>
      </c>
    </row>
    <row r="55" spans="1:49">
      <c r="A55" s="3" t="s">
        <v>7</v>
      </c>
      <c r="B55" s="19">
        <v>11089592.300000001</v>
      </c>
      <c r="C55" s="19">
        <v>1149923.5</v>
      </c>
      <c r="D55" s="19">
        <v>374893.4</v>
      </c>
      <c r="E55" s="19">
        <v>161737.20000000001</v>
      </c>
      <c r="F55" s="82">
        <v>308422.5</v>
      </c>
      <c r="G55" s="19">
        <v>1994976.5999999999</v>
      </c>
      <c r="H55" s="19">
        <v>363620.7</v>
      </c>
      <c r="I55" s="19"/>
      <c r="J55" s="19">
        <v>7296873.7999999998</v>
      </c>
      <c r="K55" s="19">
        <v>6403461</v>
      </c>
      <c r="L55" s="19">
        <v>-5564085.0999999996</v>
      </c>
      <c r="M55" s="19">
        <v>8136249.7000000011</v>
      </c>
      <c r="N55" s="15">
        <v>4840663.8</v>
      </c>
      <c r="O55" s="19">
        <v>12976913.5</v>
      </c>
      <c r="P55" s="19">
        <v>15335510.799999999</v>
      </c>
      <c r="Q55" s="19">
        <v>930956</v>
      </c>
      <c r="R55" s="19">
        <v>299693.3</v>
      </c>
      <c r="S55" s="19">
        <v>9085.9</v>
      </c>
      <c r="T55" s="19">
        <v>16866.2</v>
      </c>
      <c r="U55" s="19">
        <v>177944.3</v>
      </c>
      <c r="V55" s="19">
        <v>184553.3</v>
      </c>
      <c r="W55" s="19">
        <v>22.6</v>
      </c>
      <c r="X55" s="71">
        <v>406111</v>
      </c>
      <c r="Y55" s="71">
        <v>771292.89999999991</v>
      </c>
      <c r="Z55" s="71">
        <v>725764.7</v>
      </c>
      <c r="AA55" s="83">
        <v>302600.2</v>
      </c>
      <c r="AB55" s="71">
        <v>2205768.7999999998</v>
      </c>
      <c r="AC55" s="71">
        <v>3824890.4</v>
      </c>
      <c r="AD55" s="71">
        <v>146412</v>
      </c>
      <c r="AE55" s="71">
        <v>77780.2</v>
      </c>
      <c r="AF55" s="71">
        <v>268108.79999999999</v>
      </c>
      <c r="AG55" s="76">
        <v>10665639.5</v>
      </c>
      <c r="AH55" s="71">
        <v>-61812.4</v>
      </c>
      <c r="AI55" s="71">
        <v>19030240.600000001</v>
      </c>
      <c r="AJ55" s="85" t="s">
        <v>7</v>
      </c>
      <c r="AK55" s="19">
        <v>43.2</v>
      </c>
      <c r="AL55" s="19">
        <v>1921379.3</v>
      </c>
      <c r="AM55" s="19">
        <v>11904.1</v>
      </c>
      <c r="AN55" s="19">
        <v>5370.4</v>
      </c>
      <c r="AO55" s="19">
        <v>0</v>
      </c>
      <c r="AP55" s="19">
        <v>4331</v>
      </c>
      <c r="AQ55" s="19">
        <v>236712</v>
      </c>
      <c r="AR55" s="19">
        <v>2179740</v>
      </c>
      <c r="AS55" s="71">
        <v>16422379</v>
      </c>
      <c r="AT55" s="71">
        <v>529754.16129032255</v>
      </c>
      <c r="AU55" s="71">
        <v>428121.60000000149</v>
      </c>
      <c r="AV55" s="71">
        <v>2.6608657736160619E-3</v>
      </c>
      <c r="AW55" s="71">
        <v>19030240.600000001</v>
      </c>
    </row>
    <row r="56" spans="1:49">
      <c r="A56" s="3" t="s">
        <v>8</v>
      </c>
      <c r="B56" s="19">
        <v>10665639.5</v>
      </c>
      <c r="C56" s="19">
        <v>1169297.7</v>
      </c>
      <c r="D56" s="19">
        <v>385886.8</v>
      </c>
      <c r="E56" s="19">
        <v>166211.29999999999</v>
      </c>
      <c r="F56" s="82">
        <v>330839.59999999998</v>
      </c>
      <c r="G56" s="19">
        <v>2052235.4</v>
      </c>
      <c r="H56" s="19">
        <v>383498</v>
      </c>
      <c r="I56" s="19"/>
      <c r="J56" s="19">
        <v>7432548.5</v>
      </c>
      <c r="K56" s="19">
        <v>5822669.4000000004</v>
      </c>
      <c r="L56" s="19">
        <v>-5039892.2</v>
      </c>
      <c r="M56" s="19">
        <v>8215325.7000000002</v>
      </c>
      <c r="N56" s="15">
        <v>4372698.9000000004</v>
      </c>
      <c r="O56" s="19">
        <v>12588024.600000001</v>
      </c>
      <c r="P56" s="19">
        <v>15023758.000000002</v>
      </c>
      <c r="Q56" s="19">
        <v>898202.2</v>
      </c>
      <c r="R56" s="19">
        <v>298209.40000000002</v>
      </c>
      <c r="S56" s="19">
        <v>11075.1</v>
      </c>
      <c r="T56" s="19">
        <v>17626.8</v>
      </c>
      <c r="U56" s="19">
        <v>126371.4</v>
      </c>
      <c r="V56" s="19">
        <v>196088.6</v>
      </c>
      <c r="W56" s="19">
        <v>27.8</v>
      </c>
      <c r="X56" s="71">
        <v>349017.59999999998</v>
      </c>
      <c r="Y56" s="71">
        <v>672658.1</v>
      </c>
      <c r="Z56" s="71">
        <v>839731.6</v>
      </c>
      <c r="AA56" s="83">
        <v>244144.2</v>
      </c>
      <c r="AB56" s="71">
        <v>2105551.5</v>
      </c>
      <c r="AC56" s="71">
        <v>3653152.8000000003</v>
      </c>
      <c r="AD56" s="71">
        <v>140966</v>
      </c>
      <c r="AE56" s="71">
        <v>74485.600000000006</v>
      </c>
      <c r="AF56" s="71">
        <v>261550.5</v>
      </c>
      <c r="AG56" s="76">
        <v>10305834.800000001</v>
      </c>
      <c r="AH56" s="71">
        <v>-11080.3</v>
      </c>
      <c r="AI56" s="71">
        <v>18548633.099999998</v>
      </c>
      <c r="AJ56" s="85" t="s">
        <v>8</v>
      </c>
      <c r="AK56" s="19">
        <v>2580</v>
      </c>
      <c r="AL56" s="19">
        <v>1831714.7</v>
      </c>
      <c r="AM56" s="19">
        <v>12688.5</v>
      </c>
      <c r="AN56" s="19">
        <v>-2653.8</v>
      </c>
      <c r="AO56" s="19">
        <v>144.30000000000001</v>
      </c>
      <c r="AP56" s="19">
        <v>3808.4</v>
      </c>
      <c r="AQ56" s="19">
        <v>261694.1</v>
      </c>
      <c r="AR56" s="19">
        <v>2109976.1999999997</v>
      </c>
      <c r="AS56" s="71">
        <v>16044888.800000001</v>
      </c>
      <c r="AT56" s="71">
        <v>517577.05806451617</v>
      </c>
      <c r="AU56" s="71">
        <v>393768.09999999776</v>
      </c>
      <c r="AV56" s="71">
        <v>5.4687627878055537E-3</v>
      </c>
      <c r="AW56" s="71">
        <v>18548633.099999998</v>
      </c>
    </row>
    <row r="57" spans="1:49">
      <c r="A57" s="3" t="s">
        <v>9</v>
      </c>
      <c r="B57" s="19">
        <v>10305834.800000001</v>
      </c>
      <c r="C57" s="19">
        <v>1105447.3</v>
      </c>
      <c r="D57" s="19">
        <v>366677.3</v>
      </c>
      <c r="E57" s="19">
        <v>159954</v>
      </c>
      <c r="F57" s="82">
        <v>329945.7</v>
      </c>
      <c r="G57" s="19">
        <v>1962024.3</v>
      </c>
      <c r="H57" s="19">
        <v>334263</v>
      </c>
      <c r="I57" s="19"/>
      <c r="J57" s="19">
        <v>7468275.5</v>
      </c>
      <c r="K57" s="19">
        <v>5912229.2999999998</v>
      </c>
      <c r="L57" s="19">
        <v>-5421803.0999999996</v>
      </c>
      <c r="M57" s="19">
        <v>7958701.7000000011</v>
      </c>
      <c r="N57" s="15">
        <v>4712014.8</v>
      </c>
      <c r="O57" s="19">
        <v>12670716.5</v>
      </c>
      <c r="P57" s="19">
        <v>14967003.800000001</v>
      </c>
      <c r="Q57" s="19">
        <v>832716.1</v>
      </c>
      <c r="R57" s="19">
        <v>320981.8</v>
      </c>
      <c r="S57" s="19">
        <v>9517.7000000000007</v>
      </c>
      <c r="T57" s="19">
        <v>17229.599999999999</v>
      </c>
      <c r="U57" s="19">
        <v>146157.9</v>
      </c>
      <c r="V57" s="19">
        <v>179465.7</v>
      </c>
      <c r="W57" s="19">
        <v>37.799999999999997</v>
      </c>
      <c r="X57" s="71">
        <v>334797.40000000002</v>
      </c>
      <c r="Y57" s="71">
        <v>803492.1</v>
      </c>
      <c r="Z57" s="71">
        <v>820990.9</v>
      </c>
      <c r="AA57" s="83">
        <v>577.1</v>
      </c>
      <c r="AB57" s="71">
        <v>1959857.5</v>
      </c>
      <c r="AC57" s="71">
        <v>3465964.0999999996</v>
      </c>
      <c r="AD57" s="71">
        <v>148963.6</v>
      </c>
      <c r="AE57" s="71">
        <v>81091.199999999997</v>
      </c>
      <c r="AF57" s="71">
        <v>247762.1</v>
      </c>
      <c r="AG57" s="76">
        <v>10125401.699999999</v>
      </c>
      <c r="AH57" s="71">
        <v>-8934</v>
      </c>
      <c r="AI57" s="71">
        <v>18126650.100000001</v>
      </c>
      <c r="AJ57" s="85" t="s">
        <v>9</v>
      </c>
      <c r="AK57" s="19">
        <v>20.100000000000001</v>
      </c>
      <c r="AL57" s="19">
        <v>2148860</v>
      </c>
      <c r="AM57" s="19">
        <v>14266.6</v>
      </c>
      <c r="AN57" s="19">
        <v>7839.6</v>
      </c>
      <c r="AO57" s="19">
        <v>558</v>
      </c>
      <c r="AP57" s="19">
        <v>2142.6999999999998</v>
      </c>
      <c r="AQ57" s="19">
        <v>205211.4</v>
      </c>
      <c r="AR57" s="19">
        <v>2378898.4000000004</v>
      </c>
      <c r="AS57" s="71">
        <v>15063220.699999999</v>
      </c>
      <c r="AT57" s="71">
        <v>502107.35666666663</v>
      </c>
      <c r="AU57" s="71">
        <v>684531</v>
      </c>
      <c r="AV57" s="71">
        <v>1.2945659532309837E-2</v>
      </c>
      <c r="AW57" s="71">
        <v>18126650.100000001</v>
      </c>
    </row>
    <row r="58" spans="1:49">
      <c r="A58" s="3" t="s">
        <v>10</v>
      </c>
      <c r="B58" s="19">
        <v>10125401.699999999</v>
      </c>
      <c r="C58" s="19">
        <v>1161091.2</v>
      </c>
      <c r="D58" s="19">
        <v>376677</v>
      </c>
      <c r="E58" s="19">
        <v>160750.29999999999</v>
      </c>
      <c r="F58" s="82">
        <v>340004.2</v>
      </c>
      <c r="G58" s="19">
        <v>2038522.7</v>
      </c>
      <c r="H58" s="19">
        <v>404735</v>
      </c>
      <c r="I58" s="19"/>
      <c r="J58" s="19">
        <v>7557023.0999999996</v>
      </c>
      <c r="K58" s="19">
        <v>7161325.5999999996</v>
      </c>
      <c r="L58" s="19">
        <v>-5732935.2000000002</v>
      </c>
      <c r="M58" s="19">
        <v>8985413.5</v>
      </c>
      <c r="N58" s="15">
        <v>5021647.0999999996</v>
      </c>
      <c r="O58" s="19">
        <v>14007060.6</v>
      </c>
      <c r="P58" s="19">
        <v>16450318.299999999</v>
      </c>
      <c r="Q58" s="19">
        <v>977433.8</v>
      </c>
      <c r="R58" s="19">
        <v>330879.2</v>
      </c>
      <c r="S58" s="19">
        <v>8902.2999999999993</v>
      </c>
      <c r="T58" s="19">
        <v>18695</v>
      </c>
      <c r="U58" s="19">
        <v>207600.2</v>
      </c>
      <c r="V58" s="19">
        <v>198599.4</v>
      </c>
      <c r="W58" s="19">
        <v>215.7</v>
      </c>
      <c r="X58" s="71">
        <v>416805.9</v>
      </c>
      <c r="Y58" s="71">
        <v>762340.3</v>
      </c>
      <c r="Z58" s="71">
        <v>811863.6</v>
      </c>
      <c r="AA58" s="83">
        <v>77042</v>
      </c>
      <c r="AB58" s="71">
        <v>2068051.8000000003</v>
      </c>
      <c r="AC58" s="71">
        <v>3810377.4000000004</v>
      </c>
      <c r="AD58" s="71">
        <v>211331.7</v>
      </c>
      <c r="AE58" s="71">
        <v>84900.7</v>
      </c>
      <c r="AF58" s="71">
        <v>288643.59999999998</v>
      </c>
      <c r="AG58" s="76">
        <v>9946592.4000000004</v>
      </c>
      <c r="AH58" s="71">
        <v>-23682.2</v>
      </c>
      <c r="AI58" s="71">
        <v>19830946.800000001</v>
      </c>
      <c r="AJ58" s="85" t="s">
        <v>10</v>
      </c>
      <c r="AK58" s="19">
        <v>5.0999999999999996</v>
      </c>
      <c r="AL58" s="19">
        <v>2298354</v>
      </c>
      <c r="AM58" s="19">
        <v>11909.5</v>
      </c>
      <c r="AN58" s="19">
        <v>-1535.7</v>
      </c>
      <c r="AO58" s="19">
        <v>1127.8</v>
      </c>
      <c r="AP58" s="19">
        <v>2664.2</v>
      </c>
      <c r="AQ58" s="19">
        <v>186350.6</v>
      </c>
      <c r="AR58" s="19">
        <v>2498875.5</v>
      </c>
      <c r="AS58" s="71">
        <v>16711784</v>
      </c>
      <c r="AT58" s="71">
        <v>539089.80645161285</v>
      </c>
      <c r="AU58" s="71">
        <v>620287.30000000075</v>
      </c>
      <c r="AV58" s="71">
        <v>1.3290753539956035E-2</v>
      </c>
      <c r="AW58" s="71">
        <v>19830946.800000001</v>
      </c>
    </row>
    <row r="59" spans="1:49">
      <c r="A59" s="3" t="s">
        <v>11</v>
      </c>
      <c r="B59" s="19">
        <v>9946592.4000000004</v>
      </c>
      <c r="C59" s="19">
        <v>1160127</v>
      </c>
      <c r="D59" s="19">
        <v>361502.1</v>
      </c>
      <c r="E59" s="19">
        <v>155690.79999999999</v>
      </c>
      <c r="F59" s="82">
        <v>328903</v>
      </c>
      <c r="G59" s="19">
        <v>2006222.9000000001</v>
      </c>
      <c r="H59" s="19">
        <v>375375.5</v>
      </c>
      <c r="I59" s="19"/>
      <c r="J59" s="19">
        <v>7671473.9000000004</v>
      </c>
      <c r="K59" s="19">
        <v>8232139.9000000004</v>
      </c>
      <c r="L59" s="19">
        <v>-6883107.7999999998</v>
      </c>
      <c r="M59" s="19">
        <v>9020506</v>
      </c>
      <c r="N59" s="15">
        <v>6023070.9000000004</v>
      </c>
      <c r="O59" s="19">
        <v>15043576.9</v>
      </c>
      <c r="P59" s="19">
        <v>17425175.300000001</v>
      </c>
      <c r="Q59" s="19">
        <v>960574.7</v>
      </c>
      <c r="R59" s="19">
        <v>295832.90000000002</v>
      </c>
      <c r="S59" s="19">
        <v>9311.6</v>
      </c>
      <c r="T59" s="19">
        <v>17271.900000000001</v>
      </c>
      <c r="U59" s="19">
        <v>211412.4</v>
      </c>
      <c r="V59" s="19">
        <v>198443.4</v>
      </c>
      <c r="W59" s="19">
        <v>353.3</v>
      </c>
      <c r="X59" s="71">
        <v>421400.2</v>
      </c>
      <c r="Y59" s="71">
        <v>955298.4</v>
      </c>
      <c r="Z59" s="71">
        <v>758840.7</v>
      </c>
      <c r="AA59" s="83">
        <v>275182.90000000002</v>
      </c>
      <c r="AB59" s="71">
        <v>2410722.1999999997</v>
      </c>
      <c r="AC59" s="71">
        <v>4103922.3999999994</v>
      </c>
      <c r="AD59" s="71">
        <v>221651.5</v>
      </c>
      <c r="AE59" s="71">
        <v>83032.399999999994</v>
      </c>
      <c r="AF59" s="71">
        <v>281137.3</v>
      </c>
      <c r="AG59" s="76">
        <v>10570065.699999999</v>
      </c>
      <c r="AH59" s="71">
        <v>22712.1</v>
      </c>
      <c r="AI59" s="71">
        <v>20342515.300000001</v>
      </c>
      <c r="AJ59" s="85" t="s">
        <v>11</v>
      </c>
      <c r="AK59" s="19">
        <v>14.8</v>
      </c>
      <c r="AL59" s="19">
        <v>2203974.6</v>
      </c>
      <c r="AM59" s="19">
        <v>13083.7</v>
      </c>
      <c r="AN59" s="19">
        <v>23201.9</v>
      </c>
      <c r="AO59" s="19">
        <v>23</v>
      </c>
      <c r="AP59" s="19">
        <v>-883.6</v>
      </c>
      <c r="AQ59" s="19">
        <v>183262.6</v>
      </c>
      <c r="AR59" s="19">
        <v>2422677</v>
      </c>
      <c r="AS59" s="71">
        <v>17377615.300000001</v>
      </c>
      <c r="AT59" s="71">
        <v>579253.84333333338</v>
      </c>
      <c r="AU59" s="71">
        <v>542223</v>
      </c>
      <c r="AV59" s="71">
        <v>1.4995943551129156E-3</v>
      </c>
      <c r="AW59" s="71">
        <v>20342515.300000001</v>
      </c>
    </row>
    <row r="60" spans="1:49">
      <c r="A60" s="3" t="s">
        <v>12</v>
      </c>
      <c r="B60" s="19">
        <v>10570065.699999999</v>
      </c>
      <c r="C60" s="19">
        <v>1209377.2</v>
      </c>
      <c r="D60" s="19">
        <v>370920.4</v>
      </c>
      <c r="E60" s="19">
        <v>160805.4</v>
      </c>
      <c r="F60" s="82">
        <v>346863</v>
      </c>
      <c r="G60" s="19">
        <v>2087966</v>
      </c>
      <c r="H60" s="19">
        <v>364704.3</v>
      </c>
      <c r="I60" s="19"/>
      <c r="J60" s="19">
        <v>8114870.2000000002</v>
      </c>
      <c r="K60" s="19">
        <v>9091888.5</v>
      </c>
      <c r="L60" s="19">
        <v>-7573373.7000000002</v>
      </c>
      <c r="M60" s="19">
        <v>9633385</v>
      </c>
      <c r="N60" s="15">
        <v>6652117.2000000002</v>
      </c>
      <c r="O60" s="19">
        <v>16285502.199999999</v>
      </c>
      <c r="P60" s="19">
        <v>18738172.5</v>
      </c>
      <c r="Q60" s="19">
        <v>977048.5</v>
      </c>
      <c r="R60" s="19">
        <v>300162.7</v>
      </c>
      <c r="S60" s="19">
        <v>9566.9</v>
      </c>
      <c r="T60" s="19">
        <v>16889.7</v>
      </c>
      <c r="U60" s="19">
        <v>258390.5</v>
      </c>
      <c r="V60" s="19">
        <v>218004.6</v>
      </c>
      <c r="W60" s="19">
        <v>387.8</v>
      </c>
      <c r="X60" s="71">
        <v>490870.8</v>
      </c>
      <c r="Y60" s="71">
        <v>1108594.2</v>
      </c>
      <c r="Z60" s="71">
        <v>723928.5</v>
      </c>
      <c r="AA60" s="83">
        <v>303384.8</v>
      </c>
      <c r="AB60" s="71">
        <v>2626778.2999999998</v>
      </c>
      <c r="AC60" s="71">
        <v>4407229</v>
      </c>
      <c r="AD60" s="71">
        <v>214573.5</v>
      </c>
      <c r="AE60" s="71">
        <v>89881.5</v>
      </c>
      <c r="AF60" s="71">
        <v>289381.59999999998</v>
      </c>
      <c r="AG60" s="76">
        <v>11192445</v>
      </c>
      <c r="AH60" s="71">
        <v>-100317.9</v>
      </c>
      <c r="AI60" s="71">
        <v>21828867.699999999</v>
      </c>
      <c r="AJ60" s="85" t="s">
        <v>12</v>
      </c>
      <c r="AK60" s="19">
        <v>25.2</v>
      </c>
      <c r="AL60" s="19">
        <v>2294465.6</v>
      </c>
      <c r="AM60" s="19">
        <v>13227.3</v>
      </c>
      <c r="AN60" s="19">
        <v>22736.400000000001</v>
      </c>
      <c r="AO60" s="19">
        <v>479.4</v>
      </c>
      <c r="AP60" s="19">
        <v>2127.3000000000002</v>
      </c>
      <c r="AQ60" s="19">
        <v>185392.1</v>
      </c>
      <c r="AR60" s="19">
        <v>2518453.2999999998</v>
      </c>
      <c r="AS60" s="71">
        <v>18612682.5</v>
      </c>
      <c r="AT60" s="71">
        <v>600409.11290322582</v>
      </c>
      <c r="AU60" s="71">
        <v>697731.89999999851</v>
      </c>
      <c r="AV60" s="71">
        <v>2.06532095285193E-3</v>
      </c>
      <c r="AW60" s="71">
        <v>21828867.699999999</v>
      </c>
    </row>
    <row r="61" spans="1:49">
      <c r="A61" s="35" t="s">
        <v>130</v>
      </c>
      <c r="B61" s="9">
        <v>11921035.800000001</v>
      </c>
      <c r="C61" s="9">
        <v>14212135.799999999</v>
      </c>
      <c r="D61" s="9">
        <v>4600032.5999999996</v>
      </c>
      <c r="E61" s="9">
        <v>1942116.5</v>
      </c>
      <c r="F61" s="81">
        <v>3856858.6000000006</v>
      </c>
      <c r="G61" s="9">
        <v>24611143.5</v>
      </c>
      <c r="H61" s="9">
        <v>4546708.9000000004</v>
      </c>
      <c r="I61" s="9"/>
      <c r="J61" s="9">
        <v>87499227.200000003</v>
      </c>
      <c r="K61" s="9">
        <v>86313930.5</v>
      </c>
      <c r="L61" s="9">
        <v>-73837330.700000003</v>
      </c>
      <c r="M61" s="9">
        <v>99975826.999999985</v>
      </c>
      <c r="N61" s="10">
        <v>64926133.799999997</v>
      </c>
      <c r="O61" s="9">
        <v>164901960.79999998</v>
      </c>
      <c r="P61" s="19">
        <v>194059813.19999999</v>
      </c>
      <c r="Q61" s="9">
        <v>11117372</v>
      </c>
      <c r="R61" s="19">
        <v>3591388.5</v>
      </c>
      <c r="S61" s="9">
        <v>122636.3</v>
      </c>
      <c r="T61" s="9">
        <v>202193.1</v>
      </c>
      <c r="U61" s="9">
        <v>2238118.7999999998</v>
      </c>
      <c r="V61" s="9">
        <v>2283591.4</v>
      </c>
      <c r="W61" s="9">
        <v>1836.9999999999998</v>
      </c>
      <c r="X61" s="72">
        <v>4792401.3</v>
      </c>
      <c r="Y61" s="72">
        <v>11487497.6</v>
      </c>
      <c r="Z61" s="72">
        <v>9415023.4000000004</v>
      </c>
      <c r="AA61" s="72">
        <v>2747898.1999999997</v>
      </c>
      <c r="AB61" s="72">
        <v>28442820.500000004</v>
      </c>
      <c r="AC61" s="72">
        <v>47999957.599999994</v>
      </c>
      <c r="AD61" s="72">
        <v>2230194.7999999998</v>
      </c>
      <c r="AE61" s="72">
        <v>1017970.5999999999</v>
      </c>
      <c r="AF61" s="71">
        <v>3241779.4000000004</v>
      </c>
      <c r="AG61" s="77">
        <v>11192445</v>
      </c>
      <c r="AH61" s="72">
        <v>-425282.80000000005</v>
      </c>
      <c r="AI61" s="72">
        <v>235872142.70000002</v>
      </c>
      <c r="AJ61" s="35">
        <v>2020</v>
      </c>
      <c r="AK61" s="9">
        <v>43077.19999999999</v>
      </c>
      <c r="AL61" s="9">
        <v>25102474.200000003</v>
      </c>
      <c r="AM61" s="9">
        <v>162308.5</v>
      </c>
      <c r="AN61" s="9">
        <v>160098.9</v>
      </c>
      <c r="AO61" s="60">
        <v>10039.1</v>
      </c>
      <c r="AP61" s="19">
        <v>-28251.999999999989</v>
      </c>
      <c r="AQ61" s="9">
        <v>2708319.1000000006</v>
      </c>
      <c r="AR61" s="9">
        <v>28158065.000000004</v>
      </c>
      <c r="AS61" s="72">
        <v>201557670.70000002</v>
      </c>
      <c r="AT61" s="72">
        <v>552684.63275793649</v>
      </c>
      <c r="AU61" s="72">
        <v>6156406.9999999925</v>
      </c>
      <c r="AV61" s="72">
        <v>-9.8005333864170912E-3</v>
      </c>
      <c r="AW61" s="72">
        <v>235872142.70000002</v>
      </c>
    </row>
    <row r="62" spans="1:49">
      <c r="A62" s="3" t="s">
        <v>1</v>
      </c>
      <c r="B62" s="19">
        <v>11191772</v>
      </c>
      <c r="C62" s="19">
        <v>1173066</v>
      </c>
      <c r="D62" s="19">
        <v>365800.1</v>
      </c>
      <c r="E62" s="19">
        <v>166287.70000000001</v>
      </c>
      <c r="F62" s="81">
        <v>355071.4</v>
      </c>
      <c r="G62" s="19">
        <v>2060225.2000000002</v>
      </c>
      <c r="H62" s="19">
        <v>342561.8</v>
      </c>
      <c r="I62" s="19"/>
      <c r="J62" s="19">
        <v>8198547.5999999996</v>
      </c>
      <c r="K62" s="19">
        <v>8725962</v>
      </c>
      <c r="L62" s="19">
        <v>-7470429.2000000002</v>
      </c>
      <c r="M62" s="19">
        <v>9454080.4000000022</v>
      </c>
      <c r="N62" s="15">
        <v>6557372</v>
      </c>
      <c r="O62" s="19">
        <v>16011452.400000002</v>
      </c>
      <c r="P62" s="19">
        <v>18414239.400000002</v>
      </c>
      <c r="Q62" s="19">
        <v>986732.6</v>
      </c>
      <c r="R62" s="19">
        <v>305312.7</v>
      </c>
      <c r="S62" s="19">
        <v>9474.7999999999993</v>
      </c>
      <c r="T62" s="19">
        <v>14531.2</v>
      </c>
      <c r="U62" s="19">
        <v>255896.3</v>
      </c>
      <c r="V62" s="19">
        <v>223674.7</v>
      </c>
      <c r="W62" s="19">
        <v>89.5</v>
      </c>
      <c r="X62" s="71">
        <v>442448.4</v>
      </c>
      <c r="Y62" s="71">
        <v>1049912.1000000001</v>
      </c>
      <c r="Z62" s="71">
        <v>754877.1</v>
      </c>
      <c r="AA62" s="83">
        <v>264030.7</v>
      </c>
      <c r="AB62" s="71">
        <v>2511268.3000000003</v>
      </c>
      <c r="AC62" s="71">
        <v>4306980.1000000006</v>
      </c>
      <c r="AD62" s="71">
        <v>211512.8</v>
      </c>
      <c r="AE62" s="71">
        <v>87591.1</v>
      </c>
      <c r="AF62" s="71">
        <v>292141.40000000002</v>
      </c>
      <c r="AG62" s="76">
        <v>11471104.800000001</v>
      </c>
      <c r="AH62" s="71">
        <v>-34586.699999999997</v>
      </c>
      <c r="AI62" s="71">
        <v>21816054.700000003</v>
      </c>
      <c r="AJ62" s="85" t="s">
        <v>1</v>
      </c>
      <c r="AK62" s="19">
        <v>0</v>
      </c>
      <c r="AL62" s="19">
        <v>2279154.2000000002</v>
      </c>
      <c r="AM62" s="19">
        <v>13046.4</v>
      </c>
      <c r="AN62" s="19">
        <v>20950.5</v>
      </c>
      <c r="AO62" s="19">
        <v>779.6</v>
      </c>
      <c r="AP62" s="19">
        <v>-314</v>
      </c>
      <c r="AQ62" s="19">
        <v>162258.29999999999</v>
      </c>
      <c r="AR62" s="19">
        <v>2475875</v>
      </c>
      <c r="AS62" s="71">
        <v>18674302.800000001</v>
      </c>
      <c r="AT62" s="71">
        <v>602396.86451612902</v>
      </c>
      <c r="AU62" s="71">
        <v>665876.90000000224</v>
      </c>
      <c r="AV62" s="71">
        <v>3.5584160993605988E-3</v>
      </c>
      <c r="AW62" s="71">
        <v>21816054.700000003</v>
      </c>
    </row>
    <row r="63" spans="1:49">
      <c r="A63" s="3" t="s">
        <v>2</v>
      </c>
      <c r="B63" s="19">
        <v>11471104.800000001</v>
      </c>
      <c r="C63" s="19">
        <v>1025914.4</v>
      </c>
      <c r="D63" s="19">
        <v>318471.09999999998</v>
      </c>
      <c r="E63" s="19">
        <v>148986.20000000001</v>
      </c>
      <c r="F63" s="81">
        <v>317162.40000000002</v>
      </c>
      <c r="G63" s="19">
        <v>1810534.1</v>
      </c>
      <c r="H63" s="19">
        <v>294295.09999999998</v>
      </c>
      <c r="I63" s="19"/>
      <c r="J63" s="19">
        <v>7359714.5</v>
      </c>
      <c r="K63" s="19">
        <v>7241714</v>
      </c>
      <c r="L63" s="19">
        <v>-6539236.2999999998</v>
      </c>
      <c r="M63" s="19">
        <v>8062192.2000000002</v>
      </c>
      <c r="N63" s="15">
        <v>5732254</v>
      </c>
      <c r="O63" s="19">
        <v>13794446.199999999</v>
      </c>
      <c r="P63" s="19">
        <v>15899275.399999999</v>
      </c>
      <c r="Q63" s="19">
        <v>886083.9</v>
      </c>
      <c r="R63" s="19">
        <v>265545.40000000002</v>
      </c>
      <c r="S63" s="19">
        <v>9042.7999999999993</v>
      </c>
      <c r="T63" s="19">
        <v>13590.5</v>
      </c>
      <c r="U63" s="19">
        <v>213983</v>
      </c>
      <c r="V63" s="19">
        <v>193458.8</v>
      </c>
      <c r="W63" s="19">
        <v>53.2</v>
      </c>
      <c r="X63" s="71">
        <v>338254</v>
      </c>
      <c r="Y63" s="71">
        <v>923086.1</v>
      </c>
      <c r="Z63" s="71">
        <v>680026.3</v>
      </c>
      <c r="AA63" s="83">
        <v>262557.09999999998</v>
      </c>
      <c r="AB63" s="71">
        <v>2203923.5</v>
      </c>
      <c r="AC63" s="71">
        <v>3785681.1</v>
      </c>
      <c r="AD63" s="71">
        <v>187170.1</v>
      </c>
      <c r="AE63" s="71">
        <v>80566</v>
      </c>
      <c r="AF63" s="71">
        <v>262714.7</v>
      </c>
      <c r="AG63" s="76">
        <v>10909343.5</v>
      </c>
      <c r="AH63" s="71">
        <v>12143.3</v>
      </c>
      <c r="AI63" s="71">
        <v>19728410.300000001</v>
      </c>
      <c r="AJ63" s="85" t="s">
        <v>2</v>
      </c>
      <c r="AK63" s="19">
        <v>0</v>
      </c>
      <c r="AL63" s="19">
        <v>2054646.4</v>
      </c>
      <c r="AM63" s="19">
        <v>11666.6</v>
      </c>
      <c r="AN63" s="19">
        <v>15779.8</v>
      </c>
      <c r="AO63" s="19">
        <v>56.1</v>
      </c>
      <c r="AP63" s="19">
        <v>793.2</v>
      </c>
      <c r="AQ63" s="19">
        <v>167941.1</v>
      </c>
      <c r="AR63" s="19">
        <v>2250883.2000000002</v>
      </c>
      <c r="AS63" s="71">
        <v>16771136.4</v>
      </c>
      <c r="AT63" s="71">
        <v>598969.15714285721</v>
      </c>
      <c r="AU63" s="71">
        <v>706390.69999999925</v>
      </c>
      <c r="AV63" s="71">
        <v>9.6728189252027509E-3</v>
      </c>
      <c r="AW63" s="71">
        <v>19728410.300000001</v>
      </c>
    </row>
    <row r="64" spans="1:49">
      <c r="A64" s="3" t="s">
        <v>3</v>
      </c>
      <c r="B64" s="19">
        <v>10909334.6</v>
      </c>
      <c r="C64" s="19">
        <v>1205710.7</v>
      </c>
      <c r="D64" s="19">
        <v>379151.2</v>
      </c>
      <c r="E64" s="19">
        <v>167139.9</v>
      </c>
      <c r="F64" s="81">
        <v>362177.6</v>
      </c>
      <c r="G64" s="19">
        <v>2114179.4</v>
      </c>
      <c r="H64" s="19">
        <v>335227.90000000002</v>
      </c>
      <c r="I64" s="19"/>
      <c r="J64" s="19">
        <v>8272295.5999999996</v>
      </c>
      <c r="K64" s="19">
        <v>7955577.5999999996</v>
      </c>
      <c r="L64" s="19">
        <v>-6662896.5999999996</v>
      </c>
      <c r="M64" s="19">
        <v>9564976.5999999996</v>
      </c>
      <c r="N64" s="15">
        <v>5849245.2999999998</v>
      </c>
      <c r="O64" s="19">
        <v>15414221.899999999</v>
      </c>
      <c r="P64" s="19">
        <v>17863629.199999996</v>
      </c>
      <c r="Q64" s="19">
        <v>1079289.2</v>
      </c>
      <c r="R64" s="19">
        <v>309803.3</v>
      </c>
      <c r="S64" s="19">
        <v>10377.4</v>
      </c>
      <c r="T64" s="19">
        <v>15161.2</v>
      </c>
      <c r="U64" s="19">
        <v>190286.8</v>
      </c>
      <c r="V64" s="19">
        <v>220254.6</v>
      </c>
      <c r="W64" s="19">
        <v>59.1</v>
      </c>
      <c r="X64" s="71">
        <v>477497.8</v>
      </c>
      <c r="Y64" s="71">
        <v>1033755.5</v>
      </c>
      <c r="Z64" s="71">
        <v>759949.9</v>
      </c>
      <c r="AA64" s="83">
        <v>256302.8</v>
      </c>
      <c r="AB64" s="71">
        <v>2527506</v>
      </c>
      <c r="AC64" s="71">
        <v>4352737.5999999996</v>
      </c>
      <c r="AD64" s="71">
        <v>200592.4</v>
      </c>
      <c r="AE64" s="71">
        <v>84139.8</v>
      </c>
      <c r="AF64" s="71">
        <v>313409</v>
      </c>
      <c r="AG64" s="76">
        <v>11671129.9</v>
      </c>
      <c r="AH64" s="71">
        <v>-79800.100000000006</v>
      </c>
      <c r="AI64" s="71">
        <v>20776630.199999996</v>
      </c>
      <c r="AJ64" s="85" t="s">
        <v>3</v>
      </c>
      <c r="AK64" s="19">
        <v>402</v>
      </c>
      <c r="AL64" s="19">
        <v>2421967</v>
      </c>
      <c r="AM64" s="19">
        <v>13242.9</v>
      </c>
      <c r="AN64" s="19">
        <v>12018.9</v>
      </c>
      <c r="AO64" s="19">
        <v>281.10000000000002</v>
      </c>
      <c r="AP64" s="19">
        <v>-16.2</v>
      </c>
      <c r="AQ64" s="19">
        <v>176736.2</v>
      </c>
      <c r="AR64" s="19">
        <v>2624631.9</v>
      </c>
      <c r="AS64" s="71">
        <v>17829227.199999999</v>
      </c>
      <c r="AT64" s="71">
        <v>575136.3612903225</v>
      </c>
      <c r="AU64" s="71">
        <v>322771.09999999776</v>
      </c>
      <c r="AV64" s="71">
        <v>-1.2832213012233482E-2</v>
      </c>
      <c r="AW64" s="71">
        <v>20776630.199999996</v>
      </c>
    </row>
    <row r="65" spans="1:49">
      <c r="A65" s="3" t="s">
        <v>4</v>
      </c>
      <c r="B65" s="19">
        <v>11671129.9</v>
      </c>
      <c r="C65" s="19">
        <v>1184083.1000000001</v>
      </c>
      <c r="D65" s="19">
        <v>379106.7</v>
      </c>
      <c r="E65" s="19">
        <v>165733.29999999999</v>
      </c>
      <c r="F65" s="82">
        <v>368231.9</v>
      </c>
      <c r="G65" s="19">
        <v>2097155</v>
      </c>
      <c r="H65" s="19">
        <v>343924.1</v>
      </c>
      <c r="I65" s="19"/>
      <c r="J65" s="19">
        <v>8069558.2999999998</v>
      </c>
      <c r="K65" s="19">
        <v>5832680.7000000002</v>
      </c>
      <c r="L65" s="19">
        <v>-4528837.2</v>
      </c>
      <c r="M65" s="19">
        <v>9373401.8000000007</v>
      </c>
      <c r="N65" s="15">
        <v>3961511.9</v>
      </c>
      <c r="O65" s="19">
        <v>13334913.700000001</v>
      </c>
      <c r="P65" s="19">
        <v>15775992.800000001</v>
      </c>
      <c r="Q65" s="19">
        <v>1057299.6000000001</v>
      </c>
      <c r="R65" s="19">
        <v>291523</v>
      </c>
      <c r="S65" s="19">
        <v>9787</v>
      </c>
      <c r="T65" s="19">
        <v>14681.8</v>
      </c>
      <c r="U65" s="19">
        <v>119022.6</v>
      </c>
      <c r="V65" s="19">
        <v>205255.2</v>
      </c>
      <c r="W65" s="19">
        <v>101.1</v>
      </c>
      <c r="X65" s="71">
        <v>460867.8</v>
      </c>
      <c r="Y65" s="71">
        <v>1129846.7999999998</v>
      </c>
      <c r="Z65" s="71">
        <v>732117.9</v>
      </c>
      <c r="AA65" s="83">
        <v>287540.5</v>
      </c>
      <c r="AB65" s="71">
        <v>2610373</v>
      </c>
      <c r="AC65" s="71">
        <v>4308043.3000000007</v>
      </c>
      <c r="AD65" s="71">
        <v>171667</v>
      </c>
      <c r="AE65" s="71">
        <v>88238.1</v>
      </c>
      <c r="AF65" s="71">
        <v>304439.59999999998</v>
      </c>
      <c r="AG65" s="76">
        <v>11856607.9</v>
      </c>
      <c r="AH65" s="71">
        <v>7438.1</v>
      </c>
      <c r="AI65" s="71">
        <v>19341651.500000004</v>
      </c>
      <c r="AJ65" s="85" t="s">
        <v>4</v>
      </c>
      <c r="AK65" s="19">
        <v>5940</v>
      </c>
      <c r="AL65" s="19">
        <v>1709501.5</v>
      </c>
      <c r="AM65" s="19">
        <v>14117.9</v>
      </c>
      <c r="AN65" s="19">
        <v>6451.5</v>
      </c>
      <c r="AO65" s="19">
        <v>75.8</v>
      </c>
      <c r="AP65" s="19">
        <v>1643.8</v>
      </c>
      <c r="AQ65" s="19">
        <v>156840.4</v>
      </c>
      <c r="AR65" s="19">
        <v>1894570.9</v>
      </c>
      <c r="AS65" s="71">
        <v>16773022.9</v>
      </c>
      <c r="AT65" s="71">
        <v>559100.76333333331</v>
      </c>
      <c r="AU65" s="71">
        <v>674057.70000000298</v>
      </c>
      <c r="AV65" s="71">
        <v>-7.8851069789942485E-4</v>
      </c>
      <c r="AW65" s="71">
        <v>19341651.500000004</v>
      </c>
    </row>
    <row r="66" spans="1:49">
      <c r="A66" s="3" t="s">
        <v>5</v>
      </c>
      <c r="B66" s="19">
        <v>11856607.9</v>
      </c>
      <c r="C66" s="19">
        <v>1171098</v>
      </c>
      <c r="D66" s="19">
        <v>386913.6</v>
      </c>
      <c r="E66" s="19">
        <v>171225.60000000001</v>
      </c>
      <c r="F66" s="82">
        <v>382835.7</v>
      </c>
      <c r="G66" s="19">
        <v>2112072.9000000004</v>
      </c>
      <c r="H66" s="19">
        <v>353809.5</v>
      </c>
      <c r="I66" s="19"/>
      <c r="J66" s="19">
        <v>8180222.4000000004</v>
      </c>
      <c r="K66" s="19">
        <v>6648687.2999999998</v>
      </c>
      <c r="L66" s="19">
        <v>-6025951.0999999996</v>
      </c>
      <c r="M66" s="19">
        <v>8802958.5999999996</v>
      </c>
      <c r="N66" s="15">
        <v>5212273.0999999996</v>
      </c>
      <c r="O66" s="19">
        <v>14015231.699999999</v>
      </c>
      <c r="P66" s="19">
        <v>16481114.1</v>
      </c>
      <c r="Q66" s="19">
        <v>1055994.7</v>
      </c>
      <c r="R66" s="19">
        <v>298638.2</v>
      </c>
      <c r="S66" s="19">
        <v>8969.4</v>
      </c>
      <c r="T66" s="19">
        <v>14586.6</v>
      </c>
      <c r="U66" s="19">
        <v>134058.1</v>
      </c>
      <c r="V66" s="19">
        <v>184999.4</v>
      </c>
      <c r="W66" s="19">
        <v>86.1</v>
      </c>
      <c r="X66" s="71">
        <v>506844</v>
      </c>
      <c r="Y66" s="71">
        <v>999622.7</v>
      </c>
      <c r="Z66" s="71">
        <v>743017.9</v>
      </c>
      <c r="AA66" s="83">
        <v>276378.90000000002</v>
      </c>
      <c r="AB66" s="71">
        <v>2525863.5</v>
      </c>
      <c r="AC66" s="71">
        <v>4223196</v>
      </c>
      <c r="AD66" s="71">
        <v>158921.9</v>
      </c>
      <c r="AE66" s="71">
        <v>84442.7</v>
      </c>
      <c r="AF66" s="71">
        <v>303527.5</v>
      </c>
      <c r="AG66" s="76">
        <v>11772795</v>
      </c>
      <c r="AH66" s="71">
        <v>-39808.1</v>
      </c>
      <c r="AI66" s="71">
        <v>20201422.799999997</v>
      </c>
      <c r="AJ66" s="85" t="s">
        <v>5</v>
      </c>
      <c r="AK66" s="19">
        <v>4280.8999999999996</v>
      </c>
      <c r="AL66" s="19">
        <v>1513444.1</v>
      </c>
      <c r="AM66" s="19">
        <v>12861.2</v>
      </c>
      <c r="AN66" s="19">
        <v>15549.3</v>
      </c>
      <c r="AO66" s="19">
        <v>0</v>
      </c>
      <c r="AP66" s="19">
        <v>1330.2</v>
      </c>
      <c r="AQ66" s="19">
        <v>115819.7</v>
      </c>
      <c r="AR66" s="19">
        <v>1663285.4</v>
      </c>
      <c r="AS66" s="71">
        <v>17761697</v>
      </c>
      <c r="AT66" s="71">
        <v>572957.96774193551</v>
      </c>
      <c r="AU66" s="71">
        <v>776440.39999999851</v>
      </c>
      <c r="AV66" s="71">
        <v>1.2596961350682152E-2</v>
      </c>
      <c r="AW66" s="71">
        <v>20201422.799999997</v>
      </c>
    </row>
    <row r="67" spans="1:49">
      <c r="A67" s="3" t="s">
        <v>6</v>
      </c>
      <c r="B67" s="19">
        <v>11772784</v>
      </c>
      <c r="C67" s="19">
        <v>1098864.7</v>
      </c>
      <c r="D67" s="19">
        <v>369808.1</v>
      </c>
      <c r="E67" s="19">
        <v>160324.1</v>
      </c>
      <c r="F67" s="82">
        <v>373496.1</v>
      </c>
      <c r="G67" s="19">
        <v>2002493</v>
      </c>
      <c r="H67" s="19">
        <v>350592.3</v>
      </c>
      <c r="I67" s="19"/>
      <c r="J67" s="19">
        <v>7721307.0999999996</v>
      </c>
      <c r="K67" s="19">
        <v>7912216.4000000004</v>
      </c>
      <c r="L67" s="19">
        <v>-6527828.7999999998</v>
      </c>
      <c r="M67" s="19">
        <v>9105694.6999999993</v>
      </c>
      <c r="N67" s="15">
        <v>5683705.4000000004</v>
      </c>
      <c r="O67" s="19">
        <v>14789400.1</v>
      </c>
      <c r="P67" s="19">
        <v>17142485.400000002</v>
      </c>
      <c r="Q67" s="19">
        <v>961469.5</v>
      </c>
      <c r="R67" s="19">
        <v>272139.40000000002</v>
      </c>
      <c r="S67" s="19">
        <v>9305.4</v>
      </c>
      <c r="T67" s="19">
        <v>15860.8</v>
      </c>
      <c r="U67" s="19">
        <v>187858.6</v>
      </c>
      <c r="V67" s="19">
        <v>204900</v>
      </c>
      <c r="W67" s="19">
        <v>36.4</v>
      </c>
      <c r="X67" s="71">
        <v>356840.6</v>
      </c>
      <c r="Y67" s="71">
        <v>924727.5</v>
      </c>
      <c r="Z67" s="71">
        <v>755395.3</v>
      </c>
      <c r="AA67" s="83">
        <v>210535.4</v>
      </c>
      <c r="AB67" s="71">
        <v>2247498.8000000003</v>
      </c>
      <c r="AC67" s="71">
        <v>3899068.9000000004</v>
      </c>
      <c r="AD67" s="71">
        <v>221009.2</v>
      </c>
      <c r="AE67" s="71">
        <v>93765.6</v>
      </c>
      <c r="AF67" s="71">
        <v>280454.5</v>
      </c>
      <c r="AG67" s="76">
        <v>11705120.800000001</v>
      </c>
      <c r="AH67" s="71">
        <v>55993.4</v>
      </c>
      <c r="AI67" s="71">
        <v>20569981.600000001</v>
      </c>
      <c r="AJ67" s="85" t="s">
        <v>6</v>
      </c>
      <c r="AK67" s="19">
        <v>25421.9</v>
      </c>
      <c r="AL67" s="19">
        <v>2180975.1</v>
      </c>
      <c r="AM67" s="19">
        <v>13566.3</v>
      </c>
      <c r="AN67" s="19">
        <v>11864.1</v>
      </c>
      <c r="AO67" s="19">
        <v>30.3</v>
      </c>
      <c r="AP67" s="19">
        <v>264.2</v>
      </c>
      <c r="AQ67" s="19">
        <v>141356.5</v>
      </c>
      <c r="AR67" s="19">
        <v>2373478.3999999999</v>
      </c>
      <c r="AS67" s="71">
        <v>17524843.300000001</v>
      </c>
      <c r="AT67" s="71">
        <v>584161.44333333336</v>
      </c>
      <c r="AU67" s="71">
        <v>671659.90000000224</v>
      </c>
      <c r="AV67" s="71">
        <v>8.0547711215861982E-3</v>
      </c>
      <c r="AW67" s="71">
        <v>20569981.600000001</v>
      </c>
    </row>
    <row r="68" spans="1:49">
      <c r="A68" s="3" t="s">
        <v>7</v>
      </c>
      <c r="B68" s="19">
        <v>11705120.800000001</v>
      </c>
      <c r="C68" s="19">
        <v>1167392.3999999999</v>
      </c>
      <c r="D68" s="19">
        <v>385650.2</v>
      </c>
      <c r="E68" s="19">
        <v>167989.5</v>
      </c>
      <c r="F68" s="82">
        <v>392330.8</v>
      </c>
      <c r="G68" s="19">
        <v>2113362.9</v>
      </c>
      <c r="H68" s="19">
        <v>396141.1</v>
      </c>
      <c r="I68" s="19"/>
      <c r="J68" s="19">
        <v>8163106.5999999996</v>
      </c>
      <c r="K68" s="19">
        <v>8248279.0999999996</v>
      </c>
      <c r="L68" s="19">
        <v>-7042458.2999999998</v>
      </c>
      <c r="M68" s="19">
        <v>9368927.3999999985</v>
      </c>
      <c r="N68" s="15">
        <v>6171403</v>
      </c>
      <c r="O68" s="19">
        <v>15540330.399999999</v>
      </c>
      <c r="P68" s="19">
        <v>18049834.399999999</v>
      </c>
      <c r="Q68" s="19">
        <v>990030.2</v>
      </c>
      <c r="R68" s="19">
        <v>327736.90000000002</v>
      </c>
      <c r="S68" s="19">
        <v>8891.9</v>
      </c>
      <c r="T68" s="19">
        <v>12694.4</v>
      </c>
      <c r="U68" s="19">
        <v>274858.2</v>
      </c>
      <c r="V68" s="19">
        <v>201464.9</v>
      </c>
      <c r="W68" s="19">
        <v>55.4</v>
      </c>
      <c r="X68" s="71">
        <v>456899.2</v>
      </c>
      <c r="Y68" s="71">
        <v>783473.4</v>
      </c>
      <c r="Z68" s="71">
        <v>740245.4</v>
      </c>
      <c r="AA68" s="83">
        <v>270429.7</v>
      </c>
      <c r="AB68" s="71">
        <v>2251047.7000000002</v>
      </c>
      <c r="AC68" s="71">
        <v>4066779.5999999996</v>
      </c>
      <c r="AD68" s="71">
        <v>215117.9</v>
      </c>
      <c r="AE68" s="71">
        <v>87300.2</v>
      </c>
      <c r="AF68" s="71">
        <v>287321.59999999998</v>
      </c>
      <c r="AG68" s="76">
        <v>11964726.1</v>
      </c>
      <c r="AH68" s="71">
        <v>-125441.2</v>
      </c>
      <c r="AI68" s="71">
        <v>21141827.800000004</v>
      </c>
      <c r="AJ68" s="85" t="s">
        <v>7</v>
      </c>
      <c r="AK68" s="19">
        <v>52742.8</v>
      </c>
      <c r="AL68" s="19">
        <v>2364386.1</v>
      </c>
      <c r="AM68" s="19">
        <v>10368.1</v>
      </c>
      <c r="AN68" s="19">
        <v>-15098.2</v>
      </c>
      <c r="AO68" s="19">
        <v>25</v>
      </c>
      <c r="AP68" s="19">
        <v>52.7</v>
      </c>
      <c r="AQ68" s="19">
        <v>165911.4</v>
      </c>
      <c r="AR68" s="19">
        <v>2578387.9</v>
      </c>
      <c r="AS68" s="71">
        <v>18039137.100000001</v>
      </c>
      <c r="AT68" s="71">
        <v>581907.64838709682</v>
      </c>
      <c r="AU68" s="71">
        <v>524302.80000000447</v>
      </c>
      <c r="AV68" s="71">
        <v>8.8417315684855297E-3</v>
      </c>
      <c r="AW68" s="71">
        <v>21141827.800000004</v>
      </c>
    </row>
    <row r="69" spans="1:49">
      <c r="A69" s="3" t="s">
        <v>8</v>
      </c>
      <c r="B69" s="19">
        <v>11964726.1</v>
      </c>
      <c r="C69" s="19">
        <v>1220209</v>
      </c>
      <c r="D69" s="19">
        <v>396301.6</v>
      </c>
      <c r="E69" s="19">
        <v>176012.6</v>
      </c>
      <c r="F69" s="82">
        <v>396454.2</v>
      </c>
      <c r="G69" s="19">
        <v>2188977.4000000004</v>
      </c>
      <c r="H69" s="19">
        <v>394659.1</v>
      </c>
      <c r="I69" s="19"/>
      <c r="J69" s="19">
        <v>8165909.2999999998</v>
      </c>
      <c r="K69" s="19">
        <v>7711611.5</v>
      </c>
      <c r="L69" s="19">
        <v>-6082474.4000000004</v>
      </c>
      <c r="M69" s="19">
        <v>9795046.4000000004</v>
      </c>
      <c r="N69" s="15">
        <v>5401675.0999999996</v>
      </c>
      <c r="O69" s="19">
        <v>15196721.5</v>
      </c>
      <c r="P69" s="19">
        <v>17780358</v>
      </c>
      <c r="Q69" s="19">
        <v>1027034.1</v>
      </c>
      <c r="R69" s="19">
        <v>305046.2</v>
      </c>
      <c r="S69" s="19">
        <v>9120.6</v>
      </c>
      <c r="T69" s="19">
        <v>16689.900000000001</v>
      </c>
      <c r="U69" s="19">
        <v>340254</v>
      </c>
      <c r="V69" s="19">
        <v>223268.9</v>
      </c>
      <c r="W69" s="19">
        <v>29.6</v>
      </c>
      <c r="X69" s="71">
        <v>410160.1</v>
      </c>
      <c r="Y69" s="71">
        <v>836112.5</v>
      </c>
      <c r="Z69" s="71">
        <v>735880.4</v>
      </c>
      <c r="AA69" s="83">
        <v>277020.5</v>
      </c>
      <c r="AB69" s="71">
        <v>2259173.5</v>
      </c>
      <c r="AC69" s="71">
        <v>4180616.8</v>
      </c>
      <c r="AD69" s="71">
        <v>215435.2</v>
      </c>
      <c r="AE69" s="71">
        <v>91099.8</v>
      </c>
      <c r="AF69" s="71">
        <v>292277.90000000002</v>
      </c>
      <c r="AG69" s="76">
        <v>11917774.800000001</v>
      </c>
      <c r="AH69" s="71">
        <v>6717.2</v>
      </c>
      <c r="AI69" s="71">
        <v>21415830.400000002</v>
      </c>
      <c r="AJ69" s="85" t="s">
        <v>8</v>
      </c>
      <c r="AK69" s="19">
        <v>25798.699999999997</v>
      </c>
      <c r="AL69" s="19">
        <v>2366421.4</v>
      </c>
      <c r="AM69" s="19">
        <v>17260.400000000001</v>
      </c>
      <c r="AN69" s="19">
        <v>14861.5</v>
      </c>
      <c r="AO69" s="19">
        <v>0</v>
      </c>
      <c r="AP69" s="19">
        <v>3688.6</v>
      </c>
      <c r="AQ69" s="19">
        <v>250467.7</v>
      </c>
      <c r="AR69" s="19">
        <v>2678498.3000000003</v>
      </c>
      <c r="AS69" s="71">
        <v>18398038.600000001</v>
      </c>
      <c r="AT69" s="71">
        <v>593485.11612903234</v>
      </c>
      <c r="AU69" s="71">
        <v>339293.5</v>
      </c>
      <c r="AV69" s="71">
        <v>-2.8934136890806719E-3</v>
      </c>
      <c r="AW69" s="71">
        <v>21415830.400000002</v>
      </c>
    </row>
    <row r="70" spans="1:49">
      <c r="A70" s="3" t="s">
        <v>9</v>
      </c>
      <c r="B70" s="19">
        <v>11917774.800000001</v>
      </c>
      <c r="C70" s="19">
        <v>1184023.8999999999</v>
      </c>
      <c r="D70" s="19">
        <v>376495.1</v>
      </c>
      <c r="E70" s="19">
        <v>164850.79999999999</v>
      </c>
      <c r="F70" s="82">
        <v>382330.9</v>
      </c>
      <c r="G70" s="19">
        <v>2107700.7000000002</v>
      </c>
      <c r="H70" s="19">
        <v>341135.8</v>
      </c>
      <c r="I70" s="19"/>
      <c r="J70" s="19">
        <v>7939198.4000000004</v>
      </c>
      <c r="K70" s="19">
        <v>7272440.5</v>
      </c>
      <c r="L70" s="19">
        <v>-5992757.5</v>
      </c>
      <c r="M70" s="19">
        <v>9218881.4000000004</v>
      </c>
      <c r="N70" s="15">
        <v>5208956.2</v>
      </c>
      <c r="O70" s="19">
        <v>14427837.600000001</v>
      </c>
      <c r="P70" s="19">
        <v>16876674.100000001</v>
      </c>
      <c r="Q70" s="19">
        <v>1001640.8</v>
      </c>
      <c r="R70" s="19">
        <v>273211.8</v>
      </c>
      <c r="S70" s="19">
        <v>12407.6</v>
      </c>
      <c r="T70" s="19">
        <v>18144.5</v>
      </c>
      <c r="U70" s="19">
        <v>385363.3</v>
      </c>
      <c r="V70" s="19">
        <v>208690</v>
      </c>
      <c r="W70" s="19">
        <v>30.3</v>
      </c>
      <c r="X70" s="71">
        <v>372247.7</v>
      </c>
      <c r="Y70" s="71">
        <v>765527.8</v>
      </c>
      <c r="Z70" s="71">
        <v>714003.8</v>
      </c>
      <c r="AA70" s="83">
        <v>275499.7</v>
      </c>
      <c r="AB70" s="71">
        <v>2127279</v>
      </c>
      <c r="AC70" s="71">
        <v>4026767.3000000003</v>
      </c>
      <c r="AD70" s="71">
        <v>200486</v>
      </c>
      <c r="AE70" s="71">
        <v>76713.5</v>
      </c>
      <c r="AF70" s="71">
        <v>284474.90000000002</v>
      </c>
      <c r="AG70" s="76">
        <v>12183074.300000001</v>
      </c>
      <c r="AH70" s="71">
        <v>-250.1</v>
      </c>
      <c r="AI70" s="71">
        <v>20076217.400000002</v>
      </c>
      <c r="AJ70" s="85" t="s">
        <v>9</v>
      </c>
      <c r="AK70" s="19">
        <v>34172.199999999997</v>
      </c>
      <c r="AL70" s="19">
        <v>1790587.5</v>
      </c>
      <c r="AM70" s="19">
        <v>16741.599999999999</v>
      </c>
      <c r="AN70" s="19">
        <v>25392.7</v>
      </c>
      <c r="AO70" s="19">
        <v>0</v>
      </c>
      <c r="AP70" s="19">
        <v>-1003.2</v>
      </c>
      <c r="AQ70" s="19">
        <v>303674.5</v>
      </c>
      <c r="AR70" s="19">
        <v>2169565.2999999998</v>
      </c>
      <c r="AS70" s="71">
        <v>17513447.899999999</v>
      </c>
      <c r="AT70" s="71">
        <v>583781.59666666656</v>
      </c>
      <c r="AU70" s="71">
        <v>393204.20000000298</v>
      </c>
      <c r="AV70" s="71">
        <v>2.92394901362874E-3</v>
      </c>
      <c r="AW70" s="71">
        <v>20076217.400000002</v>
      </c>
    </row>
    <row r="71" spans="1:49">
      <c r="A71" s="3" t="s">
        <v>10</v>
      </c>
      <c r="B71" s="19">
        <v>12183074.300000001</v>
      </c>
      <c r="C71" s="19">
        <v>1299310.6000000001</v>
      </c>
      <c r="D71" s="19">
        <v>382813.4</v>
      </c>
      <c r="E71" s="19">
        <v>170684.7</v>
      </c>
      <c r="F71" s="82">
        <v>401705.5</v>
      </c>
      <c r="G71" s="19">
        <v>2254514.2000000002</v>
      </c>
      <c r="H71" s="19">
        <v>381841.6</v>
      </c>
      <c r="I71" s="19"/>
      <c r="J71" s="19">
        <v>8609803.8000000007</v>
      </c>
      <c r="K71" s="19">
        <v>8786603.0999999996</v>
      </c>
      <c r="L71" s="19">
        <v>-7598338</v>
      </c>
      <c r="M71" s="19">
        <v>9798068.8999999985</v>
      </c>
      <c r="N71" s="15">
        <v>6482468.2999999998</v>
      </c>
      <c r="O71" s="19">
        <v>16280537.199999999</v>
      </c>
      <c r="P71" s="19">
        <v>18916893</v>
      </c>
      <c r="Q71" s="19">
        <v>1044635.7</v>
      </c>
      <c r="R71" s="19">
        <v>298100.3</v>
      </c>
      <c r="S71" s="19">
        <v>9771.5</v>
      </c>
      <c r="T71" s="19">
        <v>15640.3</v>
      </c>
      <c r="U71" s="19">
        <v>429374</v>
      </c>
      <c r="V71" s="19">
        <v>205730.5</v>
      </c>
      <c r="W71" s="19">
        <v>231.5</v>
      </c>
      <c r="X71" s="71">
        <v>393570.5</v>
      </c>
      <c r="Y71" s="71">
        <v>898821.8</v>
      </c>
      <c r="Z71" s="71">
        <v>762031.3</v>
      </c>
      <c r="AA71" s="83">
        <v>276588.5</v>
      </c>
      <c r="AB71" s="71">
        <v>2331012.1</v>
      </c>
      <c r="AC71" s="71">
        <v>4334495.9000000004</v>
      </c>
      <c r="AD71" s="71">
        <v>224154.5</v>
      </c>
      <c r="AE71" s="71">
        <v>97920.9</v>
      </c>
      <c r="AF71" s="71">
        <v>303588.2</v>
      </c>
      <c r="AG71" s="76">
        <v>12816921</v>
      </c>
      <c r="AH71" s="71">
        <v>-25301.7</v>
      </c>
      <c r="AI71" s="71">
        <v>21966576.899999999</v>
      </c>
      <c r="AJ71" s="85" t="s">
        <v>10</v>
      </c>
      <c r="AK71" s="19">
        <v>36392.400000000001</v>
      </c>
      <c r="AL71" s="19">
        <v>1931870.3</v>
      </c>
      <c r="AM71" s="19">
        <v>15504.3</v>
      </c>
      <c r="AN71" s="19">
        <v>10026.200000000001</v>
      </c>
      <c r="AO71" s="19">
        <v>742.9</v>
      </c>
      <c r="AP71" s="19">
        <v>3267.2</v>
      </c>
      <c r="AQ71" s="19">
        <v>373381.9</v>
      </c>
      <c r="AR71" s="19">
        <v>2371185.1999999997</v>
      </c>
      <c r="AS71" s="71">
        <v>19238058.600000001</v>
      </c>
      <c r="AT71" s="71">
        <v>620582.535483871</v>
      </c>
      <c r="AU71" s="71">
        <v>357333.09999999776</v>
      </c>
      <c r="AV71" s="71">
        <v>-3.9395996350402246E-3</v>
      </c>
      <c r="AW71" s="71">
        <v>21966576.899999999</v>
      </c>
    </row>
    <row r="72" spans="1:49">
      <c r="A72" s="3" t="s">
        <v>11</v>
      </c>
      <c r="B72" s="19">
        <v>12816867.199999999</v>
      </c>
      <c r="C72" s="19">
        <v>1280896.8</v>
      </c>
      <c r="D72" s="19">
        <v>369729.3</v>
      </c>
      <c r="E72" s="19">
        <v>167127.20000000001</v>
      </c>
      <c r="F72" s="82">
        <v>392793.7</v>
      </c>
      <c r="G72" s="19">
        <v>2210547</v>
      </c>
      <c r="H72" s="19">
        <v>349885.3</v>
      </c>
      <c r="I72" s="19"/>
      <c r="J72" s="19">
        <v>8384958.4000000004</v>
      </c>
      <c r="K72" s="19">
        <v>8217908.7000000002</v>
      </c>
      <c r="L72" s="19">
        <v>-7005155</v>
      </c>
      <c r="M72" s="19">
        <v>9597712.1000000015</v>
      </c>
      <c r="N72" s="15">
        <v>6185790.5</v>
      </c>
      <c r="O72" s="19">
        <v>15783502.600000001</v>
      </c>
      <c r="P72" s="19">
        <v>18343934.900000002</v>
      </c>
      <c r="Q72" s="19">
        <v>1036505.8</v>
      </c>
      <c r="R72" s="19">
        <v>298934.8</v>
      </c>
      <c r="S72" s="19">
        <v>9423.7000000000007</v>
      </c>
      <c r="T72" s="19">
        <v>11165</v>
      </c>
      <c r="U72" s="19">
        <v>370653</v>
      </c>
      <c r="V72" s="19">
        <v>195567.2</v>
      </c>
      <c r="W72" s="19">
        <v>130.30000000000001</v>
      </c>
      <c r="X72" s="71">
        <v>444433.2</v>
      </c>
      <c r="Y72" s="71">
        <v>978175.39999999991</v>
      </c>
      <c r="Z72" s="71">
        <v>753158.4</v>
      </c>
      <c r="AA72" s="83">
        <v>242716.2</v>
      </c>
      <c r="AB72" s="71">
        <v>2418483.2000000002</v>
      </c>
      <c r="AC72" s="71">
        <v>4340863</v>
      </c>
      <c r="AD72" s="71">
        <v>220256.6</v>
      </c>
      <c r="AE72" s="71">
        <v>97031.3</v>
      </c>
      <c r="AF72" s="71">
        <v>300025.2</v>
      </c>
      <c r="AG72" s="76">
        <v>12684001.5</v>
      </c>
      <c r="AH72" s="71">
        <v>-6385.1</v>
      </c>
      <c r="AI72" s="71">
        <v>22193965.399999999</v>
      </c>
      <c r="AJ72" s="85" t="s">
        <v>11</v>
      </c>
      <c r="AK72" s="19">
        <v>30277.7</v>
      </c>
      <c r="AL72" s="19">
        <v>2280845.2000000002</v>
      </c>
      <c r="AM72" s="19">
        <v>12572.6</v>
      </c>
      <c r="AN72" s="19">
        <v>14327.1</v>
      </c>
      <c r="AO72" s="19">
        <v>89.9</v>
      </c>
      <c r="AP72" s="19">
        <v>-2391</v>
      </c>
      <c r="AQ72" s="19">
        <v>253889</v>
      </c>
      <c r="AR72" s="19">
        <v>2589610.5000000005</v>
      </c>
      <c r="AS72" s="71">
        <v>19214214.699999999</v>
      </c>
      <c r="AT72" s="71">
        <v>640473.82333333336</v>
      </c>
      <c r="AU72" s="71">
        <v>390140.19999999925</v>
      </c>
      <c r="AV72" s="71">
        <v>-4.8958694346818927E-3</v>
      </c>
      <c r="AW72" s="71">
        <v>22193965.399999999</v>
      </c>
    </row>
    <row r="73" spans="1:49">
      <c r="A73" s="3" t="s">
        <v>12</v>
      </c>
      <c r="B73" s="19">
        <v>12684001.5</v>
      </c>
      <c r="C73" s="19">
        <v>1309418.5</v>
      </c>
      <c r="D73" s="19">
        <v>370570.8</v>
      </c>
      <c r="E73" s="19">
        <v>166883.20000000001</v>
      </c>
      <c r="F73" s="82">
        <v>405067.5</v>
      </c>
      <c r="G73" s="19">
        <v>2251940</v>
      </c>
      <c r="H73" s="19">
        <v>339130.9</v>
      </c>
      <c r="I73" s="19"/>
      <c r="J73" s="19">
        <v>8453004.9000000004</v>
      </c>
      <c r="K73" s="19">
        <v>7806448.7999999998</v>
      </c>
      <c r="L73" s="19">
        <v>-6938315.7999999998</v>
      </c>
      <c r="M73" s="19">
        <v>9321137.8999999985</v>
      </c>
      <c r="N73" s="15">
        <v>6061187.5999999996</v>
      </c>
      <c r="O73" s="19">
        <v>15382325.499999998</v>
      </c>
      <c r="P73" s="19">
        <v>17973396.399999999</v>
      </c>
      <c r="Q73" s="19">
        <v>1007882.1</v>
      </c>
      <c r="R73" s="19">
        <v>306185</v>
      </c>
      <c r="S73" s="19">
        <v>10194.200000000001</v>
      </c>
      <c r="T73" s="19">
        <v>14174</v>
      </c>
      <c r="U73" s="19">
        <v>513370.6</v>
      </c>
      <c r="V73" s="19">
        <v>222469.6</v>
      </c>
      <c r="W73" s="19">
        <v>53.7</v>
      </c>
      <c r="X73" s="71">
        <v>458918.2</v>
      </c>
      <c r="Y73" s="71">
        <v>1101567.8999999999</v>
      </c>
      <c r="Z73" s="71">
        <v>782150.9</v>
      </c>
      <c r="AA73" s="83">
        <v>276294.59999999998</v>
      </c>
      <c r="AB73" s="71">
        <v>2618931.6</v>
      </c>
      <c r="AC73" s="71">
        <v>4693260.8</v>
      </c>
      <c r="AD73" s="71">
        <v>219146</v>
      </c>
      <c r="AE73" s="71">
        <v>94521.1</v>
      </c>
      <c r="AF73" s="71">
        <v>302898.59999999998</v>
      </c>
      <c r="AG73" s="76">
        <v>11759948.5</v>
      </c>
      <c r="AH73" s="71">
        <v>25321.3</v>
      </c>
      <c r="AI73" s="71">
        <v>22999465.800000001</v>
      </c>
      <c r="AJ73" s="85" t="s">
        <v>12</v>
      </c>
      <c r="AK73" s="19">
        <v>42846</v>
      </c>
      <c r="AL73" s="19">
        <v>2531308.2999999998</v>
      </c>
      <c r="AM73" s="19">
        <v>14256.9</v>
      </c>
      <c r="AN73" s="19">
        <v>2298.5</v>
      </c>
      <c r="AO73" s="19">
        <v>0</v>
      </c>
      <c r="AP73" s="19">
        <v>2124.6</v>
      </c>
      <c r="AQ73" s="19">
        <v>253365.2</v>
      </c>
      <c r="AR73" s="19">
        <v>2846199.5</v>
      </c>
      <c r="AS73" s="71">
        <v>19422452.699999999</v>
      </c>
      <c r="AT73" s="71">
        <v>626530.73225806444</v>
      </c>
      <c r="AU73" s="71">
        <v>730813.60000000149</v>
      </c>
      <c r="AV73" s="71">
        <v>6.0844480065700467E-3</v>
      </c>
      <c r="AW73" s="71">
        <v>22999465.800000001</v>
      </c>
    </row>
    <row r="74" spans="1:49">
      <c r="A74" s="35" t="s">
        <v>131</v>
      </c>
      <c r="B74" s="9">
        <v>11191772</v>
      </c>
      <c r="C74" s="9">
        <v>14319988.1</v>
      </c>
      <c r="D74" s="9">
        <v>4480811.2</v>
      </c>
      <c r="E74" s="9">
        <v>1993244.8</v>
      </c>
      <c r="F74" s="81">
        <v>4529657.7</v>
      </c>
      <c r="G74" s="9">
        <v>25323701.800000001</v>
      </c>
      <c r="H74" s="9">
        <v>4223204.5</v>
      </c>
      <c r="I74" s="9"/>
      <c r="J74" s="9">
        <v>97517626.900000006</v>
      </c>
      <c r="K74" s="9">
        <v>92360129.699999988</v>
      </c>
      <c r="L74" s="9">
        <v>-78414678.199999988</v>
      </c>
      <c r="M74" s="9">
        <v>111463078.40000001</v>
      </c>
      <c r="N74" s="10">
        <v>68507842.399999991</v>
      </c>
      <c r="O74" s="9">
        <v>179970920.80000001</v>
      </c>
      <c r="P74" s="19">
        <v>209517827.10000002</v>
      </c>
      <c r="Q74" s="9">
        <v>12134598.199999999</v>
      </c>
      <c r="R74" s="19">
        <v>3552176.9999999995</v>
      </c>
      <c r="S74" s="9">
        <v>116766.3</v>
      </c>
      <c r="T74" s="9">
        <v>176920.19999999998</v>
      </c>
      <c r="U74" s="9">
        <v>3414978.5</v>
      </c>
      <c r="V74" s="9">
        <v>2489733.8000000003</v>
      </c>
      <c r="W74" s="9">
        <v>956.2</v>
      </c>
      <c r="X74" s="72">
        <v>5118981.5000000009</v>
      </c>
      <c r="Y74" s="72">
        <v>11424629.500000002</v>
      </c>
      <c r="Z74" s="72">
        <v>8912854.5999999996</v>
      </c>
      <c r="AA74" s="72">
        <v>3175894.6</v>
      </c>
      <c r="AB74" s="72">
        <v>28632360.200000003</v>
      </c>
      <c r="AC74" s="72">
        <v>50518490.399999999</v>
      </c>
      <c r="AD74" s="72">
        <v>2445469.6</v>
      </c>
      <c r="AE74" s="72">
        <v>1063330.1000000001</v>
      </c>
      <c r="AF74" s="71">
        <v>3527273.1000000006</v>
      </c>
      <c r="AG74" s="77">
        <v>11759948.5</v>
      </c>
      <c r="AH74" s="72">
        <v>-203959.7</v>
      </c>
      <c r="AI74" s="72">
        <v>252228034.80000004</v>
      </c>
      <c r="AJ74" s="35">
        <v>2021</v>
      </c>
      <c r="AK74" s="9">
        <v>258274.6</v>
      </c>
      <c r="AL74" s="9">
        <v>25425107.099999998</v>
      </c>
      <c r="AM74" s="9">
        <v>165205.20000000001</v>
      </c>
      <c r="AN74" s="9">
        <v>134421.9</v>
      </c>
      <c r="AO74" s="60">
        <v>2080.7000000000003</v>
      </c>
      <c r="AP74" s="19">
        <v>9440.1</v>
      </c>
      <c r="AQ74" s="9">
        <v>2521641.9</v>
      </c>
      <c r="AR74" s="9">
        <v>28516171.5</v>
      </c>
      <c r="AS74" s="72">
        <v>217159579.19999999</v>
      </c>
      <c r="AT74" s="72">
        <v>594957.00080133125</v>
      </c>
      <c r="AU74" s="72">
        <v>6552284.1000000089</v>
      </c>
      <c r="AV74" s="72">
        <v>2.6383489616580321E-2</v>
      </c>
      <c r="AW74" s="72">
        <v>252228034.80000004</v>
      </c>
    </row>
    <row r="75" spans="1:49">
      <c r="A75" s="3" t="s">
        <v>1</v>
      </c>
      <c r="B75" s="19">
        <v>11760098.800000001</v>
      </c>
      <c r="C75" s="19">
        <v>1254553.7</v>
      </c>
      <c r="D75" s="19">
        <v>372292.8</v>
      </c>
      <c r="E75" s="19">
        <v>167667.9</v>
      </c>
      <c r="F75" s="81">
        <v>425228.6</v>
      </c>
      <c r="G75" s="19">
        <v>2219743</v>
      </c>
      <c r="H75" s="19">
        <v>337671.8</v>
      </c>
      <c r="I75" s="19"/>
      <c r="J75" s="19">
        <v>8548355.9000000004</v>
      </c>
      <c r="K75" s="19">
        <v>7331422.5</v>
      </c>
      <c r="L75" s="19">
        <v>-6658368.2000000002</v>
      </c>
      <c r="M75" s="19">
        <v>9221410.1999999993</v>
      </c>
      <c r="N75" s="15">
        <v>5760388.7000000002</v>
      </c>
      <c r="O75" s="19">
        <v>14981798.899999999</v>
      </c>
      <c r="P75" s="19">
        <v>17539213.699999999</v>
      </c>
      <c r="Q75" s="19">
        <v>1016836.7</v>
      </c>
      <c r="R75" s="19">
        <v>319178.59999999998</v>
      </c>
      <c r="S75" s="19">
        <v>9673.5</v>
      </c>
      <c r="T75" s="19">
        <v>14299.9</v>
      </c>
      <c r="U75" s="19">
        <v>534829.9</v>
      </c>
      <c r="V75" s="19">
        <v>222513.3</v>
      </c>
      <c r="W75" s="19">
        <v>30.1</v>
      </c>
      <c r="X75" s="71">
        <v>482534.1</v>
      </c>
      <c r="Y75" s="71">
        <v>944742.9</v>
      </c>
      <c r="Z75" s="71">
        <v>792712.9</v>
      </c>
      <c r="AA75" s="83">
        <v>300673.5</v>
      </c>
      <c r="AB75" s="71">
        <v>2520663.4</v>
      </c>
      <c r="AC75" s="71">
        <v>4638025.3999999994</v>
      </c>
      <c r="AD75" s="71">
        <v>174725.7</v>
      </c>
      <c r="AE75" s="71">
        <v>84543.5</v>
      </c>
      <c r="AF75" s="71">
        <v>305655</v>
      </c>
      <c r="AG75" s="76">
        <v>10517088.4</v>
      </c>
      <c r="AH75" s="71">
        <v>-39806.6</v>
      </c>
      <c r="AI75" s="71">
        <v>22815518.699999999</v>
      </c>
      <c r="AJ75" s="85" t="s">
        <v>1</v>
      </c>
      <c r="AK75" s="19">
        <v>32772.6</v>
      </c>
      <c r="AL75" s="19">
        <v>2353032</v>
      </c>
      <c r="AM75" s="19">
        <v>14601.4</v>
      </c>
      <c r="AN75" s="19">
        <v>9600.4</v>
      </c>
      <c r="AO75" s="19">
        <v>12.7</v>
      </c>
      <c r="AP75" s="19">
        <v>1326.6</v>
      </c>
      <c r="AQ75" s="19">
        <v>341224.9</v>
      </c>
      <c r="AR75" s="19">
        <v>2752570.6</v>
      </c>
      <c r="AS75" s="71">
        <v>19641330.800000001</v>
      </c>
      <c r="AT75" s="71">
        <v>633591.31612903229</v>
      </c>
      <c r="AU75" s="71">
        <v>421617.29999999702</v>
      </c>
      <c r="AV75" s="71">
        <v>-1.0801288197408538E-3</v>
      </c>
      <c r="AW75" s="71">
        <v>22815518.699999999</v>
      </c>
    </row>
    <row r="76" spans="1:49">
      <c r="A76" s="3" t="s">
        <v>2</v>
      </c>
      <c r="B76" s="19">
        <v>10517088.4</v>
      </c>
      <c r="C76" s="19">
        <v>1172583</v>
      </c>
      <c r="D76" s="19">
        <v>349268</v>
      </c>
      <c r="E76" s="19">
        <v>155331.70000000001</v>
      </c>
      <c r="F76" s="81">
        <v>406803.3</v>
      </c>
      <c r="G76" s="19">
        <v>2083986</v>
      </c>
      <c r="H76" s="19">
        <v>316825.5</v>
      </c>
      <c r="I76" s="19"/>
      <c r="J76" s="19">
        <v>7758397.2000000002</v>
      </c>
      <c r="K76" s="19">
        <v>7374436.7999999998</v>
      </c>
      <c r="L76" s="19">
        <v>-6430015.5</v>
      </c>
      <c r="M76" s="19">
        <v>8702818.5</v>
      </c>
      <c r="N76" s="15">
        <v>5545407.2000000002</v>
      </c>
      <c r="O76" s="19">
        <v>14248225.699999999</v>
      </c>
      <c r="P76" s="19">
        <v>16649037.199999999</v>
      </c>
      <c r="Q76" s="19">
        <v>964799.9</v>
      </c>
      <c r="R76" s="19">
        <v>286752</v>
      </c>
      <c r="S76" s="19">
        <v>8587.1</v>
      </c>
      <c r="T76" s="19">
        <v>12890.7</v>
      </c>
      <c r="U76" s="19">
        <v>541997.5</v>
      </c>
      <c r="V76" s="19">
        <v>210082.9</v>
      </c>
      <c r="W76" s="19">
        <v>51.7</v>
      </c>
      <c r="X76" s="71">
        <v>415284.3</v>
      </c>
      <c r="Y76" s="71">
        <v>993778.1</v>
      </c>
      <c r="Z76" s="71">
        <v>718127.7</v>
      </c>
      <c r="AA76" s="83">
        <v>243463</v>
      </c>
      <c r="AB76" s="71">
        <v>2370653.0999999996</v>
      </c>
      <c r="AC76" s="71">
        <v>4395814.8999999994</v>
      </c>
      <c r="AD76" s="71">
        <v>176661.3</v>
      </c>
      <c r="AE76" s="71">
        <v>78221.3</v>
      </c>
      <c r="AF76" s="71">
        <v>284476</v>
      </c>
      <c r="AG76" s="76">
        <v>10411031.699999999</v>
      </c>
      <c r="AH76" s="71">
        <v>388.9</v>
      </c>
      <c r="AI76" s="71">
        <v>20611939.099999994</v>
      </c>
      <c r="AJ76" s="85" t="s">
        <v>2</v>
      </c>
      <c r="AK76" s="19">
        <v>55300.6</v>
      </c>
      <c r="AL76" s="19">
        <v>2237277.2999999998</v>
      </c>
      <c r="AM76" s="19">
        <v>12184.2</v>
      </c>
      <c r="AN76" s="19">
        <v>11939.6</v>
      </c>
      <c r="AO76" s="19">
        <v>0</v>
      </c>
      <c r="AP76" s="19">
        <v>2237.1999999999998</v>
      </c>
      <c r="AQ76" s="19">
        <v>336075.2</v>
      </c>
      <c r="AR76" s="19">
        <v>2655014.1000000006</v>
      </c>
      <c r="AS76" s="71">
        <v>17318439</v>
      </c>
      <c r="AT76" s="71">
        <v>618515.67857142852</v>
      </c>
      <c r="AU76" s="71">
        <v>638485.99999999255</v>
      </c>
      <c r="AV76" s="71">
        <v>4.1652003245051753E-3</v>
      </c>
      <c r="AW76" s="71">
        <v>20611939.099999994</v>
      </c>
    </row>
    <row r="77" spans="1:49">
      <c r="A77" s="3" t="s">
        <v>3</v>
      </c>
      <c r="B77" s="19">
        <v>10411031.699999999</v>
      </c>
      <c r="C77" s="19">
        <v>1368608.2</v>
      </c>
      <c r="D77" s="19">
        <v>396631.9</v>
      </c>
      <c r="E77" s="19">
        <v>175643.6</v>
      </c>
      <c r="F77" s="81">
        <v>466286</v>
      </c>
      <c r="G77" s="19">
        <v>2407169.7000000002</v>
      </c>
      <c r="H77" s="19">
        <v>341725.7</v>
      </c>
      <c r="I77" s="19"/>
      <c r="J77" s="19">
        <v>8622523.4000000004</v>
      </c>
      <c r="K77" s="19">
        <v>7913598.5</v>
      </c>
      <c r="L77" s="19">
        <v>-6899097.4000000004</v>
      </c>
      <c r="M77" s="19">
        <v>9637024.5</v>
      </c>
      <c r="N77" s="15">
        <v>6003886.9000000004</v>
      </c>
      <c r="O77" s="19">
        <v>15640911.4</v>
      </c>
      <c r="P77" s="19">
        <v>18389806.800000001</v>
      </c>
      <c r="Q77" s="19">
        <v>1105374.5</v>
      </c>
      <c r="R77" s="19">
        <v>323817.5</v>
      </c>
      <c r="S77" s="19">
        <v>11100.4</v>
      </c>
      <c r="T77" s="19">
        <v>15965.6</v>
      </c>
      <c r="U77" s="19">
        <v>522691.5</v>
      </c>
      <c r="V77" s="19">
        <v>236261.2</v>
      </c>
      <c r="W77" s="19">
        <v>72.599999999999994</v>
      </c>
      <c r="X77" s="71">
        <v>443292.3</v>
      </c>
      <c r="Y77" s="71">
        <v>928639.3</v>
      </c>
      <c r="Z77" s="71">
        <v>789558.1</v>
      </c>
      <c r="AA77" s="83">
        <v>147070.79999999999</v>
      </c>
      <c r="AB77" s="71">
        <v>2308560.5</v>
      </c>
      <c r="AC77" s="71">
        <v>4523843.8000000007</v>
      </c>
      <c r="AD77" s="71">
        <v>179608.3</v>
      </c>
      <c r="AE77" s="71">
        <v>83108.399999999994</v>
      </c>
      <c r="AF77" s="71">
        <v>322669.90000000002</v>
      </c>
      <c r="AG77" s="76">
        <v>10129567.4</v>
      </c>
      <c r="AH77" s="71">
        <v>-69266.2</v>
      </c>
      <c r="AI77" s="71">
        <v>22540462.099999998</v>
      </c>
      <c r="AJ77" s="85" t="s">
        <v>3</v>
      </c>
      <c r="AK77" s="19">
        <v>65342.8</v>
      </c>
      <c r="AL77" s="19">
        <v>2499114.5</v>
      </c>
      <c r="AM77" s="19">
        <v>16770.7</v>
      </c>
      <c r="AN77" s="19">
        <v>24301.3</v>
      </c>
      <c r="AO77" s="19">
        <v>213.2</v>
      </c>
      <c r="AP77" s="19">
        <v>-3585</v>
      </c>
      <c r="AQ77" s="19">
        <v>379788.9</v>
      </c>
      <c r="AR77" s="19">
        <v>2981946.4</v>
      </c>
      <c r="AS77" s="71">
        <v>19021141.800000001</v>
      </c>
      <c r="AT77" s="71">
        <v>613585.21935483871</v>
      </c>
      <c r="AU77" s="71">
        <v>537373.89999999851</v>
      </c>
      <c r="AV77" s="71">
        <v>3.5007675250614142E-3</v>
      </c>
      <c r="AW77" s="71">
        <v>22540462.099999998</v>
      </c>
    </row>
    <row r="78" spans="1:49">
      <c r="A78" s="3" t="s">
        <v>4</v>
      </c>
      <c r="B78" s="19">
        <v>10129376</v>
      </c>
      <c r="C78" s="19">
        <v>1381041.6</v>
      </c>
      <c r="D78" s="19">
        <v>390009.7</v>
      </c>
      <c r="E78" s="19">
        <v>171536.3</v>
      </c>
      <c r="F78" s="82">
        <v>466734.4</v>
      </c>
      <c r="G78" s="19">
        <v>2409322</v>
      </c>
      <c r="H78" s="19">
        <v>365021.6</v>
      </c>
      <c r="I78" s="19"/>
      <c r="J78" s="19">
        <v>8276962.7999999998</v>
      </c>
      <c r="K78" s="19">
        <v>7172061.2000000002</v>
      </c>
      <c r="L78" s="19">
        <v>-6286138</v>
      </c>
      <c r="M78" s="19">
        <v>9162886</v>
      </c>
      <c r="N78" s="15">
        <v>5394307.0999999996</v>
      </c>
      <c r="O78" s="19">
        <v>14557193.1</v>
      </c>
      <c r="P78" s="19">
        <v>17331536.700000003</v>
      </c>
      <c r="Q78" s="19">
        <v>1066495.3</v>
      </c>
      <c r="R78" s="19">
        <v>307610.2</v>
      </c>
      <c r="S78" s="19">
        <v>9042.5</v>
      </c>
      <c r="T78" s="19">
        <v>16010.9</v>
      </c>
      <c r="U78" s="19">
        <v>476788.8</v>
      </c>
      <c r="V78" s="19">
        <v>226971.8</v>
      </c>
      <c r="W78" s="19">
        <v>66.900000000000006</v>
      </c>
      <c r="X78" s="71">
        <v>423454.7</v>
      </c>
      <c r="Y78" s="71">
        <v>983403.3</v>
      </c>
      <c r="Z78" s="71">
        <v>780944.9</v>
      </c>
      <c r="AA78" s="83">
        <v>179160.3</v>
      </c>
      <c r="AB78" s="71">
        <v>2366963.1999999997</v>
      </c>
      <c r="AC78" s="71">
        <v>4469949.5999999996</v>
      </c>
      <c r="AD78" s="71">
        <v>163762.6</v>
      </c>
      <c r="AE78" s="71">
        <v>87158.399999999994</v>
      </c>
      <c r="AF78" s="71">
        <v>309852.79999999999</v>
      </c>
      <c r="AG78" s="76">
        <v>10217290.4</v>
      </c>
      <c r="AH78" s="71">
        <v>-49676.1</v>
      </c>
      <c r="AI78" s="71">
        <v>21103122.000000004</v>
      </c>
      <c r="AJ78" s="85" t="s">
        <v>4</v>
      </c>
      <c r="AK78" s="19">
        <v>18804.399999999998</v>
      </c>
      <c r="AL78" s="19">
        <v>2142799.7999999998</v>
      </c>
      <c r="AM78" s="19">
        <v>17610.3</v>
      </c>
      <c r="AN78" s="19">
        <v>-1316.5</v>
      </c>
      <c r="AO78" s="19">
        <v>5.2</v>
      </c>
      <c r="AP78" s="19">
        <v>5492.8</v>
      </c>
      <c r="AQ78" s="19">
        <v>380256.9</v>
      </c>
      <c r="AR78" s="19">
        <v>2563652.8999999994</v>
      </c>
      <c r="AS78" s="71">
        <v>18043447.899999999</v>
      </c>
      <c r="AT78" s="71">
        <v>601448.26333333331</v>
      </c>
      <c r="AU78" s="71">
        <v>496021.20000000671</v>
      </c>
      <c r="AV78" s="71">
        <v>-1.1552508441311658E-3</v>
      </c>
      <c r="AW78" s="71">
        <v>21103122.000000004</v>
      </c>
    </row>
    <row r="79" spans="1:49">
      <c r="A79" s="3" t="s">
        <v>5</v>
      </c>
      <c r="B79" s="19">
        <v>10217290.4</v>
      </c>
      <c r="C79" s="19">
        <v>1372370.3</v>
      </c>
      <c r="D79" s="19">
        <v>395645</v>
      </c>
      <c r="E79" s="19">
        <v>177514.4</v>
      </c>
      <c r="F79" s="82">
        <v>492220.9</v>
      </c>
      <c r="G79" s="19">
        <v>2437750.6</v>
      </c>
      <c r="H79" s="19">
        <v>360305.3</v>
      </c>
      <c r="I79" s="19"/>
      <c r="J79" s="19">
        <v>7779714</v>
      </c>
      <c r="K79" s="19">
        <v>7290967.5999999996</v>
      </c>
      <c r="L79" s="19">
        <v>-5911161.5999999996</v>
      </c>
      <c r="M79" s="19">
        <v>9159520</v>
      </c>
      <c r="N79" s="15">
        <v>5110425.5</v>
      </c>
      <c r="O79" s="19">
        <v>14269945.5</v>
      </c>
      <c r="P79" s="19">
        <v>17068001.399999999</v>
      </c>
      <c r="Q79" s="19">
        <v>1053903.1000000001</v>
      </c>
      <c r="R79" s="19">
        <v>315157.8</v>
      </c>
      <c r="S79" s="19">
        <v>9829.2000000000007</v>
      </c>
      <c r="T79" s="19">
        <v>13919.9</v>
      </c>
      <c r="U79" s="19">
        <v>414047.9</v>
      </c>
      <c r="V79" s="19">
        <v>215460.7</v>
      </c>
      <c r="W79" s="19">
        <v>90</v>
      </c>
      <c r="X79" s="71">
        <v>438977.2</v>
      </c>
      <c r="Y79" s="71">
        <v>1162798.7</v>
      </c>
      <c r="Z79" s="71">
        <v>774785.6</v>
      </c>
      <c r="AA79" s="83">
        <v>217783.4</v>
      </c>
      <c r="AB79" s="71">
        <v>2594344.9</v>
      </c>
      <c r="AC79" s="71">
        <v>4616753.5</v>
      </c>
      <c r="AD79" s="71">
        <v>215542.6</v>
      </c>
      <c r="AE79" s="71">
        <v>93410.6</v>
      </c>
      <c r="AF79" s="71">
        <v>297754.5</v>
      </c>
      <c r="AG79" s="76">
        <v>10548783.4</v>
      </c>
      <c r="AH79" s="71">
        <v>8999.6</v>
      </c>
      <c r="AI79" s="71">
        <v>20755553.800000001</v>
      </c>
      <c r="AJ79" s="85" t="s">
        <v>5</v>
      </c>
      <c r="AK79" s="19">
        <v>0</v>
      </c>
      <c r="AL79" s="19">
        <v>2109926.9</v>
      </c>
      <c r="AM79" s="19">
        <v>15860.2</v>
      </c>
      <c r="AN79" s="19">
        <v>10511.7</v>
      </c>
      <c r="AO79" s="19">
        <v>0</v>
      </c>
      <c r="AP79" s="19">
        <v>210.1</v>
      </c>
      <c r="AQ79" s="19">
        <v>329516.7</v>
      </c>
      <c r="AR79" s="19">
        <v>2466025.6000000006</v>
      </c>
      <c r="AS79" s="71">
        <v>17664004.600000001</v>
      </c>
      <c r="AT79" s="71">
        <v>569806.60000000009</v>
      </c>
      <c r="AU79" s="71">
        <v>625523.59999999776</v>
      </c>
      <c r="AV79" s="71">
        <v>-4.4625865517494319E-3</v>
      </c>
      <c r="AW79" s="71">
        <v>20755553.800000001</v>
      </c>
    </row>
    <row r="80" spans="1:49">
      <c r="A80" s="3" t="s">
        <v>6</v>
      </c>
      <c r="B80" s="19">
        <v>10548783.4</v>
      </c>
      <c r="C80" s="19">
        <v>1316809.8</v>
      </c>
      <c r="D80" s="19">
        <v>376818.5</v>
      </c>
      <c r="E80" s="19">
        <v>165775.6</v>
      </c>
      <c r="F80" s="82">
        <v>480653.2</v>
      </c>
      <c r="G80" s="19">
        <v>2340057.1</v>
      </c>
      <c r="H80" s="19">
        <v>370418.7</v>
      </c>
      <c r="I80" s="19"/>
      <c r="J80" s="19">
        <v>7219185.7999999998</v>
      </c>
      <c r="K80" s="19">
        <v>7908691.4000000004</v>
      </c>
      <c r="L80" s="19">
        <v>-6217850.9000000004</v>
      </c>
      <c r="M80" s="19">
        <v>8910026.2999999989</v>
      </c>
      <c r="N80" s="15">
        <v>5430495.0999999996</v>
      </c>
      <c r="O80" s="19">
        <v>14340521.399999999</v>
      </c>
      <c r="P80" s="19">
        <v>17050997.199999999</v>
      </c>
      <c r="Q80" s="19">
        <v>924698.4</v>
      </c>
      <c r="R80" s="19">
        <v>334516.09999999998</v>
      </c>
      <c r="S80" s="19">
        <v>8373.7999999999993</v>
      </c>
      <c r="T80" s="19">
        <v>11120.4</v>
      </c>
      <c r="U80" s="19">
        <v>338398</v>
      </c>
      <c r="V80" s="19">
        <v>214610.5</v>
      </c>
      <c r="W80" s="19">
        <v>31.4</v>
      </c>
      <c r="X80" s="71">
        <v>457777</v>
      </c>
      <c r="Y80" s="71">
        <v>1081658.7</v>
      </c>
      <c r="Z80" s="71">
        <v>754394.2</v>
      </c>
      <c r="AA80" s="83">
        <v>265929.59999999998</v>
      </c>
      <c r="AB80" s="71">
        <v>2559759.5</v>
      </c>
      <c r="AC80" s="71">
        <v>4391508.0999999996</v>
      </c>
      <c r="AD80" s="71">
        <v>222353.9</v>
      </c>
      <c r="AE80" s="71">
        <v>89840.6</v>
      </c>
      <c r="AF80" s="71">
        <v>272887.2</v>
      </c>
      <c r="AG80" s="76">
        <v>10143553.199999999</v>
      </c>
      <c r="AH80" s="71">
        <v>-103136.3</v>
      </c>
      <c r="AI80" s="71">
        <v>21159517.5</v>
      </c>
      <c r="AJ80" s="85" t="s">
        <v>6</v>
      </c>
      <c r="AK80" s="19">
        <v>0</v>
      </c>
      <c r="AL80" s="19">
        <v>2260905.2999999998</v>
      </c>
      <c r="AM80" s="19">
        <v>12481.3</v>
      </c>
      <c r="AN80" s="19">
        <v>11567.2</v>
      </c>
      <c r="AO80" s="19">
        <v>79.3</v>
      </c>
      <c r="AP80" s="19">
        <v>-825</v>
      </c>
      <c r="AQ80" s="19">
        <v>324836.09999999998</v>
      </c>
      <c r="AR80" s="19">
        <v>2609044.1999999997</v>
      </c>
      <c r="AS80" s="71">
        <v>17970575.100000001</v>
      </c>
      <c r="AT80" s="71">
        <v>599019.17000000004</v>
      </c>
      <c r="AU80" s="71">
        <v>579898.19999999925</v>
      </c>
      <c r="AV80" s="71">
        <v>-5.1589590127276968E-3</v>
      </c>
      <c r="AW80" s="71">
        <v>21159517.5</v>
      </c>
    </row>
    <row r="81" spans="1:49">
      <c r="A81" s="3" t="s">
        <v>7</v>
      </c>
      <c r="B81" s="19">
        <v>10143492.300000001</v>
      </c>
      <c r="C81" s="19">
        <v>1372443.4</v>
      </c>
      <c r="D81" s="19">
        <v>390262.6</v>
      </c>
      <c r="E81" s="19">
        <v>168243.7</v>
      </c>
      <c r="F81" s="82">
        <v>496945.4</v>
      </c>
      <c r="G81" s="19">
        <v>2427895.1</v>
      </c>
      <c r="H81" s="19">
        <v>394776.8</v>
      </c>
      <c r="I81" s="19"/>
      <c r="J81" s="19">
        <v>8496497.5</v>
      </c>
      <c r="K81" s="19">
        <v>8138101.2999999998</v>
      </c>
      <c r="L81" s="19">
        <v>-6598635.9000000004</v>
      </c>
      <c r="M81" s="19">
        <v>10035962.9</v>
      </c>
      <c r="N81" s="15">
        <v>5785935.2000000002</v>
      </c>
      <c r="O81" s="19">
        <v>15821898.100000001</v>
      </c>
      <c r="P81" s="19">
        <v>18644570.000000004</v>
      </c>
      <c r="Q81" s="19">
        <v>1104227.8</v>
      </c>
      <c r="R81" s="19">
        <v>355508</v>
      </c>
      <c r="S81" s="19">
        <v>10639.6</v>
      </c>
      <c r="T81" s="19">
        <v>10182</v>
      </c>
      <c r="U81" s="19">
        <v>409395.7</v>
      </c>
      <c r="V81" s="19">
        <v>224911.6</v>
      </c>
      <c r="W81" s="19">
        <v>57.1</v>
      </c>
      <c r="X81" s="71">
        <v>485056.2</v>
      </c>
      <c r="Y81" s="71">
        <v>1046230.2</v>
      </c>
      <c r="Z81" s="71">
        <v>769547.1</v>
      </c>
      <c r="AA81" s="83">
        <v>290379.2</v>
      </c>
      <c r="AB81" s="71">
        <v>2591212.7000000002</v>
      </c>
      <c r="AC81" s="71">
        <v>4706134.5</v>
      </c>
      <c r="AD81" s="71">
        <v>237876.2</v>
      </c>
      <c r="AE81" s="71">
        <v>83846.5</v>
      </c>
      <c r="AF81" s="71">
        <v>318616.7</v>
      </c>
      <c r="AG81" s="76">
        <v>10201260.699999999</v>
      </c>
      <c r="AH81" s="71">
        <v>46386.2</v>
      </c>
      <c r="AI81" s="71">
        <v>22698982.900000006</v>
      </c>
      <c r="AJ81" s="85" t="s">
        <v>7</v>
      </c>
      <c r="AK81" s="19">
        <v>304.60000000000002</v>
      </c>
      <c r="AL81" s="19">
        <v>2523278.5</v>
      </c>
      <c r="AM81" s="19">
        <v>11980.2</v>
      </c>
      <c r="AN81" s="19">
        <v>11894.8</v>
      </c>
      <c r="AO81" s="19">
        <v>0</v>
      </c>
      <c r="AP81" s="19">
        <v>-1313.2</v>
      </c>
      <c r="AQ81" s="19">
        <v>391116.5</v>
      </c>
      <c r="AR81" s="19">
        <v>2937261.4</v>
      </c>
      <c r="AS81" s="71">
        <v>19202911.899999999</v>
      </c>
      <c r="AT81" s="71">
        <v>619448.77096774185</v>
      </c>
      <c r="AU81" s="71">
        <v>558809.60000000894</v>
      </c>
      <c r="AV81" s="71">
        <v>-3.3073309588332266E-3</v>
      </c>
      <c r="AW81" s="71">
        <v>22698982.900000006</v>
      </c>
    </row>
    <row r="82" spans="1:49">
      <c r="A82" s="3" t="s">
        <v>8</v>
      </c>
      <c r="B82" s="19">
        <v>10201256.1</v>
      </c>
      <c r="C82" s="19">
        <v>1401105</v>
      </c>
      <c r="D82" s="19">
        <v>394632.2</v>
      </c>
      <c r="E82" s="19">
        <v>171018.4</v>
      </c>
      <c r="F82" s="82">
        <v>503419.1</v>
      </c>
      <c r="G82" s="19">
        <v>2470174.6999999997</v>
      </c>
      <c r="H82" s="19">
        <v>408827.7</v>
      </c>
      <c r="I82" s="19"/>
      <c r="J82" s="19">
        <v>8525435.0999999996</v>
      </c>
      <c r="K82" s="19">
        <v>8212270</v>
      </c>
      <c r="L82" s="19">
        <v>-6374794.0999999996</v>
      </c>
      <c r="M82" s="19">
        <v>10362911</v>
      </c>
      <c r="N82" s="15">
        <v>5587199.2999999998</v>
      </c>
      <c r="O82" s="19">
        <v>15950110.300000001</v>
      </c>
      <c r="P82" s="19">
        <v>18829112.699999999</v>
      </c>
      <c r="Q82" s="19">
        <v>1059733.3</v>
      </c>
      <c r="R82" s="19">
        <v>355178.7</v>
      </c>
      <c r="S82" s="19">
        <v>9045.2999999999993</v>
      </c>
      <c r="T82" s="19">
        <v>10651.9</v>
      </c>
      <c r="U82" s="19">
        <v>471823.8</v>
      </c>
      <c r="V82" s="19">
        <v>218651</v>
      </c>
      <c r="W82" s="19">
        <v>16.2</v>
      </c>
      <c r="X82" s="71">
        <v>458210.7</v>
      </c>
      <c r="Y82" s="71">
        <v>1060106.5</v>
      </c>
      <c r="Z82" s="71">
        <v>793088.5</v>
      </c>
      <c r="AA82" s="83">
        <v>230578.5</v>
      </c>
      <c r="AB82" s="71">
        <v>2541984.2000000002</v>
      </c>
      <c r="AC82" s="71">
        <v>4667084.4000000004</v>
      </c>
      <c r="AD82" s="71">
        <v>242065.4</v>
      </c>
      <c r="AE82" s="71">
        <v>65062.6</v>
      </c>
      <c r="AF82" s="71">
        <v>309001.5</v>
      </c>
      <c r="AG82" s="76">
        <v>10392666.699999999</v>
      </c>
      <c r="AH82" s="71">
        <v>-31014.7</v>
      </c>
      <c r="AI82" s="71">
        <v>22657642.300000001</v>
      </c>
      <c r="AJ82" s="85" t="s">
        <v>8</v>
      </c>
      <c r="AK82" s="19">
        <v>436.6</v>
      </c>
      <c r="AL82" s="19">
        <v>2541851.4</v>
      </c>
      <c r="AM82" s="19">
        <v>12466.7</v>
      </c>
      <c r="AN82" s="19">
        <v>20045.8</v>
      </c>
      <c r="AO82" s="19">
        <v>0</v>
      </c>
      <c r="AP82" s="19">
        <v>2172.8000000000002</v>
      </c>
      <c r="AQ82" s="19">
        <v>410108.1</v>
      </c>
      <c r="AR82" s="19">
        <v>2987081.4</v>
      </c>
      <c r="AS82" s="71">
        <v>19079114.199999999</v>
      </c>
      <c r="AT82" s="71">
        <v>615455.29677419353</v>
      </c>
      <c r="AU82" s="71">
        <v>591446.70000000298</v>
      </c>
      <c r="AV82" s="71">
        <v>-3.4294464342632287E-3</v>
      </c>
      <c r="AW82" s="71">
        <v>22657642.300000001</v>
      </c>
    </row>
    <row r="83" spans="1:49">
      <c r="A83" s="3" t="s">
        <v>9</v>
      </c>
      <c r="B83" s="19">
        <v>10392660.5</v>
      </c>
      <c r="C83" s="19">
        <v>1329828.7</v>
      </c>
      <c r="D83" s="19">
        <v>380490.4</v>
      </c>
      <c r="E83" s="19">
        <v>170357.6</v>
      </c>
      <c r="F83" s="82">
        <v>479960.4</v>
      </c>
      <c r="G83" s="19">
        <v>2360637.1</v>
      </c>
      <c r="H83" s="19">
        <v>406971.4</v>
      </c>
      <c r="I83" s="19"/>
      <c r="J83" s="19">
        <v>8215137.7999999998</v>
      </c>
      <c r="K83" s="19">
        <v>8080701.7000000002</v>
      </c>
      <c r="L83" s="19">
        <v>-5869420.2999999998</v>
      </c>
      <c r="M83" s="19">
        <v>10426419.199999999</v>
      </c>
      <c r="N83" s="15">
        <v>5291674.5999999996</v>
      </c>
      <c r="O83" s="19">
        <v>15718093.799999999</v>
      </c>
      <c r="P83" s="19">
        <v>18485702.299999997</v>
      </c>
      <c r="Q83" s="19">
        <v>1075302.5</v>
      </c>
      <c r="R83" s="19">
        <v>301456.8</v>
      </c>
      <c r="S83" s="19">
        <v>9298.7000000000007</v>
      </c>
      <c r="T83" s="19">
        <v>6643.3</v>
      </c>
      <c r="U83" s="19">
        <v>448072.3</v>
      </c>
      <c r="V83" s="19">
        <v>211080.9</v>
      </c>
      <c r="W83" s="19">
        <v>26.6</v>
      </c>
      <c r="X83" s="71">
        <v>456884.9</v>
      </c>
      <c r="Y83" s="71">
        <v>993636.5</v>
      </c>
      <c r="Z83" s="71">
        <v>740281.7</v>
      </c>
      <c r="AA83" s="83">
        <v>247944.9</v>
      </c>
      <c r="AB83" s="71">
        <v>2438747.9999999995</v>
      </c>
      <c r="AC83" s="71">
        <v>4490629.0999999996</v>
      </c>
      <c r="AD83" s="71">
        <v>226192.3</v>
      </c>
      <c r="AE83" s="71">
        <v>82216.100000000006</v>
      </c>
      <c r="AF83" s="71">
        <v>307657.09999999998</v>
      </c>
      <c r="AG83" s="76">
        <v>10381738.699999999</v>
      </c>
      <c r="AH83" s="71">
        <v>39102</v>
      </c>
      <c r="AI83" s="71">
        <v>22410289.699999999</v>
      </c>
      <c r="AJ83" s="85" t="s">
        <v>9</v>
      </c>
      <c r="AK83" s="19">
        <v>36.700000000000003</v>
      </c>
      <c r="AL83" s="19">
        <v>2448730.9</v>
      </c>
      <c r="AM83" s="19">
        <v>10605.8</v>
      </c>
      <c r="AN83" s="19">
        <v>26695.599999999999</v>
      </c>
      <c r="AO83" s="19">
        <v>2.2999999999999998</v>
      </c>
      <c r="AP83" s="19">
        <v>-707.2</v>
      </c>
      <c r="AQ83" s="19">
        <v>354287.7</v>
      </c>
      <c r="AR83" s="19">
        <v>2839651.8</v>
      </c>
      <c r="AS83" s="71">
        <v>18887512.300000001</v>
      </c>
      <c r="AT83" s="71">
        <v>629583.7433333334</v>
      </c>
      <c r="AU83" s="71">
        <v>683125.59999999776</v>
      </c>
      <c r="AV83" s="71">
        <v>1.3645080953000514E-3</v>
      </c>
      <c r="AW83" s="71">
        <v>22410289.699999999</v>
      </c>
    </row>
    <row r="84" spans="1:49">
      <c r="A84" s="3" t="s">
        <v>10</v>
      </c>
      <c r="B84" s="19">
        <v>10381738.699999999</v>
      </c>
      <c r="C84" s="19">
        <v>1439680.3</v>
      </c>
      <c r="D84" s="19">
        <v>395287.8</v>
      </c>
      <c r="E84" s="19">
        <v>178519.2</v>
      </c>
      <c r="F84" s="82">
        <v>491555.4</v>
      </c>
      <c r="G84" s="19">
        <v>2505042.7000000002</v>
      </c>
      <c r="H84" s="19">
        <v>432251.9</v>
      </c>
      <c r="I84" s="19"/>
      <c r="J84" s="19">
        <v>8805223.0999999996</v>
      </c>
      <c r="K84" s="19">
        <v>8020598.2000000002</v>
      </c>
      <c r="L84" s="19">
        <v>-6229922.7000000002</v>
      </c>
      <c r="M84" s="19">
        <v>10595898.600000001</v>
      </c>
      <c r="N84" s="15">
        <v>5407600</v>
      </c>
      <c r="O84" s="19">
        <v>16003498.600000001</v>
      </c>
      <c r="P84" s="19">
        <v>18940793.199999999</v>
      </c>
      <c r="Q84" s="19">
        <v>1092231.7</v>
      </c>
      <c r="R84" s="19">
        <v>360227.9</v>
      </c>
      <c r="S84" s="19">
        <v>10480.5</v>
      </c>
      <c r="T84" s="19">
        <v>9678.7000000000007</v>
      </c>
      <c r="U84" s="19">
        <v>527083.5</v>
      </c>
      <c r="V84" s="19">
        <v>217226.3</v>
      </c>
      <c r="W84" s="19">
        <v>63.9</v>
      </c>
      <c r="X84" s="71">
        <v>463498.6</v>
      </c>
      <c r="Y84" s="71">
        <v>1119491.5</v>
      </c>
      <c r="Z84" s="71">
        <v>747852.6</v>
      </c>
      <c r="AA84" s="83">
        <v>311280.5</v>
      </c>
      <c r="AB84" s="71">
        <v>2642123.2000000002</v>
      </c>
      <c r="AC84" s="71">
        <v>4859115.7</v>
      </c>
      <c r="AD84" s="71">
        <v>233221.9</v>
      </c>
      <c r="AE84" s="71">
        <v>95545.3</v>
      </c>
      <c r="AF84" s="71">
        <v>315548.09999999998</v>
      </c>
      <c r="AG84" s="76">
        <v>10541297.9</v>
      </c>
      <c r="AH84" s="71">
        <v>-28394.6</v>
      </c>
      <c r="AI84" s="71">
        <v>22967639.799999993</v>
      </c>
      <c r="AJ84" s="85" t="s">
        <v>10</v>
      </c>
      <c r="AK84" s="19">
        <v>4384</v>
      </c>
      <c r="AL84" s="19">
        <v>2472202.9</v>
      </c>
      <c r="AM84" s="19">
        <v>12098.2</v>
      </c>
      <c r="AN84" s="19">
        <v>1582.1</v>
      </c>
      <c r="AO84" s="19">
        <v>753</v>
      </c>
      <c r="AP84" s="19">
        <v>-13861.8</v>
      </c>
      <c r="AQ84" s="19">
        <v>342995.3</v>
      </c>
      <c r="AR84" s="19">
        <v>2820153.7</v>
      </c>
      <c r="AS84" s="71">
        <v>19302664.300000001</v>
      </c>
      <c r="AT84" s="71">
        <v>622666.59032258065</v>
      </c>
      <c r="AU84" s="71">
        <v>844821.79999999329</v>
      </c>
      <c r="AV84" s="71">
        <v>7.0584038033830133E-3</v>
      </c>
      <c r="AW84" s="71">
        <v>22967639.799999993</v>
      </c>
    </row>
    <row r="85" spans="1:49">
      <c r="A85" s="3" t="s">
        <v>11</v>
      </c>
      <c r="B85" s="19">
        <v>10541244.4</v>
      </c>
      <c r="C85" s="19">
        <v>1406817.2</v>
      </c>
      <c r="D85" s="19">
        <v>364053.5</v>
      </c>
      <c r="E85" s="19">
        <v>166536</v>
      </c>
      <c r="F85" s="82">
        <v>466067.6</v>
      </c>
      <c r="G85" s="19">
        <v>2403474.2999999998</v>
      </c>
      <c r="H85" s="19">
        <v>430158.1</v>
      </c>
      <c r="I85" s="19"/>
      <c r="J85" s="19">
        <v>8540889.8000000007</v>
      </c>
      <c r="K85" s="19">
        <v>8373982.5</v>
      </c>
      <c r="L85" s="19">
        <v>-7197759.0999999996</v>
      </c>
      <c r="M85" s="19">
        <v>9717113.2000000011</v>
      </c>
      <c r="N85" s="15">
        <v>6338582.9000000004</v>
      </c>
      <c r="O85" s="19">
        <v>16055696.100000001</v>
      </c>
      <c r="P85" s="19">
        <v>18889328.500000004</v>
      </c>
      <c r="Q85" s="19">
        <v>1057849.7</v>
      </c>
      <c r="R85" s="19">
        <v>349706.7</v>
      </c>
      <c r="S85" s="19">
        <v>9408.5</v>
      </c>
      <c r="T85" s="19">
        <v>7815.9</v>
      </c>
      <c r="U85" s="19">
        <v>498800.8</v>
      </c>
      <c r="V85" s="19">
        <v>233277.6</v>
      </c>
      <c r="W85" s="19">
        <v>37.9</v>
      </c>
      <c r="X85" s="71">
        <v>440190.2</v>
      </c>
      <c r="Y85" s="71">
        <v>1087166.5</v>
      </c>
      <c r="Z85" s="71">
        <v>779398.2</v>
      </c>
      <c r="AA85" s="83">
        <v>271094.5</v>
      </c>
      <c r="AB85" s="71">
        <v>2577849.4</v>
      </c>
      <c r="AC85" s="71">
        <v>4734746.5</v>
      </c>
      <c r="AD85" s="71">
        <v>212727.9</v>
      </c>
      <c r="AE85" s="71">
        <v>94729.5</v>
      </c>
      <c r="AF85" s="71">
        <v>306701.7</v>
      </c>
      <c r="AG85" s="76">
        <v>11256602.9</v>
      </c>
      <c r="AH85" s="71">
        <v>-94070.8</v>
      </c>
      <c r="AI85" s="71">
        <v>22200486.600000001</v>
      </c>
      <c r="AJ85" s="85" t="s">
        <v>11</v>
      </c>
      <c r="AK85" s="19">
        <v>28202.5</v>
      </c>
      <c r="AL85" s="19">
        <v>2262273.6</v>
      </c>
      <c r="AM85" s="19">
        <v>9897</v>
      </c>
      <c r="AN85" s="19">
        <v>4822.2</v>
      </c>
      <c r="AO85" s="19">
        <v>0</v>
      </c>
      <c r="AP85" s="19">
        <v>-16653.599999999999</v>
      </c>
      <c r="AQ85" s="19">
        <v>325676.2</v>
      </c>
      <c r="AR85" s="19">
        <v>2614217.9000000004</v>
      </c>
      <c r="AS85" s="71">
        <v>18948546.100000001</v>
      </c>
      <c r="AT85" s="71">
        <v>631618.20333333337</v>
      </c>
      <c r="AU85" s="71">
        <v>637722.60000000149</v>
      </c>
      <c r="AV85" s="71">
        <v>3.4940634671188579E-4</v>
      </c>
      <c r="AW85" s="71">
        <v>22200486.600000001</v>
      </c>
    </row>
    <row r="86" spans="1:49">
      <c r="A86" s="3" t="s">
        <v>12</v>
      </c>
      <c r="B86" s="19">
        <v>11256266.800000001</v>
      </c>
      <c r="C86" s="19">
        <v>1467453.4</v>
      </c>
      <c r="D86" s="19">
        <v>353470.3</v>
      </c>
      <c r="E86" s="19">
        <v>162132.1</v>
      </c>
      <c r="F86" s="82">
        <v>463777.5</v>
      </c>
      <c r="G86" s="19">
        <v>2446833.2999999998</v>
      </c>
      <c r="H86" s="19">
        <v>419587.5</v>
      </c>
      <c r="I86" s="19"/>
      <c r="J86" s="19">
        <v>8755983.4000000004</v>
      </c>
      <c r="K86" s="19">
        <v>8012548.7999999998</v>
      </c>
      <c r="L86" s="19">
        <v>-6939429.7000000002</v>
      </c>
      <c r="M86" s="19">
        <v>9829102.5</v>
      </c>
      <c r="N86" s="15">
        <v>6075629.0999999996</v>
      </c>
      <c r="O86" s="19">
        <v>15904731.6</v>
      </c>
      <c r="P86" s="19">
        <v>18771152.399999999</v>
      </c>
      <c r="Q86" s="19">
        <v>1151350.2</v>
      </c>
      <c r="R86" s="19">
        <v>318774.09999999998</v>
      </c>
      <c r="S86" s="19">
        <v>10665.1</v>
      </c>
      <c r="T86" s="19">
        <v>7109</v>
      </c>
      <c r="U86" s="19">
        <v>485806.6</v>
      </c>
      <c r="V86" s="19">
        <v>234596.3</v>
      </c>
      <c r="W86" s="19">
        <v>1827.7</v>
      </c>
      <c r="X86" s="71">
        <v>481990.6</v>
      </c>
      <c r="Y86" s="71">
        <v>1137426.8</v>
      </c>
      <c r="Z86" s="71">
        <v>812684.1</v>
      </c>
      <c r="AA86" s="83">
        <v>160405.4</v>
      </c>
      <c r="AB86" s="71">
        <v>2592506.9</v>
      </c>
      <c r="AC86" s="71">
        <v>4802635.9000000004</v>
      </c>
      <c r="AD86" s="71">
        <v>225545.60000000001</v>
      </c>
      <c r="AE86" s="71">
        <v>100006.39999999999</v>
      </c>
      <c r="AF86" s="71">
        <v>334335.59999999998</v>
      </c>
      <c r="AG86" s="76">
        <v>12066215.699999999</v>
      </c>
      <c r="AH86" s="71">
        <v>-12256.7</v>
      </c>
      <c r="AI86" s="71">
        <v>22091695.099999998</v>
      </c>
      <c r="AJ86" s="85" t="s">
        <v>12</v>
      </c>
      <c r="AK86" s="19">
        <v>14946.7</v>
      </c>
      <c r="AL86" s="19">
        <v>2305684.2999999998</v>
      </c>
      <c r="AM86" s="19">
        <v>9273.4</v>
      </c>
      <c r="AN86" s="19">
        <v>22837.5</v>
      </c>
      <c r="AO86" s="19">
        <v>0</v>
      </c>
      <c r="AP86" s="19">
        <v>22309.8</v>
      </c>
      <c r="AQ86" s="19">
        <v>376570.4</v>
      </c>
      <c r="AR86" s="19">
        <v>2751622.0999999996</v>
      </c>
      <c r="AS86" s="71">
        <v>18668157.5</v>
      </c>
      <c r="AT86" s="71">
        <v>602198.62903225806</v>
      </c>
      <c r="AU86" s="71">
        <v>671915.49999999627</v>
      </c>
      <c r="AV86" s="71">
        <v>-6.7917943986205696E-4</v>
      </c>
      <c r="AW86" s="71">
        <v>22091695.099999998</v>
      </c>
    </row>
    <row r="87" spans="1:49">
      <c r="A87" s="35" t="s">
        <v>132</v>
      </c>
      <c r="B87" s="9">
        <v>11760098.800000001</v>
      </c>
      <c r="C87" s="9">
        <v>16283294.6</v>
      </c>
      <c r="D87" s="9">
        <v>4558862.7</v>
      </c>
      <c r="E87" s="9">
        <v>2030276.5</v>
      </c>
      <c r="F87" s="81">
        <v>5639651.7999999998</v>
      </c>
      <c r="G87" s="9">
        <v>28512085.600000001</v>
      </c>
      <c r="H87" s="9">
        <v>4584542</v>
      </c>
      <c r="I87" s="9"/>
      <c r="J87" s="9">
        <v>99544305.799999997</v>
      </c>
      <c r="K87" s="9">
        <v>93829380.5</v>
      </c>
      <c r="L87" s="9">
        <v>-77612593.400000006</v>
      </c>
      <c r="M87" s="9">
        <v>115761092.90000001</v>
      </c>
      <c r="N87" s="10">
        <v>67731531.599999994</v>
      </c>
      <c r="O87" s="9">
        <v>183492624.5</v>
      </c>
      <c r="P87" s="19">
        <v>216589252.09999999</v>
      </c>
      <c r="Q87" s="9">
        <v>12672803.099999998</v>
      </c>
      <c r="R87" s="19">
        <v>3927884.4000000004</v>
      </c>
      <c r="S87" s="9">
        <v>116144.20000000001</v>
      </c>
      <c r="T87" s="9">
        <v>136288.19999999998</v>
      </c>
      <c r="U87" s="9">
        <v>5669736.2999999998</v>
      </c>
      <c r="V87" s="9">
        <v>2665644.0999999996</v>
      </c>
      <c r="W87" s="9">
        <v>2372.1</v>
      </c>
      <c r="X87" s="72">
        <v>5447150.7999999998</v>
      </c>
      <c r="Y87" s="72">
        <v>12539079</v>
      </c>
      <c r="Z87" s="72">
        <v>9253375.5999999996</v>
      </c>
      <c r="AA87" s="72">
        <v>2865763.6</v>
      </c>
      <c r="AB87" s="72">
        <v>30105368.999999996</v>
      </c>
      <c r="AC87" s="72">
        <v>55296241.399999999</v>
      </c>
      <c r="AD87" s="72">
        <v>2510283.6999999997</v>
      </c>
      <c r="AE87" s="72">
        <v>1037689.2</v>
      </c>
      <c r="AF87" s="71">
        <v>3685156.1000000006</v>
      </c>
      <c r="AG87" s="77">
        <v>12066215.699999999</v>
      </c>
      <c r="AH87" s="72">
        <v>-332745.30000000005</v>
      </c>
      <c r="AI87" s="72">
        <v>264012849.59999996</v>
      </c>
      <c r="AJ87" s="35">
        <v>2022</v>
      </c>
      <c r="AK87" s="9">
        <v>220531.50000000003</v>
      </c>
      <c r="AL87" s="9">
        <v>28157077.399999999</v>
      </c>
      <c r="AM87" s="9">
        <v>155829.4</v>
      </c>
      <c r="AN87" s="9">
        <v>154481.70000000001</v>
      </c>
      <c r="AO87" s="60">
        <v>1065.7</v>
      </c>
      <c r="AP87" s="19">
        <v>-3196.4999999999964</v>
      </c>
      <c r="AQ87" s="9">
        <v>4292452.9000000004</v>
      </c>
      <c r="AR87" s="9">
        <v>32978242.100000001</v>
      </c>
      <c r="AS87" s="72">
        <v>223747845.5</v>
      </c>
      <c r="AT87" s="72">
        <v>613078.12342933938</v>
      </c>
      <c r="AU87" s="72">
        <v>7286761.9999999925</v>
      </c>
      <c r="AV87" s="72">
        <v>-2.8345959663461217E-3</v>
      </c>
      <c r="AW87" s="72">
        <v>264012849.59999996</v>
      </c>
    </row>
    <row r="88" spans="1:49">
      <c r="A88" s="3" t="s">
        <v>1</v>
      </c>
      <c r="B88" s="19">
        <v>12051728.5</v>
      </c>
      <c r="C88" s="19">
        <v>1422642.3</v>
      </c>
      <c r="D88" s="19">
        <v>405802.5</v>
      </c>
      <c r="E88" s="19">
        <v>186049.8</v>
      </c>
      <c r="F88" s="81">
        <v>528794.6</v>
      </c>
      <c r="G88" s="19">
        <v>2543289.2000000002</v>
      </c>
      <c r="H88" s="19">
        <v>344370.3</v>
      </c>
      <c r="I88" s="19"/>
      <c r="J88" s="19">
        <v>8750623.1999999993</v>
      </c>
      <c r="K88" s="19">
        <v>7626933.7999999998</v>
      </c>
      <c r="L88" s="19">
        <v>-6537809.9000000004</v>
      </c>
      <c r="M88" s="19">
        <v>9839747.0999999996</v>
      </c>
      <c r="N88" s="15">
        <v>5688913.4000000004</v>
      </c>
      <c r="O88" s="19">
        <v>15528660.5</v>
      </c>
      <c r="P88" s="19">
        <v>18416320</v>
      </c>
      <c r="Q88" s="19">
        <v>1105017.8</v>
      </c>
      <c r="R88" s="19">
        <v>339290.4</v>
      </c>
      <c r="S88" s="19">
        <v>12983.6</v>
      </c>
      <c r="T88" s="19">
        <v>7519.7</v>
      </c>
      <c r="U88" s="19">
        <v>549117.30000000005</v>
      </c>
      <c r="V88" s="19">
        <v>278017.59999999998</v>
      </c>
      <c r="W88" s="19">
        <v>22.1</v>
      </c>
      <c r="X88" s="71">
        <v>443342.2</v>
      </c>
      <c r="Y88" s="71">
        <f>426238+750237.1</f>
        <v>1176475.1000000001</v>
      </c>
      <c r="Z88" s="71">
        <v>819751.5</v>
      </c>
      <c r="AA88" s="83">
        <v>252200.6</v>
      </c>
      <c r="AB88" s="86">
        <f>SUM(X88:AA88)</f>
        <v>2691769.4</v>
      </c>
      <c r="AC88" s="86">
        <f>Q88+R88+S88+T88+U88+V88+W88+AB88</f>
        <v>4983737.9000000004</v>
      </c>
      <c r="AD88" s="71">
        <v>206336.1</v>
      </c>
      <c r="AE88" s="71">
        <v>81141.399999999994</v>
      </c>
      <c r="AF88" s="71">
        <v>323828.09999999998</v>
      </c>
      <c r="AG88" s="76">
        <v>10608650.9</v>
      </c>
      <c r="AH88" s="71">
        <v>-1178697.3</v>
      </c>
      <c r="AI88" s="86">
        <f>B88-AG88+(P88+AC88)-(AD88+AE88+AF88)+AH88</f>
        <v>23053132.599999998</v>
      </c>
      <c r="AJ88" s="89" t="s">
        <v>1</v>
      </c>
      <c r="AK88" s="87">
        <v>17016.600000000002</v>
      </c>
      <c r="AL88" s="87">
        <v>2411935.1</v>
      </c>
      <c r="AM88" s="87">
        <v>9684.6</v>
      </c>
      <c r="AN88" s="87">
        <v>7600.5</v>
      </c>
      <c r="AO88" s="87">
        <v>0</v>
      </c>
      <c r="AP88" s="87">
        <v>3865</v>
      </c>
      <c r="AQ88" s="87">
        <v>292663.5</v>
      </c>
      <c r="AR88" s="87">
        <v>2742765.3000000003</v>
      </c>
      <c r="AS88" s="71">
        <v>19556595.600000001</v>
      </c>
      <c r="AT88" s="71">
        <v>630857.92258064519</v>
      </c>
      <c r="AU88" s="86">
        <f>AI88-(AR88+AS88)</f>
        <v>753771.69999999553</v>
      </c>
      <c r="AV88" s="91">
        <f>IF(AI88&gt;0,AU88/AI88,"")</f>
        <v>3.2697148499462307E-2</v>
      </c>
      <c r="AW88" s="86">
        <f>(AR88+AS88)+AU88</f>
        <v>23053132.599999998</v>
      </c>
    </row>
    <row r="89" spans="1:49">
      <c r="A89" s="3" t="s">
        <v>2</v>
      </c>
      <c r="B89" s="19">
        <v>10608650.9</v>
      </c>
      <c r="C89" s="19">
        <v>1292722.5</v>
      </c>
      <c r="D89" s="19">
        <v>370187.3</v>
      </c>
      <c r="E89" s="19">
        <v>173539.7</v>
      </c>
      <c r="F89" s="81">
        <v>489928.9</v>
      </c>
      <c r="G89" s="19">
        <v>2326378.4</v>
      </c>
      <c r="H89" s="19">
        <v>313595.7</v>
      </c>
      <c r="I89" s="19"/>
      <c r="J89" s="19">
        <v>7921053.4000000004</v>
      </c>
      <c r="K89" s="19">
        <v>7387393</v>
      </c>
      <c r="L89" s="19">
        <v>-6588769.0999999996</v>
      </c>
      <c r="M89" s="19">
        <v>8719677.3000000007</v>
      </c>
      <c r="N89" s="15">
        <v>5749054.7000000002</v>
      </c>
      <c r="O89" s="19">
        <v>14468732</v>
      </c>
      <c r="P89" s="19">
        <v>17108706.099999998</v>
      </c>
      <c r="Q89" s="19">
        <v>1008284.8</v>
      </c>
      <c r="R89" s="19">
        <v>279995.2</v>
      </c>
      <c r="S89" s="19">
        <v>10516</v>
      </c>
      <c r="T89" s="19">
        <v>8365</v>
      </c>
      <c r="U89" s="19">
        <v>509498.1</v>
      </c>
      <c r="V89" s="19">
        <v>249832.7</v>
      </c>
      <c r="W89" s="19">
        <v>46.8</v>
      </c>
      <c r="X89" s="71">
        <v>426042.2</v>
      </c>
      <c r="Y89" s="71">
        <f>401024+676020.2</f>
        <v>1077044.2</v>
      </c>
      <c r="Z89" s="71">
        <v>751511.2</v>
      </c>
      <c r="AA89" s="83">
        <v>203076.6</v>
      </c>
      <c r="AB89" s="86">
        <f>SUM(X89:AA89)</f>
        <v>2457674.1999999997</v>
      </c>
      <c r="AC89" s="86">
        <f>Q89+R89+S89+T89+U89+V89+W89+AB89</f>
        <v>4524212.8</v>
      </c>
      <c r="AD89" s="71">
        <v>190509.1</v>
      </c>
      <c r="AE89" s="71">
        <v>91399.4</v>
      </c>
      <c r="AF89" s="71">
        <v>292994</v>
      </c>
      <c r="AG89" s="76">
        <v>10238355.9</v>
      </c>
      <c r="AH89" s="71">
        <v>-47549.599999999999</v>
      </c>
      <c r="AI89" s="86">
        <f>B89-AG89+(P89+AC89)-(AD89+AE89+AF89)+AH89</f>
        <v>21380761.799999997</v>
      </c>
      <c r="AJ89" s="89" t="s">
        <v>2</v>
      </c>
      <c r="AK89" s="87">
        <v>39577</v>
      </c>
      <c r="AL89" s="87">
        <v>2187420.7999999998</v>
      </c>
      <c r="AM89" s="87">
        <v>11162</v>
      </c>
      <c r="AN89" s="87">
        <v>26572.5</v>
      </c>
      <c r="AO89" s="87">
        <v>0</v>
      </c>
      <c r="AP89" s="87">
        <v>-10608.4</v>
      </c>
      <c r="AQ89" s="87">
        <v>320654.2</v>
      </c>
      <c r="AR89" s="87">
        <v>2574778.1</v>
      </c>
      <c r="AS89" s="71">
        <v>17781198</v>
      </c>
      <c r="AT89" s="71">
        <v>635042.78571428568</v>
      </c>
      <c r="AU89" s="86">
        <f>AI89-(AR89+AS89)</f>
        <v>1024785.6999999955</v>
      </c>
      <c r="AV89" s="92">
        <f>IF(AI89&gt;0,AU89/AI89,"")</f>
        <v>4.7930270660421263E-2</v>
      </c>
      <c r="AW89" s="86">
        <f>(AR89+AS89)+AU89</f>
        <v>21380761.799999997</v>
      </c>
    </row>
    <row r="90" spans="1:49">
      <c r="A90" s="3" t="s">
        <v>3</v>
      </c>
      <c r="B90" s="19">
        <v>10238355.9</v>
      </c>
      <c r="C90" s="19">
        <v>1448136.4</v>
      </c>
      <c r="D90" s="19">
        <v>429038.2</v>
      </c>
      <c r="E90" s="19">
        <v>196655</v>
      </c>
      <c r="F90" s="81">
        <v>533540.30000000005</v>
      </c>
      <c r="G90" s="19">
        <v>2607369.9</v>
      </c>
      <c r="H90" s="19">
        <v>345841.1</v>
      </c>
      <c r="I90" s="19"/>
      <c r="J90" s="19">
        <v>8754261.1999999993</v>
      </c>
      <c r="K90" s="19">
        <v>8288219.0999999996</v>
      </c>
      <c r="L90" s="19">
        <v>-7344621.5</v>
      </c>
      <c r="M90" s="19">
        <v>9697858.799999997</v>
      </c>
      <c r="N90" s="15">
        <v>6356097.2000000002</v>
      </c>
      <c r="O90" s="19">
        <v>16053955.999999996</v>
      </c>
      <c r="P90" s="19">
        <v>19007166.999999996</v>
      </c>
      <c r="Q90" s="19">
        <v>1112139.1000000001</v>
      </c>
      <c r="R90" s="19">
        <v>334806.40000000002</v>
      </c>
      <c r="S90" s="19">
        <v>13221.2</v>
      </c>
      <c r="T90" s="19">
        <v>8932.6</v>
      </c>
      <c r="U90" s="19">
        <v>470234.6</v>
      </c>
      <c r="V90" s="19">
        <v>272884.2</v>
      </c>
      <c r="W90" s="19">
        <v>21.5</v>
      </c>
      <c r="X90" s="71">
        <v>456279.6</v>
      </c>
      <c r="Y90" s="71">
        <f>462176.1+737362</f>
        <v>1199538.1000000001</v>
      </c>
      <c r="Z90" s="71">
        <v>834580.1</v>
      </c>
      <c r="AA90" s="83">
        <v>260589.4</v>
      </c>
      <c r="AB90" s="86">
        <f>SUM(X90:AA90)</f>
        <v>2750987.2</v>
      </c>
      <c r="AC90" s="86">
        <f>Q90+R90+S90+T90+U90+V90+W90+AB90</f>
        <v>4963226.8000000007</v>
      </c>
      <c r="AD90" s="71">
        <v>216507</v>
      </c>
      <c r="AE90" s="71">
        <v>111325.1</v>
      </c>
      <c r="AF90" s="71">
        <v>323337.3</v>
      </c>
      <c r="AG90" s="76">
        <v>10412171</v>
      </c>
      <c r="AH90" s="71">
        <v>-44608.7</v>
      </c>
      <c r="AI90" s="86">
        <f>B90-AG90+(P90+AC90)-(AD90+AE90+AF90)+AH90</f>
        <v>23100800.599999998</v>
      </c>
      <c r="AJ90" s="89" t="s">
        <v>3</v>
      </c>
      <c r="AK90" s="87">
        <v>20585</v>
      </c>
      <c r="AL90" s="87">
        <v>2415398.2000000002</v>
      </c>
      <c r="AM90" s="87">
        <v>11588.7</v>
      </c>
      <c r="AN90" s="87">
        <v>22641.599999999999</v>
      </c>
      <c r="AO90" s="87">
        <v>0</v>
      </c>
      <c r="AP90" s="87">
        <v>-29376.799999999999</v>
      </c>
      <c r="AQ90" s="87">
        <v>354683.2</v>
      </c>
      <c r="AR90" s="87">
        <v>2795519.9000000008</v>
      </c>
      <c r="AS90" s="71">
        <v>19393084.300000001</v>
      </c>
      <c r="AT90" s="71">
        <v>625583.36451612902</v>
      </c>
      <c r="AU90" s="86">
        <f>AI90-(AR90+AS90)</f>
        <v>912196.39999999478</v>
      </c>
      <c r="AV90" s="92">
        <f>IF(AI90&gt;0,AU90/AI90,"")</f>
        <v>3.9487653081599038E-2</v>
      </c>
      <c r="AW90" s="86">
        <f>(AR90+AS90)+AU90</f>
        <v>23100800.599999998</v>
      </c>
    </row>
    <row r="91" spans="1:49">
      <c r="A91" s="3" t="s">
        <v>4</v>
      </c>
      <c r="B91" s="19">
        <v>10412171</v>
      </c>
      <c r="C91" s="19">
        <v>1420399.5</v>
      </c>
      <c r="D91" s="19">
        <v>412100.8</v>
      </c>
      <c r="E91" s="19">
        <v>183662.4</v>
      </c>
      <c r="F91" s="82">
        <v>519398.40000000002</v>
      </c>
      <c r="G91" s="19">
        <v>2535561.1</v>
      </c>
      <c r="H91" s="19">
        <v>324524.3</v>
      </c>
      <c r="I91" s="19"/>
      <c r="J91" s="19">
        <v>8000311.5</v>
      </c>
      <c r="K91" s="19">
        <v>6976673.5</v>
      </c>
      <c r="L91" s="19">
        <v>-6365876.5</v>
      </c>
      <c r="M91" s="19">
        <v>8611108.5</v>
      </c>
      <c r="N91" s="15">
        <v>5352757.5999999996</v>
      </c>
      <c r="O91" s="19">
        <v>13963866.1</v>
      </c>
      <c r="P91" s="19">
        <v>16823951.5</v>
      </c>
      <c r="Q91" s="19">
        <v>1085221.6000000001</v>
      </c>
      <c r="R91" s="19">
        <v>308109.2</v>
      </c>
      <c r="S91" s="19">
        <v>11167.7</v>
      </c>
      <c r="T91" s="19">
        <v>8701.1</v>
      </c>
      <c r="U91" s="19">
        <v>315930.09999999998</v>
      </c>
      <c r="V91" s="19">
        <v>264242.90000000002</v>
      </c>
      <c r="W91" s="19">
        <v>19.8</v>
      </c>
      <c r="X91" s="71">
        <v>473383.4</v>
      </c>
      <c r="Y91" s="71">
        <f>457553.1+712303.8</f>
        <v>1169856.8999999999</v>
      </c>
      <c r="Z91" s="71">
        <v>828365.9</v>
      </c>
      <c r="AA91" s="83">
        <v>183779.4</v>
      </c>
      <c r="AB91" s="86">
        <f>SUM(X91:AA91)</f>
        <v>2655385.5999999996</v>
      </c>
      <c r="AC91" s="86">
        <f>Q91+R91+S91+T91+U91+V91+W91+AB91</f>
        <v>4648778</v>
      </c>
      <c r="AD91" s="71">
        <v>190389.5</v>
      </c>
      <c r="AE91" s="71">
        <v>98943.6</v>
      </c>
      <c r="AF91" s="71">
        <v>310960.2</v>
      </c>
      <c r="AG91" s="76">
        <v>10645827.800000001</v>
      </c>
      <c r="AH91" s="71">
        <v>-74222.3</v>
      </c>
      <c r="AI91" s="86">
        <f>B91-AG91+(P91+AC91)-(AD91+AE91+AF91)+AH91</f>
        <v>20564557.099999998</v>
      </c>
      <c r="AJ91" s="89" t="s">
        <v>4</v>
      </c>
      <c r="AK91" s="87">
        <v>949.80000000000007</v>
      </c>
      <c r="AL91" s="87">
        <v>1992844.4</v>
      </c>
      <c r="AM91" s="87">
        <v>10620.1</v>
      </c>
      <c r="AN91" s="87">
        <v>24431</v>
      </c>
      <c r="AO91" s="87">
        <v>0</v>
      </c>
      <c r="AP91" s="87">
        <v>-20376.400000000001</v>
      </c>
      <c r="AQ91" s="87">
        <v>370323.1</v>
      </c>
      <c r="AR91" s="87">
        <v>2378792</v>
      </c>
      <c r="AS91" s="71">
        <v>17565594.699999999</v>
      </c>
      <c r="AT91" s="71">
        <v>585519.82333333336</v>
      </c>
      <c r="AU91" s="86">
        <f>AI91-(AR91+AS91)</f>
        <v>620170.39999999851</v>
      </c>
      <c r="AV91" s="92">
        <f>IF(AI91&gt;0,AU91/AI91,"")</f>
        <v>3.0157245642795708E-2</v>
      </c>
      <c r="AW91" s="86">
        <f>(AR91+AS91)+AU91</f>
        <v>20564557.099999998</v>
      </c>
    </row>
    <row r="92" spans="1:49">
      <c r="A92" s="3" t="s">
        <v>5</v>
      </c>
      <c r="B92" s="19">
        <v>10645666.9</v>
      </c>
      <c r="C92" s="19">
        <v>1236444.6000000001</v>
      </c>
      <c r="D92" s="19">
        <v>407995.2</v>
      </c>
      <c r="E92" s="19">
        <v>180690.5</v>
      </c>
      <c r="F92" s="82">
        <v>527771.80000000005</v>
      </c>
      <c r="G92" s="19">
        <v>2352902.1</v>
      </c>
      <c r="H92" s="19">
        <v>345172.8</v>
      </c>
      <c r="I92" s="19"/>
      <c r="J92" s="19">
        <v>8309973.5</v>
      </c>
      <c r="K92" s="19">
        <v>6781336</v>
      </c>
      <c r="L92" s="19">
        <v>-6196710.9000000004</v>
      </c>
      <c r="M92" s="19">
        <v>8894598.5999999996</v>
      </c>
      <c r="N92" s="15">
        <v>5305848.2</v>
      </c>
      <c r="O92" s="19">
        <v>14200446.800000001</v>
      </c>
      <c r="P92" s="19">
        <v>16898521.699999999</v>
      </c>
      <c r="Q92" s="19">
        <v>906723.5</v>
      </c>
      <c r="R92" s="19">
        <v>270798.40000000002</v>
      </c>
      <c r="S92" s="19">
        <v>8180.6</v>
      </c>
      <c r="T92" s="19">
        <v>6650</v>
      </c>
      <c r="U92" s="19">
        <v>291686</v>
      </c>
      <c r="V92" s="19">
        <v>236808.9</v>
      </c>
      <c r="W92" s="19">
        <v>20.399999999999999</v>
      </c>
      <c r="X92" s="71">
        <v>465105.4</v>
      </c>
      <c r="Y92" s="71">
        <f>416776.5+708874.9</f>
        <v>1125651.3999999999</v>
      </c>
      <c r="Z92" s="71">
        <v>872414.8</v>
      </c>
      <c r="AA92" s="83">
        <v>222139.2</v>
      </c>
      <c r="AB92" s="86">
        <f>SUM(X92:AA92)</f>
        <v>2685310.8</v>
      </c>
      <c r="AC92" s="86">
        <f>Q92+R92+S92+T92+U92+V92+W92+AB92</f>
        <v>4406178.5999999996</v>
      </c>
      <c r="AD92" s="71">
        <v>190088.2</v>
      </c>
      <c r="AE92" s="71">
        <v>103284.6</v>
      </c>
      <c r="AF92" s="71">
        <v>276690.7</v>
      </c>
      <c r="AG92" s="76">
        <v>9824214</v>
      </c>
      <c r="AH92" s="71">
        <v>6376.2</v>
      </c>
      <c r="AI92" s="86">
        <f>B92-AG92+(P92+AC92)-(AD92+AE92+AF92)+AH92</f>
        <v>21562465.899999995</v>
      </c>
      <c r="AJ92" s="89" t="s">
        <v>5</v>
      </c>
      <c r="AK92" s="87">
        <v>493.9</v>
      </c>
      <c r="AL92" s="87">
        <v>2047753.8</v>
      </c>
      <c r="AM92" s="87">
        <v>8753.6</v>
      </c>
      <c r="AN92" s="87">
        <v>32438.5</v>
      </c>
      <c r="AO92" s="87">
        <v>0</v>
      </c>
      <c r="AP92" s="87">
        <v>-34365.599999999999</v>
      </c>
      <c r="AQ92" s="87">
        <v>371791.1</v>
      </c>
      <c r="AR92" s="87">
        <v>2426865.2999999998</v>
      </c>
      <c r="AS92" s="71">
        <v>18365699.199999999</v>
      </c>
      <c r="AT92" s="71">
        <v>592441.90967741935</v>
      </c>
      <c r="AU92" s="86">
        <f>AI92-(AR92+AS92)</f>
        <v>769901.39999999478</v>
      </c>
      <c r="AV92" s="92">
        <f>IF(AI92&gt;0,AU92/AI92,"")</f>
        <v>3.570562864055335E-2</v>
      </c>
      <c r="AW92" s="86">
        <f>(AR92+AS92)+AU92</f>
        <v>21562465.899999995</v>
      </c>
    </row>
    <row r="93" spans="1:49">
      <c r="A93" s="3" t="s">
        <v>6</v>
      </c>
      <c r="B93" s="19">
        <v>9842986.9000000004</v>
      </c>
      <c r="C93" s="19">
        <v>1274163.6000000001</v>
      </c>
      <c r="D93" s="19">
        <v>380033.2</v>
      </c>
      <c r="E93" s="19">
        <v>167364</v>
      </c>
      <c r="F93" s="82">
        <v>497351.3</v>
      </c>
      <c r="G93" s="19">
        <v>2318912.1</v>
      </c>
      <c r="H93" s="19">
        <v>346371</v>
      </c>
      <c r="I93" s="19"/>
      <c r="J93" s="19">
        <v>8347277</v>
      </c>
      <c r="K93" s="19">
        <v>7187759.4000000004</v>
      </c>
      <c r="L93" s="19">
        <v>-6390680.9000000004</v>
      </c>
      <c r="M93" s="19">
        <v>9144355.5</v>
      </c>
      <c r="N93" s="15">
        <v>5468245.5999999996</v>
      </c>
      <c r="O93" s="19">
        <v>14612601.1</v>
      </c>
      <c r="P93" s="19">
        <v>17277884.199999999</v>
      </c>
      <c r="Q93" s="19">
        <v>980414</v>
      </c>
      <c r="R93" s="19">
        <v>322839</v>
      </c>
      <c r="S93" s="19">
        <v>9313.5</v>
      </c>
      <c r="T93" s="19">
        <v>5828.9</v>
      </c>
      <c r="U93" s="19">
        <v>285224.90000000002</v>
      </c>
      <c r="V93" s="19">
        <v>239270</v>
      </c>
      <c r="W93" s="19">
        <v>17.5</v>
      </c>
      <c r="X93" s="71">
        <v>409075.8</v>
      </c>
      <c r="Y93" s="71">
        <f>398306+664128.6</f>
        <v>1062434.6000000001</v>
      </c>
      <c r="Z93" s="71">
        <v>797641.8</v>
      </c>
      <c r="AA93" s="83">
        <v>277212.3</v>
      </c>
      <c r="AB93" s="86">
        <f>SUM(X93:AA93)</f>
        <v>2546364.5</v>
      </c>
      <c r="AC93" s="86">
        <f>Q93+R93+S93+T93+U93+V93+W93+AB93</f>
        <v>4389272.3</v>
      </c>
      <c r="AD93" s="71">
        <v>200935.8</v>
      </c>
      <c r="AE93" s="71">
        <v>90043</v>
      </c>
      <c r="AF93" s="71">
        <v>287344.40000000002</v>
      </c>
      <c r="AG93" s="76">
        <v>9120163.5</v>
      </c>
      <c r="AH93" s="71">
        <v>-140687.70000000001</v>
      </c>
      <c r="AI93" s="86">
        <f>B93-AG93+(P93+AC93)-(AD93+AE93+AF93)+AH93</f>
        <v>21670969</v>
      </c>
      <c r="AJ93" s="89" t="s">
        <v>6</v>
      </c>
      <c r="AK93" s="87">
        <v>1281.5999999999999</v>
      </c>
      <c r="AL93" s="87">
        <v>2308502.2999999998</v>
      </c>
      <c r="AM93" s="87">
        <v>8387.7000000000007</v>
      </c>
      <c r="AN93" s="87">
        <v>12644.2</v>
      </c>
      <c r="AO93" s="87">
        <v>0</v>
      </c>
      <c r="AP93" s="87">
        <v>-32436.2</v>
      </c>
      <c r="AQ93" s="87">
        <v>246328</v>
      </c>
      <c r="AR93" s="87">
        <v>2544707.6</v>
      </c>
      <c r="AS93" s="71">
        <v>18557954.800000001</v>
      </c>
      <c r="AT93" s="71">
        <v>618598.4933333334</v>
      </c>
      <c r="AU93" s="86">
        <f>AI93-(AR93+AS93)</f>
        <v>568306.59999999776</v>
      </c>
      <c r="AV93" s="92">
        <f>IF(AI93&gt;0,AU93/AI93,"")</f>
        <v>2.6224328039968946E-2</v>
      </c>
      <c r="AW93" s="86">
        <f>(AR93+AS93)+AU93</f>
        <v>21670969</v>
      </c>
    </row>
    <row r="94" spans="1:49">
      <c r="A94" s="3" t="s">
        <v>7</v>
      </c>
      <c r="B94" s="19">
        <v>9119854.5</v>
      </c>
      <c r="C94" s="19">
        <v>1431760.6</v>
      </c>
      <c r="D94" s="19">
        <v>403573.4</v>
      </c>
      <c r="E94" s="19">
        <v>182131.3</v>
      </c>
      <c r="F94" s="82">
        <v>522783.8</v>
      </c>
      <c r="G94" s="19">
        <v>2540249.1</v>
      </c>
      <c r="H94" s="19">
        <v>356397.7</v>
      </c>
      <c r="I94" s="19"/>
      <c r="J94" s="19">
        <v>8761486.0999999996</v>
      </c>
      <c r="K94" s="19">
        <v>8652135</v>
      </c>
      <c r="L94" s="19">
        <v>-7815239.7000000002</v>
      </c>
      <c r="M94" s="19">
        <v>9598381.4000000022</v>
      </c>
      <c r="N94" s="15">
        <v>6727077.9000000004</v>
      </c>
      <c r="O94" s="19">
        <v>16325459.300000003</v>
      </c>
      <c r="P94" s="19">
        <v>19222106.100000001</v>
      </c>
      <c r="Q94" s="19">
        <v>1090268.3999999999</v>
      </c>
      <c r="R94" s="19">
        <v>367462</v>
      </c>
      <c r="S94" s="19">
        <v>9926.7000000000007</v>
      </c>
      <c r="T94" s="19">
        <v>6956.4</v>
      </c>
      <c r="U94" s="19">
        <v>347971.3</v>
      </c>
      <c r="V94" s="19">
        <v>267204.7</v>
      </c>
      <c r="W94" s="19">
        <v>34.799999999999997</v>
      </c>
      <c r="X94" s="71">
        <v>424893.9</v>
      </c>
      <c r="Y94" s="71">
        <f>392067.2+600644.4</f>
        <v>992711.60000000009</v>
      </c>
      <c r="Z94" s="71">
        <v>832981.1</v>
      </c>
      <c r="AA94" s="83">
        <v>290731.09999999998</v>
      </c>
      <c r="AB94" s="86">
        <f>SUM(X94:AA94)</f>
        <v>2541317.7000000002</v>
      </c>
      <c r="AC94" s="86">
        <f>Q94+R94+S94+T94+U94+V94+W94+AB94</f>
        <v>4631142</v>
      </c>
      <c r="AD94" s="71">
        <v>213838.8</v>
      </c>
      <c r="AE94" s="71">
        <v>96036.4</v>
      </c>
      <c r="AF94" s="71">
        <v>312824.8</v>
      </c>
      <c r="AG94" s="76">
        <v>9335298.4000000004</v>
      </c>
      <c r="AH94" s="71">
        <v>-39545.4</v>
      </c>
      <c r="AI94" s="86">
        <f>B94-AG94+(P94+AC94)-(AD94+AE94+AF94)+AH94</f>
        <v>22975558.800000004</v>
      </c>
      <c r="AJ94" s="89" t="s">
        <v>7</v>
      </c>
      <c r="AK94" s="87">
        <v>1053.9000000000001</v>
      </c>
      <c r="AL94" s="87">
        <v>2490874.7000000002</v>
      </c>
      <c r="AM94" s="87">
        <v>9481.1</v>
      </c>
      <c r="AN94" s="87">
        <v>24201.200000000001</v>
      </c>
      <c r="AO94" s="87">
        <v>0</v>
      </c>
      <c r="AP94" s="87">
        <v>-34757.599999999999</v>
      </c>
      <c r="AQ94" s="87">
        <v>354147.1</v>
      </c>
      <c r="AR94" s="87">
        <v>2845000.4000000004</v>
      </c>
      <c r="AS94" s="71">
        <v>19645522.899999999</v>
      </c>
      <c r="AT94" s="71">
        <v>633726.54516129033</v>
      </c>
      <c r="AU94" s="86">
        <f>AI94-(AR94+AS94)</f>
        <v>485035.50000000745</v>
      </c>
      <c r="AV94" s="92">
        <f>IF(AI94&gt;0,AU94/AI94,"")</f>
        <v>2.1110933763230488E-2</v>
      </c>
      <c r="AW94" s="86">
        <f>(AR94+AS94)+AU94</f>
        <v>22975558.800000004</v>
      </c>
    </row>
    <row r="95" spans="1:49">
      <c r="A95" s="3" t="s">
        <v>8</v>
      </c>
      <c r="B95" s="19">
        <v>9335298.4000000004</v>
      </c>
      <c r="C95" s="19">
        <v>1472028.4</v>
      </c>
      <c r="D95" s="19">
        <v>414903</v>
      </c>
      <c r="E95" s="19">
        <v>179152.4</v>
      </c>
      <c r="F95" s="82">
        <v>521629.2</v>
      </c>
      <c r="G95" s="19">
        <v>2587713</v>
      </c>
      <c r="H95" s="19">
        <v>369531.1</v>
      </c>
      <c r="I95" s="19"/>
      <c r="J95" s="19">
        <v>8915063.1999999993</v>
      </c>
      <c r="K95" s="19">
        <v>8370467.7999999998</v>
      </c>
      <c r="L95" s="19">
        <v>-7583414.9000000004</v>
      </c>
      <c r="M95" s="19">
        <v>9702116.0999999996</v>
      </c>
      <c r="N95" s="15">
        <v>6486570.5</v>
      </c>
      <c r="O95" s="19">
        <v>16188686.6</v>
      </c>
      <c r="P95" s="19">
        <v>19145930.700000003</v>
      </c>
      <c r="Q95" s="19">
        <v>1135036.2</v>
      </c>
      <c r="R95" s="19">
        <v>366359.7</v>
      </c>
      <c r="S95" s="19">
        <v>9542.1</v>
      </c>
      <c r="T95" s="19">
        <v>7014.6</v>
      </c>
      <c r="U95" s="19">
        <v>416137.9</v>
      </c>
      <c r="V95" s="19">
        <v>270481.2</v>
      </c>
      <c r="W95" s="19">
        <v>10.6</v>
      </c>
      <c r="X95" s="71">
        <v>496015.4</v>
      </c>
      <c r="Y95" s="71">
        <f>448523.2+502084.9</f>
        <v>950608.10000000009</v>
      </c>
      <c r="Z95" s="71">
        <v>818342.2</v>
      </c>
      <c r="AA95" s="83">
        <v>304011.40000000002</v>
      </c>
      <c r="AB95" s="86">
        <f>SUM(X95:AA95)</f>
        <v>2568977.1</v>
      </c>
      <c r="AC95" s="86">
        <f>Q95+R95+S95+T95+U95+V95+W95+AB95</f>
        <v>4773559.4000000004</v>
      </c>
      <c r="AD95" s="71">
        <v>212218.2</v>
      </c>
      <c r="AE95" s="71">
        <v>104432.5</v>
      </c>
      <c r="AF95" s="71">
        <v>320066.40000000002</v>
      </c>
      <c r="AG95" s="76">
        <v>9604206.8000000007</v>
      </c>
      <c r="AH95" s="71">
        <v>-10721.7</v>
      </c>
      <c r="AI95" s="86">
        <f>B95-AG95+(P95+AC95)-(AD95+AE95+AF95)+AH95</f>
        <v>23003142.900000002</v>
      </c>
      <c r="AJ95" s="89" t="s">
        <v>8</v>
      </c>
      <c r="AK95" s="87">
        <v>1215.4000000000001</v>
      </c>
      <c r="AL95" s="87">
        <v>2467419.7000000002</v>
      </c>
      <c r="AM95" s="87">
        <v>9788</v>
      </c>
      <c r="AN95" s="87">
        <v>28391.4</v>
      </c>
      <c r="AO95" s="87">
        <v>0</v>
      </c>
      <c r="AP95" s="87">
        <v>-27871.200000000001</v>
      </c>
      <c r="AQ95" s="87">
        <v>388788.1</v>
      </c>
      <c r="AR95" s="87">
        <v>2867731.4</v>
      </c>
      <c r="AS95" s="71">
        <v>19639663.300000001</v>
      </c>
      <c r="AT95" s="71">
        <v>633537.52580645168</v>
      </c>
      <c r="AU95" s="86">
        <f>AI95-(AR95+AS95)</f>
        <v>495748.20000000298</v>
      </c>
      <c r="AV95" s="92">
        <f>IF(AI95&gt;0,AU95/AI95,"")</f>
        <v>2.1551324623558417E-2</v>
      </c>
      <c r="AW95" s="86">
        <f>(AR95+AS95)+AU95</f>
        <v>23003142.900000002</v>
      </c>
    </row>
    <row r="96" spans="1:49">
      <c r="A96" s="3" t="s">
        <v>9</v>
      </c>
      <c r="B96" s="19">
        <v>9604204.8000000007</v>
      </c>
      <c r="C96" s="19">
        <v>1411903.8</v>
      </c>
      <c r="D96" s="19">
        <v>390170.7</v>
      </c>
      <c r="E96" s="19">
        <v>169035.8</v>
      </c>
      <c r="F96" s="82">
        <v>516894.5</v>
      </c>
      <c r="G96" s="19">
        <v>2488004.7999999998</v>
      </c>
      <c r="H96" s="19">
        <v>325242.2</v>
      </c>
      <c r="I96" s="19"/>
      <c r="J96" s="19">
        <v>8457306.1999999993</v>
      </c>
      <c r="K96" s="19">
        <v>7941937</v>
      </c>
      <c r="L96" s="19">
        <v>-5886775.7000000002</v>
      </c>
      <c r="M96" s="19">
        <v>10512467.5</v>
      </c>
      <c r="N96" s="15">
        <v>5146369.8</v>
      </c>
      <c r="O96" s="19">
        <v>15658837.300000001</v>
      </c>
      <c r="P96" s="19">
        <v>18472084.300000001</v>
      </c>
      <c r="Q96" s="19">
        <v>1081543.6000000001</v>
      </c>
      <c r="R96" s="19">
        <v>311858</v>
      </c>
      <c r="S96" s="19">
        <v>8071.7</v>
      </c>
      <c r="T96" s="19">
        <v>7517.6</v>
      </c>
      <c r="U96" s="19">
        <v>387475.1</v>
      </c>
      <c r="V96" s="19">
        <v>269548.09999999998</v>
      </c>
      <c r="W96" s="19">
        <v>21.3</v>
      </c>
      <c r="X96" s="71">
        <v>471149.5</v>
      </c>
      <c r="Y96" s="71">
        <f>418864.6+531176.7</f>
        <v>950041.29999999993</v>
      </c>
      <c r="Z96" s="71">
        <v>779197.4</v>
      </c>
      <c r="AA96" s="83">
        <v>273352.09999999998</v>
      </c>
      <c r="AB96" s="86">
        <f>SUM(X96:AA96)</f>
        <v>2473740.2999999998</v>
      </c>
      <c r="AC96" s="86">
        <f>Q96+R96+S96+T96+U96+V96+W96+AB96</f>
        <v>4539775.7</v>
      </c>
      <c r="AD96" s="71">
        <v>233762.9</v>
      </c>
      <c r="AE96" s="71">
        <v>96851.7</v>
      </c>
      <c r="AF96" s="71">
        <v>305352.09999999998</v>
      </c>
      <c r="AG96" s="76">
        <v>9537074.9000000004</v>
      </c>
      <c r="AH96" s="71">
        <v>-110896.2</v>
      </c>
      <c r="AI96" s="86">
        <f>B96-AG96+(P96+AC96)-(AD96+AE96+AF96)+AH96</f>
        <v>22332127</v>
      </c>
      <c r="AJ96" s="89" t="s">
        <v>9</v>
      </c>
      <c r="AK96" s="87">
        <v>1555.5</v>
      </c>
      <c r="AL96" s="87">
        <v>2206891.7000000002</v>
      </c>
      <c r="AM96" s="87">
        <v>13368.2</v>
      </c>
      <c r="AN96" s="87">
        <v>6724.8</v>
      </c>
      <c r="AO96" s="87">
        <v>0</v>
      </c>
      <c r="AP96" s="87">
        <v>-29857.599999999999</v>
      </c>
      <c r="AQ96" s="87">
        <v>265731.8</v>
      </c>
      <c r="AR96" s="87">
        <v>2464414.4</v>
      </c>
      <c r="AS96" s="71">
        <v>19443299.699999999</v>
      </c>
      <c r="AT96" s="71">
        <v>648109.99</v>
      </c>
      <c r="AU96" s="86">
        <f>AI96-(AR96+AS96)</f>
        <v>424412.90000000224</v>
      </c>
      <c r="AV96" s="92">
        <f>IF(AI96&gt;0,AU96/AI96,"")</f>
        <v>1.9004589218035623E-2</v>
      </c>
      <c r="AW96" s="86">
        <f>(AR96+AS96)+AU96</f>
        <v>22332127</v>
      </c>
    </row>
    <row r="97" spans="1:49">
      <c r="A97" s="3" t="s">
        <v>10</v>
      </c>
      <c r="B97" s="19">
        <v>9536608.9000000004</v>
      </c>
      <c r="C97" s="19">
        <v>1483453.8</v>
      </c>
      <c r="D97" s="19">
        <v>393866.9</v>
      </c>
      <c r="E97" s="19">
        <v>170967.1</v>
      </c>
      <c r="F97" s="82">
        <v>552217.69999999995</v>
      </c>
      <c r="G97" s="19">
        <v>2600505.5</v>
      </c>
      <c r="H97" s="19">
        <v>354119.1</v>
      </c>
      <c r="I97" s="19"/>
      <c r="J97" s="19">
        <v>8859718.0999999996</v>
      </c>
      <c r="K97" s="19">
        <v>7747017.7999999998</v>
      </c>
      <c r="L97" s="19">
        <v>-5963581.7999999998</v>
      </c>
      <c r="M97" s="19">
        <v>10643154.099999998</v>
      </c>
      <c r="N97" s="15">
        <v>5223621.3</v>
      </c>
      <c r="O97" s="19">
        <v>15866775.399999999</v>
      </c>
      <c r="P97" s="19">
        <v>18821400</v>
      </c>
      <c r="Q97" s="19">
        <v>1210430.2</v>
      </c>
      <c r="R97" s="19">
        <v>399114.4</v>
      </c>
      <c r="S97" s="19">
        <v>9301.6</v>
      </c>
      <c r="T97" s="19">
        <v>7639.8</v>
      </c>
      <c r="U97" s="19">
        <v>463556.2</v>
      </c>
      <c r="V97" s="19">
        <v>262189.59999999998</v>
      </c>
      <c r="W97" s="19">
        <v>14.9</v>
      </c>
      <c r="X97" s="71">
        <v>506633.8</v>
      </c>
      <c r="Y97" s="71">
        <f>474323.8+696834</f>
        <v>1171157.8</v>
      </c>
      <c r="Z97" s="71">
        <v>812931.3</v>
      </c>
      <c r="AA97" s="83">
        <v>264080.8</v>
      </c>
      <c r="AB97" s="86">
        <f>SUM(X97:AA97)</f>
        <v>2754803.7</v>
      </c>
      <c r="AC97" s="86">
        <f>Q97+R97+S97+T97+U97+V97+W97+AB97</f>
        <v>5107050.4000000004</v>
      </c>
      <c r="AD97" s="71">
        <v>247240.3</v>
      </c>
      <c r="AE97" s="71">
        <v>88711.3</v>
      </c>
      <c r="AF97" s="71">
        <v>344263</v>
      </c>
      <c r="AG97" s="76">
        <v>9821292.5</v>
      </c>
      <c r="AH97" s="71">
        <v>-121044.3</v>
      </c>
      <c r="AI97" s="86">
        <f>B97-AG97+(P97+AC97)-(AD97+AE97+AF97)+AH97</f>
        <v>22842507.899999995</v>
      </c>
      <c r="AJ97" s="89" t="s">
        <v>10</v>
      </c>
      <c r="AK97" s="87">
        <v>1775.8</v>
      </c>
      <c r="AL97" s="87">
        <v>2112585</v>
      </c>
      <c r="AM97" s="87">
        <v>9476.9</v>
      </c>
      <c r="AN97" s="87">
        <v>11903.9</v>
      </c>
      <c r="AO97" s="87">
        <v>3.2</v>
      </c>
      <c r="AP97" s="87">
        <v>-25699.4</v>
      </c>
      <c r="AQ97" s="87">
        <v>377260.3</v>
      </c>
      <c r="AR97" s="87">
        <v>2487305.6999999997</v>
      </c>
      <c r="AS97" s="71">
        <v>19932657.399999999</v>
      </c>
      <c r="AT97" s="71">
        <v>642988.94838709675</v>
      </c>
      <c r="AU97" s="86">
        <f>AI97-(AR97+AS97)</f>
        <v>422544.79999999702</v>
      </c>
      <c r="AV97" s="92">
        <f>IF(AI97&gt;0,AU97/AI97,"")</f>
        <v>1.8498179002490227E-2</v>
      </c>
      <c r="AW97" s="86">
        <f>(AR97+AS97)+AU97</f>
        <v>22842507.899999995</v>
      </c>
    </row>
    <row r="98" spans="1:49">
      <c r="A98" s="3" t="s">
        <v>11</v>
      </c>
      <c r="B98" s="19">
        <v>9052701.0999999996</v>
      </c>
      <c r="C98" s="19">
        <v>1472359.5</v>
      </c>
      <c r="D98" s="19">
        <v>372945.7</v>
      </c>
      <c r="E98" s="19">
        <v>164253.1</v>
      </c>
      <c r="F98" s="82">
        <v>543243.6</v>
      </c>
      <c r="G98" s="19">
        <v>2552801.9</v>
      </c>
      <c r="H98" s="19">
        <v>326549.59999999998</v>
      </c>
      <c r="I98" s="19"/>
      <c r="J98" s="19">
        <v>8744203</v>
      </c>
      <c r="K98" s="19">
        <v>9273824.9000000004</v>
      </c>
      <c r="L98" s="19">
        <v>-7583438.5999999996</v>
      </c>
      <c r="M98" s="19">
        <v>10434589.299999999</v>
      </c>
      <c r="N98" s="15">
        <v>6506779.4000000004</v>
      </c>
      <c r="O98" s="19">
        <v>16941368.699999999</v>
      </c>
      <c r="P98" s="19">
        <v>19820720.199999999</v>
      </c>
      <c r="Q98" s="19">
        <v>1206490.3999999999</v>
      </c>
      <c r="R98" s="19">
        <v>388058.1</v>
      </c>
      <c r="S98" s="19">
        <v>9211.6</v>
      </c>
      <c r="T98" s="19">
        <v>8288.7000000000007</v>
      </c>
      <c r="U98" s="19">
        <v>553541.1</v>
      </c>
      <c r="V98" s="19">
        <v>242067.6</v>
      </c>
      <c r="W98" s="19">
        <v>0</v>
      </c>
      <c r="X98" s="71">
        <v>493831.2</v>
      </c>
      <c r="Y98" s="71">
        <f>491988.3+675539.1</f>
        <v>1167527.3999999999</v>
      </c>
      <c r="Z98" s="71">
        <v>830143.9</v>
      </c>
      <c r="AA98" s="83">
        <v>253587.20000000001</v>
      </c>
      <c r="AB98" s="86">
        <f>SUM(X98:AA98)</f>
        <v>2745089.7</v>
      </c>
      <c r="AC98" s="86">
        <f>Q98+R98+S98+T98+U98+V98+W98+AB98</f>
        <v>5152747.2</v>
      </c>
      <c r="AD98" s="71">
        <v>245436.2</v>
      </c>
      <c r="AE98" s="71">
        <v>94108.5</v>
      </c>
      <c r="AF98" s="71">
        <v>337761.6</v>
      </c>
      <c r="AG98" s="76">
        <v>9714933.5999999996</v>
      </c>
      <c r="AH98" s="71">
        <v>-107598.9</v>
      </c>
      <c r="AI98" s="86">
        <f>B98-AG98+(P98+AC98)-(AD98+AE98+AF98)+AH98</f>
        <v>23526329.699999999</v>
      </c>
      <c r="AJ98" s="89" t="s">
        <v>11</v>
      </c>
      <c r="AK98" s="87">
        <v>1566.4</v>
      </c>
      <c r="AL98" s="87">
        <v>2291610.5</v>
      </c>
      <c r="AM98" s="87">
        <v>12831.3</v>
      </c>
      <c r="AN98" s="87">
        <v>33867.9</v>
      </c>
      <c r="AO98" s="87">
        <v>83.5</v>
      </c>
      <c r="AP98" s="87">
        <v>-9683</v>
      </c>
      <c r="AQ98" s="87">
        <v>245902.2</v>
      </c>
      <c r="AR98" s="87">
        <v>2576178.7999999998</v>
      </c>
      <c r="AS98" s="71">
        <v>19832464.899999999</v>
      </c>
      <c r="AT98" s="71">
        <v>661082.16333333333</v>
      </c>
      <c r="AU98" s="86">
        <f>AI98-(AR98+AS98)</f>
        <v>1117686</v>
      </c>
      <c r="AV98" s="92">
        <f>IF(AI98&gt;0,AU98/AI98,"")</f>
        <v>4.7507877950039953E-2</v>
      </c>
      <c r="AW98" s="86">
        <f>(AR98+AS98)+AU98</f>
        <v>23526329.699999999</v>
      </c>
    </row>
    <row r="99" spans="1:49">
      <c r="A99" s="35" t="s">
        <v>133</v>
      </c>
      <c r="B99" s="9">
        <v>12051728.5</v>
      </c>
      <c r="C99" s="9">
        <v>15366015</v>
      </c>
      <c r="D99" s="9">
        <v>4380616.9000000004</v>
      </c>
      <c r="E99" s="9">
        <v>1953501.1</v>
      </c>
      <c r="F99" s="81">
        <v>5753554.0999999996</v>
      </c>
      <c r="G99" s="9">
        <v>27453687.100000001</v>
      </c>
      <c r="H99" s="9">
        <v>3751714.9000000004</v>
      </c>
      <c r="I99" s="9"/>
      <c r="J99" s="9">
        <v>93821276.399999991</v>
      </c>
      <c r="K99" s="9">
        <v>86233697.299999997</v>
      </c>
      <c r="L99" s="9">
        <v>-74256919.5</v>
      </c>
      <c r="M99" s="9">
        <v>105798054.19999999</v>
      </c>
      <c r="N99" s="10">
        <v>64011335.599999987</v>
      </c>
      <c r="O99" s="9">
        <v>169809389.79999998</v>
      </c>
      <c r="P99" s="19">
        <v>201014791.79999998</v>
      </c>
      <c r="Q99" s="9">
        <v>11921569.6</v>
      </c>
      <c r="R99" s="19">
        <v>3688690.8000000003</v>
      </c>
      <c r="S99" s="9">
        <v>111436.30000000002</v>
      </c>
      <c r="T99" s="9">
        <v>83414.400000000009</v>
      </c>
      <c r="U99" s="9">
        <v>4590372.5999999996</v>
      </c>
      <c r="V99" s="9">
        <v>2852547.5</v>
      </c>
      <c r="W99" s="9">
        <v>229.7</v>
      </c>
      <c r="X99" s="72">
        <f>SUM(X88:X98)</f>
        <v>5065752.3999999994</v>
      </c>
      <c r="Y99" s="72">
        <f>SUM(Y88:Y98)</f>
        <v>12043046.5</v>
      </c>
      <c r="Z99" s="72">
        <f>SUM(Z88:Z98)</f>
        <v>8977861.1999999993</v>
      </c>
      <c r="AA99" s="83">
        <f>SUM(AA88:AA98)</f>
        <v>2784760.1</v>
      </c>
      <c r="AB99" s="72">
        <f>SUM(AB88:AB98)</f>
        <v>28871420.199999999</v>
      </c>
      <c r="AC99" s="72">
        <f>SUM(AC88:AC98)</f>
        <v>52119681.100000009</v>
      </c>
      <c r="AD99" s="72">
        <f>SUM(AD88:AD98)</f>
        <v>2347262.1</v>
      </c>
      <c r="AE99" s="72">
        <f>SUM(AE88:AE98)</f>
        <v>1056277.5</v>
      </c>
      <c r="AF99" s="71">
        <f>SUM(AF88:AF98)</f>
        <v>3435422.5999999996</v>
      </c>
      <c r="AG99" s="77">
        <v>9714933.5999999996</v>
      </c>
      <c r="AH99" s="72">
        <f>SUM(AH88:AH98)</f>
        <v>-1869195.9</v>
      </c>
      <c r="AI99" s="72">
        <f>SUM(AI88:AI98)</f>
        <v>246012353.29999998</v>
      </c>
      <c r="AJ99" s="84" t="s">
        <v>133</v>
      </c>
      <c r="AK99" s="88">
        <v>87070.9</v>
      </c>
      <c r="AL99" s="88">
        <v>24933236.199999999</v>
      </c>
      <c r="AM99" s="88">
        <v>115142.2</v>
      </c>
      <c r="AN99" s="88">
        <v>231417.49999999997</v>
      </c>
      <c r="AO99" s="90">
        <v>86.7</v>
      </c>
      <c r="AP99" s="87">
        <v>-251167.2</v>
      </c>
      <c r="AQ99" s="88">
        <v>3588272.6</v>
      </c>
      <c r="AR99" s="88">
        <v>28704058.899999999</v>
      </c>
      <c r="AS99" s="72">
        <v>209713734.80000001</v>
      </c>
      <c r="AT99" s="72">
        <v>627953.58834939252</v>
      </c>
      <c r="AU99" s="72">
        <f>SUM(AU88:AU98)</f>
        <v>7594559.5999999866</v>
      </c>
      <c r="AV99" s="93">
        <f>AVERAGE(AV88:AV98)</f>
        <v>3.0897743556559575E-2</v>
      </c>
      <c r="AW99" s="72">
        <f>SUM(AW88:AW98)</f>
        <v>246012353.29999998</v>
      </c>
    </row>
  </sheetData>
  <mergeCells count="7">
    <mergeCell ref="B6:AI6"/>
    <mergeCell ref="AK6:AW6"/>
    <mergeCell ref="C7:O7"/>
    <mergeCell ref="Q7:AB7"/>
    <mergeCell ref="C8:F8"/>
    <mergeCell ref="I8:N8"/>
    <mergeCell ref="X8:AA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Documentation</vt:lpstr>
      <vt:lpstr>Data</vt:lpstr>
      <vt:lpstr>Sheet4</vt:lpstr>
      <vt:lpstr>Data!Print_Area</vt:lpstr>
      <vt:lpstr>Documentation!Print_Area</vt:lpstr>
    </vt:vector>
  </TitlesOfParts>
  <Company>Alberta Energy Regulator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cb856</dc:creator>
  <cp:lastModifiedBy>Amanda Kim</cp:lastModifiedBy>
  <cp:lastPrinted>2019-04-18T20:19:29Z</cp:lastPrinted>
  <dcterms:created xsi:type="dcterms:W3CDTF">2016-06-02T16:03:10Z</dcterms:created>
  <dcterms:modified xsi:type="dcterms:W3CDTF">2024-01-30T16:54:10Z</dcterms:modified>
</cp:coreProperties>
</file>