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s\sem_2\lab2.1.6\"/>
    </mc:Choice>
  </mc:AlternateContent>
  <xr:revisionPtr revIDLastSave="0" documentId="13_ncr:1_{2C6973AF-05AA-4E6C-937E-26536F651EFD}" xr6:coauthVersionLast="28" xr6:coauthVersionMax="28" xr10:uidLastSave="{00000000-0000-0000-0000-000000000000}"/>
  <bookViews>
    <workbookView xWindow="990" yWindow="0" windowWidth="19500" windowHeight="8115" xr2:uid="{98CFB01A-8ECD-4842-9E40-AD4D8241F1E1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N4" i="1"/>
  <c r="N5" i="1"/>
  <c r="N6" i="1"/>
  <c r="N7" i="1"/>
  <c r="O7" i="1" s="1"/>
  <c r="N3" i="1"/>
  <c r="O3" i="1" s="1"/>
  <c r="I4" i="1"/>
  <c r="I5" i="1"/>
  <c r="I6" i="1"/>
  <c r="I7" i="1"/>
  <c r="J7" i="1" s="1"/>
  <c r="I8" i="1"/>
  <c r="I3" i="1"/>
  <c r="J3" i="1" s="1"/>
  <c r="E3" i="1"/>
  <c r="D4" i="1"/>
  <c r="D5" i="1"/>
  <c r="D6" i="1"/>
  <c r="D7" i="1"/>
  <c r="E7" i="1" s="1"/>
  <c r="D3" i="1"/>
  <c r="O4" i="1"/>
  <c r="O5" i="1"/>
  <c r="O6" i="1"/>
  <c r="O8" i="1"/>
  <c r="N8" i="1"/>
  <c r="M4" i="1"/>
  <c r="M5" i="1"/>
  <c r="M6" i="1"/>
  <c r="M7" i="1"/>
  <c r="M8" i="1"/>
  <c r="M3" i="1"/>
  <c r="J4" i="1"/>
  <c r="J5" i="1"/>
  <c r="J6" i="1"/>
  <c r="J8" i="1"/>
  <c r="H4" i="1"/>
  <c r="H5" i="1"/>
  <c r="H6" i="1"/>
  <c r="H7" i="1"/>
  <c r="H8" i="1"/>
  <c r="H3" i="1"/>
  <c r="E4" i="1"/>
  <c r="E5" i="1"/>
  <c r="E6" i="1"/>
  <c r="E8" i="1"/>
  <c r="B13" i="1"/>
  <c r="B12" i="1"/>
  <c r="C4" i="1"/>
  <c r="C5" i="1"/>
  <c r="C6" i="1"/>
  <c r="C7" i="1"/>
  <c r="C8" i="1"/>
  <c r="C3" i="1"/>
  <c r="D8" i="1"/>
</calcChain>
</file>

<file path=xl/sharedStrings.xml><?xml version="1.0" encoding="utf-8"?>
<sst xmlns="http://schemas.openxmlformats.org/spreadsheetml/2006/main" count="22" uniqueCount="13">
  <si>
    <t>dT</t>
  </si>
  <si>
    <t>U(P)</t>
  </si>
  <si>
    <t>E</t>
  </si>
  <si>
    <t>atmPa</t>
  </si>
  <si>
    <t>dP, атм</t>
  </si>
  <si>
    <t>dP, Па</t>
  </si>
  <si>
    <t>U(P), мкВ</t>
  </si>
  <si>
    <t>k24</t>
  </si>
  <si>
    <t>k50</t>
  </si>
  <si>
    <t>k70</t>
  </si>
  <si>
    <t>std_error1</t>
  </si>
  <si>
    <t>std_error2</t>
  </si>
  <si>
    <t>std_error3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</si>
</sst>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8849625504129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Лист1!$A$3:$A$7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3.51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Лист1!$E$3:$E$7</c:f>
              <c:numCache>
                <c:formatCode>General</c:formatCode>
                <c:ptCount val="5"/>
                <c:pt idx="0">
                  <c:v>3.3088235294117649</c:v>
                </c:pt>
                <c:pt idx="1">
                  <c:v>2.8431372549019605</c:v>
                </c:pt>
                <c:pt idx="2">
                  <c:v>1.9387254901960784</c:v>
                </c:pt>
                <c:pt idx="3">
                  <c:v>1.2818627450980393</c:v>
                </c:pt>
                <c:pt idx="4">
                  <c:v>0.51715686274509809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6-4073-8260-F2404FFDAE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Лист1!$F$3:$F$7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2.5058275058275061</c:v>
                </c:pt>
                <c:pt idx="1">
                  <c:v>2.2307692307692308</c:v>
                </c:pt>
                <c:pt idx="2">
                  <c:v>1.5990675990675993</c:v>
                </c:pt>
                <c:pt idx="3">
                  <c:v>0.99300699300699302</c:v>
                </c:pt>
                <c:pt idx="4">
                  <c:v>0.30303030303030304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6-4073-8260-F2404FFDAE9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Лист1!$K$3:$K$7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Лист1!$O$3:$O$7</c:f>
              <c:numCache>
                <c:formatCode>General</c:formatCode>
                <c:ptCount val="5"/>
                <c:pt idx="0">
                  <c:v>1.9573033707865171</c:v>
                </c:pt>
                <c:pt idx="1">
                  <c:v>1.7348314606741573</c:v>
                </c:pt>
                <c:pt idx="2">
                  <c:v>1.2561797752808987</c:v>
                </c:pt>
                <c:pt idx="3">
                  <c:v>0.6966292134831461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16-4073-8260-F2404FFD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22128"/>
        <c:axId val="456156128"/>
      </c:scatterChart>
      <c:valAx>
        <c:axId val="4562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56128"/>
        <c:crosses val="autoZero"/>
        <c:crossBetween val="midCat"/>
      </c:valAx>
      <c:valAx>
        <c:axId val="4561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8</xdr:row>
      <xdr:rowOff>109537</xdr:rowOff>
    </xdr:from>
    <xdr:to>
      <xdr:col>10</xdr:col>
      <xdr:colOff>9525</xdr:colOff>
      <xdr:row>22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D5568A-00CB-458E-AD7E-164A7757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1463-733B-43B5-A257-228586368D6E}">
  <dimension ref="A1:O47"/>
  <sheetViews>
    <sheetView tabSelected="1" workbookViewId="0">
      <selection activeCell="C10" sqref="C10"/>
    </sheetView>
  </sheetViews>
  <sheetFormatPr defaultRowHeight="15" x14ac:dyDescent="0.25"/>
  <cols>
    <col min="1" max="1" width="12" customWidth="1"/>
    <col min="2" max="2" width="12.28515625" customWidth="1"/>
    <col min="3" max="3" width="13" customWidth="1"/>
    <col min="4" max="4" width="11.7109375" customWidth="1"/>
    <col min="5" max="5" width="11.5703125" customWidth="1"/>
    <col min="7" max="7" width="10.85546875" customWidth="1"/>
  </cols>
  <sheetData>
    <row r="1" spans="1:15" x14ac:dyDescent="0.25">
      <c r="A1" s="1">
        <v>24</v>
      </c>
      <c r="B1" s="2"/>
      <c r="C1" s="2"/>
      <c r="D1" s="2"/>
      <c r="E1" s="3"/>
      <c r="F1" s="1">
        <v>50</v>
      </c>
      <c r="G1" s="2"/>
      <c r="H1" s="2"/>
      <c r="I1" s="2"/>
      <c r="J1" s="3"/>
      <c r="K1" s="1">
        <v>70</v>
      </c>
      <c r="L1" s="2"/>
      <c r="M1" s="2"/>
      <c r="N1" s="2"/>
      <c r="O1" s="3"/>
    </row>
    <row r="2" spans="1:15" x14ac:dyDescent="0.25">
      <c r="A2" s="4" t="s">
        <v>4</v>
      </c>
      <c r="B2" s="5" t="s">
        <v>6</v>
      </c>
      <c r="C2" s="5" t="s">
        <v>5</v>
      </c>
      <c r="D2" s="5" t="s">
        <v>2</v>
      </c>
      <c r="E2" s="6" t="s">
        <v>0</v>
      </c>
      <c r="F2" s="4" t="s">
        <v>4</v>
      </c>
      <c r="G2" s="5" t="s">
        <v>1</v>
      </c>
      <c r="H2" s="5" t="s">
        <v>5</v>
      </c>
      <c r="I2" s="5" t="s">
        <v>2</v>
      </c>
      <c r="J2" s="6" t="s">
        <v>0</v>
      </c>
      <c r="K2" s="4" t="s">
        <v>4</v>
      </c>
      <c r="L2" s="5" t="s">
        <v>1</v>
      </c>
      <c r="M2" s="5" t="s">
        <v>5</v>
      </c>
      <c r="N2" s="5" t="s">
        <v>2</v>
      </c>
      <c r="O2" s="6" t="s">
        <v>0</v>
      </c>
    </row>
    <row r="3" spans="1:15" x14ac:dyDescent="0.25">
      <c r="A3" s="7">
        <v>4.0999999999999996</v>
      </c>
      <c r="B3" s="8">
        <v>0.14000000000000001</v>
      </c>
      <c r="C3" s="8">
        <f>A3*$B$10</f>
        <v>401826.64999999997</v>
      </c>
      <c r="D3" s="8">
        <f>(B3-$B$8)*$A$14</f>
        <v>135</v>
      </c>
      <c r="E3" s="9">
        <f>D3/$B$11</f>
        <v>3.3088235294117649</v>
      </c>
      <c r="F3" s="7">
        <v>4</v>
      </c>
      <c r="G3" s="8">
        <v>0.11700000000000001</v>
      </c>
      <c r="H3" s="8">
        <f>F3*$B$10</f>
        <v>392026</v>
      </c>
      <c r="I3" s="8">
        <f>(G3-$G$8)*$A$14</f>
        <v>107.50000000000001</v>
      </c>
      <c r="J3" s="9">
        <f>I3/$B$12</f>
        <v>2.5058275058275061</v>
      </c>
      <c r="K3" s="7">
        <v>4</v>
      </c>
      <c r="L3" s="8">
        <v>9.7100000000000006E-2</v>
      </c>
      <c r="M3" s="8">
        <f>K3*$B$10</f>
        <v>392026</v>
      </c>
      <c r="N3" s="8">
        <f>(L3-$L$8)*$A$14</f>
        <v>87.100000000000009</v>
      </c>
      <c r="O3" s="9">
        <f>N3/$B$13</f>
        <v>1.9573033707865171</v>
      </c>
    </row>
    <row r="4" spans="1:15" x14ac:dyDescent="0.25">
      <c r="A4" s="7">
        <v>3.51</v>
      </c>
      <c r="B4" s="8">
        <v>0.121</v>
      </c>
      <c r="C4" s="8">
        <f t="shared" ref="C4:C8" si="0">A4*$B$10</f>
        <v>344002.815</v>
      </c>
      <c r="D4" s="8">
        <f t="shared" ref="D4:D7" si="1">(B4-$B$8)*$A$14</f>
        <v>115.99999999999999</v>
      </c>
      <c r="E4" s="9">
        <f t="shared" ref="E4:E8" si="2">D4/$B$11</f>
        <v>2.8431372549019605</v>
      </c>
      <c r="F4" s="7">
        <v>3.5</v>
      </c>
      <c r="G4" s="8">
        <v>0.1052</v>
      </c>
      <c r="H4" s="8">
        <f t="shared" ref="H4:H8" si="3">F4*$B$10</f>
        <v>343022.75</v>
      </c>
      <c r="I4" s="8">
        <f t="shared" ref="I4:I8" si="4">(G4-$G$8)*$A$14</f>
        <v>95.7</v>
      </c>
      <c r="J4" s="9">
        <f t="shared" ref="J4:J8" si="5">I4/$B$12</f>
        <v>2.2307692307692308</v>
      </c>
      <c r="K4" s="7">
        <v>3.5</v>
      </c>
      <c r="L4" s="8">
        <v>8.72E-2</v>
      </c>
      <c r="M4" s="8">
        <f t="shared" ref="M4:M8" si="6">K4*$B$10</f>
        <v>343022.75</v>
      </c>
      <c r="N4" s="8">
        <f t="shared" ref="N4:N7" si="7">(L4-$L$8)*$A$14</f>
        <v>77.2</v>
      </c>
      <c r="O4" s="9">
        <f t="shared" ref="O4:O8" si="8">N4/$B$13</f>
        <v>1.7348314606741573</v>
      </c>
    </row>
    <row r="5" spans="1:15" x14ac:dyDescent="0.25">
      <c r="A5" s="7">
        <v>2.7</v>
      </c>
      <c r="B5" s="8">
        <v>8.4099999999999994E-2</v>
      </c>
      <c r="C5" s="8">
        <f t="shared" si="0"/>
        <v>264617.55</v>
      </c>
      <c r="D5" s="8">
        <f t="shared" si="1"/>
        <v>79.099999999999994</v>
      </c>
      <c r="E5" s="9">
        <f t="shared" si="2"/>
        <v>1.9387254901960784</v>
      </c>
      <c r="F5" s="7">
        <v>2.7</v>
      </c>
      <c r="G5" s="8">
        <v>7.8100000000000003E-2</v>
      </c>
      <c r="H5" s="8">
        <f t="shared" si="3"/>
        <v>264617.55</v>
      </c>
      <c r="I5" s="8">
        <f t="shared" si="4"/>
        <v>68.600000000000009</v>
      </c>
      <c r="J5" s="9">
        <f t="shared" si="5"/>
        <v>1.5990675990675993</v>
      </c>
      <c r="K5" s="7">
        <v>2.7</v>
      </c>
      <c r="L5" s="8">
        <v>6.59E-2</v>
      </c>
      <c r="M5" s="8">
        <f t="shared" si="6"/>
        <v>264617.55</v>
      </c>
      <c r="N5" s="8">
        <f t="shared" si="7"/>
        <v>55.9</v>
      </c>
      <c r="O5" s="9">
        <f t="shared" si="8"/>
        <v>1.2561797752808987</v>
      </c>
    </row>
    <row r="6" spans="1:15" x14ac:dyDescent="0.25">
      <c r="A6" s="7">
        <v>2</v>
      </c>
      <c r="B6" s="8">
        <v>5.7299999999999997E-2</v>
      </c>
      <c r="C6" s="8">
        <f t="shared" si="0"/>
        <v>196013</v>
      </c>
      <c r="D6" s="8">
        <f t="shared" si="1"/>
        <v>52.3</v>
      </c>
      <c r="E6" s="9">
        <f t="shared" si="2"/>
        <v>1.2818627450980393</v>
      </c>
      <c r="F6" s="7">
        <v>2</v>
      </c>
      <c r="G6" s="13">
        <v>5.21E-2</v>
      </c>
      <c r="H6" s="8">
        <f t="shared" si="3"/>
        <v>196013</v>
      </c>
      <c r="I6" s="8">
        <f t="shared" si="4"/>
        <v>42.6</v>
      </c>
      <c r="J6" s="9">
        <f t="shared" si="5"/>
        <v>0.99300699300699302</v>
      </c>
      <c r="K6" s="7">
        <v>2</v>
      </c>
      <c r="L6" s="13">
        <v>4.1000000000000002E-2</v>
      </c>
      <c r="M6" s="8">
        <f t="shared" si="6"/>
        <v>196013</v>
      </c>
      <c r="N6" s="8">
        <f t="shared" si="7"/>
        <v>31</v>
      </c>
      <c r="O6" s="9">
        <f t="shared" si="8"/>
        <v>0.6966292134831461</v>
      </c>
    </row>
    <row r="7" spans="1:15" x14ac:dyDescent="0.25">
      <c r="A7" s="7">
        <v>1</v>
      </c>
      <c r="B7" s="8">
        <v>2.6100000000000002E-2</v>
      </c>
      <c r="C7" s="8">
        <f t="shared" si="0"/>
        <v>98006.5</v>
      </c>
      <c r="D7" s="8">
        <f t="shared" si="1"/>
        <v>21.1</v>
      </c>
      <c r="E7" s="9">
        <f t="shared" si="2"/>
        <v>0.51715686274509809</v>
      </c>
      <c r="F7" s="7">
        <v>1</v>
      </c>
      <c r="G7" s="13">
        <v>2.2499999999999999E-2</v>
      </c>
      <c r="H7" s="8">
        <f t="shared" si="3"/>
        <v>98006.5</v>
      </c>
      <c r="I7" s="8">
        <f t="shared" si="4"/>
        <v>13</v>
      </c>
      <c r="J7" s="9">
        <f t="shared" si="5"/>
        <v>0.30303030303030304</v>
      </c>
      <c r="K7" s="7">
        <v>1</v>
      </c>
      <c r="L7" s="13">
        <v>1.89E-2</v>
      </c>
      <c r="M7" s="8">
        <f t="shared" si="6"/>
        <v>98006.5</v>
      </c>
      <c r="N7" s="8">
        <f t="shared" si="7"/>
        <v>8.9</v>
      </c>
      <c r="O7" s="9">
        <f t="shared" si="8"/>
        <v>0.2</v>
      </c>
    </row>
    <row r="8" spans="1:15" x14ac:dyDescent="0.25">
      <c r="A8" s="10">
        <v>0</v>
      </c>
      <c r="B8" s="11">
        <v>5.0000000000000001E-3</v>
      </c>
      <c r="C8" s="11">
        <f t="shared" si="0"/>
        <v>0</v>
      </c>
      <c r="D8" s="11">
        <f>B8-$B$8</f>
        <v>0</v>
      </c>
      <c r="E8" s="12">
        <f t="shared" si="2"/>
        <v>0</v>
      </c>
      <c r="F8" s="10">
        <v>0</v>
      </c>
      <c r="G8" s="11">
        <v>9.4999999999999998E-3</v>
      </c>
      <c r="H8" s="11">
        <f t="shared" si="3"/>
        <v>0</v>
      </c>
      <c r="I8" s="11">
        <f t="shared" si="4"/>
        <v>0</v>
      </c>
      <c r="J8" s="12">
        <f t="shared" si="5"/>
        <v>0</v>
      </c>
      <c r="K8" s="10">
        <v>0</v>
      </c>
      <c r="L8" s="11">
        <v>0.01</v>
      </c>
      <c r="M8" s="11">
        <f t="shared" si="6"/>
        <v>0</v>
      </c>
      <c r="N8" s="11">
        <f t="shared" ref="N4:N8" si="9">L8-$L$8</f>
        <v>0</v>
      </c>
      <c r="O8" s="12">
        <f t="shared" si="8"/>
        <v>0</v>
      </c>
    </row>
    <row r="10" spans="1:15" x14ac:dyDescent="0.25">
      <c r="A10" t="s">
        <v>3</v>
      </c>
      <c r="B10">
        <v>98006.5</v>
      </c>
    </row>
    <row r="11" spans="1:15" x14ac:dyDescent="0.25">
      <c r="A11" t="s">
        <v>7</v>
      </c>
      <c r="B11">
        <v>40.799999999999997</v>
      </c>
      <c r="G11" t="s">
        <v>10</v>
      </c>
      <c r="H11">
        <f>STEYX(E3:E7,A3:A7)</f>
        <v>9.1154156265021699E-2</v>
      </c>
    </row>
    <row r="12" spans="1:15" x14ac:dyDescent="0.25">
      <c r="A12" t="s">
        <v>8</v>
      </c>
      <c r="B12">
        <f>(42.5+43.3)/2</f>
        <v>42.9</v>
      </c>
      <c r="G12" t="s">
        <v>11</v>
      </c>
      <c r="H12">
        <f>STEYX(J3:J7,F3:F7)</f>
        <v>5.4021006256213193E-2</v>
      </c>
    </row>
    <row r="13" spans="1:15" x14ac:dyDescent="0.25">
      <c r="A13" t="s">
        <v>9</v>
      </c>
      <c r="B13">
        <f>(44.1+44.9)/2</f>
        <v>44.5</v>
      </c>
      <c r="G13" t="s">
        <v>12</v>
      </c>
      <c r="H13">
        <f>STEYX(O3:O7,K3:K7)</f>
        <v>6.7379289393168215E-2</v>
      </c>
    </row>
    <row r="14" spans="1:15" x14ac:dyDescent="0.25">
      <c r="A14">
        <v>1000</v>
      </c>
    </row>
    <row r="42" spans="4:15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4:15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4:15" x14ac:dyDescent="0.2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4:15" x14ac:dyDescent="0.2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4:15" x14ac:dyDescent="0.25">
      <c r="D46" s="8"/>
      <c r="E46" s="8"/>
      <c r="F46" s="8"/>
      <c r="G46" s="8"/>
      <c r="H46" s="8"/>
      <c r="I46" s="13"/>
      <c r="J46" s="8"/>
      <c r="K46" s="8"/>
      <c r="L46" s="8"/>
      <c r="M46" s="13"/>
      <c r="N46" s="8"/>
      <c r="O46" s="8"/>
    </row>
    <row r="47" spans="4:15" x14ac:dyDescent="0.25">
      <c r="D47" s="8"/>
      <c r="E47" s="8"/>
      <c r="F47" s="8"/>
      <c r="G47" s="8"/>
      <c r="H47" s="8"/>
      <c r="I47" s="13"/>
      <c r="J47" s="8"/>
      <c r="K47" s="8"/>
      <c r="L47" s="8"/>
      <c r="M47" s="13"/>
      <c r="N47" s="8"/>
      <c r="O47" s="8"/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2018-03-05T18:23:26Z</dcterms:created>
  <dcterms:modified xsi:type="dcterms:W3CDTF">2018-03-05T23:13:39Z</dcterms:modified>
</cp:coreProperties>
</file>