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akra/Documents/DSBA 6156/Fall 2023/"/>
    </mc:Choice>
  </mc:AlternateContent>
  <xr:revisionPtr revIDLastSave="0" documentId="13_ncr:1_{1D50FAA7-C1AE-5F44-8863-214F1A85A1B3}" xr6:coauthVersionLast="47" xr6:coauthVersionMax="47" xr10:uidLastSave="{00000000-0000-0000-0000-000000000000}"/>
  <bookViews>
    <workbookView xWindow="680" yWindow="740" windowWidth="28040" windowHeight="17140" xr2:uid="{FA07B20F-B11E-AE42-B685-C85E0C122CA5}"/>
  </bookViews>
  <sheets>
    <sheet name="Processing" sheetId="1" r:id="rId1"/>
    <sheet name="Backprop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65" i="2" l="1"/>
  <c r="I26" i="2"/>
  <c r="J26" i="2" s="1"/>
  <c r="O27" i="2" s="1"/>
  <c r="R26" i="2" s="1"/>
  <c r="N25" i="1"/>
  <c r="T25" i="1" s="1"/>
  <c r="H36" i="1" s="1"/>
  <c r="O25" i="1"/>
  <c r="U25" i="1" s="1"/>
  <c r="I36" i="1" s="1"/>
  <c r="P25" i="1"/>
  <c r="V25" i="1" s="1"/>
  <c r="J36" i="1" s="1"/>
  <c r="N24" i="1"/>
  <c r="T24" i="1" s="1"/>
  <c r="H35" i="1" s="1"/>
  <c r="O24" i="1"/>
  <c r="U24" i="1" s="1"/>
  <c r="I35" i="1" s="1"/>
  <c r="P24" i="1"/>
  <c r="V24" i="1" s="1"/>
  <c r="J35" i="1" s="1"/>
  <c r="M25" i="1"/>
  <c r="S25" i="1" s="1"/>
  <c r="G36" i="1" s="1"/>
  <c r="M24" i="1"/>
  <c r="S24" i="1" s="1"/>
  <c r="G35" i="1" s="1"/>
  <c r="M34" i="1" s="1"/>
  <c r="S34" i="1" s="1"/>
  <c r="R38" i="1" s="1"/>
  <c r="K34" i="2" l="1"/>
  <c r="S26" i="2"/>
  <c r="G34" i="2"/>
  <c r="O34" i="1"/>
  <c r="U34" i="1" s="1"/>
  <c r="R40" i="1" s="1"/>
  <c r="P34" i="1"/>
  <c r="V34" i="1" s="1"/>
  <c r="R41" i="1" s="1"/>
  <c r="N34" i="1"/>
  <c r="T34" i="1" s="1"/>
  <c r="R39" i="1" s="1"/>
  <c r="G32" i="2" l="1"/>
  <c r="G37" i="2" s="1"/>
  <c r="U25" i="2"/>
  <c r="W25" i="2" s="1"/>
  <c r="K32" i="2" l="1"/>
  <c r="K37" i="2" s="1"/>
  <c r="H43" i="2"/>
  <c r="H52" i="2" s="1"/>
  <c r="L62" i="2" s="1"/>
  <c r="F43" i="2"/>
  <c r="F52" i="2" s="1"/>
  <c r="M62" i="2" s="1"/>
  <c r="H46" i="2" l="1"/>
  <c r="H55" i="2" s="1"/>
  <c r="C62" i="2" s="1"/>
  <c r="F46" i="2"/>
  <c r="F55" i="2" s="1"/>
  <c r="D62" i="2" s="1"/>
  <c r="I62" i="2" l="1"/>
  <c r="J62" i="2" s="1"/>
  <c r="O63" i="2" s="1"/>
  <c r="R62" i="2" s="1"/>
  <c r="S62" i="2" s="1"/>
  <c r="U61" i="2" s="1"/>
  <c r="W61" i="2" s="1"/>
</calcChain>
</file>

<file path=xl/sharedStrings.xml><?xml version="1.0" encoding="utf-8"?>
<sst xmlns="http://schemas.openxmlformats.org/spreadsheetml/2006/main" count="163" uniqueCount="104">
  <si>
    <t>1st Layer NN</t>
  </si>
  <si>
    <t>Neuron 3</t>
  </si>
  <si>
    <t>Neuron 4</t>
  </si>
  <si>
    <t>Instance 1</t>
  </si>
  <si>
    <t>Instance 2</t>
  </si>
  <si>
    <t>Instance 3</t>
  </si>
  <si>
    <t>Instance 4</t>
  </si>
  <si>
    <t>z (weighted sum)</t>
  </si>
  <si>
    <t>activation</t>
  </si>
  <si>
    <t>2.) neurons pass z through a non linear activation function to generate output activations</t>
  </si>
  <si>
    <t>Inputs (4 instances, with 2 features each, processed in parallel</t>
  </si>
  <si>
    <t>Output Layer NN</t>
  </si>
  <si>
    <t>Neuron 5</t>
  </si>
  <si>
    <t>3.) output activations from first layer of NN (Neurons 3 and 4) are passed into the final output layer (Neuron 5), and weighted sum (z) is calculated</t>
  </si>
  <si>
    <t>Not XOR (Input data was 0 and 0)</t>
  </si>
  <si>
    <t>XOR (Input data was 0 and 1)</t>
  </si>
  <si>
    <t>XOR (Input data was 1 and 0)</t>
  </si>
  <si>
    <t>Not XOR (Input data was 1 and 1)</t>
  </si>
  <si>
    <t>Network Architecture</t>
  </si>
  <si>
    <t>Activation Function</t>
  </si>
  <si>
    <t>(bias)</t>
  </si>
  <si>
    <t>Weights for Neurons 3 and 4 (already trained)</t>
  </si>
  <si>
    <t>Weights for Neuron 5 (already trained)</t>
  </si>
  <si>
    <t>Outputs of Layer 1 (end of step 2 with bias input added)</t>
  </si>
  <si>
    <t>Neuron Processing (Weighted Sum -&gt; Activation Function)</t>
  </si>
  <si>
    <t>neuron 3</t>
  </si>
  <si>
    <t>neuron 4</t>
  </si>
  <si>
    <t>x1</t>
  </si>
  <si>
    <t>x2</t>
  </si>
  <si>
    <t>instance 1</t>
  </si>
  <si>
    <t>instance 2</t>
  </si>
  <si>
    <t>instance 3</t>
  </si>
  <si>
    <t>instance 4</t>
  </si>
  <si>
    <t>w3,1</t>
  </si>
  <si>
    <t>w3,2</t>
  </si>
  <si>
    <t>w5,3</t>
  </si>
  <si>
    <t>w5,4</t>
  </si>
  <si>
    <t>1.) for a batch of data (4), inputs 1 (x1) and 2 (x2) are fed into Neurons 3 and 4, and weighted sum (z) is calculated for each neuron</t>
  </si>
  <si>
    <t>4.) Model outputs (0 False, 1 True) - able to create a non-linear decision boundary to classify XOR with just 1 hidden layer</t>
  </si>
  <si>
    <t>Instance</t>
  </si>
  <si>
    <t>X1</t>
  </si>
  <si>
    <t>X2</t>
  </si>
  <si>
    <t>Tabular Data</t>
  </si>
  <si>
    <t>XOR Class</t>
  </si>
  <si>
    <r>
      <t>Input Data (</t>
    </r>
    <r>
      <rPr>
        <b/>
        <sz val="14"/>
        <color rgb="FFFF0000"/>
        <rFont val="Calibri (Body)"/>
      </rPr>
      <t>Can the model identify eXclusive Or?</t>
    </r>
    <r>
      <rPr>
        <b/>
        <sz val="14"/>
        <color theme="1"/>
        <rFont val="Calibri"/>
        <family val="2"/>
        <scheme val="minor"/>
      </rPr>
      <t>)</t>
    </r>
  </si>
  <si>
    <t>STEPS</t>
  </si>
  <si>
    <t>4.) neuron passes z through non linear activation function to generate final outputs (classification model outputs)</t>
  </si>
  <si>
    <t>Weights for Neuron 2</t>
  </si>
  <si>
    <t>Inputs</t>
  </si>
  <si>
    <t>neuron 2</t>
  </si>
  <si>
    <t>Weights for Neuron 3</t>
  </si>
  <si>
    <t>inputs</t>
  </si>
  <si>
    <t>w2,0</t>
  </si>
  <si>
    <t>w2,1</t>
  </si>
  <si>
    <t>w3,0</t>
  </si>
  <si>
    <t>Output layer NN</t>
  </si>
  <si>
    <t>1st layer NN</t>
  </si>
  <si>
    <t>Desired Output:</t>
  </si>
  <si>
    <t>i. output generated by network</t>
  </si>
  <si>
    <t>Network output</t>
  </si>
  <si>
    <t>ii. Calculate delta values for each neuron</t>
  </si>
  <si>
    <t>Neuron 3:</t>
  </si>
  <si>
    <t>dE/da3</t>
  </si>
  <si>
    <t>da3/dz3</t>
  </si>
  <si>
    <t>Neuron 2:</t>
  </si>
  <si>
    <t>dE/da2</t>
  </si>
  <si>
    <t>=-(tk-ak)</t>
  </si>
  <si>
    <t>=logistic(z3) * (1-logistic(z3))</t>
  </si>
  <si>
    <t>=w32 * d3</t>
  </si>
  <si>
    <t>d3</t>
  </si>
  <si>
    <t>=dE/da3 * da3/dz3</t>
  </si>
  <si>
    <t>da2/dz2</t>
  </si>
  <si>
    <t>=logistic(z2) * (1-logistic(z2))</t>
  </si>
  <si>
    <t>d2</t>
  </si>
  <si>
    <t>=dE/da2 * da2/dz2</t>
  </si>
  <si>
    <t>Activation Function (Logistic)</t>
  </si>
  <si>
    <t>Delta Calculation (General)</t>
  </si>
  <si>
    <t>Delta Calculation (Output Neuron)</t>
  </si>
  <si>
    <t>dE/dw32</t>
  </si>
  <si>
    <t>dE/dw30</t>
  </si>
  <si>
    <t>dE/dw21</t>
  </si>
  <si>
    <t>dE/dw20</t>
  </si>
  <si>
    <t>Delta for Weights</t>
  </si>
  <si>
    <t>Backprop</t>
  </si>
  <si>
    <t>Weight Update</t>
  </si>
  <si>
    <t>iii. Calculate sensitivity of error of network to changes in each weight</t>
  </si>
  <si>
    <t>iv. Assume learning rate 0.1, calculate updated values for each weight</t>
  </si>
  <si>
    <t>w32</t>
  </si>
  <si>
    <t>LR</t>
  </si>
  <si>
    <t>w30</t>
  </si>
  <si>
    <t>w21</t>
  </si>
  <si>
    <t>w20</t>
  </si>
  <si>
    <t>v. calculate reduction in the error of this network with new weights and same input</t>
  </si>
  <si>
    <t>Error</t>
  </si>
  <si>
    <t>Reduction in Error</t>
  </si>
  <si>
    <t>a</t>
  </si>
  <si>
    <t>z</t>
  </si>
  <si>
    <t>target - output</t>
  </si>
  <si>
    <t>d1</t>
  </si>
  <si>
    <t>E</t>
  </si>
  <si>
    <t>forward pass</t>
  </si>
  <si>
    <t>backward pass</t>
  </si>
  <si>
    <t>Forward vs Backward pass</t>
  </si>
  <si>
    <t>Delta Calculation (Processing Neuron)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</si>
</sst>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7" formatCode="0.00000"/>
  </numFmts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FF0000"/>
      <name val="Calibri (Body)"/>
    </font>
    <font>
      <b/>
      <sz val="12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2" borderId="1" xfId="0" applyFill="1" applyBorder="1"/>
    <xf numFmtId="0" fontId="0" fillId="0" borderId="1" xfId="0" applyBorder="1"/>
    <xf numFmtId="164" fontId="0" fillId="0" borderId="1" xfId="0" applyNumberFormat="1" applyBorder="1"/>
    <xf numFmtId="0" fontId="1" fillId="0" borderId="0" xfId="0" applyFont="1"/>
    <xf numFmtId="0" fontId="0" fillId="5" borderId="1" xfId="0" applyFill="1" applyBorder="1"/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4" fillId="0" borderId="0" xfId="0" applyFont="1"/>
    <xf numFmtId="0" fontId="0" fillId="7" borderId="1" xfId="0" applyFill="1" applyBorder="1"/>
    <xf numFmtId="0" fontId="0" fillId="0" borderId="5" xfId="0" applyBorder="1"/>
    <xf numFmtId="0" fontId="6" fillId="0" borderId="0" xfId="0" applyFont="1"/>
    <xf numFmtId="0" fontId="2" fillId="6" borderId="2" xfId="0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2" fillId="6" borderId="4" xfId="0" applyFont="1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Border="1"/>
    <xf numFmtId="0" fontId="8" fillId="0" borderId="0" xfId="0" applyFont="1"/>
    <xf numFmtId="0" fontId="0" fillId="4" borderId="0" xfId="0" applyFill="1"/>
    <xf numFmtId="0" fontId="0" fillId="3" borderId="0" xfId="0" applyFill="1"/>
    <xf numFmtId="0" fontId="2" fillId="6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0" fillId="0" borderId="0" xfId="0" quotePrefix="1"/>
    <xf numFmtId="167" fontId="0" fillId="0" borderId="0" xfId="0" applyNumberFormat="1"/>
    <xf numFmtId="0" fontId="8" fillId="0" borderId="0" xfId="0" applyFont="1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8" borderId="0" xfId="0" applyFill="1" applyAlignment="1">
      <alignment horizontal="center"/>
    </xf>
    <xf numFmtId="0" fontId="7" fillId="0" borderId="0" xfId="0" applyFont="1"/>
    <xf numFmtId="0" fontId="1" fillId="5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.png"/><Relationship Id="rId3" Type="http://schemas.openxmlformats.org/officeDocument/2006/relationships/image" Target="../media/image7.png"/><Relationship Id="rId7" Type="http://schemas.openxmlformats.org/officeDocument/2006/relationships/image" Target="../media/image11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6" Type="http://schemas.openxmlformats.org/officeDocument/2006/relationships/image" Target="../media/image10.pn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14767</xdr:colOff>
      <xdr:row>2</xdr:row>
      <xdr:rowOff>8566</xdr:rowOff>
    </xdr:from>
    <xdr:to>
      <xdr:col>10</xdr:col>
      <xdr:colOff>357667</xdr:colOff>
      <xdr:row>16</xdr:row>
      <xdr:rowOff>102912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ED9F4D3-D7B5-F201-6FDC-942AEA7C6B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1744" y="451589"/>
          <a:ext cx="7785690" cy="3018300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>
    <xdr:from>
      <xdr:col>2</xdr:col>
      <xdr:colOff>1</xdr:colOff>
      <xdr:row>18</xdr:row>
      <xdr:rowOff>177800</xdr:rowOff>
    </xdr:from>
    <xdr:to>
      <xdr:col>16</xdr:col>
      <xdr:colOff>7606</xdr:colOff>
      <xdr:row>20</xdr:row>
      <xdr:rowOff>36992</xdr:rowOff>
    </xdr:to>
    <xdr:sp macro="" textlink="">
      <xdr:nvSpPr>
        <xdr:cNvPr id="3" name="Right Brace 2">
          <a:extLst>
            <a:ext uri="{FF2B5EF4-FFF2-40B4-BE49-F238E27FC236}">
              <a16:creationId xmlns:a16="http://schemas.microsoft.com/office/drawing/2014/main" id="{92901F7A-E8F8-FC40-2999-C81921C00760}"/>
            </a:ext>
          </a:extLst>
        </xdr:cNvPr>
        <xdr:cNvSpPr/>
      </xdr:nvSpPr>
      <xdr:spPr>
        <a:xfrm rot="16200000">
          <a:off x="6475008" y="-2220507"/>
          <a:ext cx="265592" cy="11564605"/>
        </a:xfrm>
        <a:prstGeom prst="rightBrace">
          <a:avLst/>
        </a:prstGeom>
        <a:ln w="12700">
          <a:solidFill>
            <a:srgbClr val="00206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12702</xdr:colOff>
      <xdr:row>18</xdr:row>
      <xdr:rowOff>165099</xdr:rowOff>
    </xdr:from>
    <xdr:to>
      <xdr:col>22</xdr:col>
      <xdr:colOff>2</xdr:colOff>
      <xdr:row>20</xdr:row>
      <xdr:rowOff>24291</xdr:rowOff>
    </xdr:to>
    <xdr:sp macro="" textlink="">
      <xdr:nvSpPr>
        <xdr:cNvPr id="4" name="Right Brace 3">
          <a:extLst>
            <a:ext uri="{FF2B5EF4-FFF2-40B4-BE49-F238E27FC236}">
              <a16:creationId xmlns:a16="http://schemas.microsoft.com/office/drawing/2014/main" id="{3AB40236-DA8E-3544-A4FA-51B57A50C5E4}"/>
            </a:ext>
          </a:extLst>
        </xdr:cNvPr>
        <xdr:cNvSpPr/>
      </xdr:nvSpPr>
      <xdr:spPr>
        <a:xfrm rot="16200000">
          <a:off x="15145306" y="1491695"/>
          <a:ext cx="265592" cy="4114800"/>
        </a:xfrm>
        <a:prstGeom prst="rightBrace">
          <a:avLst/>
        </a:prstGeom>
        <a:ln w="12700">
          <a:solidFill>
            <a:srgbClr val="00206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5800</xdr:colOff>
      <xdr:row>28</xdr:row>
      <xdr:rowOff>195579</xdr:rowOff>
    </xdr:from>
    <xdr:to>
      <xdr:col>16</xdr:col>
      <xdr:colOff>6353</xdr:colOff>
      <xdr:row>30</xdr:row>
      <xdr:rowOff>54771</xdr:rowOff>
    </xdr:to>
    <xdr:sp macro="" textlink="">
      <xdr:nvSpPr>
        <xdr:cNvPr id="5" name="Right Brace 4">
          <a:extLst>
            <a:ext uri="{FF2B5EF4-FFF2-40B4-BE49-F238E27FC236}">
              <a16:creationId xmlns:a16="http://schemas.microsoft.com/office/drawing/2014/main" id="{B8FFE4C4-8FDB-B147-802F-3825A375E5BE}"/>
            </a:ext>
          </a:extLst>
        </xdr:cNvPr>
        <xdr:cNvSpPr/>
      </xdr:nvSpPr>
      <xdr:spPr>
        <a:xfrm rot="16200000">
          <a:off x="6890031" y="-579952"/>
          <a:ext cx="265592" cy="12383053"/>
        </a:xfrm>
        <a:prstGeom prst="rightBrace">
          <a:avLst/>
        </a:prstGeom>
        <a:ln w="12700">
          <a:solidFill>
            <a:srgbClr val="00206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12702</xdr:colOff>
      <xdr:row>28</xdr:row>
      <xdr:rowOff>190500</xdr:rowOff>
    </xdr:from>
    <xdr:to>
      <xdr:col>22</xdr:col>
      <xdr:colOff>2</xdr:colOff>
      <xdr:row>30</xdr:row>
      <xdr:rowOff>49692</xdr:rowOff>
    </xdr:to>
    <xdr:sp macro="" textlink="">
      <xdr:nvSpPr>
        <xdr:cNvPr id="6" name="Right Brace 5">
          <a:extLst>
            <a:ext uri="{FF2B5EF4-FFF2-40B4-BE49-F238E27FC236}">
              <a16:creationId xmlns:a16="http://schemas.microsoft.com/office/drawing/2014/main" id="{360B5307-F158-0B7B-06D9-018B47A8F14B}"/>
            </a:ext>
          </a:extLst>
        </xdr:cNvPr>
        <xdr:cNvSpPr/>
      </xdr:nvSpPr>
      <xdr:spPr>
        <a:xfrm rot="16200000">
          <a:off x="15970806" y="3549096"/>
          <a:ext cx="265592" cy="4114800"/>
        </a:xfrm>
        <a:prstGeom prst="rightBrace">
          <a:avLst/>
        </a:prstGeom>
        <a:ln w="12700">
          <a:solidFill>
            <a:srgbClr val="00206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11</xdr:col>
      <xdr:colOff>14768</xdr:colOff>
      <xdr:row>2</xdr:row>
      <xdr:rowOff>23334</xdr:rowOff>
    </xdr:from>
    <xdr:to>
      <xdr:col>13</xdr:col>
      <xdr:colOff>516860</xdr:colOff>
      <xdr:row>5</xdr:row>
      <xdr:rowOff>116389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A1303FF-98B2-4E3B-8522-B929063E45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111512" y="466357"/>
          <a:ext cx="2156046" cy="713288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17</xdr:col>
      <xdr:colOff>14767</xdr:colOff>
      <xdr:row>2</xdr:row>
      <xdr:rowOff>14767</xdr:rowOff>
    </xdr:from>
    <xdr:to>
      <xdr:col>26</xdr:col>
      <xdr:colOff>357668</xdr:colOff>
      <xdr:row>14</xdr:row>
      <xdr:rowOff>121541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A89DD0CB-6F53-F4DC-B4E1-A3337F00ED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073372" y="457790"/>
          <a:ext cx="7785691" cy="2617239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oneCellAnchor>
    <xdr:from>
      <xdr:col>24</xdr:col>
      <xdr:colOff>71212</xdr:colOff>
      <xdr:row>8</xdr:row>
      <xdr:rowOff>470</xdr:rowOff>
    </xdr:from>
    <xdr:ext cx="314638" cy="405432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EB42CC31-3858-DDE6-0154-407795B88768}"/>
            </a:ext>
          </a:extLst>
        </xdr:cNvPr>
        <xdr:cNvSpPr txBox="1"/>
      </xdr:nvSpPr>
      <xdr:spPr>
        <a:xfrm>
          <a:off x="19918654" y="1683958"/>
          <a:ext cx="314638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2000" b="1">
              <a:solidFill>
                <a:srgbClr val="FF0000"/>
              </a:solidFill>
            </a:rPr>
            <a:t>1</a:t>
          </a:r>
        </a:p>
      </xdr:txBody>
    </xdr:sp>
    <xdr:clientData/>
  </xdr:oneCellAnchor>
  <xdr:oneCellAnchor>
    <xdr:from>
      <xdr:col>24</xdr:col>
      <xdr:colOff>71212</xdr:colOff>
      <xdr:row>3</xdr:row>
      <xdr:rowOff>93159</xdr:rowOff>
    </xdr:from>
    <xdr:ext cx="314638" cy="405432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ABD68BCF-9989-2AE0-386A-162518E73FA2}"/>
            </a:ext>
          </a:extLst>
        </xdr:cNvPr>
        <xdr:cNvSpPr txBox="1"/>
      </xdr:nvSpPr>
      <xdr:spPr>
        <a:xfrm>
          <a:off x="19918654" y="742926"/>
          <a:ext cx="314638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2000" b="1">
              <a:solidFill>
                <a:srgbClr val="00B050"/>
              </a:solidFill>
            </a:rPr>
            <a:t>2</a:t>
          </a:r>
        </a:p>
      </xdr:txBody>
    </xdr:sp>
    <xdr:clientData/>
  </xdr:oneCellAnchor>
  <xdr:oneCellAnchor>
    <xdr:from>
      <xdr:col>25</xdr:col>
      <xdr:colOff>170499</xdr:colOff>
      <xdr:row>3</xdr:row>
      <xdr:rowOff>93159</xdr:rowOff>
    </xdr:from>
    <xdr:ext cx="314638" cy="405432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77B66CA0-0070-D716-9BB1-4D4215635135}"/>
            </a:ext>
          </a:extLst>
        </xdr:cNvPr>
        <xdr:cNvSpPr txBox="1"/>
      </xdr:nvSpPr>
      <xdr:spPr>
        <a:xfrm>
          <a:off x="20844918" y="742926"/>
          <a:ext cx="314638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2000" b="1">
              <a:solidFill>
                <a:srgbClr val="FF0000"/>
              </a:solidFill>
            </a:rPr>
            <a:t>4</a:t>
          </a:r>
        </a:p>
      </xdr:txBody>
    </xdr:sp>
    <xdr:clientData/>
  </xdr:oneCellAnchor>
  <xdr:oneCellAnchor>
    <xdr:from>
      <xdr:col>25</xdr:col>
      <xdr:colOff>170499</xdr:colOff>
      <xdr:row>8</xdr:row>
      <xdr:rowOff>0</xdr:rowOff>
    </xdr:from>
    <xdr:ext cx="314638" cy="405432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4263098C-C2DF-12BD-F5FB-83909DA3CB3E}"/>
            </a:ext>
          </a:extLst>
        </xdr:cNvPr>
        <xdr:cNvSpPr txBox="1"/>
      </xdr:nvSpPr>
      <xdr:spPr>
        <a:xfrm>
          <a:off x="20844918" y="1683488"/>
          <a:ext cx="314638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2000" b="1">
              <a:solidFill>
                <a:srgbClr val="00B050"/>
              </a:solidFill>
            </a:rPr>
            <a:t>3</a:t>
          </a:r>
        </a:p>
      </xdr:txBody>
    </xdr:sp>
    <xdr:clientData/>
  </xdr:oneCellAnchor>
  <xdr:twoCellAnchor editAs="oneCell">
    <xdr:from>
      <xdr:col>11</xdr:col>
      <xdr:colOff>14767</xdr:colOff>
      <xdr:row>7</xdr:row>
      <xdr:rowOff>29534</xdr:rowOff>
    </xdr:from>
    <xdr:to>
      <xdr:col>16</xdr:col>
      <xdr:colOff>253570</xdr:colOff>
      <xdr:row>16</xdr:row>
      <xdr:rowOff>73246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98A488F-8CCB-E876-1512-5EDE27F396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111511" y="1506278"/>
          <a:ext cx="4373687" cy="1904410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>
    <xdr:from>
      <xdr:col>23</xdr:col>
      <xdr:colOff>608002</xdr:colOff>
      <xdr:row>6</xdr:row>
      <xdr:rowOff>15642</xdr:rowOff>
    </xdr:from>
    <xdr:to>
      <xdr:col>26</xdr:col>
      <xdr:colOff>106470</xdr:colOff>
      <xdr:row>8</xdr:row>
      <xdr:rowOff>178698</xdr:rowOff>
    </xdr:to>
    <xdr:sp macro="" textlink="">
      <xdr:nvSpPr>
        <xdr:cNvPr id="14" name="Oval 13">
          <a:extLst>
            <a:ext uri="{FF2B5EF4-FFF2-40B4-BE49-F238E27FC236}">
              <a16:creationId xmlns:a16="http://schemas.microsoft.com/office/drawing/2014/main" id="{AF729C8D-BA32-9808-2CE7-13FB11CB7D97}"/>
            </a:ext>
          </a:extLst>
        </xdr:cNvPr>
        <xdr:cNvSpPr/>
      </xdr:nvSpPr>
      <xdr:spPr>
        <a:xfrm rot="13407648">
          <a:off x="19691869" y="1277175"/>
          <a:ext cx="1987668" cy="611790"/>
        </a:xfrm>
        <a:prstGeom prst="ellipse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2</xdr:row>
      <xdr:rowOff>25400</xdr:rowOff>
    </xdr:from>
    <xdr:to>
      <xdr:col>8</xdr:col>
      <xdr:colOff>1092200</xdr:colOff>
      <xdr:row>10</xdr:row>
      <xdr:rowOff>107749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B727FB6-E6A0-B441-9D79-74318E398F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76500" y="228600"/>
          <a:ext cx="5219700" cy="1707949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9</xdr:col>
      <xdr:colOff>114300</xdr:colOff>
      <xdr:row>2</xdr:row>
      <xdr:rowOff>25400</xdr:rowOff>
    </xdr:from>
    <xdr:to>
      <xdr:col>12</xdr:col>
      <xdr:colOff>190500</xdr:colOff>
      <xdr:row>14</xdr:row>
      <xdr:rowOff>91169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4A07A21-6383-328B-D8D2-E7C7F8B4EB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899400" y="228600"/>
          <a:ext cx="2552700" cy="2504169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>
    <xdr:from>
      <xdr:col>9</xdr:col>
      <xdr:colOff>469900</xdr:colOff>
      <xdr:row>5</xdr:row>
      <xdr:rowOff>190500</xdr:rowOff>
    </xdr:from>
    <xdr:to>
      <xdr:col>10</xdr:col>
      <xdr:colOff>673100</xdr:colOff>
      <xdr:row>7</xdr:row>
      <xdr:rowOff>76200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61580B16-A24C-DD04-FB19-8E3540C326D2}"/>
            </a:ext>
          </a:extLst>
        </xdr:cNvPr>
        <xdr:cNvSpPr/>
      </xdr:nvSpPr>
      <xdr:spPr>
        <a:xfrm>
          <a:off x="8255000" y="1003300"/>
          <a:ext cx="1028700" cy="29210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12</xdr:col>
      <xdr:colOff>381000</xdr:colOff>
      <xdr:row>2</xdr:row>
      <xdr:rowOff>50800</xdr:rowOff>
    </xdr:from>
    <xdr:to>
      <xdr:col>15</xdr:col>
      <xdr:colOff>774700</xdr:colOff>
      <xdr:row>14</xdr:row>
      <xdr:rowOff>114300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4C9F171-A65B-9E54-8A09-9E49822515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642600" y="254000"/>
          <a:ext cx="2870200" cy="2501900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16</xdr:col>
      <xdr:colOff>0</xdr:colOff>
      <xdr:row>2</xdr:row>
      <xdr:rowOff>50800</xdr:rowOff>
    </xdr:from>
    <xdr:to>
      <xdr:col>20</xdr:col>
      <xdr:colOff>551678</xdr:colOff>
      <xdr:row>14</xdr:row>
      <xdr:rowOff>114300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8EB65D0-4C45-CB0C-A15F-27B74357AE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804900" y="457200"/>
          <a:ext cx="4209278" cy="2501900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27</xdr:col>
      <xdr:colOff>50800</xdr:colOff>
      <xdr:row>15</xdr:row>
      <xdr:rowOff>50800</xdr:rowOff>
    </xdr:from>
    <xdr:to>
      <xdr:col>34</xdr:col>
      <xdr:colOff>101600</xdr:colOff>
      <xdr:row>37</xdr:row>
      <xdr:rowOff>114300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50133FFC-2555-39D5-CCF5-5CD26E722B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3291800" y="3098800"/>
          <a:ext cx="5829300" cy="4533900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27</xdr:col>
      <xdr:colOff>0</xdr:colOff>
      <xdr:row>2</xdr:row>
      <xdr:rowOff>50800</xdr:rowOff>
    </xdr:from>
    <xdr:to>
      <xdr:col>31</xdr:col>
      <xdr:colOff>215900</xdr:colOff>
      <xdr:row>13</xdr:row>
      <xdr:rowOff>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61400E37-9A30-C929-0204-C556DF8B04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3241000" y="457200"/>
          <a:ext cx="3517900" cy="2184400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31</xdr:col>
      <xdr:colOff>317500</xdr:colOff>
      <xdr:row>2</xdr:row>
      <xdr:rowOff>38100</xdr:rowOff>
    </xdr:from>
    <xdr:to>
      <xdr:col>35</xdr:col>
      <xdr:colOff>571500</xdr:colOff>
      <xdr:row>10</xdr:row>
      <xdr:rowOff>177800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33AEA37A-2F45-0EA9-D156-D8E91405A6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6860500" y="444500"/>
          <a:ext cx="3556000" cy="1765300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>
    <xdr:from>
      <xdr:col>3</xdr:col>
      <xdr:colOff>177800</xdr:colOff>
      <xdr:row>17</xdr:row>
      <xdr:rowOff>114300</xdr:rowOff>
    </xdr:from>
    <xdr:to>
      <xdr:col>3</xdr:col>
      <xdr:colOff>647700</xdr:colOff>
      <xdr:row>17</xdr:row>
      <xdr:rowOff>114300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B040CEDD-7B03-BE37-7C50-B5D4063993FE}"/>
            </a:ext>
          </a:extLst>
        </xdr:cNvPr>
        <xdr:cNvCxnSpPr/>
      </xdr:nvCxnSpPr>
      <xdr:spPr>
        <a:xfrm>
          <a:off x="2895600" y="3568700"/>
          <a:ext cx="469900" cy="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177800</xdr:colOff>
      <xdr:row>17</xdr:row>
      <xdr:rowOff>114300</xdr:rowOff>
    </xdr:from>
    <xdr:to>
      <xdr:col>6</xdr:col>
      <xdr:colOff>647700</xdr:colOff>
      <xdr:row>17</xdr:row>
      <xdr:rowOff>114300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D620653F-7FA5-214C-A1AA-F1A12A97D3E8}"/>
            </a:ext>
          </a:extLst>
        </xdr:cNvPr>
        <xdr:cNvCxnSpPr/>
      </xdr:nvCxnSpPr>
      <xdr:spPr>
        <a:xfrm>
          <a:off x="5372100" y="3568700"/>
          <a:ext cx="469900" cy="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709169</xdr:colOff>
      <xdr:row>16</xdr:row>
      <xdr:rowOff>154431</xdr:rowOff>
    </xdr:from>
    <xdr:to>
      <xdr:col>6</xdr:col>
      <xdr:colOff>752349</xdr:colOff>
      <xdr:row>20</xdr:row>
      <xdr:rowOff>155447</xdr:rowOff>
    </xdr:to>
    <xdr:sp macro="" textlink="">
      <xdr:nvSpPr>
        <xdr:cNvPr id="19" name="Bent Arrow 18">
          <a:extLst>
            <a:ext uri="{FF2B5EF4-FFF2-40B4-BE49-F238E27FC236}">
              <a16:creationId xmlns:a16="http://schemas.microsoft.com/office/drawing/2014/main" id="{2F4C3FA2-E359-821D-8BC7-48A03B42D99B}"/>
            </a:ext>
          </a:extLst>
        </xdr:cNvPr>
        <xdr:cNvSpPr/>
      </xdr:nvSpPr>
      <xdr:spPr>
        <a:xfrm rot="13557625">
          <a:off x="5105401" y="3378199"/>
          <a:ext cx="813816" cy="868680"/>
        </a:xfrm>
        <a:prstGeom prst="bentArrow">
          <a:avLst>
            <a:gd name="adj1" fmla="val 1624"/>
            <a:gd name="adj2" fmla="val 3933"/>
            <a:gd name="adj3" fmla="val 17197"/>
            <a:gd name="adj4" fmla="val 81203"/>
          </a:avLst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683769</xdr:colOff>
      <xdr:row>16</xdr:row>
      <xdr:rowOff>167131</xdr:rowOff>
    </xdr:from>
    <xdr:to>
      <xdr:col>3</xdr:col>
      <xdr:colOff>726949</xdr:colOff>
      <xdr:row>20</xdr:row>
      <xdr:rowOff>168147</xdr:rowOff>
    </xdr:to>
    <xdr:sp macro="" textlink="">
      <xdr:nvSpPr>
        <xdr:cNvPr id="20" name="Bent Arrow 19">
          <a:extLst>
            <a:ext uri="{FF2B5EF4-FFF2-40B4-BE49-F238E27FC236}">
              <a16:creationId xmlns:a16="http://schemas.microsoft.com/office/drawing/2014/main" id="{67032DF1-9CCC-C34B-B4F9-ACD0EDB015B7}"/>
            </a:ext>
          </a:extLst>
        </xdr:cNvPr>
        <xdr:cNvSpPr/>
      </xdr:nvSpPr>
      <xdr:spPr>
        <a:xfrm rot="13559741">
          <a:off x="2603501" y="3390899"/>
          <a:ext cx="813816" cy="868680"/>
        </a:xfrm>
        <a:prstGeom prst="bentArrow">
          <a:avLst>
            <a:gd name="adj1" fmla="val 1624"/>
            <a:gd name="adj2" fmla="val 3933"/>
            <a:gd name="adj3" fmla="val 17197"/>
            <a:gd name="adj4" fmla="val 81203"/>
          </a:avLst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21</xdr:col>
      <xdr:colOff>12700</xdr:colOff>
      <xdr:row>2</xdr:row>
      <xdr:rowOff>50800</xdr:rowOff>
    </xdr:from>
    <xdr:to>
      <xdr:col>26</xdr:col>
      <xdr:colOff>625419</xdr:colOff>
      <xdr:row>21</xdr:row>
      <xdr:rowOff>165100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E248D2D3-93DB-2581-0E11-AB790C6D78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8300700" y="457200"/>
          <a:ext cx="4740219" cy="3975100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6DEC8-ED8F-6844-89A5-2330440A99FF}">
  <dimension ref="B2:AE41"/>
  <sheetViews>
    <sheetView tabSelected="1" topLeftCell="B1" zoomScale="112" workbookViewId="0">
      <selection activeCell="C19" sqref="C19"/>
    </sheetView>
  </sheetViews>
  <sheetFormatPr baseColWidth="10" defaultRowHeight="16" x14ac:dyDescent="0.2"/>
  <sheetData>
    <row r="2" spans="2:31" ht="19" x14ac:dyDescent="0.25">
      <c r="B2" s="8" t="s">
        <v>18</v>
      </c>
      <c r="C2" s="4"/>
      <c r="L2" s="8" t="s">
        <v>19</v>
      </c>
      <c r="R2" s="8" t="s">
        <v>44</v>
      </c>
      <c r="Y2" s="4"/>
      <c r="AB2" s="4" t="s">
        <v>42</v>
      </c>
    </row>
    <row r="3" spans="2:31" x14ac:dyDescent="0.2">
      <c r="AB3" s="10" t="s">
        <v>39</v>
      </c>
      <c r="AC3" s="10" t="s">
        <v>40</v>
      </c>
      <c r="AD3" s="10" t="s">
        <v>41</v>
      </c>
      <c r="AE3" s="10" t="s">
        <v>43</v>
      </c>
    </row>
    <row r="4" spans="2:31" x14ac:dyDescent="0.2">
      <c r="AB4">
        <v>1</v>
      </c>
      <c r="AC4">
        <v>0</v>
      </c>
      <c r="AD4">
        <v>0</v>
      </c>
      <c r="AE4" t="b">
        <v>0</v>
      </c>
    </row>
    <row r="5" spans="2:31" x14ac:dyDescent="0.2">
      <c r="AB5">
        <v>2</v>
      </c>
      <c r="AC5">
        <v>0</v>
      </c>
      <c r="AD5">
        <v>1</v>
      </c>
      <c r="AE5" t="b">
        <v>1</v>
      </c>
    </row>
    <row r="6" spans="2:31" x14ac:dyDescent="0.2">
      <c r="AB6">
        <v>3</v>
      </c>
      <c r="AC6">
        <v>1</v>
      </c>
      <c r="AD6">
        <v>0</v>
      </c>
      <c r="AE6" t="b">
        <v>1</v>
      </c>
    </row>
    <row r="7" spans="2:31" ht="19" x14ac:dyDescent="0.25">
      <c r="L7" s="8" t="s">
        <v>24</v>
      </c>
      <c r="AB7">
        <v>4</v>
      </c>
      <c r="AC7">
        <v>1</v>
      </c>
      <c r="AD7">
        <v>1</v>
      </c>
      <c r="AE7" t="b">
        <v>0</v>
      </c>
    </row>
    <row r="18" spans="2:22" x14ac:dyDescent="0.2">
      <c r="B18" s="4"/>
    </row>
    <row r="19" spans="2:22" x14ac:dyDescent="0.2">
      <c r="C19" s="11" t="s">
        <v>45</v>
      </c>
      <c r="E19" s="11" t="s">
        <v>37</v>
      </c>
      <c r="Q19" s="11" t="s">
        <v>9</v>
      </c>
    </row>
    <row r="20" spans="2:22" ht="17" thickBot="1" x14ac:dyDescent="0.25"/>
    <row r="21" spans="2:22" ht="17" thickBot="1" x14ac:dyDescent="0.25">
      <c r="L21" s="12" t="s">
        <v>0</v>
      </c>
      <c r="M21" s="13"/>
      <c r="N21" s="13"/>
      <c r="O21" s="13"/>
      <c r="P21" s="13"/>
      <c r="Q21" s="13"/>
      <c r="R21" s="13"/>
      <c r="S21" s="13"/>
      <c r="T21" s="13"/>
      <c r="U21" s="13"/>
      <c r="V21" s="14"/>
    </row>
    <row r="22" spans="2:22" x14ac:dyDescent="0.2">
      <c r="L22" s="15" t="s">
        <v>7</v>
      </c>
      <c r="M22" s="15"/>
      <c r="N22" s="15"/>
      <c r="O22" s="15"/>
      <c r="P22" s="15"/>
      <c r="R22" s="16" t="s">
        <v>8</v>
      </c>
      <c r="S22" s="16"/>
      <c r="T22" s="16"/>
      <c r="U22" s="16"/>
      <c r="V22" s="16"/>
    </row>
    <row r="23" spans="2:22" x14ac:dyDescent="0.2">
      <c r="C23" t="s">
        <v>21</v>
      </c>
      <c r="G23" t="s">
        <v>10</v>
      </c>
      <c r="M23" t="s">
        <v>3</v>
      </c>
      <c r="N23" t="s">
        <v>4</v>
      </c>
      <c r="O23" t="s">
        <v>5</v>
      </c>
      <c r="P23" t="s">
        <v>6</v>
      </c>
      <c r="S23" t="s">
        <v>3</v>
      </c>
      <c r="T23" t="s">
        <v>4</v>
      </c>
      <c r="U23" t="s">
        <v>5</v>
      </c>
      <c r="V23" t="s">
        <v>6</v>
      </c>
    </row>
    <row r="24" spans="2:22" x14ac:dyDescent="0.2">
      <c r="B24" s="6" t="s">
        <v>25</v>
      </c>
      <c r="C24" s="1">
        <v>0</v>
      </c>
      <c r="D24" s="2">
        <v>0.5</v>
      </c>
      <c r="E24" s="2">
        <v>0.5</v>
      </c>
      <c r="F24" s="6" t="s">
        <v>20</v>
      </c>
      <c r="G24" s="1">
        <v>1</v>
      </c>
      <c r="H24" s="1">
        <v>1</v>
      </c>
      <c r="I24" s="1">
        <v>1</v>
      </c>
      <c r="J24" s="1">
        <v>1</v>
      </c>
      <c r="L24" t="s">
        <v>1</v>
      </c>
      <c r="M24" s="2">
        <f t="shared" ref="M24:P25" si="0">$C24*G$24+$D24*G$25+$E24*G$26</f>
        <v>0</v>
      </c>
      <c r="N24" s="2">
        <f t="shared" si="0"/>
        <v>0.5</v>
      </c>
      <c r="O24" s="2">
        <f t="shared" si="0"/>
        <v>0.5</v>
      </c>
      <c r="P24" s="2">
        <f t="shared" si="0"/>
        <v>1</v>
      </c>
      <c r="R24" t="s">
        <v>1</v>
      </c>
      <c r="S24" s="2">
        <f t="shared" ref="S24:V25" si="1">IF(M24&gt;=1, 1, 0)</f>
        <v>0</v>
      </c>
      <c r="T24" s="2">
        <f t="shared" si="1"/>
        <v>0</v>
      </c>
      <c r="U24" s="2">
        <f t="shared" si="1"/>
        <v>0</v>
      </c>
      <c r="V24" s="2">
        <f t="shared" si="1"/>
        <v>1</v>
      </c>
    </row>
    <row r="25" spans="2:22" x14ac:dyDescent="0.2">
      <c r="B25" s="6" t="s">
        <v>26</v>
      </c>
      <c r="C25" s="1">
        <v>0</v>
      </c>
      <c r="D25" s="3">
        <v>1</v>
      </c>
      <c r="E25" s="3">
        <v>1</v>
      </c>
      <c r="F25" s="6" t="s">
        <v>27</v>
      </c>
      <c r="G25" s="2">
        <v>0</v>
      </c>
      <c r="H25" s="2">
        <v>0</v>
      </c>
      <c r="I25" s="2">
        <v>1</v>
      </c>
      <c r="J25" s="2">
        <v>1</v>
      </c>
      <c r="L25" t="s">
        <v>2</v>
      </c>
      <c r="M25" s="2">
        <f t="shared" si="0"/>
        <v>0</v>
      </c>
      <c r="N25" s="2">
        <f t="shared" si="0"/>
        <v>1</v>
      </c>
      <c r="O25" s="2">
        <f t="shared" si="0"/>
        <v>1</v>
      </c>
      <c r="P25" s="2">
        <f t="shared" si="0"/>
        <v>2</v>
      </c>
      <c r="R25" t="s">
        <v>2</v>
      </c>
      <c r="S25" s="2">
        <f t="shared" si="1"/>
        <v>0</v>
      </c>
      <c r="T25" s="2">
        <f t="shared" si="1"/>
        <v>1</v>
      </c>
      <c r="U25" s="2">
        <f t="shared" si="1"/>
        <v>1</v>
      </c>
      <c r="V25" s="2">
        <f t="shared" si="1"/>
        <v>1</v>
      </c>
    </row>
    <row r="26" spans="2:22" x14ac:dyDescent="0.2">
      <c r="C26" s="7" t="s">
        <v>20</v>
      </c>
      <c r="D26" s="7" t="s">
        <v>33</v>
      </c>
      <c r="E26" s="7" t="s">
        <v>34</v>
      </c>
      <c r="F26" s="6" t="s">
        <v>28</v>
      </c>
      <c r="G26" s="2">
        <v>0</v>
      </c>
      <c r="H26" s="2">
        <v>1</v>
      </c>
      <c r="I26" s="2">
        <v>0</v>
      </c>
      <c r="J26" s="2">
        <v>1</v>
      </c>
    </row>
    <row r="27" spans="2:22" x14ac:dyDescent="0.2">
      <c r="G27" s="6" t="s">
        <v>29</v>
      </c>
      <c r="H27" s="6" t="s">
        <v>30</v>
      </c>
      <c r="I27" s="6" t="s">
        <v>31</v>
      </c>
      <c r="J27" s="6" t="s">
        <v>32</v>
      </c>
    </row>
    <row r="29" spans="2:22" x14ac:dyDescent="0.2">
      <c r="D29" s="11" t="s">
        <v>13</v>
      </c>
      <c r="Q29" s="11" t="s">
        <v>46</v>
      </c>
    </row>
    <row r="30" spans="2:22" ht="17" thickBot="1" x14ac:dyDescent="0.25"/>
    <row r="31" spans="2:22" ht="17" thickBot="1" x14ac:dyDescent="0.25">
      <c r="L31" s="12" t="s">
        <v>11</v>
      </c>
      <c r="M31" s="13"/>
      <c r="N31" s="13"/>
      <c r="O31" s="13"/>
      <c r="P31" s="13"/>
      <c r="Q31" s="13"/>
      <c r="R31" s="13"/>
      <c r="S31" s="13"/>
      <c r="T31" s="13"/>
      <c r="U31" s="13"/>
      <c r="V31" s="14"/>
    </row>
    <row r="32" spans="2:22" x14ac:dyDescent="0.2">
      <c r="L32" s="15" t="s">
        <v>7</v>
      </c>
      <c r="M32" s="15"/>
      <c r="N32" s="15"/>
      <c r="O32" s="15"/>
      <c r="P32" s="15"/>
      <c r="R32" s="16" t="s">
        <v>8</v>
      </c>
      <c r="S32" s="16"/>
      <c r="T32" s="16"/>
      <c r="U32" s="16"/>
      <c r="V32" s="16"/>
    </row>
    <row r="33" spans="2:22" x14ac:dyDescent="0.2">
      <c r="B33" t="s">
        <v>22</v>
      </c>
      <c r="G33" t="s">
        <v>23</v>
      </c>
      <c r="M33" t="s">
        <v>3</v>
      </c>
      <c r="N33" t="s">
        <v>4</v>
      </c>
      <c r="O33" t="s">
        <v>5</v>
      </c>
      <c r="P33" t="s">
        <v>6</v>
      </c>
      <c r="S33" t="s">
        <v>3</v>
      </c>
      <c r="T33" t="s">
        <v>4</v>
      </c>
      <c r="U33" t="s">
        <v>5</v>
      </c>
      <c r="V33" t="s">
        <v>6</v>
      </c>
    </row>
    <row r="34" spans="2:22" x14ac:dyDescent="0.2">
      <c r="B34" s="1">
        <v>0</v>
      </c>
      <c r="C34" s="2">
        <v>-1</v>
      </c>
      <c r="D34" s="2">
        <v>1</v>
      </c>
      <c r="F34" s="6" t="s">
        <v>20</v>
      </c>
      <c r="G34" s="1">
        <v>1</v>
      </c>
      <c r="H34" s="1">
        <v>1</v>
      </c>
      <c r="I34" s="1">
        <v>1</v>
      </c>
      <c r="J34" s="1">
        <v>1</v>
      </c>
      <c r="L34" t="s">
        <v>12</v>
      </c>
      <c r="M34" s="2">
        <f>$B$34*G34+$C$34*G35+$D$34*G36</f>
        <v>0</v>
      </c>
      <c r="N34" s="2">
        <f t="shared" ref="N34:P34" si="2">$B$34*H34+$C$34*H35+$D$34*H36</f>
        <v>1</v>
      </c>
      <c r="O34" s="2">
        <f t="shared" si="2"/>
        <v>1</v>
      </c>
      <c r="P34" s="2">
        <f t="shared" si="2"/>
        <v>0</v>
      </c>
      <c r="R34" t="s">
        <v>12</v>
      </c>
      <c r="S34" s="2">
        <f>IF(M34&gt;=1, 1, 0)</f>
        <v>0</v>
      </c>
      <c r="T34" s="2">
        <f t="shared" ref="T34:V34" si="3">IF(N34&gt;=1, 1, 0)</f>
        <v>1</v>
      </c>
      <c r="U34" s="2">
        <f t="shared" si="3"/>
        <v>1</v>
      </c>
      <c r="V34" s="2">
        <f t="shared" si="3"/>
        <v>0</v>
      </c>
    </row>
    <row r="35" spans="2:22" x14ac:dyDescent="0.2">
      <c r="B35" s="7" t="s">
        <v>20</v>
      </c>
      <c r="C35" s="7" t="s">
        <v>35</v>
      </c>
      <c r="D35" s="7" t="s">
        <v>36</v>
      </c>
      <c r="F35" t="s">
        <v>1</v>
      </c>
      <c r="G35" s="2">
        <f t="shared" ref="G35:J36" si="4">S24</f>
        <v>0</v>
      </c>
      <c r="H35" s="2">
        <f t="shared" si="4"/>
        <v>0</v>
      </c>
      <c r="I35" s="2">
        <f t="shared" si="4"/>
        <v>0</v>
      </c>
      <c r="J35" s="2">
        <f t="shared" si="4"/>
        <v>1</v>
      </c>
    </row>
    <row r="36" spans="2:22" x14ac:dyDescent="0.2">
      <c r="F36" t="s">
        <v>2</v>
      </c>
      <c r="G36" s="2">
        <f t="shared" si="4"/>
        <v>0</v>
      </c>
      <c r="H36" s="2">
        <f t="shared" si="4"/>
        <v>1</v>
      </c>
      <c r="I36" s="2">
        <f t="shared" si="4"/>
        <v>1</v>
      </c>
      <c r="J36" s="2">
        <f t="shared" si="4"/>
        <v>1</v>
      </c>
    </row>
    <row r="37" spans="2:22" x14ac:dyDescent="0.2">
      <c r="G37" s="6" t="s">
        <v>29</v>
      </c>
      <c r="H37" s="6" t="s">
        <v>30</v>
      </c>
      <c r="I37" s="6" t="s">
        <v>31</v>
      </c>
      <c r="J37" s="6" t="s">
        <v>32</v>
      </c>
      <c r="Q37" s="4" t="s">
        <v>38</v>
      </c>
    </row>
    <row r="38" spans="2:22" x14ac:dyDescent="0.2">
      <c r="Q38" s="9" t="s">
        <v>3</v>
      </c>
      <c r="R38" s="9">
        <f>S34</f>
        <v>0</v>
      </c>
      <c r="S38" s="2" t="s">
        <v>14</v>
      </c>
    </row>
    <row r="39" spans="2:22" x14ac:dyDescent="0.2">
      <c r="Q39" s="5" t="s">
        <v>4</v>
      </c>
      <c r="R39" s="5">
        <f>T34</f>
        <v>1</v>
      </c>
      <c r="S39" s="2" t="s">
        <v>15</v>
      </c>
    </row>
    <row r="40" spans="2:22" x14ac:dyDescent="0.2">
      <c r="Q40" s="5" t="s">
        <v>5</v>
      </c>
      <c r="R40" s="5">
        <f>U34</f>
        <v>1</v>
      </c>
      <c r="S40" s="2" t="s">
        <v>16</v>
      </c>
    </row>
    <row r="41" spans="2:22" x14ac:dyDescent="0.2">
      <c r="Q41" s="9" t="s">
        <v>6</v>
      </c>
      <c r="R41" s="9">
        <f>V34</f>
        <v>0</v>
      </c>
      <c r="S41" s="2" t="s">
        <v>17</v>
      </c>
    </row>
  </sheetData>
  <mergeCells count="6">
    <mergeCell ref="L21:V21"/>
    <mergeCell ref="L22:P22"/>
    <mergeCell ref="R22:V22"/>
    <mergeCell ref="L32:P32"/>
    <mergeCell ref="L31:V31"/>
    <mergeCell ref="R32:V3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8613E-B0AB-4C49-BC4A-548C33CC6383}">
  <dimension ref="A2:AH65"/>
  <sheetViews>
    <sheetView topLeftCell="G1" workbookViewId="0">
      <selection activeCell="P23" sqref="P23"/>
    </sheetView>
  </sheetViews>
  <sheetFormatPr baseColWidth="10" defaultRowHeight="16" x14ac:dyDescent="0.2"/>
  <cols>
    <col min="1" max="1" width="14" bestFit="1" customWidth="1"/>
    <col min="9" max="9" width="15.5" bestFit="1" customWidth="1"/>
    <col min="18" max="18" width="15.5" bestFit="1" customWidth="1"/>
  </cols>
  <sheetData>
    <row r="2" spans="1:34" x14ac:dyDescent="0.2">
      <c r="D2" s="11" t="s">
        <v>18</v>
      </c>
      <c r="J2" s="11" t="s">
        <v>75</v>
      </c>
      <c r="N2" s="11" t="s">
        <v>76</v>
      </c>
      <c r="Q2" s="11" t="s">
        <v>77</v>
      </c>
      <c r="V2" s="11" t="s">
        <v>103</v>
      </c>
      <c r="AC2" s="11" t="s">
        <v>82</v>
      </c>
      <c r="AH2" s="11" t="s">
        <v>84</v>
      </c>
    </row>
    <row r="4" spans="1:34" x14ac:dyDescent="0.2">
      <c r="A4" s="32" t="s">
        <v>57</v>
      </c>
      <c r="B4" s="2">
        <v>0.7</v>
      </c>
    </row>
    <row r="15" spans="1:34" x14ac:dyDescent="0.2">
      <c r="B15" s="31" t="s">
        <v>102</v>
      </c>
      <c r="AD15" s="11" t="s">
        <v>83</v>
      </c>
    </row>
    <row r="16" spans="1:34" x14ac:dyDescent="0.2">
      <c r="B16" s="30" t="s">
        <v>100</v>
      </c>
      <c r="C16" s="30"/>
      <c r="D16" s="30"/>
      <c r="E16" s="30"/>
      <c r="F16" s="30"/>
      <c r="G16" s="30"/>
      <c r="H16" s="30"/>
    </row>
    <row r="17" spans="2:23" x14ac:dyDescent="0.2">
      <c r="B17" s="21">
        <v>1</v>
      </c>
      <c r="C17" s="21"/>
      <c r="E17" s="21">
        <v>2</v>
      </c>
      <c r="F17" s="21"/>
      <c r="H17" s="22" t="s">
        <v>93</v>
      </c>
    </row>
    <row r="18" spans="2:23" x14ac:dyDescent="0.2">
      <c r="B18" t="s">
        <v>96</v>
      </c>
      <c r="C18" t="s">
        <v>95</v>
      </c>
      <c r="E18" t="s">
        <v>96</v>
      </c>
      <c r="F18" t="s">
        <v>95</v>
      </c>
      <c r="H18" t="s">
        <v>97</v>
      </c>
    </row>
    <row r="19" spans="2:23" x14ac:dyDescent="0.2">
      <c r="B19" s="27" t="s">
        <v>98</v>
      </c>
      <c r="C19" s="27"/>
      <c r="E19" s="28" t="s">
        <v>73</v>
      </c>
      <c r="F19" s="28"/>
      <c r="H19" s="29" t="s">
        <v>99</v>
      </c>
    </row>
    <row r="20" spans="2:23" x14ac:dyDescent="0.2">
      <c r="B20" s="30" t="s">
        <v>101</v>
      </c>
      <c r="C20" s="30"/>
      <c r="D20" s="30"/>
      <c r="E20" s="30"/>
      <c r="F20" s="30"/>
      <c r="G20" s="30"/>
      <c r="H20" s="30"/>
    </row>
    <row r="23" spans="2:23" x14ac:dyDescent="0.2">
      <c r="B23" s="31" t="s">
        <v>58</v>
      </c>
    </row>
    <row r="24" spans="2:23" x14ac:dyDescent="0.2">
      <c r="I24" s="21" t="s">
        <v>56</v>
      </c>
      <c r="J24" s="21"/>
      <c r="R24" s="21" t="s">
        <v>55</v>
      </c>
      <c r="S24" s="21"/>
      <c r="U24" s="4" t="s">
        <v>59</v>
      </c>
      <c r="W24" s="4" t="s">
        <v>93</v>
      </c>
    </row>
    <row r="25" spans="2:23" x14ac:dyDescent="0.2">
      <c r="C25" t="s">
        <v>47</v>
      </c>
      <c r="F25" t="s">
        <v>48</v>
      </c>
      <c r="I25" s="19" t="s">
        <v>7</v>
      </c>
      <c r="J25" s="20" t="s">
        <v>8</v>
      </c>
      <c r="L25" t="s">
        <v>50</v>
      </c>
      <c r="O25" t="s">
        <v>51</v>
      </c>
      <c r="R25" s="19" t="s">
        <v>7</v>
      </c>
      <c r="S25" s="20" t="s">
        <v>8</v>
      </c>
      <c r="U25">
        <f>S26</f>
        <v>0.56475499156762121</v>
      </c>
      <c r="W25">
        <f>$B$4-U25</f>
        <v>0.13524500843237874</v>
      </c>
    </row>
    <row r="26" spans="2:23" x14ac:dyDescent="0.2">
      <c r="C26" s="1">
        <v>0.1</v>
      </c>
      <c r="D26" s="2">
        <v>0.2</v>
      </c>
      <c r="E26" s="17"/>
      <c r="F26" s="1">
        <v>1</v>
      </c>
      <c r="H26" s="25" t="s">
        <v>49</v>
      </c>
      <c r="I26" s="24">
        <f>C26*F26+D26*F27</f>
        <v>0.14000000000000001</v>
      </c>
      <c r="J26">
        <f>1/(1+EXP(-I26))</f>
        <v>0.5349429451582145</v>
      </c>
      <c r="L26" s="1">
        <v>0.1</v>
      </c>
      <c r="M26" s="2">
        <v>0.3</v>
      </c>
      <c r="O26" s="1">
        <v>1</v>
      </c>
      <c r="Q26" s="25" t="s">
        <v>25</v>
      </c>
      <c r="R26">
        <f>L26*O26+M26*O27</f>
        <v>0.26048288354746435</v>
      </c>
      <c r="S26">
        <f>1/(1+EXP(-R26))</f>
        <v>0.56475499156762121</v>
      </c>
    </row>
    <row r="27" spans="2:23" x14ac:dyDescent="0.2">
      <c r="C27" s="18" t="s">
        <v>52</v>
      </c>
      <c r="D27" s="18" t="s">
        <v>53</v>
      </c>
      <c r="F27" s="2">
        <v>0.2</v>
      </c>
      <c r="L27" s="18" t="s">
        <v>54</v>
      </c>
      <c r="M27" s="18" t="s">
        <v>34</v>
      </c>
      <c r="O27" s="2">
        <f>J26</f>
        <v>0.5349429451582145</v>
      </c>
    </row>
    <row r="30" spans="2:23" x14ac:dyDescent="0.2">
      <c r="B30" s="31" t="s">
        <v>60</v>
      </c>
      <c r="F30" t="s">
        <v>61</v>
      </c>
      <c r="J30" t="s">
        <v>64</v>
      </c>
    </row>
    <row r="31" spans="2:23" x14ac:dyDescent="0.2">
      <c r="F31" s="4" t="s">
        <v>62</v>
      </c>
      <c r="G31" s="23" t="s">
        <v>66</v>
      </c>
      <c r="J31" s="4" t="s">
        <v>65</v>
      </c>
      <c r="K31" s="23" t="s">
        <v>68</v>
      </c>
    </row>
    <row r="32" spans="2:23" x14ac:dyDescent="0.2">
      <c r="G32">
        <f>-(B4-S26)</f>
        <v>-0.13524500843237874</v>
      </c>
      <c r="K32">
        <f>M26*G37</f>
        <v>-9.9732424591808481E-3</v>
      </c>
    </row>
    <row r="33" spans="2:11" x14ac:dyDescent="0.2">
      <c r="F33" s="4" t="s">
        <v>63</v>
      </c>
      <c r="G33" s="23" t="s">
        <v>67</v>
      </c>
      <c r="J33" s="4" t="s">
        <v>71</v>
      </c>
      <c r="K33" s="23" t="s">
        <v>72</v>
      </c>
    </row>
    <row r="34" spans="2:11" x14ac:dyDescent="0.2">
      <c r="G34">
        <f>1/(1+EXP(-R26)) * (1-1/(1+EXP(-R26)))</f>
        <v>0.24580679106707731</v>
      </c>
      <c r="K34">
        <f>1/(1+EXP(-I26)) * (1-1/(1+EXP(-I26)))</f>
        <v>0.24877899058367001</v>
      </c>
    </row>
    <row r="36" spans="2:11" x14ac:dyDescent="0.2">
      <c r="F36" s="4" t="s">
        <v>69</v>
      </c>
      <c r="G36" s="23" t="s">
        <v>70</v>
      </c>
      <c r="J36" s="4" t="s">
        <v>73</v>
      </c>
      <c r="K36" s="23" t="s">
        <v>74</v>
      </c>
    </row>
    <row r="37" spans="2:11" x14ac:dyDescent="0.2">
      <c r="G37">
        <f>G32*G34</f>
        <v>-3.324414153060283E-2</v>
      </c>
      <c r="K37">
        <f>K32*K34</f>
        <v>-2.48113319184121E-3</v>
      </c>
    </row>
    <row r="40" spans="2:11" x14ac:dyDescent="0.2">
      <c r="B40" s="31" t="s">
        <v>85</v>
      </c>
    </row>
    <row r="42" spans="2:11" x14ac:dyDescent="0.2">
      <c r="F42" s="4" t="s">
        <v>78</v>
      </c>
      <c r="H42" s="4" t="s">
        <v>79</v>
      </c>
    </row>
    <row r="43" spans="2:11" x14ac:dyDescent="0.2">
      <c r="F43">
        <f>J26*G37</f>
        <v>-1.7783718979637191E-2</v>
      </c>
      <c r="H43">
        <f>1*G37</f>
        <v>-3.324414153060283E-2</v>
      </c>
    </row>
    <row r="45" spans="2:11" x14ac:dyDescent="0.2">
      <c r="F45" s="4" t="s">
        <v>80</v>
      </c>
      <c r="H45" s="4" t="s">
        <v>81</v>
      </c>
    </row>
    <row r="46" spans="2:11" x14ac:dyDescent="0.2">
      <c r="F46">
        <f>K37*F27</f>
        <v>-4.9622663836824206E-4</v>
      </c>
      <c r="H46">
        <f>1*K37</f>
        <v>-2.48113319184121E-3</v>
      </c>
    </row>
    <row r="49" spans="2:23" x14ac:dyDescent="0.2">
      <c r="B49" s="31" t="s">
        <v>86</v>
      </c>
    </row>
    <row r="51" spans="2:23" x14ac:dyDescent="0.2">
      <c r="C51" s="26" t="s">
        <v>88</v>
      </c>
      <c r="D51" s="2">
        <v>0.1</v>
      </c>
      <c r="F51" s="4" t="s">
        <v>87</v>
      </c>
      <c r="H51" s="4" t="s">
        <v>89</v>
      </c>
    </row>
    <row r="52" spans="2:23" x14ac:dyDescent="0.2">
      <c r="F52">
        <f>M26-D51*F43</f>
        <v>0.30177837189796369</v>
      </c>
      <c r="H52">
        <f>L26-D51*H43</f>
        <v>0.10332441415306029</v>
      </c>
    </row>
    <row r="54" spans="2:23" x14ac:dyDescent="0.2">
      <c r="F54" s="4" t="s">
        <v>90</v>
      </c>
      <c r="H54" s="4" t="s">
        <v>91</v>
      </c>
    </row>
    <row r="55" spans="2:23" x14ac:dyDescent="0.2">
      <c r="F55">
        <f>D26-D51*F46</f>
        <v>0.20004962266383683</v>
      </c>
      <c r="H55">
        <f>C26-D51*H46</f>
        <v>0.10024811331918412</v>
      </c>
    </row>
    <row r="58" spans="2:23" x14ac:dyDescent="0.2">
      <c r="B58" s="31" t="s">
        <v>92</v>
      </c>
    </row>
    <row r="60" spans="2:23" x14ac:dyDescent="0.2">
      <c r="I60" s="21" t="s">
        <v>56</v>
      </c>
      <c r="J60" s="21"/>
      <c r="R60" s="21" t="s">
        <v>55</v>
      </c>
      <c r="S60" s="21"/>
      <c r="U60" s="4" t="s">
        <v>59</v>
      </c>
      <c r="W60" s="4" t="s">
        <v>93</v>
      </c>
    </row>
    <row r="61" spans="2:23" x14ac:dyDescent="0.2">
      <c r="C61" t="s">
        <v>47</v>
      </c>
      <c r="F61" t="s">
        <v>48</v>
      </c>
      <c r="I61" s="19" t="s">
        <v>7</v>
      </c>
      <c r="J61" s="20" t="s">
        <v>8</v>
      </c>
      <c r="L61" t="s">
        <v>50</v>
      </c>
      <c r="O61" t="s">
        <v>51</v>
      </c>
      <c r="R61" s="19" t="s">
        <v>7</v>
      </c>
      <c r="S61" s="20" t="s">
        <v>8</v>
      </c>
      <c r="U61">
        <f>S62</f>
        <v>0.56581046456585216</v>
      </c>
      <c r="W61">
        <f>$B$4-U61</f>
        <v>0.1341895354341478</v>
      </c>
    </row>
    <row r="62" spans="2:23" x14ac:dyDescent="0.2">
      <c r="C62" s="1">
        <f>H55</f>
        <v>0.10024811331918412</v>
      </c>
      <c r="D62" s="2">
        <f>F55</f>
        <v>0.20004962266383683</v>
      </c>
      <c r="E62" s="17"/>
      <c r="F62" s="1">
        <v>1</v>
      </c>
      <c r="H62" s="25" t="s">
        <v>49</v>
      </c>
      <c r="I62" s="24">
        <f>C62*F62+D62*F63</f>
        <v>0.14025803785195148</v>
      </c>
      <c r="J62">
        <f>1/(1+EXP(-I62))</f>
        <v>0.53500713897538899</v>
      </c>
      <c r="L62" s="1">
        <f>H52</f>
        <v>0.10332441415306029</v>
      </c>
      <c r="M62" s="2">
        <f>F52</f>
        <v>0.30177837189796369</v>
      </c>
      <c r="O62" s="1">
        <v>1</v>
      </c>
      <c r="Q62" s="25" t="s">
        <v>25</v>
      </c>
      <c r="R62">
        <f>L62*O62+M62*O63</f>
        <v>0.26477799750684078</v>
      </c>
      <c r="S62">
        <f>1/(1+EXP(-R62))</f>
        <v>0.56581046456585216</v>
      </c>
    </row>
    <row r="63" spans="2:23" x14ac:dyDescent="0.2">
      <c r="C63" s="18" t="s">
        <v>52</v>
      </c>
      <c r="D63" s="18" t="s">
        <v>53</v>
      </c>
      <c r="F63" s="2">
        <v>0.2</v>
      </c>
      <c r="L63" s="18" t="s">
        <v>54</v>
      </c>
      <c r="M63" s="18" t="s">
        <v>34</v>
      </c>
      <c r="O63" s="2">
        <f>J62</f>
        <v>0.53500713897538899</v>
      </c>
    </row>
    <row r="64" spans="2:23" x14ac:dyDescent="0.2">
      <c r="U64" s="4" t="s">
        <v>94</v>
      </c>
    </row>
    <row r="65" spans="2:21" x14ac:dyDescent="0.2">
      <c r="B65" s="4"/>
      <c r="U65">
        <f>W25-W61</f>
        <v>1.0554729982309441E-3</v>
      </c>
    </row>
  </sheetData>
  <mergeCells count="10">
    <mergeCell ref="B16:H16"/>
    <mergeCell ref="B20:H20"/>
    <mergeCell ref="I24:J24"/>
    <mergeCell ref="R24:S24"/>
    <mergeCell ref="I60:J60"/>
    <mergeCell ref="R60:S60"/>
    <mergeCell ref="B17:C17"/>
    <mergeCell ref="E17:F17"/>
    <mergeCell ref="E19:F19"/>
    <mergeCell ref="B19:C1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Processing</vt:lpstr>
      <vt:lpstr>Backprop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Rick Chakra</dc:creator>
  <cp:lastModifiedBy>Rick Chakra</cp:lastModifiedBy>
  <dcterms:created xsi:type="dcterms:W3CDTF">2023-10-20T01:13:03Z</dcterms:created>
  <dcterms:modified xsi:type="dcterms:W3CDTF">2023-10-25T21:09:45Z</dcterms:modified>
</cp:coreProperties>
</file>