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2800" yWindow="0" windowWidth="12800" windowHeight="15460" tabRatio="500" firstSheet="6" activeTab="6"/>
  </bookViews>
  <sheets>
    <sheet name="German 1" sheetId="2" r:id="rId1"/>
    <sheet name="German 2" sheetId="3" r:id="rId2"/>
    <sheet name="German 3" sheetId="4" r:id="rId3"/>
    <sheet name="French 1" sheetId="5" r:id="rId4"/>
    <sheet name="French 2" sheetId="6" r:id="rId5"/>
    <sheet name="French 3" sheetId="7" r:id="rId6"/>
    <sheet name="English 1" sheetId="9" r:id="rId7"/>
    <sheet name="English 2" sheetId="10" r:id="rId8"/>
    <sheet name="English 3" sheetId="11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L7" i="9" l="1"/>
  <c r="AL6" i="9"/>
  <c r="L4" i="9"/>
  <c r="M4" i="9"/>
  <c r="N4" i="9"/>
  <c r="O4" i="9"/>
  <c r="P4" i="9"/>
  <c r="R4" i="9"/>
  <c r="T4" i="9"/>
  <c r="V4" i="9"/>
  <c r="W4" i="9"/>
  <c r="Y4" i="9"/>
  <c r="AA4" i="9"/>
  <c r="AB4" i="9"/>
  <c r="AC4" i="9"/>
  <c r="AD4" i="9"/>
  <c r="AH4" i="9"/>
  <c r="AL4" i="9"/>
  <c r="AL3" i="9"/>
  <c r="C24" i="11"/>
  <c r="C19" i="11"/>
  <c r="C18" i="11"/>
  <c r="C17" i="11"/>
  <c r="C16" i="11"/>
  <c r="C15" i="11"/>
  <c r="C13" i="11"/>
  <c r="C12" i="11"/>
  <c r="C11" i="11"/>
  <c r="C10" i="11"/>
  <c r="C9" i="11"/>
  <c r="C8" i="11"/>
  <c r="C6" i="11"/>
  <c r="C5" i="11"/>
  <c r="C4" i="11"/>
  <c r="C3" i="11"/>
  <c r="C2" i="11"/>
  <c r="E28" i="10"/>
  <c r="D28" i="10"/>
  <c r="C2" i="10"/>
  <c r="C3" i="10"/>
  <c r="C4" i="10"/>
  <c r="C6" i="10"/>
  <c r="C8" i="10"/>
  <c r="C10" i="10"/>
  <c r="C12" i="10"/>
  <c r="C13" i="10"/>
  <c r="C16" i="10"/>
  <c r="C17" i="10"/>
  <c r="C18" i="10"/>
  <c r="C19" i="10"/>
  <c r="C24" i="10"/>
  <c r="C28" i="10"/>
  <c r="B28" i="10"/>
  <c r="G29" i="9"/>
  <c r="D3" i="9"/>
  <c r="D4" i="9"/>
  <c r="D5" i="9"/>
  <c r="D6" i="9"/>
  <c r="D7" i="9"/>
  <c r="D9" i="9"/>
  <c r="D11" i="9"/>
  <c r="D13" i="9"/>
  <c r="D14" i="9"/>
  <c r="D16" i="9"/>
  <c r="D18" i="9"/>
  <c r="D19" i="9"/>
  <c r="D20" i="9"/>
  <c r="D21" i="9"/>
  <c r="D25" i="9"/>
  <c r="D29" i="9"/>
  <c r="F29" i="9"/>
  <c r="C29" i="9"/>
  <c r="C22" i="7"/>
  <c r="C19" i="7"/>
  <c r="C17" i="7"/>
  <c r="C16" i="7"/>
  <c r="C15" i="7"/>
  <c r="C14" i="7"/>
  <c r="C13" i="7"/>
  <c r="C11" i="7"/>
  <c r="C9" i="7"/>
  <c r="C6" i="7"/>
  <c r="C5" i="7"/>
  <c r="C4" i="7"/>
  <c r="C2" i="7"/>
  <c r="C19" i="6"/>
  <c r="C17" i="6"/>
  <c r="C16" i="6"/>
  <c r="C15" i="6"/>
  <c r="C14" i="6"/>
  <c r="C13" i="6"/>
  <c r="C12" i="6"/>
  <c r="C10" i="6"/>
  <c r="C9" i="6"/>
  <c r="C6" i="6"/>
  <c r="C5" i="6"/>
  <c r="C4" i="6"/>
  <c r="C3" i="6"/>
  <c r="C2" i="6"/>
  <c r="C20" i="5"/>
  <c r="C19" i="5"/>
  <c r="C18" i="5"/>
  <c r="C17" i="5"/>
  <c r="C15" i="5"/>
  <c r="C14" i="5"/>
  <c r="C13" i="5"/>
  <c r="C10" i="5"/>
  <c r="C9" i="5"/>
  <c r="C8" i="5"/>
  <c r="C6" i="5"/>
  <c r="C5" i="5"/>
  <c r="C4" i="5"/>
  <c r="C27" i="4"/>
  <c r="C24" i="4"/>
  <c r="C23" i="4"/>
  <c r="C22" i="4"/>
  <c r="C18" i="4"/>
  <c r="C17" i="4"/>
  <c r="C16" i="4"/>
  <c r="C15" i="4"/>
  <c r="C11" i="4"/>
  <c r="C10" i="4"/>
  <c r="C9" i="4"/>
  <c r="C8" i="4"/>
  <c r="C7" i="4"/>
  <c r="C6" i="4"/>
  <c r="C5" i="4"/>
  <c r="C4" i="4"/>
  <c r="C3" i="4"/>
  <c r="C2" i="4"/>
  <c r="C24" i="3"/>
  <c r="C23" i="3"/>
  <c r="C22" i="3"/>
  <c r="C19" i="3"/>
  <c r="C18" i="3"/>
  <c r="C16" i="3"/>
  <c r="C15" i="3"/>
  <c r="C11" i="3"/>
  <c r="C10" i="3"/>
  <c r="C8" i="3"/>
  <c r="C7" i="3"/>
  <c r="C6" i="3"/>
  <c r="C5" i="3"/>
  <c r="C27" i="2"/>
  <c r="C24" i="2"/>
  <c r="C23" i="2"/>
  <c r="C22" i="2"/>
  <c r="C19" i="2"/>
  <c r="C18" i="2"/>
  <c r="C15" i="2"/>
  <c r="C11" i="2"/>
  <c r="C10" i="2"/>
  <c r="C8" i="2"/>
  <c r="C7" i="2"/>
  <c r="C5" i="2"/>
  <c r="C3" i="2"/>
  <c r="C2" i="2"/>
</calcChain>
</file>

<file path=xl/sharedStrings.xml><?xml version="1.0" encoding="utf-8"?>
<sst xmlns="http://schemas.openxmlformats.org/spreadsheetml/2006/main" count="665" uniqueCount="63">
  <si>
    <t>Alphbelt letters</t>
  </si>
  <si>
    <t>Frequency in Code</t>
  </si>
  <si>
    <t>Frequency in German 1</t>
  </si>
  <si>
    <t>Anova: Single Factor</t>
  </si>
  <si>
    <t>A</t>
  </si>
  <si>
    <t>B</t>
  </si>
  <si>
    <t>SUMMARY</t>
  </si>
  <si>
    <t>C</t>
  </si>
  <si>
    <t>Groups</t>
  </si>
  <si>
    <t>Count</t>
  </si>
  <si>
    <t>Sum</t>
  </si>
  <si>
    <t>Average</t>
  </si>
  <si>
    <t>Variance</t>
  </si>
  <si>
    <t>D</t>
  </si>
  <si>
    <t>E</t>
  </si>
  <si>
    <t>G</t>
  </si>
  <si>
    <t>I</t>
  </si>
  <si>
    <t>L</t>
  </si>
  <si>
    <t>ANOVA</t>
  </si>
  <si>
    <t>M</t>
  </si>
  <si>
    <t>Source of Variation</t>
  </si>
  <si>
    <t>SS</t>
  </si>
  <si>
    <t>df</t>
  </si>
  <si>
    <t>MS</t>
  </si>
  <si>
    <t>F</t>
  </si>
  <si>
    <t>P-value</t>
  </si>
  <si>
    <t>F crit</t>
  </si>
  <si>
    <t>N</t>
  </si>
  <si>
    <t>Between Groups</t>
  </si>
  <si>
    <t>O</t>
  </si>
  <si>
    <t>Within Groups</t>
  </si>
  <si>
    <t>P</t>
  </si>
  <si>
    <t>Q</t>
  </si>
  <si>
    <t>Total</t>
  </si>
  <si>
    <t>R</t>
  </si>
  <si>
    <t>S</t>
  </si>
  <si>
    <t>T</t>
  </si>
  <si>
    <t>H</t>
  </si>
  <si>
    <t>J</t>
  </si>
  <si>
    <t>K</t>
  </si>
  <si>
    <t>U</t>
  </si>
  <si>
    <t>V</t>
  </si>
  <si>
    <t>W</t>
  </si>
  <si>
    <t>X</t>
  </si>
  <si>
    <t>Y</t>
  </si>
  <si>
    <t>Z</t>
  </si>
  <si>
    <t>Frequency in German 2</t>
  </si>
  <si>
    <t>Frequency in German 3</t>
  </si>
  <si>
    <t>Frequency in French 1</t>
  </si>
  <si>
    <t>Frequency in French 2</t>
  </si>
  <si>
    <t>Frequency in French 3</t>
  </si>
  <si>
    <t>Number in Code</t>
  </si>
  <si>
    <t>Frequency in English 1</t>
  </si>
  <si>
    <t>Number in English 1</t>
  </si>
  <si>
    <t>Total:</t>
  </si>
  <si>
    <t>Frequency in English1</t>
  </si>
  <si>
    <t>Frequency in English 2</t>
  </si>
  <si>
    <t>Number in English 2</t>
  </si>
  <si>
    <t>Frequency in English2</t>
  </si>
  <si>
    <t>Frequency in English 3</t>
  </si>
  <si>
    <t>P-Value</t>
  </si>
  <si>
    <t>Code</t>
  </si>
  <si>
    <t>English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</si>
</sst>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黑体"/>
      <family val="3"/>
      <charset val="134"/>
    </font>
    <font>
      <i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2" fillId="0" borderId="1" xfId="1" applyFont="1" applyFill="1" applyBorder="1" applyAlignment="1">
      <alignment horizontal="center"/>
    </xf>
    <xf numFmtId="0" fontId="1" fillId="0" borderId="0" xfId="1" applyFill="1" applyBorder="1" applyAlignment="1"/>
    <xf numFmtId="0" fontId="1" fillId="0" borderId="2" xfId="1" applyFill="1" applyBorder="1" applyAlignment="1"/>
    <xf numFmtId="0" fontId="3" fillId="0" borderId="1" xfId="1" applyFont="1" applyFill="1" applyBorder="1" applyAlignment="1">
      <alignment horizontal="center"/>
    </xf>
    <xf numFmtId="0" fontId="2" fillId="0" borderId="0" xfId="1" applyFont="1" applyFill="1" applyBorder="1" applyAlignment="1"/>
    <xf numFmtId="0" fontId="2" fillId="0" borderId="2" xfId="1" applyFont="1" applyFill="1" applyBorder="1" applyAlignment="1"/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14" sqref="B14"/>
    </sheetView>
  </sheetViews>
  <sheetFormatPr baseColWidth="10" defaultColWidth="8.83203125" defaultRowHeight="14" x14ac:dyDescent="0"/>
  <cols>
    <col min="1" max="1" width="18.5" style="1" customWidth="1"/>
    <col min="2" max="2" width="18.1640625" style="1" customWidth="1"/>
    <col min="3" max="3" width="21.6640625" style="1" customWidth="1"/>
    <col min="4" max="4" width="8.83203125" style="1"/>
    <col min="5" max="5" width="23.1640625" style="1" customWidth="1"/>
    <col min="6" max="16384" width="8.83203125" style="1"/>
  </cols>
  <sheetData>
    <row r="1" spans="1:11">
      <c r="A1" s="1" t="s">
        <v>0</v>
      </c>
      <c r="B1" s="1" t="s">
        <v>1</v>
      </c>
      <c r="C1" s="1" t="s">
        <v>2</v>
      </c>
      <c r="E1" s="2" t="s">
        <v>3</v>
      </c>
    </row>
    <row r="2" spans="1:11">
      <c r="A2" s="1" t="s">
        <v>4</v>
      </c>
      <c r="B2" s="1">
        <v>0.18179999999999999</v>
      </c>
      <c r="C2" s="1">
        <f>4/44</f>
        <v>9.0909090909090912E-2</v>
      </c>
    </row>
    <row r="3" spans="1:11" ht="15" thickBot="1">
      <c r="A3" s="1" t="s">
        <v>5</v>
      </c>
      <c r="B3" s="1">
        <v>0.11360000000000001</v>
      </c>
      <c r="C3" s="1">
        <f>2/44</f>
        <v>4.5454545454545456E-2</v>
      </c>
      <c r="E3" s="1" t="s">
        <v>6</v>
      </c>
    </row>
    <row r="4" spans="1:11">
      <c r="A4" s="1" t="s">
        <v>7</v>
      </c>
      <c r="B4" s="1">
        <v>2.2700000000000001E-2</v>
      </c>
      <c r="C4" s="1">
        <v>0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</row>
    <row r="5" spans="1:11">
      <c r="A5" s="1" t="s">
        <v>13</v>
      </c>
      <c r="B5" s="1">
        <v>2.2700000000000001E-2</v>
      </c>
      <c r="C5" s="1">
        <f>14/44</f>
        <v>0.31818181818181818</v>
      </c>
      <c r="E5" s="4" t="s">
        <v>1</v>
      </c>
      <c r="F5" s="4">
        <v>26</v>
      </c>
      <c r="G5" s="4">
        <v>0.99950000000000017</v>
      </c>
      <c r="H5" s="4">
        <v>3.8442307692307699E-2</v>
      </c>
      <c r="I5" s="4">
        <v>2.5928465384615395E-3</v>
      </c>
    </row>
    <row r="6" spans="1:11" ht="15" thickBot="1">
      <c r="A6" s="1" t="s">
        <v>14</v>
      </c>
      <c r="B6" s="1">
        <v>2.2700000000000001E-2</v>
      </c>
      <c r="C6" s="1">
        <v>0</v>
      </c>
      <c r="E6" s="5" t="s">
        <v>2</v>
      </c>
      <c r="F6" s="5">
        <v>26</v>
      </c>
      <c r="G6" s="5">
        <v>0.99999999999999967</v>
      </c>
      <c r="H6" s="5">
        <v>3.846153846153845E-2</v>
      </c>
      <c r="I6" s="5">
        <v>4.4945963127781333E-3</v>
      </c>
    </row>
    <row r="7" spans="1:11">
      <c r="A7" s="1" t="s">
        <v>15</v>
      </c>
      <c r="B7" s="1">
        <v>4.5400000000000003E-2</v>
      </c>
      <c r="C7" s="1">
        <f>5/44</f>
        <v>0.11363636363636363</v>
      </c>
    </row>
    <row r="8" spans="1:11">
      <c r="A8" s="1" t="s">
        <v>16</v>
      </c>
      <c r="B8" s="1">
        <v>9.0999999999999998E-2</v>
      </c>
      <c r="C8" s="1">
        <f>1/44</f>
        <v>2.2727272727272728E-2</v>
      </c>
    </row>
    <row r="9" spans="1:11" ht="15" thickBot="1">
      <c r="A9" s="1" t="s">
        <v>17</v>
      </c>
      <c r="B9" s="1">
        <v>2.2700000000000001E-2</v>
      </c>
      <c r="C9" s="1">
        <v>0</v>
      </c>
      <c r="E9" s="2" t="s">
        <v>18</v>
      </c>
    </row>
    <row r="10" spans="1:11">
      <c r="A10" s="1" t="s">
        <v>19</v>
      </c>
      <c r="B10" s="1">
        <v>0.1363</v>
      </c>
      <c r="C10" s="1">
        <f>3/44</f>
        <v>6.8181818181818177E-2</v>
      </c>
      <c r="E10" s="3" t="s">
        <v>20</v>
      </c>
      <c r="F10" s="6" t="s">
        <v>21</v>
      </c>
      <c r="G10" s="6" t="s">
        <v>22</v>
      </c>
      <c r="H10" s="6" t="s">
        <v>23</v>
      </c>
      <c r="I10" s="6" t="s">
        <v>24</v>
      </c>
      <c r="J10" s="6" t="s">
        <v>25</v>
      </c>
      <c r="K10" s="6" t="s">
        <v>26</v>
      </c>
    </row>
    <row r="11" spans="1:11">
      <c r="A11" s="1" t="s">
        <v>27</v>
      </c>
      <c r="B11" s="1">
        <v>2.2700000000000001E-2</v>
      </c>
      <c r="C11" s="1">
        <f>1/44</f>
        <v>2.2727272727272728E-2</v>
      </c>
      <c r="E11" s="7" t="s">
        <v>28</v>
      </c>
      <c r="F11" s="4">
        <v>4.8076922165574132E-9</v>
      </c>
      <c r="G11" s="4">
        <v>1</v>
      </c>
      <c r="H11" s="4">
        <v>4.8076922165574132E-9</v>
      </c>
      <c r="I11" s="4">
        <v>1.356678936950158E-6</v>
      </c>
      <c r="J11" s="4">
        <v>0.99907528654932487</v>
      </c>
      <c r="K11" s="4">
        <v>4.0343097068029978</v>
      </c>
    </row>
    <row r="12" spans="1:11">
      <c r="A12" s="1" t="s">
        <v>29</v>
      </c>
      <c r="B12" s="1">
        <v>4.5400000000000003E-2</v>
      </c>
      <c r="C12" s="1">
        <v>0</v>
      </c>
      <c r="E12" s="7" t="s">
        <v>30</v>
      </c>
      <c r="F12" s="4">
        <v>0.17718607128099165</v>
      </c>
      <c r="G12" s="4">
        <v>50</v>
      </c>
      <c r="H12" s="4">
        <v>3.5437214256198329E-3</v>
      </c>
      <c r="I12" s="4"/>
      <c r="J12" s="4"/>
      <c r="K12" s="4"/>
    </row>
    <row r="13" spans="1:11">
      <c r="A13" s="1" t="s">
        <v>31</v>
      </c>
      <c r="B13" s="1">
        <v>4.5400000000000003E-2</v>
      </c>
      <c r="C13" s="1">
        <v>0</v>
      </c>
      <c r="E13" s="7"/>
      <c r="F13" s="4"/>
      <c r="G13" s="4"/>
      <c r="H13" s="4"/>
      <c r="I13" s="4"/>
      <c r="J13" s="4"/>
      <c r="K13" s="4"/>
    </row>
    <row r="14" spans="1:11" ht="15" thickBot="1">
      <c r="A14" s="1" t="s">
        <v>32</v>
      </c>
      <c r="B14" s="1">
        <v>2.2700000000000001E-2</v>
      </c>
      <c r="C14" s="1">
        <v>0</v>
      </c>
      <c r="E14" s="8" t="s">
        <v>33</v>
      </c>
      <c r="F14" s="5">
        <v>0.17718607608868386</v>
      </c>
      <c r="G14" s="5">
        <v>51</v>
      </c>
      <c r="H14" s="5"/>
      <c r="I14" s="5"/>
      <c r="J14" s="5"/>
      <c r="K14" s="5"/>
    </row>
    <row r="15" spans="1:11">
      <c r="A15" s="1" t="s">
        <v>34</v>
      </c>
      <c r="B15" s="1">
        <v>2.2700000000000001E-2</v>
      </c>
      <c r="C15" s="1">
        <f>1/44</f>
        <v>2.2727272727272728E-2</v>
      </c>
    </row>
    <row r="16" spans="1:11">
      <c r="A16" s="1" t="s">
        <v>35</v>
      </c>
      <c r="B16" s="1">
        <v>4.5400000000000003E-2</v>
      </c>
      <c r="C16" s="1">
        <v>0</v>
      </c>
    </row>
    <row r="17" spans="1:11">
      <c r="A17" s="1" t="s">
        <v>36</v>
      </c>
      <c r="B17" s="1">
        <v>0.1363</v>
      </c>
      <c r="C17" s="1">
        <v>0</v>
      </c>
      <c r="E17" s="2" t="s">
        <v>3</v>
      </c>
    </row>
    <row r="18" spans="1:11">
      <c r="A18" s="1" t="s">
        <v>24</v>
      </c>
      <c r="B18" s="1">
        <v>0</v>
      </c>
      <c r="C18" s="1">
        <f>2/44</f>
        <v>4.5454545454545456E-2</v>
      </c>
    </row>
    <row r="19" spans="1:11" ht="15" thickBot="1">
      <c r="A19" s="1" t="s">
        <v>37</v>
      </c>
      <c r="B19" s="1">
        <v>0</v>
      </c>
      <c r="C19" s="1">
        <f>1/44</f>
        <v>2.2727272727272728E-2</v>
      </c>
      <c r="E19" s="1" t="s">
        <v>6</v>
      </c>
    </row>
    <row r="20" spans="1:11">
      <c r="A20" s="1" t="s">
        <v>38</v>
      </c>
      <c r="B20" s="1">
        <v>0</v>
      </c>
      <c r="C20" s="1">
        <v>0</v>
      </c>
      <c r="E20" s="3" t="s">
        <v>8</v>
      </c>
      <c r="F20" s="3" t="s">
        <v>9</v>
      </c>
      <c r="G20" s="3" t="s">
        <v>10</v>
      </c>
      <c r="H20" s="3" t="s">
        <v>11</v>
      </c>
      <c r="I20" s="3" t="s">
        <v>12</v>
      </c>
    </row>
    <row r="21" spans="1:11">
      <c r="A21" s="1" t="s">
        <v>39</v>
      </c>
      <c r="B21" s="1">
        <v>0</v>
      </c>
      <c r="C21" s="1">
        <v>0</v>
      </c>
      <c r="E21" s="4" t="s">
        <v>1</v>
      </c>
      <c r="F21" s="4">
        <v>16</v>
      </c>
      <c r="G21" s="4">
        <v>0.99950000000000017</v>
      </c>
      <c r="H21" s="4">
        <v>6.246875000000001E-2</v>
      </c>
      <c r="I21" s="4">
        <v>2.7204489583333344E-3</v>
      </c>
    </row>
    <row r="22" spans="1:11" ht="15" thickBot="1">
      <c r="A22" s="1" t="s">
        <v>40</v>
      </c>
      <c r="B22" s="1">
        <v>0</v>
      </c>
      <c r="C22" s="1">
        <f>5/44</f>
        <v>0.11363636363636363</v>
      </c>
      <c r="E22" s="5" t="s">
        <v>2</v>
      </c>
      <c r="F22" s="5">
        <v>16</v>
      </c>
      <c r="G22" s="5">
        <v>0.70454545454545436</v>
      </c>
      <c r="H22" s="5">
        <v>4.4034090909090898E-2</v>
      </c>
      <c r="I22" s="5">
        <v>6.6438533057851263E-3</v>
      </c>
    </row>
    <row r="23" spans="1:11">
      <c r="A23" s="1" t="s">
        <v>41</v>
      </c>
      <c r="B23" s="1">
        <v>0</v>
      </c>
      <c r="C23" s="1">
        <f>2/44</f>
        <v>4.5454545454545456E-2</v>
      </c>
    </row>
    <row r="24" spans="1:11">
      <c r="A24" s="1" t="s">
        <v>42</v>
      </c>
      <c r="B24" s="1">
        <v>0</v>
      </c>
      <c r="C24" s="1">
        <f>2/44</f>
        <v>4.5454545454545456E-2</v>
      </c>
    </row>
    <row r="25" spans="1:11" ht="15" thickBot="1">
      <c r="A25" s="1" t="s">
        <v>43</v>
      </c>
      <c r="B25" s="1">
        <v>0</v>
      </c>
      <c r="C25" s="1">
        <v>0</v>
      </c>
      <c r="E25" s="2" t="s">
        <v>18</v>
      </c>
    </row>
    <row r="26" spans="1:11">
      <c r="A26" s="1" t="s">
        <v>44</v>
      </c>
      <c r="B26" s="1">
        <v>0</v>
      </c>
      <c r="C26" s="1">
        <v>0</v>
      </c>
      <c r="E26" s="3" t="s">
        <v>20</v>
      </c>
      <c r="F26" s="6" t="s">
        <v>21</v>
      </c>
      <c r="G26" s="6" t="s">
        <v>22</v>
      </c>
      <c r="H26" s="6" t="s">
        <v>23</v>
      </c>
      <c r="I26" s="6" t="s">
        <v>24</v>
      </c>
      <c r="J26" s="6" t="s">
        <v>25</v>
      </c>
      <c r="K26" s="6" t="s">
        <v>26</v>
      </c>
    </row>
    <row r="27" spans="1:11">
      <c r="A27" s="1" t="s">
        <v>45</v>
      </c>
      <c r="B27" s="1">
        <v>0</v>
      </c>
      <c r="C27" s="1">
        <f>1/44</f>
        <v>2.2727272727272728E-2</v>
      </c>
      <c r="E27" s="7" t="s">
        <v>28</v>
      </c>
      <c r="F27" s="4">
        <v>2.7186932463843516E-3</v>
      </c>
      <c r="G27" s="4">
        <v>1</v>
      </c>
      <c r="H27" s="4">
        <v>2.7186932463843516E-3</v>
      </c>
      <c r="I27" s="4">
        <v>0.58065046806566023</v>
      </c>
      <c r="J27" s="4">
        <v>0.45200702886877919</v>
      </c>
      <c r="K27" s="4">
        <v>4.1708767857666915</v>
      </c>
    </row>
    <row r="28" spans="1:11">
      <c r="E28" s="7" t="s">
        <v>30</v>
      </c>
      <c r="F28" s="4">
        <v>0.14046453396177683</v>
      </c>
      <c r="G28" s="4">
        <v>30</v>
      </c>
      <c r="H28" s="4">
        <v>4.682151132059228E-3</v>
      </c>
      <c r="I28" s="4"/>
      <c r="J28" s="4"/>
      <c r="K28" s="4"/>
    </row>
    <row r="29" spans="1:11">
      <c r="E29" s="7"/>
      <c r="F29" s="4"/>
      <c r="G29" s="4"/>
      <c r="H29" s="4"/>
      <c r="I29" s="4"/>
      <c r="J29" s="4"/>
      <c r="K29" s="4"/>
    </row>
    <row r="30" spans="1:11" ht="15" thickBot="1">
      <c r="E30" s="8" t="s">
        <v>33</v>
      </c>
      <c r="F30" s="5">
        <v>0.14318322720816118</v>
      </c>
      <c r="G30" s="5">
        <v>31</v>
      </c>
      <c r="H30" s="5"/>
      <c r="I30" s="5"/>
      <c r="J30" s="5"/>
      <c r="K30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14" sqref="B14"/>
    </sheetView>
  </sheetViews>
  <sheetFormatPr baseColWidth="10" defaultColWidth="8.83203125" defaultRowHeight="14" x14ac:dyDescent="0"/>
  <cols>
    <col min="1" max="1" width="18.5" style="1" customWidth="1"/>
    <col min="2" max="2" width="18.33203125" style="1" customWidth="1"/>
    <col min="3" max="3" width="22.33203125" style="1" customWidth="1"/>
    <col min="4" max="4" width="8.83203125" style="1"/>
    <col min="5" max="5" width="24" style="1" customWidth="1"/>
    <col min="6" max="16384" width="8.83203125" style="1"/>
  </cols>
  <sheetData>
    <row r="1" spans="1:11">
      <c r="A1" s="1" t="s">
        <v>0</v>
      </c>
      <c r="B1" s="1" t="s">
        <v>1</v>
      </c>
      <c r="C1" s="1" t="s">
        <v>46</v>
      </c>
      <c r="E1" s="2" t="s">
        <v>3</v>
      </c>
    </row>
    <row r="2" spans="1:11">
      <c r="A2" s="1" t="s">
        <v>4</v>
      </c>
      <c r="B2" s="1">
        <v>0.18179999999999999</v>
      </c>
      <c r="C2" s="1">
        <v>0</v>
      </c>
    </row>
    <row r="3" spans="1:11" ht="15" thickBot="1">
      <c r="A3" s="1" t="s">
        <v>5</v>
      </c>
      <c r="B3" s="1">
        <v>0.11360000000000001</v>
      </c>
      <c r="C3" s="1">
        <v>0</v>
      </c>
      <c r="E3" s="1" t="s">
        <v>6</v>
      </c>
    </row>
    <row r="4" spans="1:11">
      <c r="A4" s="1" t="s">
        <v>7</v>
      </c>
      <c r="B4" s="1">
        <v>2.2700000000000001E-2</v>
      </c>
      <c r="C4" s="1">
        <v>0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</row>
    <row r="5" spans="1:11">
      <c r="A5" s="1" t="s">
        <v>13</v>
      </c>
      <c r="B5" s="1">
        <v>2.2700000000000001E-2</v>
      </c>
      <c r="C5" s="1">
        <f>12/44</f>
        <v>0.27272727272727271</v>
      </c>
      <c r="E5" s="4" t="s">
        <v>1</v>
      </c>
      <c r="F5" s="4">
        <v>26</v>
      </c>
      <c r="G5" s="4">
        <v>0.99950000000000017</v>
      </c>
      <c r="H5" s="4">
        <v>3.8442307692307699E-2</v>
      </c>
      <c r="I5" s="4">
        <v>2.5928465384615395E-3</v>
      </c>
    </row>
    <row r="6" spans="1:11" ht="15" thickBot="1">
      <c r="A6" s="1" t="s">
        <v>14</v>
      </c>
      <c r="B6" s="1">
        <v>2.2700000000000001E-2</v>
      </c>
      <c r="C6" s="1">
        <f>4/44</f>
        <v>9.0909090909090912E-2</v>
      </c>
      <c r="E6" s="5" t="s">
        <v>46</v>
      </c>
      <c r="F6" s="5">
        <v>26</v>
      </c>
      <c r="G6" s="5">
        <v>0.99999999999999978</v>
      </c>
      <c r="H6" s="5">
        <v>3.846153846153845E-2</v>
      </c>
      <c r="I6" s="5">
        <v>3.5855054036872214E-3</v>
      </c>
    </row>
    <row r="7" spans="1:11">
      <c r="A7" s="1" t="s">
        <v>15</v>
      </c>
      <c r="B7" s="1">
        <v>4.5400000000000003E-2</v>
      </c>
      <c r="C7" s="1">
        <f>4/44</f>
        <v>9.0909090909090912E-2</v>
      </c>
    </row>
    <row r="8" spans="1:11">
      <c r="A8" s="1" t="s">
        <v>16</v>
      </c>
      <c r="B8" s="1">
        <v>9.0999999999999998E-2</v>
      </c>
      <c r="C8" s="1">
        <f>3/44</f>
        <v>6.8181818181818177E-2</v>
      </c>
    </row>
    <row r="9" spans="1:11" ht="15" thickBot="1">
      <c r="A9" s="1" t="s">
        <v>17</v>
      </c>
      <c r="B9" s="1">
        <v>2.2700000000000001E-2</v>
      </c>
      <c r="C9" s="1">
        <v>0</v>
      </c>
      <c r="E9" s="2" t="s">
        <v>18</v>
      </c>
    </row>
    <row r="10" spans="1:11">
      <c r="A10" s="1" t="s">
        <v>19</v>
      </c>
      <c r="B10" s="1">
        <v>0.1363</v>
      </c>
      <c r="C10" s="1">
        <f>5/44</f>
        <v>0.11363636363636363</v>
      </c>
      <c r="E10" s="3" t="s">
        <v>20</v>
      </c>
      <c r="F10" s="6" t="s">
        <v>21</v>
      </c>
      <c r="G10" s="6" t="s">
        <v>22</v>
      </c>
      <c r="H10" s="6" t="s">
        <v>23</v>
      </c>
      <c r="I10" s="6" t="s">
        <v>24</v>
      </c>
      <c r="J10" s="6" t="s">
        <v>25</v>
      </c>
      <c r="K10" s="6" t="s">
        <v>26</v>
      </c>
    </row>
    <row r="11" spans="1:11">
      <c r="A11" s="1" t="s">
        <v>27</v>
      </c>
      <c r="B11" s="1">
        <v>2.2700000000000001E-2</v>
      </c>
      <c r="C11" s="1">
        <f>2/44</f>
        <v>4.5454545454545456E-2</v>
      </c>
      <c r="E11" s="7" t="s">
        <v>28</v>
      </c>
      <c r="F11" s="4">
        <v>4.8076922443129888E-9</v>
      </c>
      <c r="G11" s="4">
        <v>1</v>
      </c>
      <c r="H11" s="4">
        <v>4.8076922443129888E-9</v>
      </c>
      <c r="I11" s="4">
        <v>1.5563024862714217E-6</v>
      </c>
      <c r="J11" s="4">
        <v>0.99900958861390055</v>
      </c>
      <c r="K11" s="4">
        <v>4.0343097068029978</v>
      </c>
    </row>
    <row r="12" spans="1:11">
      <c r="A12" s="1" t="s">
        <v>29</v>
      </c>
      <c r="B12" s="1">
        <v>4.5400000000000003E-2</v>
      </c>
      <c r="C12" s="1">
        <v>0</v>
      </c>
      <c r="E12" s="7" t="s">
        <v>30</v>
      </c>
      <c r="F12" s="4">
        <v>0.15445879855371891</v>
      </c>
      <c r="G12" s="4">
        <v>50</v>
      </c>
      <c r="H12" s="4">
        <v>3.0891759710743785E-3</v>
      </c>
      <c r="I12" s="4"/>
      <c r="J12" s="4"/>
      <c r="K12" s="4"/>
    </row>
    <row r="13" spans="1:11">
      <c r="A13" s="1" t="s">
        <v>31</v>
      </c>
      <c r="B13" s="1">
        <v>4.5400000000000003E-2</v>
      </c>
      <c r="C13" s="1">
        <v>0</v>
      </c>
      <c r="E13" s="7"/>
      <c r="F13" s="4"/>
      <c r="G13" s="4"/>
      <c r="H13" s="4"/>
      <c r="I13" s="4"/>
      <c r="J13" s="4"/>
      <c r="K13" s="4"/>
    </row>
    <row r="14" spans="1:11" ht="15" thickBot="1">
      <c r="A14" s="1" t="s">
        <v>32</v>
      </c>
      <c r="B14" s="1">
        <v>2.2700000000000001E-2</v>
      </c>
      <c r="C14" s="1">
        <v>0</v>
      </c>
      <c r="E14" s="8" t="s">
        <v>33</v>
      </c>
      <c r="F14" s="5">
        <v>0.15445880336141116</v>
      </c>
      <c r="G14" s="5">
        <v>51</v>
      </c>
      <c r="H14" s="5"/>
      <c r="I14" s="5"/>
      <c r="J14" s="5"/>
      <c r="K14" s="5"/>
    </row>
    <row r="15" spans="1:11">
      <c r="A15" s="1" t="s">
        <v>34</v>
      </c>
      <c r="B15" s="1">
        <v>2.2700000000000001E-2</v>
      </c>
      <c r="C15" s="1">
        <f>1/44</f>
        <v>2.2727272727272728E-2</v>
      </c>
    </row>
    <row r="16" spans="1:11">
      <c r="A16" s="1" t="s">
        <v>35</v>
      </c>
      <c r="B16" s="1">
        <v>4.5400000000000003E-2</v>
      </c>
      <c r="C16" s="1">
        <f>1/44</f>
        <v>2.2727272727272728E-2</v>
      </c>
    </row>
    <row r="17" spans="1:11">
      <c r="A17" s="1" t="s">
        <v>36</v>
      </c>
      <c r="B17" s="1">
        <v>0.1363</v>
      </c>
      <c r="C17" s="1">
        <v>0</v>
      </c>
      <c r="E17" s="2" t="s">
        <v>3</v>
      </c>
    </row>
    <row r="18" spans="1:11">
      <c r="A18" s="1" t="s">
        <v>24</v>
      </c>
      <c r="B18" s="1">
        <v>0</v>
      </c>
      <c r="C18" s="1">
        <f>2/44</f>
        <v>4.5454545454545456E-2</v>
      </c>
    </row>
    <row r="19" spans="1:11" ht="15" thickBot="1">
      <c r="A19" s="1" t="s">
        <v>37</v>
      </c>
      <c r="B19" s="1">
        <v>0</v>
      </c>
      <c r="C19" s="1">
        <f>2/44</f>
        <v>4.5454545454545456E-2</v>
      </c>
      <c r="E19" s="1" t="s">
        <v>6</v>
      </c>
    </row>
    <row r="20" spans="1:11">
      <c r="A20" s="1" t="s">
        <v>38</v>
      </c>
      <c r="B20" s="1">
        <v>0</v>
      </c>
      <c r="C20" s="1">
        <v>0</v>
      </c>
      <c r="E20" s="3" t="s">
        <v>8</v>
      </c>
      <c r="F20" s="3" t="s">
        <v>9</v>
      </c>
      <c r="G20" s="3" t="s">
        <v>10</v>
      </c>
      <c r="H20" s="3" t="s">
        <v>11</v>
      </c>
      <c r="I20" s="3" t="s">
        <v>12</v>
      </c>
    </row>
    <row r="21" spans="1:11">
      <c r="A21" s="1" t="s">
        <v>39</v>
      </c>
      <c r="B21" s="1">
        <v>0</v>
      </c>
      <c r="C21" s="1">
        <v>0</v>
      </c>
      <c r="E21" s="4" t="s">
        <v>1</v>
      </c>
      <c r="F21" s="4">
        <v>16</v>
      </c>
      <c r="G21" s="4">
        <v>0.99950000000000017</v>
      </c>
      <c r="H21" s="4">
        <v>6.246875000000001E-2</v>
      </c>
      <c r="I21" s="4">
        <v>2.7204489583333344E-3</v>
      </c>
    </row>
    <row r="22" spans="1:11" ht="15" thickBot="1">
      <c r="A22" s="1" t="s">
        <v>40</v>
      </c>
      <c r="B22" s="1">
        <v>0</v>
      </c>
      <c r="C22" s="1">
        <f>4/44</f>
        <v>9.0909090909090912E-2</v>
      </c>
      <c r="E22" s="5" t="s">
        <v>46</v>
      </c>
      <c r="F22" s="5">
        <v>16</v>
      </c>
      <c r="G22" s="5">
        <v>0.72727272727272718</v>
      </c>
      <c r="H22" s="5">
        <v>4.5454545454545449E-2</v>
      </c>
      <c r="I22" s="5">
        <v>5.234159779614324E-3</v>
      </c>
    </row>
    <row r="23" spans="1:11">
      <c r="A23" s="1" t="s">
        <v>41</v>
      </c>
      <c r="B23" s="1">
        <v>0</v>
      </c>
      <c r="C23" s="1">
        <f>2/44</f>
        <v>4.5454545454545456E-2</v>
      </c>
    </row>
    <row r="24" spans="1:11">
      <c r="A24" s="1" t="s">
        <v>42</v>
      </c>
      <c r="B24" s="1">
        <v>0</v>
      </c>
      <c r="C24" s="1">
        <f>2/44</f>
        <v>4.5454545454545456E-2</v>
      </c>
    </row>
    <row r="25" spans="1:11" ht="15" thickBot="1">
      <c r="A25" s="1" t="s">
        <v>43</v>
      </c>
      <c r="B25" s="1">
        <v>0</v>
      </c>
      <c r="C25" s="1">
        <v>0</v>
      </c>
      <c r="E25" s="2" t="s">
        <v>18</v>
      </c>
    </row>
    <row r="26" spans="1:11">
      <c r="A26" s="1" t="s">
        <v>44</v>
      </c>
      <c r="B26" s="1">
        <v>0</v>
      </c>
      <c r="C26" s="1">
        <v>0</v>
      </c>
      <c r="E26" s="3" t="s">
        <v>20</v>
      </c>
      <c r="F26" s="6" t="s">
        <v>21</v>
      </c>
      <c r="G26" s="6" t="s">
        <v>22</v>
      </c>
      <c r="H26" s="6" t="s">
        <v>23</v>
      </c>
      <c r="I26" s="6" t="s">
        <v>24</v>
      </c>
      <c r="J26" s="6" t="s">
        <v>25</v>
      </c>
      <c r="K26" s="6" t="s">
        <v>26</v>
      </c>
    </row>
    <row r="27" spans="1:11">
      <c r="A27" s="1" t="s">
        <v>45</v>
      </c>
      <c r="B27" s="1">
        <v>0</v>
      </c>
      <c r="C27" s="1">
        <v>0</v>
      </c>
      <c r="E27" s="7" t="s">
        <v>28</v>
      </c>
      <c r="F27" s="4">
        <v>2.31586525051658E-3</v>
      </c>
      <c r="G27" s="4">
        <v>1</v>
      </c>
      <c r="H27" s="4">
        <v>2.31586525051658E-3</v>
      </c>
      <c r="I27" s="4">
        <v>0.58227005923463926</v>
      </c>
      <c r="J27" s="4">
        <v>0.4513829863148513</v>
      </c>
      <c r="K27" s="4">
        <v>4.1708767857666915</v>
      </c>
    </row>
    <row r="28" spans="1:11">
      <c r="E28" s="7" t="s">
        <v>30</v>
      </c>
      <c r="F28" s="4">
        <v>0.11931913106921482</v>
      </c>
      <c r="G28" s="4">
        <v>30</v>
      </c>
      <c r="H28" s="4">
        <v>3.9773043689738273E-3</v>
      </c>
      <c r="I28" s="4"/>
      <c r="J28" s="4"/>
      <c r="K28" s="4"/>
    </row>
    <row r="29" spans="1:11">
      <c r="E29" s="7"/>
      <c r="F29" s="4"/>
      <c r="G29" s="4"/>
      <c r="H29" s="4"/>
      <c r="I29" s="4"/>
      <c r="J29" s="4"/>
      <c r="K29" s="4"/>
    </row>
    <row r="30" spans="1:11" ht="15" thickBot="1">
      <c r="E30" s="8" t="s">
        <v>33</v>
      </c>
      <c r="F30" s="5">
        <v>0.1216349963197314</v>
      </c>
      <c r="G30" s="5">
        <v>31</v>
      </c>
      <c r="H30" s="5"/>
      <c r="I30" s="5"/>
      <c r="J30" s="5"/>
      <c r="K30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B22" sqref="B22"/>
    </sheetView>
  </sheetViews>
  <sheetFormatPr baseColWidth="10" defaultColWidth="8.83203125" defaultRowHeight="14" x14ac:dyDescent="0"/>
  <cols>
    <col min="1" max="1" width="18.6640625" style="1" customWidth="1"/>
    <col min="2" max="2" width="18.83203125" style="1" customWidth="1"/>
    <col min="3" max="3" width="23.5" style="1" customWidth="1"/>
    <col min="4" max="4" width="8.83203125" style="1"/>
    <col min="5" max="5" width="23.33203125" style="1" customWidth="1"/>
    <col min="6" max="16384" width="8.83203125" style="1"/>
  </cols>
  <sheetData>
    <row r="1" spans="1:11">
      <c r="A1" s="1" t="s">
        <v>0</v>
      </c>
      <c r="B1" s="1" t="s">
        <v>1</v>
      </c>
      <c r="C1" s="1" t="s">
        <v>47</v>
      </c>
      <c r="E1" s="2" t="s">
        <v>3</v>
      </c>
    </row>
    <row r="2" spans="1:11">
      <c r="A2" s="1" t="s">
        <v>4</v>
      </c>
      <c r="B2" s="1">
        <v>0.18179999999999999</v>
      </c>
      <c r="C2" s="1">
        <f>2/44</f>
        <v>4.5454545454545456E-2</v>
      </c>
    </row>
    <row r="3" spans="1:11" ht="15" thickBot="1">
      <c r="A3" s="1" t="s">
        <v>5</v>
      </c>
      <c r="B3" s="1">
        <v>0.11360000000000001</v>
      </c>
      <c r="C3" s="1">
        <f>1/44</f>
        <v>2.2727272727272728E-2</v>
      </c>
      <c r="E3" s="1" t="s">
        <v>6</v>
      </c>
    </row>
    <row r="4" spans="1:11">
      <c r="A4" s="1" t="s">
        <v>7</v>
      </c>
      <c r="B4" s="1">
        <v>2.2700000000000001E-2</v>
      </c>
      <c r="C4" s="1">
        <f>1/44</f>
        <v>2.2727272727272728E-2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</row>
    <row r="5" spans="1:11">
      <c r="A5" s="1" t="s">
        <v>13</v>
      </c>
      <c r="B5" s="1">
        <v>2.2700000000000001E-2</v>
      </c>
      <c r="C5" s="1">
        <f>9/44</f>
        <v>0.20454545454545456</v>
      </c>
      <c r="E5" s="4" t="s">
        <v>1</v>
      </c>
      <c r="F5" s="4">
        <v>26</v>
      </c>
      <c r="G5" s="4">
        <v>0.99950000000000017</v>
      </c>
      <c r="H5" s="4">
        <v>3.8442307692307699E-2</v>
      </c>
      <c r="I5" s="4">
        <v>2.5928465384615395E-3</v>
      </c>
    </row>
    <row r="6" spans="1:11" ht="15" thickBot="1">
      <c r="A6" s="1" t="s">
        <v>14</v>
      </c>
      <c r="B6" s="1">
        <v>2.2700000000000001E-2</v>
      </c>
      <c r="C6" s="1">
        <f>2/44</f>
        <v>4.5454545454545456E-2</v>
      </c>
      <c r="E6" s="5" t="s">
        <v>47</v>
      </c>
      <c r="F6" s="5">
        <v>26</v>
      </c>
      <c r="G6" s="5">
        <v>0.99999999999999978</v>
      </c>
      <c r="H6" s="5">
        <v>3.846153846153845E-2</v>
      </c>
      <c r="I6" s="5">
        <v>2.1392244119516849E-3</v>
      </c>
    </row>
    <row r="7" spans="1:11">
      <c r="A7" s="1" t="s">
        <v>15</v>
      </c>
      <c r="B7" s="1">
        <v>4.5400000000000003E-2</v>
      </c>
      <c r="C7" s="1">
        <f>4/44</f>
        <v>9.0909090909090912E-2</v>
      </c>
    </row>
    <row r="8" spans="1:11">
      <c r="A8" s="1" t="s">
        <v>16</v>
      </c>
      <c r="B8" s="1">
        <v>9.0999999999999998E-2</v>
      </c>
      <c r="C8" s="1">
        <f>3/44</f>
        <v>6.8181818181818177E-2</v>
      </c>
    </row>
    <row r="9" spans="1:11" ht="15" thickBot="1">
      <c r="A9" s="1" t="s">
        <v>17</v>
      </c>
      <c r="B9" s="1">
        <v>2.2700000000000001E-2</v>
      </c>
      <c r="C9" s="1">
        <f>1/44</f>
        <v>2.2727272727272728E-2</v>
      </c>
      <c r="E9" s="2" t="s">
        <v>18</v>
      </c>
    </row>
    <row r="10" spans="1:11">
      <c r="A10" s="1" t="s">
        <v>19</v>
      </c>
      <c r="B10" s="1">
        <v>0.1363</v>
      </c>
      <c r="C10" s="1">
        <f>2/44</f>
        <v>4.5454545454545456E-2</v>
      </c>
      <c r="E10" s="3" t="s">
        <v>20</v>
      </c>
      <c r="F10" s="6" t="s">
        <v>21</v>
      </c>
      <c r="G10" s="6" t="s">
        <v>22</v>
      </c>
      <c r="H10" s="6" t="s">
        <v>23</v>
      </c>
      <c r="I10" s="6" t="s">
        <v>24</v>
      </c>
      <c r="J10" s="6" t="s">
        <v>25</v>
      </c>
      <c r="K10" s="6" t="s">
        <v>26</v>
      </c>
    </row>
    <row r="11" spans="1:11">
      <c r="A11" s="1" t="s">
        <v>27</v>
      </c>
      <c r="B11" s="1">
        <v>2.2700000000000001E-2</v>
      </c>
      <c r="C11" s="1">
        <f>4/44</f>
        <v>9.0909090909090912E-2</v>
      </c>
      <c r="E11" s="7" t="s">
        <v>28</v>
      </c>
      <c r="F11" s="4">
        <v>4.8076923692130791E-9</v>
      </c>
      <c r="G11" s="4">
        <v>1</v>
      </c>
      <c r="H11" s="4">
        <v>4.8076923692130791E-9</v>
      </c>
      <c r="I11" s="4">
        <v>2.031961236250378E-6</v>
      </c>
      <c r="J11" s="4">
        <v>0.99886831308854562</v>
      </c>
      <c r="K11" s="4">
        <v>4.0343097068029978</v>
      </c>
    </row>
    <row r="12" spans="1:11">
      <c r="A12" s="1" t="s">
        <v>29</v>
      </c>
      <c r="B12" s="1">
        <v>4.5400000000000003E-2</v>
      </c>
      <c r="C12" s="1">
        <v>0</v>
      </c>
      <c r="E12" s="7" t="s">
        <v>30</v>
      </c>
      <c r="F12" s="4">
        <v>0.11830177376033063</v>
      </c>
      <c r="G12" s="4">
        <v>50</v>
      </c>
      <c r="H12" s="4">
        <v>2.3660354752066126E-3</v>
      </c>
      <c r="I12" s="4"/>
      <c r="J12" s="4"/>
      <c r="K12" s="4"/>
    </row>
    <row r="13" spans="1:11">
      <c r="A13" s="1" t="s">
        <v>31</v>
      </c>
      <c r="B13" s="1">
        <v>4.5400000000000003E-2</v>
      </c>
      <c r="C13" s="1">
        <v>0</v>
      </c>
      <c r="E13" s="7"/>
      <c r="F13" s="4"/>
      <c r="G13" s="4"/>
      <c r="H13" s="4"/>
      <c r="I13" s="4"/>
      <c r="J13" s="4"/>
      <c r="K13" s="4"/>
    </row>
    <row r="14" spans="1:11" ht="15" thickBot="1">
      <c r="A14" s="1" t="s">
        <v>32</v>
      </c>
      <c r="B14" s="1">
        <v>2.2700000000000001E-2</v>
      </c>
      <c r="C14" s="1">
        <v>0</v>
      </c>
      <c r="E14" s="8" t="s">
        <v>33</v>
      </c>
      <c r="F14" s="5">
        <v>0.118301778568023</v>
      </c>
      <c r="G14" s="5">
        <v>51</v>
      </c>
      <c r="H14" s="5"/>
      <c r="I14" s="5"/>
      <c r="J14" s="5"/>
      <c r="K14" s="5"/>
    </row>
    <row r="15" spans="1:11">
      <c r="A15" s="1" t="s">
        <v>34</v>
      </c>
      <c r="B15" s="1">
        <v>2.2700000000000001E-2</v>
      </c>
      <c r="C15" s="1">
        <f>1/44</f>
        <v>2.2727272727272728E-2</v>
      </c>
    </row>
    <row r="16" spans="1:11">
      <c r="A16" s="1" t="s">
        <v>35</v>
      </c>
      <c r="B16" s="1">
        <v>4.5400000000000003E-2</v>
      </c>
      <c r="C16" s="1">
        <f>1/44</f>
        <v>2.2727272727272728E-2</v>
      </c>
      <c r="E16" s="2" t="s">
        <v>3</v>
      </c>
    </row>
    <row r="17" spans="1:11">
      <c r="A17" s="1" t="s">
        <v>36</v>
      </c>
      <c r="B17" s="1">
        <v>0.1363</v>
      </c>
      <c r="C17" s="1">
        <f>1/44</f>
        <v>2.2727272727272728E-2</v>
      </c>
    </row>
    <row r="18" spans="1:11" ht="15" thickBot="1">
      <c r="A18" s="1" t="s">
        <v>24</v>
      </c>
      <c r="B18" s="1">
        <v>0</v>
      </c>
      <c r="C18" s="1">
        <f>2/44</f>
        <v>4.5454545454545456E-2</v>
      </c>
      <c r="E18" s="1" t="s">
        <v>6</v>
      </c>
    </row>
    <row r="19" spans="1:11">
      <c r="A19" s="1" t="s">
        <v>37</v>
      </c>
      <c r="B19" s="1">
        <v>0</v>
      </c>
      <c r="C19" s="1">
        <v>0</v>
      </c>
      <c r="E19" s="3" t="s">
        <v>8</v>
      </c>
      <c r="F19" s="3" t="s">
        <v>9</v>
      </c>
      <c r="G19" s="3" t="s">
        <v>10</v>
      </c>
      <c r="H19" s="3" t="s">
        <v>11</v>
      </c>
      <c r="I19" s="3" t="s">
        <v>12</v>
      </c>
    </row>
    <row r="20" spans="1:11">
      <c r="A20" s="1" t="s">
        <v>38</v>
      </c>
      <c r="B20" s="1">
        <v>0</v>
      </c>
      <c r="C20" s="1">
        <v>0</v>
      </c>
      <c r="E20" s="4" t="s">
        <v>1</v>
      </c>
      <c r="F20" s="4">
        <v>16</v>
      </c>
      <c r="G20" s="4">
        <v>0.99950000000000017</v>
      </c>
      <c r="H20" s="4">
        <v>6.246875000000001E-2</v>
      </c>
      <c r="I20" s="4">
        <v>2.7204489583333344E-3</v>
      </c>
    </row>
    <row r="21" spans="1:11" ht="15" thickBot="1">
      <c r="A21" s="1" t="s">
        <v>39</v>
      </c>
      <c r="B21" s="1">
        <v>0</v>
      </c>
      <c r="C21" s="1">
        <v>0</v>
      </c>
      <c r="E21" s="5" t="s">
        <v>47</v>
      </c>
      <c r="F21" s="5">
        <v>16</v>
      </c>
      <c r="G21" s="5">
        <v>0.72727272727272718</v>
      </c>
      <c r="H21" s="5">
        <v>4.5454545454545449E-2</v>
      </c>
      <c r="I21" s="5">
        <v>2.6170798898071624E-3</v>
      </c>
    </row>
    <row r="22" spans="1:11">
      <c r="A22" s="1" t="s">
        <v>40</v>
      </c>
      <c r="B22" s="1">
        <v>0</v>
      </c>
      <c r="C22" s="1">
        <f>2/44</f>
        <v>4.5454545454545456E-2</v>
      </c>
    </row>
    <row r="23" spans="1:11">
      <c r="A23" s="1" t="s">
        <v>41</v>
      </c>
      <c r="B23" s="1">
        <v>0</v>
      </c>
      <c r="C23" s="1">
        <f>2/44</f>
        <v>4.5454545454545456E-2</v>
      </c>
    </row>
    <row r="24" spans="1:11" ht="15" thickBot="1">
      <c r="A24" s="1" t="s">
        <v>42</v>
      </c>
      <c r="B24" s="1">
        <v>0</v>
      </c>
      <c r="C24" s="1">
        <f>1/44</f>
        <v>2.2727272727272728E-2</v>
      </c>
      <c r="E24" s="2" t="s">
        <v>18</v>
      </c>
    </row>
    <row r="25" spans="1:11">
      <c r="A25" s="1" t="s">
        <v>43</v>
      </c>
      <c r="B25" s="1">
        <v>0</v>
      </c>
      <c r="C25" s="1">
        <v>0</v>
      </c>
      <c r="E25" s="3" t="s">
        <v>20</v>
      </c>
      <c r="F25" s="6" t="s">
        <v>21</v>
      </c>
      <c r="G25" s="6" t="s">
        <v>22</v>
      </c>
      <c r="H25" s="6" t="s">
        <v>23</v>
      </c>
      <c r="I25" s="6" t="s">
        <v>24</v>
      </c>
      <c r="J25" s="6" t="s">
        <v>25</v>
      </c>
      <c r="K25" s="6" t="s">
        <v>26</v>
      </c>
    </row>
    <row r="26" spans="1:11">
      <c r="A26" s="1" t="s">
        <v>44</v>
      </c>
      <c r="B26" s="1">
        <v>0</v>
      </c>
      <c r="C26" s="1">
        <v>0</v>
      </c>
      <c r="E26" s="7" t="s">
        <v>28</v>
      </c>
      <c r="F26" s="4">
        <v>2.3158652505165661E-3</v>
      </c>
      <c r="G26" s="4">
        <v>1</v>
      </c>
      <c r="H26" s="4">
        <v>2.3158652505165661E-3</v>
      </c>
      <c r="I26" s="4">
        <v>0.86776683233229723</v>
      </c>
      <c r="J26" s="4">
        <v>0.35901082722182831</v>
      </c>
      <c r="K26" s="4">
        <v>4.1708767857666915</v>
      </c>
    </row>
    <row r="27" spans="1:11">
      <c r="A27" s="1" t="s">
        <v>45</v>
      </c>
      <c r="B27" s="1">
        <v>0</v>
      </c>
      <c r="C27" s="1">
        <f>5/44</f>
        <v>0.11363636363636363</v>
      </c>
      <c r="E27" s="7" t="s">
        <v>30</v>
      </c>
      <c r="F27" s="4">
        <v>8.0062932722107419E-2</v>
      </c>
      <c r="G27" s="4">
        <v>30</v>
      </c>
      <c r="H27" s="4">
        <v>2.6687644240702474E-3</v>
      </c>
      <c r="I27" s="4"/>
      <c r="J27" s="4"/>
      <c r="K27" s="4"/>
    </row>
    <row r="28" spans="1:11">
      <c r="E28" s="7"/>
      <c r="F28" s="4"/>
      <c r="G28" s="4"/>
      <c r="H28" s="4"/>
      <c r="I28" s="4"/>
      <c r="J28" s="4"/>
      <c r="K28" s="4"/>
    </row>
    <row r="29" spans="1:11" ht="15" thickBot="1">
      <c r="E29" s="8" t="s">
        <v>33</v>
      </c>
      <c r="F29" s="5">
        <v>8.2378797972623985E-2</v>
      </c>
      <c r="G29" s="5">
        <v>31</v>
      </c>
      <c r="H29" s="5"/>
      <c r="I29" s="5"/>
      <c r="J29" s="5"/>
      <c r="K29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E25" sqref="E25:E30"/>
    </sheetView>
  </sheetViews>
  <sheetFormatPr baseColWidth="10" defaultColWidth="8.83203125" defaultRowHeight="14" x14ac:dyDescent="0"/>
  <cols>
    <col min="1" max="2" width="18.33203125" style="1" customWidth="1"/>
    <col min="3" max="3" width="23" style="1" customWidth="1"/>
    <col min="4" max="4" width="8.83203125" style="1"/>
    <col min="5" max="5" width="23.5" style="1" customWidth="1"/>
    <col min="6" max="16384" width="8.83203125" style="1"/>
  </cols>
  <sheetData>
    <row r="1" spans="1:11">
      <c r="A1" s="1" t="s">
        <v>0</v>
      </c>
      <c r="B1" s="1" t="s">
        <v>1</v>
      </c>
      <c r="C1" s="1" t="s">
        <v>48</v>
      </c>
      <c r="E1" s="2" t="s">
        <v>3</v>
      </c>
    </row>
    <row r="2" spans="1:11">
      <c r="A2" s="1" t="s">
        <v>4</v>
      </c>
      <c r="B2" s="1">
        <v>0.18179999999999999</v>
      </c>
      <c r="C2" s="1">
        <v>0</v>
      </c>
    </row>
    <row r="3" spans="1:11" ht="15" thickBot="1">
      <c r="A3" s="1" t="s">
        <v>5</v>
      </c>
      <c r="B3" s="1">
        <v>0.11360000000000001</v>
      </c>
      <c r="C3" s="1">
        <v>0</v>
      </c>
      <c r="E3" s="1" t="s">
        <v>6</v>
      </c>
    </row>
    <row r="4" spans="1:11">
      <c r="A4" s="1" t="s">
        <v>7</v>
      </c>
      <c r="B4" s="1">
        <v>2.2700000000000001E-2</v>
      </c>
      <c r="C4" s="1">
        <f>3/44</f>
        <v>6.8181818181818177E-2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</row>
    <row r="5" spans="1:11">
      <c r="A5" s="1" t="s">
        <v>13</v>
      </c>
      <c r="B5" s="1">
        <v>2.2700000000000001E-2</v>
      </c>
      <c r="C5" s="1">
        <f>9/44</f>
        <v>0.20454545454545456</v>
      </c>
      <c r="E5" s="4" t="s">
        <v>1</v>
      </c>
      <c r="F5" s="4">
        <v>26</v>
      </c>
      <c r="G5" s="4">
        <v>0.99950000000000017</v>
      </c>
      <c r="H5" s="4">
        <v>3.8442307692307699E-2</v>
      </c>
      <c r="I5" s="4">
        <v>2.5928465384615395E-3</v>
      </c>
    </row>
    <row r="6" spans="1:11" ht="15" thickBot="1">
      <c r="A6" s="1" t="s">
        <v>14</v>
      </c>
      <c r="B6" s="1">
        <v>2.2700000000000001E-2</v>
      </c>
      <c r="C6" s="1">
        <f>4/44</f>
        <v>9.0909090909090912E-2</v>
      </c>
      <c r="E6" s="5" t="s">
        <v>48</v>
      </c>
      <c r="F6" s="5">
        <v>26</v>
      </c>
      <c r="G6" s="5">
        <v>0.99999999999999989</v>
      </c>
      <c r="H6" s="5">
        <v>3.8461538461538457E-2</v>
      </c>
      <c r="I6" s="5">
        <v>4.8251748251748293E-3</v>
      </c>
    </row>
    <row r="7" spans="1:11">
      <c r="A7" s="1" t="s">
        <v>15</v>
      </c>
      <c r="B7" s="1">
        <v>4.5400000000000003E-2</v>
      </c>
      <c r="C7" s="1">
        <v>0</v>
      </c>
    </row>
    <row r="8" spans="1:11">
      <c r="A8" s="1" t="s">
        <v>16</v>
      </c>
      <c r="B8" s="1">
        <v>9.0999999999999998E-2</v>
      </c>
      <c r="C8" s="1">
        <f>2/44</f>
        <v>4.5454545454545456E-2</v>
      </c>
    </row>
    <row r="9" spans="1:11" ht="15" thickBot="1">
      <c r="A9" s="1" t="s">
        <v>17</v>
      </c>
      <c r="B9" s="1">
        <v>2.2700000000000001E-2</v>
      </c>
      <c r="C9" s="1">
        <f>13/44</f>
        <v>0.29545454545454547</v>
      </c>
      <c r="E9" s="2" t="s">
        <v>18</v>
      </c>
    </row>
    <row r="10" spans="1:11">
      <c r="A10" s="1" t="s">
        <v>19</v>
      </c>
      <c r="B10" s="1">
        <v>0.1363</v>
      </c>
      <c r="C10" s="1">
        <f>4/44</f>
        <v>9.0909090909090912E-2</v>
      </c>
      <c r="E10" s="3" t="s">
        <v>20</v>
      </c>
      <c r="F10" s="6" t="s">
        <v>21</v>
      </c>
      <c r="G10" s="6" t="s">
        <v>22</v>
      </c>
      <c r="H10" s="6" t="s">
        <v>23</v>
      </c>
      <c r="I10" s="6" t="s">
        <v>24</v>
      </c>
      <c r="J10" s="6" t="s">
        <v>25</v>
      </c>
      <c r="K10" s="6" t="s">
        <v>26</v>
      </c>
    </row>
    <row r="11" spans="1:11">
      <c r="A11" s="1" t="s">
        <v>27</v>
      </c>
      <c r="B11" s="1">
        <v>2.2700000000000001E-2</v>
      </c>
      <c r="C11" s="1">
        <v>0</v>
      </c>
      <c r="E11" s="7" t="s">
        <v>28</v>
      </c>
      <c r="F11" s="4">
        <v>4.8076921888018376E-9</v>
      </c>
      <c r="G11" s="4">
        <v>1</v>
      </c>
      <c r="H11" s="4">
        <v>4.8076921888018376E-9</v>
      </c>
      <c r="I11" s="4">
        <v>1.2962195585926641E-6</v>
      </c>
      <c r="J11" s="4">
        <v>0.9990961259394</v>
      </c>
      <c r="K11" s="4">
        <v>4.0343097068029978</v>
      </c>
    </row>
    <row r="12" spans="1:11">
      <c r="A12" s="1" t="s">
        <v>29</v>
      </c>
      <c r="B12" s="1">
        <v>4.5400000000000003E-2</v>
      </c>
      <c r="C12" s="1">
        <v>0</v>
      </c>
      <c r="E12" s="7" t="s">
        <v>30</v>
      </c>
      <c r="F12" s="4">
        <v>0.185450534090909</v>
      </c>
      <c r="G12" s="4">
        <v>50</v>
      </c>
      <c r="H12" s="4">
        <v>3.70901068181818E-3</v>
      </c>
      <c r="I12" s="4"/>
      <c r="J12" s="4"/>
      <c r="K12" s="4"/>
    </row>
    <row r="13" spans="1:11">
      <c r="A13" s="1" t="s">
        <v>31</v>
      </c>
      <c r="B13" s="1">
        <v>4.5400000000000003E-2</v>
      </c>
      <c r="C13" s="1">
        <f>1/44</f>
        <v>2.2727272727272728E-2</v>
      </c>
      <c r="E13" s="7"/>
      <c r="F13" s="4"/>
      <c r="G13" s="4"/>
      <c r="H13" s="4"/>
      <c r="I13" s="4"/>
      <c r="J13" s="4"/>
      <c r="K13" s="4"/>
    </row>
    <row r="14" spans="1:11" ht="15" thickBot="1">
      <c r="A14" s="1" t="s">
        <v>32</v>
      </c>
      <c r="B14" s="1">
        <v>2.2700000000000001E-2</v>
      </c>
      <c r="C14" s="1">
        <f>2/44</f>
        <v>4.5454545454545456E-2</v>
      </c>
      <c r="E14" s="8" t="s">
        <v>33</v>
      </c>
      <c r="F14" s="5">
        <v>0.18545053889860119</v>
      </c>
      <c r="G14" s="5">
        <v>51</v>
      </c>
      <c r="H14" s="5"/>
      <c r="I14" s="5"/>
      <c r="J14" s="5"/>
      <c r="K14" s="5"/>
    </row>
    <row r="15" spans="1:11">
      <c r="A15" s="1" t="s">
        <v>34</v>
      </c>
      <c r="B15" s="1">
        <v>2.2700000000000001E-2</v>
      </c>
      <c r="C15" s="1">
        <f>1/44</f>
        <v>2.2727272727272728E-2</v>
      </c>
    </row>
    <row r="16" spans="1:11">
      <c r="A16" s="1" t="s">
        <v>35</v>
      </c>
      <c r="B16" s="1">
        <v>4.5400000000000003E-2</v>
      </c>
      <c r="C16" s="1">
        <v>0</v>
      </c>
    </row>
    <row r="17" spans="1:11">
      <c r="A17" s="1" t="s">
        <v>36</v>
      </c>
      <c r="B17" s="1">
        <v>0.1363</v>
      </c>
      <c r="C17" s="1">
        <f>1/44</f>
        <v>2.2727272727272728E-2</v>
      </c>
      <c r="E17" s="2" t="s">
        <v>3</v>
      </c>
    </row>
    <row r="18" spans="1:11">
      <c r="A18" s="1" t="s">
        <v>24</v>
      </c>
      <c r="B18" s="1">
        <v>0</v>
      </c>
      <c r="C18" s="1">
        <f>2/44</f>
        <v>4.5454545454545456E-2</v>
      </c>
    </row>
    <row r="19" spans="1:11" ht="15" thickBot="1">
      <c r="A19" s="1" t="s">
        <v>37</v>
      </c>
      <c r="B19" s="1">
        <v>0</v>
      </c>
      <c r="C19" s="1">
        <f>1/44</f>
        <v>2.2727272727272728E-2</v>
      </c>
      <c r="E19" s="1" t="s">
        <v>6</v>
      </c>
    </row>
    <row r="20" spans="1:11">
      <c r="A20" s="1" t="s">
        <v>38</v>
      </c>
      <c r="B20" s="1">
        <v>0</v>
      </c>
      <c r="C20" s="1">
        <f>1/44</f>
        <v>2.2727272727272728E-2</v>
      </c>
      <c r="E20" s="3" t="s">
        <v>8</v>
      </c>
      <c r="F20" s="3" t="s">
        <v>9</v>
      </c>
      <c r="G20" s="3" t="s">
        <v>10</v>
      </c>
      <c r="H20" s="3" t="s">
        <v>11</v>
      </c>
      <c r="I20" s="3" t="s">
        <v>12</v>
      </c>
    </row>
    <row r="21" spans="1:11">
      <c r="A21" s="1" t="s">
        <v>39</v>
      </c>
      <c r="B21" s="1">
        <v>0</v>
      </c>
      <c r="C21" s="1">
        <v>0</v>
      </c>
      <c r="E21" s="4" t="s">
        <v>1</v>
      </c>
      <c r="F21" s="4">
        <v>16</v>
      </c>
      <c r="G21" s="4">
        <v>0.99950000000000017</v>
      </c>
      <c r="H21" s="4">
        <v>6.246875000000001E-2</v>
      </c>
      <c r="I21" s="4">
        <v>2.7204489583333344E-3</v>
      </c>
    </row>
    <row r="22" spans="1:11" ht="15" thickBot="1">
      <c r="A22" s="1" t="s">
        <v>40</v>
      </c>
      <c r="B22" s="1">
        <v>0</v>
      </c>
      <c r="C22" s="1">
        <v>0</v>
      </c>
      <c r="E22" s="5" t="s">
        <v>48</v>
      </c>
      <c r="F22" s="5">
        <v>16</v>
      </c>
      <c r="G22" s="5">
        <v>0.90909090909090906</v>
      </c>
      <c r="H22" s="5">
        <v>5.6818181818181816E-2</v>
      </c>
      <c r="I22" s="5">
        <v>6.9559228650137783E-3</v>
      </c>
    </row>
    <row r="23" spans="1:11">
      <c r="A23" s="1" t="s">
        <v>41</v>
      </c>
      <c r="B23" s="1">
        <v>0</v>
      </c>
      <c r="C23" s="1">
        <v>0</v>
      </c>
    </row>
    <row r="24" spans="1:11">
      <c r="A24" s="1" t="s">
        <v>42</v>
      </c>
      <c r="B24" s="1">
        <v>0</v>
      </c>
      <c r="C24" s="1">
        <v>0</v>
      </c>
    </row>
    <row r="25" spans="1:11" ht="15" thickBot="1">
      <c r="A25" s="1" t="s">
        <v>43</v>
      </c>
      <c r="B25" s="1">
        <v>0</v>
      </c>
      <c r="C25" s="1">
        <v>0</v>
      </c>
      <c r="E25" s="2" t="s">
        <v>18</v>
      </c>
    </row>
    <row r="26" spans="1:11">
      <c r="A26" s="1" t="s">
        <v>44</v>
      </c>
      <c r="B26" s="1">
        <v>0</v>
      </c>
      <c r="C26" s="1">
        <v>0</v>
      </c>
      <c r="E26" s="3" t="s">
        <v>20</v>
      </c>
      <c r="F26" s="6" t="s">
        <v>21</v>
      </c>
      <c r="G26" s="6" t="s">
        <v>22</v>
      </c>
      <c r="H26" s="6" t="s">
        <v>23</v>
      </c>
      <c r="I26" s="6" t="s">
        <v>24</v>
      </c>
      <c r="J26" s="6" t="s">
        <v>25</v>
      </c>
      <c r="K26" s="6" t="s">
        <v>26</v>
      </c>
    </row>
    <row r="27" spans="1:11">
      <c r="A27" s="1" t="s">
        <v>45</v>
      </c>
      <c r="B27" s="1">
        <v>0</v>
      </c>
      <c r="C27" s="1">
        <v>0</v>
      </c>
      <c r="E27" s="7" t="s">
        <v>28</v>
      </c>
      <c r="F27" s="4">
        <v>2.5543136621899998E-4</v>
      </c>
      <c r="G27" s="4">
        <v>1</v>
      </c>
      <c r="H27" s="4">
        <v>2.5543136621899998E-4</v>
      </c>
      <c r="I27" s="4">
        <v>5.2794863794443349E-2</v>
      </c>
      <c r="J27" s="4">
        <v>0.81982893532220924</v>
      </c>
      <c r="K27" s="4">
        <v>4.1708767857666915</v>
      </c>
    </row>
    <row r="28" spans="1:11">
      <c r="E28" s="7" t="s">
        <v>30</v>
      </c>
      <c r="F28" s="4">
        <v>0.14514557735020661</v>
      </c>
      <c r="G28" s="4">
        <v>30</v>
      </c>
      <c r="H28" s="4">
        <v>4.8381859116735535E-3</v>
      </c>
      <c r="I28" s="4"/>
      <c r="J28" s="4"/>
      <c r="K28" s="4"/>
    </row>
    <row r="29" spans="1:11">
      <c r="E29" s="7"/>
      <c r="F29" s="4"/>
      <c r="G29" s="4"/>
      <c r="H29" s="4"/>
      <c r="I29" s="4"/>
      <c r="J29" s="4"/>
      <c r="K29" s="4"/>
    </row>
    <row r="30" spans="1:11" ht="15" thickBot="1">
      <c r="E30" s="8" t="s">
        <v>33</v>
      </c>
      <c r="F30" s="5">
        <v>0.14540100871642561</v>
      </c>
      <c r="G30" s="5">
        <v>31</v>
      </c>
      <c r="H30" s="5"/>
      <c r="I30" s="5"/>
      <c r="J30" s="5"/>
      <c r="K30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E25" sqref="E25:E30"/>
    </sheetView>
  </sheetViews>
  <sheetFormatPr baseColWidth="10" defaultColWidth="8.83203125" defaultRowHeight="14" x14ac:dyDescent="0"/>
  <cols>
    <col min="1" max="1" width="18.5" style="1" customWidth="1"/>
    <col min="2" max="2" width="18.1640625" style="1" customWidth="1"/>
    <col min="3" max="3" width="21.1640625" style="1" customWidth="1"/>
    <col min="4" max="4" width="8.83203125" style="1"/>
    <col min="5" max="5" width="23.5" style="1" customWidth="1"/>
    <col min="6" max="16384" width="8.83203125" style="1"/>
  </cols>
  <sheetData>
    <row r="1" spans="1:11">
      <c r="A1" s="1" t="s">
        <v>0</v>
      </c>
      <c r="B1" s="1" t="s">
        <v>1</v>
      </c>
      <c r="C1" s="1" t="s">
        <v>49</v>
      </c>
      <c r="E1" s="2" t="s">
        <v>3</v>
      </c>
    </row>
    <row r="2" spans="1:11">
      <c r="A2" s="1" t="s">
        <v>4</v>
      </c>
      <c r="B2" s="1">
        <v>0.18179999999999999</v>
      </c>
      <c r="C2" s="1">
        <f>2/44</f>
        <v>4.5454545454545456E-2</v>
      </c>
    </row>
    <row r="3" spans="1:11" ht="15" thickBot="1">
      <c r="A3" s="1" t="s">
        <v>5</v>
      </c>
      <c r="B3" s="1">
        <v>0.11360000000000001</v>
      </c>
      <c r="C3" s="1">
        <f>1/44</f>
        <v>2.2727272727272728E-2</v>
      </c>
      <c r="E3" s="1" t="s">
        <v>6</v>
      </c>
    </row>
    <row r="4" spans="1:11">
      <c r="A4" s="1" t="s">
        <v>7</v>
      </c>
      <c r="B4" s="1">
        <v>2.2700000000000001E-2</v>
      </c>
      <c r="C4" s="1">
        <f>4/44</f>
        <v>9.0909090909090912E-2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</row>
    <row r="5" spans="1:11">
      <c r="A5" s="1" t="s">
        <v>13</v>
      </c>
      <c r="B5" s="1">
        <v>2.2700000000000001E-2</v>
      </c>
      <c r="C5" s="1">
        <f>11/44</f>
        <v>0.25</v>
      </c>
      <c r="E5" s="4" t="s">
        <v>1</v>
      </c>
      <c r="F5" s="4">
        <v>26</v>
      </c>
      <c r="G5" s="4">
        <v>0.99950000000000017</v>
      </c>
      <c r="H5" s="4">
        <v>3.8442307692307699E-2</v>
      </c>
      <c r="I5" s="4">
        <v>2.5928465384615395E-3</v>
      </c>
    </row>
    <row r="6" spans="1:11" ht="15" thickBot="1">
      <c r="A6" s="1" t="s">
        <v>14</v>
      </c>
      <c r="B6" s="1">
        <v>2.2700000000000001E-2</v>
      </c>
      <c r="C6" s="1">
        <f>3/44</f>
        <v>6.8181818181818177E-2</v>
      </c>
      <c r="E6" s="5" t="s">
        <v>49</v>
      </c>
      <c r="F6" s="5">
        <v>26</v>
      </c>
      <c r="G6" s="5">
        <v>0.99999999999999978</v>
      </c>
      <c r="H6" s="5">
        <v>3.846153846153845E-2</v>
      </c>
      <c r="I6" s="5">
        <v>4.164017800381439E-3</v>
      </c>
    </row>
    <row r="7" spans="1:11">
      <c r="A7" s="1" t="s">
        <v>15</v>
      </c>
      <c r="B7" s="1">
        <v>4.5400000000000003E-2</v>
      </c>
      <c r="C7" s="1">
        <v>0</v>
      </c>
    </row>
    <row r="8" spans="1:11">
      <c r="A8" s="1" t="s">
        <v>16</v>
      </c>
      <c r="B8" s="1">
        <v>9.0999999999999998E-2</v>
      </c>
      <c r="C8" s="1">
        <v>0</v>
      </c>
    </row>
    <row r="9" spans="1:11" ht="15" thickBot="1">
      <c r="A9" s="1" t="s">
        <v>17</v>
      </c>
      <c r="B9" s="1">
        <v>2.2700000000000001E-2</v>
      </c>
      <c r="C9" s="1">
        <f>10/44</f>
        <v>0.22727272727272727</v>
      </c>
      <c r="E9" s="2" t="s">
        <v>18</v>
      </c>
    </row>
    <row r="10" spans="1:11">
      <c r="A10" s="1" t="s">
        <v>19</v>
      </c>
      <c r="B10" s="1">
        <v>0.1363</v>
      </c>
      <c r="C10" s="1">
        <f>2/44</f>
        <v>4.5454545454545456E-2</v>
      </c>
      <c r="E10" s="3" t="s">
        <v>20</v>
      </c>
      <c r="F10" s="6" t="s">
        <v>21</v>
      </c>
      <c r="G10" s="6" t="s">
        <v>22</v>
      </c>
      <c r="H10" s="6" t="s">
        <v>23</v>
      </c>
      <c r="I10" s="6" t="s">
        <v>24</v>
      </c>
      <c r="J10" s="6" t="s">
        <v>25</v>
      </c>
      <c r="K10" s="6" t="s">
        <v>26</v>
      </c>
    </row>
    <row r="11" spans="1:11">
      <c r="A11" s="1" t="s">
        <v>27</v>
      </c>
      <c r="B11" s="1">
        <v>2.2700000000000001E-2</v>
      </c>
      <c r="C11" s="1">
        <v>0</v>
      </c>
      <c r="E11" s="7" t="s">
        <v>28</v>
      </c>
      <c r="F11" s="4">
        <v>4.807692161046262E-9</v>
      </c>
      <c r="G11" s="4">
        <v>1</v>
      </c>
      <c r="H11" s="4">
        <v>4.807692161046262E-9</v>
      </c>
      <c r="I11" s="4">
        <v>1.4230542215886841E-6</v>
      </c>
      <c r="J11" s="4">
        <v>0.99905293594705813</v>
      </c>
      <c r="K11" s="4">
        <v>4.0343097068029978</v>
      </c>
    </row>
    <row r="12" spans="1:11">
      <c r="A12" s="1" t="s">
        <v>29</v>
      </c>
      <c r="B12" s="1">
        <v>4.5400000000000003E-2</v>
      </c>
      <c r="C12" s="1">
        <f>2/44</f>
        <v>4.5454545454545456E-2</v>
      </c>
      <c r="E12" s="7" t="s">
        <v>30</v>
      </c>
      <c r="F12" s="4">
        <v>0.16892160847107429</v>
      </c>
      <c r="G12" s="4">
        <v>50</v>
      </c>
      <c r="H12" s="4">
        <v>3.3784321694214857E-3</v>
      </c>
      <c r="I12" s="4"/>
      <c r="J12" s="4"/>
      <c r="K12" s="4"/>
    </row>
    <row r="13" spans="1:11">
      <c r="A13" s="1" t="s">
        <v>31</v>
      </c>
      <c r="B13" s="1">
        <v>4.5400000000000003E-2</v>
      </c>
      <c r="C13" s="1">
        <f>3/44</f>
        <v>6.8181818181818177E-2</v>
      </c>
      <c r="E13" s="7"/>
      <c r="F13" s="4"/>
      <c r="G13" s="4"/>
      <c r="H13" s="4"/>
      <c r="I13" s="4"/>
      <c r="J13" s="4"/>
      <c r="K13" s="4"/>
    </row>
    <row r="14" spans="1:11" ht="15" thickBot="1">
      <c r="A14" s="1" t="s">
        <v>32</v>
      </c>
      <c r="B14" s="1">
        <v>2.2700000000000001E-2</v>
      </c>
      <c r="C14" s="1">
        <f>2/44</f>
        <v>4.5454545454545456E-2</v>
      </c>
      <c r="E14" s="8" t="s">
        <v>33</v>
      </c>
      <c r="F14" s="5">
        <v>0.16892161327876645</v>
      </c>
      <c r="G14" s="5">
        <v>51</v>
      </c>
      <c r="H14" s="5"/>
      <c r="I14" s="5"/>
      <c r="J14" s="5"/>
      <c r="K14" s="5"/>
    </row>
    <row r="15" spans="1:11">
      <c r="A15" s="1" t="s">
        <v>34</v>
      </c>
      <c r="B15" s="1">
        <v>2.2700000000000001E-2</v>
      </c>
      <c r="C15" s="1">
        <f>1/44</f>
        <v>2.2727272727272728E-2</v>
      </c>
    </row>
    <row r="16" spans="1:11">
      <c r="A16" s="1" t="s">
        <v>35</v>
      </c>
      <c r="B16" s="1">
        <v>4.5400000000000003E-2</v>
      </c>
      <c r="C16" s="1">
        <f t="shared" ref="C16:C17" si="0">1/44</f>
        <v>2.2727272727272728E-2</v>
      </c>
    </row>
    <row r="17" spans="1:11">
      <c r="A17" s="1" t="s">
        <v>36</v>
      </c>
      <c r="B17" s="1">
        <v>0.1363</v>
      </c>
      <c r="C17" s="1">
        <f t="shared" si="0"/>
        <v>2.2727272727272728E-2</v>
      </c>
      <c r="E17" s="2" t="s">
        <v>3</v>
      </c>
    </row>
    <row r="18" spans="1:11">
      <c r="A18" s="1" t="s">
        <v>24</v>
      </c>
      <c r="B18" s="1">
        <v>0</v>
      </c>
      <c r="C18" s="1">
        <v>0</v>
      </c>
    </row>
    <row r="19" spans="1:11" ht="15" thickBot="1">
      <c r="A19" s="1" t="s">
        <v>37</v>
      </c>
      <c r="B19" s="1">
        <v>0</v>
      </c>
      <c r="C19" s="1">
        <f>1/44</f>
        <v>2.2727272727272728E-2</v>
      </c>
      <c r="E19" s="1" t="s">
        <v>6</v>
      </c>
    </row>
    <row r="20" spans="1:11">
      <c r="A20" s="1" t="s">
        <v>38</v>
      </c>
      <c r="B20" s="1">
        <v>0</v>
      </c>
      <c r="C20" s="1">
        <v>0</v>
      </c>
      <c r="E20" s="3" t="s">
        <v>8</v>
      </c>
      <c r="F20" s="3" t="s">
        <v>9</v>
      </c>
      <c r="G20" s="3" t="s">
        <v>10</v>
      </c>
      <c r="H20" s="3" t="s">
        <v>11</v>
      </c>
      <c r="I20" s="3" t="s">
        <v>12</v>
      </c>
    </row>
    <row r="21" spans="1:11">
      <c r="A21" s="1" t="s">
        <v>39</v>
      </c>
      <c r="B21" s="1">
        <v>0</v>
      </c>
      <c r="C21" s="1">
        <v>0</v>
      </c>
      <c r="E21" s="4" t="s">
        <v>1</v>
      </c>
      <c r="F21" s="4">
        <v>16</v>
      </c>
      <c r="G21" s="4">
        <v>0.99950000000000017</v>
      </c>
      <c r="H21" s="4">
        <v>6.246875000000001E-2</v>
      </c>
      <c r="I21" s="4">
        <v>2.7204489583333344E-3</v>
      </c>
    </row>
    <row r="22" spans="1:11" ht="15" thickBot="1">
      <c r="A22" s="1" t="s">
        <v>40</v>
      </c>
      <c r="B22" s="1">
        <v>0</v>
      </c>
      <c r="C22" s="1">
        <v>0</v>
      </c>
      <c r="E22" s="5" t="s">
        <v>49</v>
      </c>
      <c r="F22" s="5">
        <v>16</v>
      </c>
      <c r="G22" s="5">
        <v>0.97727272727272707</v>
      </c>
      <c r="H22" s="5">
        <v>6.1079545454545442E-2</v>
      </c>
      <c r="I22" s="5">
        <v>5.4902720385674956E-3</v>
      </c>
    </row>
    <row r="23" spans="1:11">
      <c r="A23" s="1" t="s">
        <v>41</v>
      </c>
      <c r="B23" s="1">
        <v>0</v>
      </c>
      <c r="C23" s="1">
        <v>0</v>
      </c>
    </row>
    <row r="24" spans="1:11">
      <c r="A24" s="1" t="s">
        <v>42</v>
      </c>
      <c r="B24" s="1">
        <v>0</v>
      </c>
      <c r="C24" s="1">
        <v>0</v>
      </c>
    </row>
    <row r="25" spans="1:11" ht="15" thickBot="1">
      <c r="A25" s="1" t="s">
        <v>43</v>
      </c>
      <c r="B25" s="1">
        <v>0</v>
      </c>
      <c r="C25" s="1">
        <v>0</v>
      </c>
      <c r="E25" s="2" t="s">
        <v>18</v>
      </c>
    </row>
    <row r="26" spans="1:11">
      <c r="A26" s="1" t="s">
        <v>44</v>
      </c>
      <c r="B26" s="1">
        <v>0</v>
      </c>
      <c r="C26" s="1">
        <v>0</v>
      </c>
      <c r="E26" s="3" t="s">
        <v>20</v>
      </c>
      <c r="F26" s="6" t="s">
        <v>21</v>
      </c>
      <c r="G26" s="6" t="s">
        <v>22</v>
      </c>
      <c r="H26" s="6" t="s">
        <v>23</v>
      </c>
      <c r="I26" s="6" t="s">
        <v>24</v>
      </c>
      <c r="J26" s="6" t="s">
        <v>25</v>
      </c>
      <c r="K26" s="6" t="s">
        <v>26</v>
      </c>
    </row>
    <row r="27" spans="1:11">
      <c r="A27" s="1" t="s">
        <v>45</v>
      </c>
      <c r="B27" s="1">
        <v>0</v>
      </c>
      <c r="C27" s="1">
        <v>0</v>
      </c>
      <c r="E27" s="7" t="s">
        <v>28</v>
      </c>
      <c r="F27" s="4">
        <v>1.5439114152929201E-5</v>
      </c>
      <c r="G27" s="4">
        <v>1</v>
      </c>
      <c r="H27" s="4">
        <v>1.5439114152929201E-5</v>
      </c>
      <c r="I27" s="4">
        <v>3.7607206867111345E-3</v>
      </c>
      <c r="J27" s="4">
        <v>0.95150734648136548</v>
      </c>
      <c r="K27" s="4">
        <v>4.1708767857666915</v>
      </c>
    </row>
    <row r="28" spans="1:11">
      <c r="E28" s="7" t="s">
        <v>30</v>
      </c>
      <c r="F28" s="4">
        <v>0.12316081495351239</v>
      </c>
      <c r="G28" s="4">
        <v>30</v>
      </c>
      <c r="H28" s="4">
        <v>4.1053604984504126E-3</v>
      </c>
      <c r="I28" s="4"/>
      <c r="J28" s="4"/>
      <c r="K28" s="4"/>
    </row>
    <row r="29" spans="1:11">
      <c r="E29" s="7"/>
      <c r="F29" s="4"/>
      <c r="G29" s="4"/>
      <c r="H29" s="4"/>
      <c r="I29" s="4"/>
      <c r="J29" s="4"/>
      <c r="K29" s="4"/>
    </row>
    <row r="30" spans="1:11" ht="15" thickBot="1">
      <c r="E30" s="8" t="s">
        <v>33</v>
      </c>
      <c r="F30" s="5">
        <v>0.12317625406766532</v>
      </c>
      <c r="G30" s="5">
        <v>31</v>
      </c>
      <c r="H30" s="5"/>
      <c r="I30" s="5"/>
      <c r="J30" s="5"/>
      <c r="K30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18" sqref="B18"/>
    </sheetView>
  </sheetViews>
  <sheetFormatPr baseColWidth="10" defaultColWidth="8.83203125" defaultRowHeight="14" x14ac:dyDescent="0"/>
  <cols>
    <col min="1" max="2" width="18" style="1" customWidth="1"/>
    <col min="3" max="3" width="21.33203125" style="1" customWidth="1"/>
    <col min="4" max="4" width="8.83203125" style="1"/>
    <col min="5" max="5" width="23.5" style="1" customWidth="1"/>
    <col min="6" max="16384" width="8.83203125" style="1"/>
  </cols>
  <sheetData>
    <row r="1" spans="1:11">
      <c r="A1" s="1" t="s">
        <v>0</v>
      </c>
      <c r="B1" s="1" t="s">
        <v>1</v>
      </c>
      <c r="C1" s="1" t="s">
        <v>50</v>
      </c>
      <c r="E1" s="2" t="s">
        <v>3</v>
      </c>
    </row>
    <row r="2" spans="1:11">
      <c r="A2" s="1" t="s">
        <v>4</v>
      </c>
      <c r="B2" s="1">
        <v>0.18179999999999999</v>
      </c>
      <c r="C2" s="1">
        <f>1/44</f>
        <v>2.2727272727272728E-2</v>
      </c>
    </row>
    <row r="3" spans="1:11" ht="15" thickBot="1">
      <c r="A3" s="1" t="s">
        <v>5</v>
      </c>
      <c r="B3" s="1">
        <v>0.11360000000000001</v>
      </c>
      <c r="C3" s="1">
        <v>0</v>
      </c>
      <c r="E3" s="1" t="s">
        <v>6</v>
      </c>
    </row>
    <row r="4" spans="1:11">
      <c r="A4" s="1" t="s">
        <v>7</v>
      </c>
      <c r="B4" s="1">
        <v>2.2700000000000001E-2</v>
      </c>
      <c r="C4" s="1">
        <f>4/44</f>
        <v>9.0909090909090912E-2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</row>
    <row r="5" spans="1:11">
      <c r="A5" s="1" t="s">
        <v>13</v>
      </c>
      <c r="B5" s="1">
        <v>2.2700000000000001E-2</v>
      </c>
      <c r="C5" s="1">
        <f>7/44</f>
        <v>0.15909090909090909</v>
      </c>
      <c r="E5" s="4" t="s">
        <v>1</v>
      </c>
      <c r="F5" s="4">
        <v>26</v>
      </c>
      <c r="G5" s="4">
        <v>0.99950000000000017</v>
      </c>
      <c r="H5" s="4">
        <v>3.8442307692307699E-2</v>
      </c>
      <c r="I5" s="4">
        <v>2.5928465384615395E-3</v>
      </c>
    </row>
    <row r="6" spans="1:11" ht="15" thickBot="1">
      <c r="A6" s="1" t="s">
        <v>14</v>
      </c>
      <c r="B6" s="1">
        <v>2.2700000000000001E-2</v>
      </c>
      <c r="C6" s="1">
        <f>6/44</f>
        <v>0.13636363636363635</v>
      </c>
      <c r="E6" s="5" t="s">
        <v>50</v>
      </c>
      <c r="F6" s="5">
        <v>26</v>
      </c>
      <c r="G6" s="5">
        <v>0.99999999999999978</v>
      </c>
      <c r="H6" s="5">
        <v>3.846153846153845E-2</v>
      </c>
      <c r="I6" s="5">
        <v>3.0069930069930072E-3</v>
      </c>
    </row>
    <row r="7" spans="1:11">
      <c r="A7" s="1" t="s">
        <v>15</v>
      </c>
      <c r="B7" s="1">
        <v>4.5400000000000003E-2</v>
      </c>
      <c r="C7" s="1">
        <v>0</v>
      </c>
    </row>
    <row r="8" spans="1:11">
      <c r="A8" s="1" t="s">
        <v>16</v>
      </c>
      <c r="B8" s="1">
        <v>9.0999999999999998E-2</v>
      </c>
      <c r="C8" s="1">
        <v>0</v>
      </c>
    </row>
    <row r="9" spans="1:11" ht="15" thickBot="1">
      <c r="A9" s="1" t="s">
        <v>17</v>
      </c>
      <c r="B9" s="1">
        <v>2.2700000000000001E-2</v>
      </c>
      <c r="C9" s="1">
        <f>8/44</f>
        <v>0.18181818181818182</v>
      </c>
      <c r="E9" s="2" t="s">
        <v>18</v>
      </c>
    </row>
    <row r="10" spans="1:11">
      <c r="A10" s="1" t="s">
        <v>19</v>
      </c>
      <c r="B10" s="1">
        <v>0.1363</v>
      </c>
      <c r="C10" s="1">
        <v>0</v>
      </c>
      <c r="E10" s="3" t="s">
        <v>20</v>
      </c>
      <c r="F10" s="6" t="s">
        <v>21</v>
      </c>
      <c r="G10" s="6" t="s">
        <v>22</v>
      </c>
      <c r="H10" s="6" t="s">
        <v>23</v>
      </c>
      <c r="I10" s="6" t="s">
        <v>24</v>
      </c>
      <c r="J10" s="6" t="s">
        <v>25</v>
      </c>
      <c r="K10" s="6" t="s">
        <v>26</v>
      </c>
    </row>
    <row r="11" spans="1:11">
      <c r="A11" s="1" t="s">
        <v>27</v>
      </c>
      <c r="B11" s="1">
        <v>2.2700000000000001E-2</v>
      </c>
      <c r="C11" s="1">
        <f>1/44</f>
        <v>2.2727272727272728E-2</v>
      </c>
      <c r="E11" s="7" t="s">
        <v>28</v>
      </c>
      <c r="F11" s="4">
        <v>4.8076922720685644E-9</v>
      </c>
      <c r="G11" s="4">
        <v>1</v>
      </c>
      <c r="H11" s="4">
        <v>4.8076922720685644E-9</v>
      </c>
      <c r="I11" s="4">
        <v>1.7170821531738438E-6</v>
      </c>
      <c r="J11" s="4">
        <v>0.99895968671593016</v>
      </c>
      <c r="K11" s="4">
        <v>4.0343097068029978</v>
      </c>
    </row>
    <row r="12" spans="1:11">
      <c r="A12" s="1" t="s">
        <v>29</v>
      </c>
      <c r="B12" s="1">
        <v>4.5400000000000003E-2</v>
      </c>
      <c r="C12" s="1">
        <v>0</v>
      </c>
      <c r="E12" s="7" t="s">
        <v>30</v>
      </c>
      <c r="F12" s="4">
        <v>0.13999598863636362</v>
      </c>
      <c r="G12" s="4">
        <v>50</v>
      </c>
      <c r="H12" s="4">
        <v>2.7999197727272725E-3</v>
      </c>
      <c r="I12" s="4"/>
      <c r="J12" s="4"/>
      <c r="K12" s="4"/>
    </row>
    <row r="13" spans="1:11">
      <c r="A13" s="1" t="s">
        <v>31</v>
      </c>
      <c r="B13" s="1">
        <v>4.5400000000000003E-2</v>
      </c>
      <c r="C13" s="1">
        <f>4/44</f>
        <v>9.0909090909090912E-2</v>
      </c>
      <c r="E13" s="7"/>
      <c r="F13" s="4"/>
      <c r="G13" s="4"/>
      <c r="H13" s="4"/>
      <c r="I13" s="4"/>
      <c r="J13" s="4"/>
      <c r="K13" s="4"/>
    </row>
    <row r="14" spans="1:11" ht="15" thickBot="1">
      <c r="A14" s="1" t="s">
        <v>32</v>
      </c>
      <c r="B14" s="1">
        <v>2.2700000000000001E-2</v>
      </c>
      <c r="C14" s="1">
        <f>4/44</f>
        <v>9.0909090909090912E-2</v>
      </c>
      <c r="E14" s="8" t="s">
        <v>33</v>
      </c>
      <c r="F14" s="5">
        <v>0.13999599344405589</v>
      </c>
      <c r="G14" s="5">
        <v>51</v>
      </c>
      <c r="H14" s="5"/>
      <c r="I14" s="5"/>
      <c r="J14" s="5"/>
      <c r="K14" s="5"/>
    </row>
    <row r="15" spans="1:11">
      <c r="A15" s="1" t="s">
        <v>34</v>
      </c>
      <c r="B15" s="1">
        <v>2.2700000000000001E-2</v>
      </c>
      <c r="C15" s="1">
        <f>3/44</f>
        <v>6.8181818181818177E-2</v>
      </c>
    </row>
    <row r="16" spans="1:11">
      <c r="A16" s="1" t="s">
        <v>35</v>
      </c>
      <c r="B16" s="1">
        <v>4.5400000000000003E-2</v>
      </c>
      <c r="C16" s="1">
        <f>3/44</f>
        <v>6.8181818181818177E-2</v>
      </c>
    </row>
    <row r="17" spans="1:11">
      <c r="A17" s="1" t="s">
        <v>36</v>
      </c>
      <c r="B17" s="1">
        <v>0.1363</v>
      </c>
      <c r="C17" s="1">
        <f>1/44</f>
        <v>2.2727272727272728E-2</v>
      </c>
      <c r="E17" s="2" t="s">
        <v>3</v>
      </c>
    </row>
    <row r="18" spans="1:11">
      <c r="A18" s="1" t="s">
        <v>24</v>
      </c>
      <c r="B18" s="1">
        <v>0</v>
      </c>
      <c r="C18" s="1">
        <v>0</v>
      </c>
    </row>
    <row r="19" spans="1:11" ht="15" thickBot="1">
      <c r="A19" s="1" t="s">
        <v>37</v>
      </c>
      <c r="B19" s="1">
        <v>0</v>
      </c>
      <c r="C19" s="1">
        <f>1/44</f>
        <v>2.2727272727272728E-2</v>
      </c>
      <c r="E19" s="1" t="s">
        <v>6</v>
      </c>
    </row>
    <row r="20" spans="1:11">
      <c r="A20" s="1" t="s">
        <v>38</v>
      </c>
      <c r="B20" s="1">
        <v>0</v>
      </c>
      <c r="C20" s="1">
        <v>0</v>
      </c>
      <c r="E20" s="3" t="s">
        <v>8</v>
      </c>
      <c r="F20" s="3" t="s">
        <v>9</v>
      </c>
      <c r="G20" s="3" t="s">
        <v>10</v>
      </c>
      <c r="H20" s="3" t="s">
        <v>11</v>
      </c>
      <c r="I20" s="3" t="s">
        <v>12</v>
      </c>
    </row>
    <row r="21" spans="1:11">
      <c r="A21" s="1" t="s">
        <v>39</v>
      </c>
      <c r="B21" s="1">
        <v>0</v>
      </c>
      <c r="C21" s="1">
        <v>0</v>
      </c>
      <c r="E21" s="4" t="s">
        <v>1</v>
      </c>
      <c r="F21" s="4">
        <v>16</v>
      </c>
      <c r="G21" s="4">
        <v>0.99950000000000017</v>
      </c>
      <c r="H21" s="4">
        <v>6.246875000000001E-2</v>
      </c>
      <c r="I21" s="4">
        <v>2.7204489583333344E-3</v>
      </c>
    </row>
    <row r="22" spans="1:11" ht="15" thickBot="1">
      <c r="A22" s="1" t="s">
        <v>40</v>
      </c>
      <c r="B22" s="1">
        <v>0</v>
      </c>
      <c r="C22" s="1">
        <f>1/44</f>
        <v>2.2727272727272728E-2</v>
      </c>
      <c r="E22" s="5" t="s">
        <v>50</v>
      </c>
      <c r="F22" s="5">
        <v>16</v>
      </c>
      <c r="G22" s="5">
        <v>0.95454545454545436</v>
      </c>
      <c r="H22" s="5">
        <v>5.9659090909090898E-2</v>
      </c>
      <c r="I22" s="5">
        <v>3.7103994490358129E-3</v>
      </c>
    </row>
    <row r="23" spans="1:11">
      <c r="A23" s="1" t="s">
        <v>41</v>
      </c>
      <c r="B23" s="1">
        <v>0</v>
      </c>
      <c r="C23" s="1">
        <v>0</v>
      </c>
    </row>
    <row r="24" spans="1:11">
      <c r="A24" s="1" t="s">
        <v>42</v>
      </c>
      <c r="B24" s="1">
        <v>0</v>
      </c>
      <c r="C24" s="1">
        <v>0</v>
      </c>
    </row>
    <row r="25" spans="1:11" ht="15" thickBot="1">
      <c r="A25" s="1" t="s">
        <v>43</v>
      </c>
      <c r="B25" s="1">
        <v>0</v>
      </c>
      <c r="C25" s="1">
        <v>0</v>
      </c>
      <c r="E25" s="2" t="s">
        <v>18</v>
      </c>
    </row>
    <row r="26" spans="1:11">
      <c r="A26" s="1" t="s">
        <v>44</v>
      </c>
      <c r="B26" s="1">
        <v>0</v>
      </c>
      <c r="C26" s="1">
        <v>0</v>
      </c>
      <c r="E26" s="3" t="s">
        <v>20</v>
      </c>
      <c r="F26" s="6" t="s">
        <v>21</v>
      </c>
      <c r="G26" s="6" t="s">
        <v>22</v>
      </c>
      <c r="H26" s="6" t="s">
        <v>23</v>
      </c>
      <c r="I26" s="6" t="s">
        <v>24</v>
      </c>
      <c r="J26" s="6" t="s">
        <v>25</v>
      </c>
      <c r="K26" s="6" t="s">
        <v>26</v>
      </c>
    </row>
    <row r="27" spans="1:11">
      <c r="A27" s="1" t="s">
        <v>45</v>
      </c>
      <c r="B27" s="1">
        <v>0</v>
      </c>
      <c r="C27" s="1">
        <v>0</v>
      </c>
      <c r="E27" s="7" t="s">
        <v>28</v>
      </c>
      <c r="F27" s="4">
        <v>6.3153473657068249E-5</v>
      </c>
      <c r="G27" s="4">
        <v>1</v>
      </c>
      <c r="H27" s="4">
        <v>6.3153473657068249E-5</v>
      </c>
      <c r="I27" s="4">
        <v>1.9640790656704123E-2</v>
      </c>
      <c r="J27" s="4">
        <v>0.889481665614412</v>
      </c>
      <c r="K27" s="4">
        <v>4.1708767857666915</v>
      </c>
    </row>
    <row r="28" spans="1:11">
      <c r="E28" s="7" t="s">
        <v>30</v>
      </c>
      <c r="F28" s="4">
        <v>9.6462726110537175E-2</v>
      </c>
      <c r="G28" s="4">
        <v>30</v>
      </c>
      <c r="H28" s="4">
        <v>3.2154242036845724E-3</v>
      </c>
      <c r="I28" s="4"/>
      <c r="J28" s="4"/>
      <c r="K28" s="4"/>
    </row>
    <row r="29" spans="1:11">
      <c r="E29" s="7"/>
      <c r="F29" s="4"/>
      <c r="G29" s="4"/>
      <c r="H29" s="4"/>
      <c r="I29" s="4"/>
      <c r="J29" s="4"/>
      <c r="K29" s="4"/>
    </row>
    <row r="30" spans="1:11" ht="15" thickBot="1">
      <c r="E30" s="8" t="s">
        <v>33</v>
      </c>
      <c r="F30" s="5">
        <v>9.6525879584194244E-2</v>
      </c>
      <c r="G30" s="5">
        <v>31</v>
      </c>
      <c r="H30" s="5"/>
      <c r="I30" s="5"/>
      <c r="J30" s="5"/>
      <c r="K30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73"/>
  <sheetViews>
    <sheetView tabSelected="1" topLeftCell="A2" workbookViewId="0">
      <selection activeCell="L4" sqref="L4"/>
    </sheetView>
  </sheetViews>
  <sheetFormatPr baseColWidth="10" defaultColWidth="8.83203125" defaultRowHeight="14" x14ac:dyDescent="0"/>
  <cols>
    <col min="1" max="1" width="16.1640625" style="1" customWidth="1"/>
    <col min="2" max="2" width="17.5" style="1" customWidth="1"/>
    <col min="3" max="3" width="22" style="1" customWidth="1"/>
    <col min="4" max="4" width="19.33203125" style="1" customWidth="1"/>
    <col min="5" max="5" width="24.1640625" style="1" customWidth="1"/>
    <col min="6" max="6" width="16.83203125" style="1" customWidth="1"/>
    <col min="7" max="7" width="18.83203125" style="1" customWidth="1"/>
    <col min="8" max="12" width="8.83203125" style="1"/>
    <col min="13" max="13" width="12.33203125" style="1" customWidth="1"/>
    <col min="14" max="16384" width="8.83203125" style="1"/>
  </cols>
  <sheetData>
    <row r="2" spans="2:38">
      <c r="B2" s="1" t="s">
        <v>0</v>
      </c>
      <c r="C2" s="1" t="s">
        <v>1</v>
      </c>
      <c r="D2" s="1" t="s">
        <v>52</v>
      </c>
      <c r="E2" s="1" t="s">
        <v>60</v>
      </c>
      <c r="F2" s="1" t="s">
        <v>51</v>
      </c>
      <c r="G2" s="1" t="s">
        <v>53</v>
      </c>
      <c r="H2" s="1" t="s">
        <v>60</v>
      </c>
      <c r="K2" s="1" t="s">
        <v>0</v>
      </c>
      <c r="L2" s="1" t="s">
        <v>4</v>
      </c>
      <c r="M2" s="1" t="s">
        <v>5</v>
      </c>
      <c r="N2" s="1" t="s">
        <v>7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19</v>
      </c>
      <c r="U2" s="1" t="s">
        <v>27</v>
      </c>
      <c r="V2" s="1" t="s">
        <v>29</v>
      </c>
      <c r="W2" s="1" t="s">
        <v>31</v>
      </c>
      <c r="X2" s="1" t="s">
        <v>32</v>
      </c>
      <c r="Y2" s="1" t="s">
        <v>34</v>
      </c>
      <c r="Z2" s="1" t="s">
        <v>35</v>
      </c>
      <c r="AA2" s="1" t="s">
        <v>36</v>
      </c>
      <c r="AB2" s="1" t="s">
        <v>24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54</v>
      </c>
    </row>
    <row r="3" spans="2:38">
      <c r="B3" s="1" t="s">
        <v>4</v>
      </c>
      <c r="C3" s="1">
        <v>0.18179999999999999</v>
      </c>
      <c r="D3" s="1">
        <f>5/42</f>
        <v>0.11904761904761904</v>
      </c>
      <c r="F3" s="1">
        <v>8</v>
      </c>
      <c r="G3" s="1">
        <v>5</v>
      </c>
      <c r="K3" s="1" t="s">
        <v>1</v>
      </c>
      <c r="L3" s="1">
        <v>0.18179999999999999</v>
      </c>
      <c r="M3" s="1">
        <v>0.11360000000000001</v>
      </c>
      <c r="N3" s="1">
        <v>2.2700000000000001E-2</v>
      </c>
      <c r="O3" s="1">
        <v>2.2700000000000001E-2</v>
      </c>
      <c r="P3" s="1">
        <v>2.2700000000000001E-2</v>
      </c>
      <c r="Q3" s="1">
        <v>4.5400000000000003E-2</v>
      </c>
      <c r="R3" s="1">
        <v>9.0999999999999998E-2</v>
      </c>
      <c r="S3" s="1">
        <v>2.2700000000000001E-2</v>
      </c>
      <c r="T3" s="1">
        <v>0.1363</v>
      </c>
      <c r="U3" s="1">
        <v>2.2700000000000001E-2</v>
      </c>
      <c r="V3" s="1">
        <v>4.5400000000000003E-2</v>
      </c>
      <c r="W3" s="1">
        <v>4.5400000000000003E-2</v>
      </c>
      <c r="X3" s="1">
        <v>2.2700000000000001E-2</v>
      </c>
      <c r="Y3" s="1">
        <v>2.2700000000000001E-2</v>
      </c>
      <c r="Z3" s="1">
        <v>4.5400000000000003E-2</v>
      </c>
      <c r="AA3" s="1">
        <v>0.1363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f>SUM(L3:AK3)</f>
        <v>0.99950000000000017</v>
      </c>
    </row>
    <row r="4" spans="2:38">
      <c r="B4" s="1" t="s">
        <v>5</v>
      </c>
      <c r="C4" s="1">
        <v>0.11360000000000001</v>
      </c>
      <c r="D4" s="1">
        <f>1/42</f>
        <v>2.3809523809523808E-2</v>
      </c>
      <c r="F4" s="1">
        <v>5</v>
      </c>
      <c r="G4" s="1">
        <v>1</v>
      </c>
      <c r="K4" s="1" t="s">
        <v>52</v>
      </c>
      <c r="L4" s="1">
        <f>5/42</f>
        <v>0.11904761904761904</v>
      </c>
      <c r="M4" s="1">
        <f>1/42</f>
        <v>2.3809523809523808E-2</v>
      </c>
      <c r="N4" s="1">
        <f>1/42</f>
        <v>2.3809523809523808E-2</v>
      </c>
      <c r="O4" s="1">
        <f>2/42</f>
        <v>4.7619047619047616E-2</v>
      </c>
      <c r="P4" s="1">
        <f>1/42</f>
        <v>2.3809523809523808E-2</v>
      </c>
      <c r="Q4" s="1">
        <v>0</v>
      </c>
      <c r="R4" s="1">
        <f>5/42</f>
        <v>0.11904761904761904</v>
      </c>
      <c r="S4" s="1">
        <v>0</v>
      </c>
      <c r="T4" s="1">
        <f>1/42</f>
        <v>2.3809523809523808E-2</v>
      </c>
      <c r="U4" s="1">
        <v>0</v>
      </c>
      <c r="V4" s="1">
        <f>5/42</f>
        <v>0.11904761904761904</v>
      </c>
      <c r="W4" s="1">
        <f>1/42</f>
        <v>2.3809523809523808E-2</v>
      </c>
      <c r="X4" s="1">
        <v>0</v>
      </c>
      <c r="Y4" s="1">
        <f>4/42</f>
        <v>9.5238095238095233E-2</v>
      </c>
      <c r="Z4" s="1">
        <v>0</v>
      </c>
      <c r="AA4" s="1">
        <f>5/42</f>
        <v>0.11904761904761904</v>
      </c>
      <c r="AB4" s="1">
        <f>4/42</f>
        <v>9.5238095238095233E-2</v>
      </c>
      <c r="AC4" s="1">
        <f>3/42</f>
        <v>7.1428571428571425E-2</v>
      </c>
      <c r="AD4" s="1">
        <f>1/42</f>
        <v>2.3809523809523808E-2</v>
      </c>
      <c r="AE4" s="1">
        <v>0</v>
      </c>
      <c r="AF4" s="1">
        <v>0</v>
      </c>
      <c r="AG4" s="1">
        <v>0</v>
      </c>
      <c r="AH4" s="1">
        <f>3/42</f>
        <v>7.1428571428571425E-2</v>
      </c>
      <c r="AI4" s="1">
        <v>0</v>
      </c>
      <c r="AJ4" s="1">
        <v>0</v>
      </c>
      <c r="AK4" s="1">
        <v>0</v>
      </c>
      <c r="AL4" s="1">
        <f>SUM(L4:AK4)</f>
        <v>1</v>
      </c>
    </row>
    <row r="5" spans="2:38">
      <c r="B5" s="1" t="s">
        <v>7</v>
      </c>
      <c r="C5" s="1">
        <v>2.2700000000000001E-2</v>
      </c>
      <c r="D5" s="1">
        <f>1/42</f>
        <v>2.3809523809523808E-2</v>
      </c>
      <c r="F5" s="1">
        <v>1</v>
      </c>
      <c r="G5" s="1">
        <v>1</v>
      </c>
      <c r="K5" s="1" t="s">
        <v>60</v>
      </c>
    </row>
    <row r="6" spans="2:38">
      <c r="B6" s="1" t="s">
        <v>13</v>
      </c>
      <c r="C6" s="1">
        <v>2.2700000000000001E-2</v>
      </c>
      <c r="D6" s="1">
        <f>2/42</f>
        <v>4.7619047619047616E-2</v>
      </c>
      <c r="F6" s="1">
        <v>1</v>
      </c>
      <c r="G6" s="1">
        <v>2</v>
      </c>
      <c r="K6" s="1" t="s">
        <v>51</v>
      </c>
      <c r="L6" s="1">
        <v>8</v>
      </c>
      <c r="M6" s="1">
        <v>5</v>
      </c>
      <c r="N6" s="1">
        <v>1</v>
      </c>
      <c r="O6" s="1">
        <v>1</v>
      </c>
      <c r="P6" s="1">
        <v>1</v>
      </c>
      <c r="Q6" s="1">
        <v>2</v>
      </c>
      <c r="R6" s="1">
        <v>4</v>
      </c>
      <c r="S6" s="1">
        <v>1</v>
      </c>
      <c r="T6" s="1">
        <v>6</v>
      </c>
      <c r="U6" s="1">
        <v>1</v>
      </c>
      <c r="V6" s="1">
        <v>2</v>
      </c>
      <c r="W6" s="1">
        <v>2</v>
      </c>
      <c r="X6" s="1">
        <v>1</v>
      </c>
      <c r="Y6" s="1">
        <v>1</v>
      </c>
      <c r="Z6" s="1">
        <v>2</v>
      </c>
      <c r="AA6" s="1">
        <v>6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f>SUM(L6:AK6)</f>
        <v>44</v>
      </c>
    </row>
    <row r="7" spans="2:38">
      <c r="B7" s="1" t="s">
        <v>14</v>
      </c>
      <c r="C7" s="1">
        <v>2.2700000000000001E-2</v>
      </c>
      <c r="D7" s="1">
        <f>1/42</f>
        <v>2.3809523809523808E-2</v>
      </c>
      <c r="F7" s="1">
        <v>1</v>
      </c>
      <c r="G7" s="1">
        <v>1</v>
      </c>
      <c r="K7" s="1" t="s">
        <v>53</v>
      </c>
      <c r="L7" s="1">
        <v>5</v>
      </c>
      <c r="M7" s="1">
        <v>1</v>
      </c>
      <c r="N7" s="1">
        <v>1</v>
      </c>
      <c r="O7" s="1">
        <v>2</v>
      </c>
      <c r="P7" s="1">
        <v>1</v>
      </c>
      <c r="Q7" s="1">
        <v>4</v>
      </c>
      <c r="R7" s="1">
        <v>0</v>
      </c>
      <c r="S7" s="1">
        <v>3</v>
      </c>
      <c r="T7" s="1">
        <v>5</v>
      </c>
      <c r="U7" s="1">
        <v>1</v>
      </c>
      <c r="V7" s="1">
        <v>0</v>
      </c>
      <c r="W7" s="1">
        <v>0</v>
      </c>
      <c r="X7" s="1">
        <v>1</v>
      </c>
      <c r="Y7" s="1">
        <v>0</v>
      </c>
      <c r="Z7" s="1">
        <v>5</v>
      </c>
      <c r="AA7" s="1">
        <v>1</v>
      </c>
      <c r="AB7" s="1">
        <v>0</v>
      </c>
      <c r="AC7" s="1">
        <v>4</v>
      </c>
      <c r="AD7" s="1">
        <v>0</v>
      </c>
      <c r="AE7" s="1">
        <v>5</v>
      </c>
      <c r="AF7" s="1">
        <v>0</v>
      </c>
      <c r="AG7" s="1">
        <v>0</v>
      </c>
      <c r="AH7" s="1">
        <v>3</v>
      </c>
      <c r="AI7" s="1">
        <v>0</v>
      </c>
      <c r="AJ7" s="1">
        <v>0</v>
      </c>
      <c r="AK7" s="1">
        <v>0</v>
      </c>
      <c r="AL7" s="1">
        <f>SUM(L7:AK7)</f>
        <v>42</v>
      </c>
    </row>
    <row r="8" spans="2:38">
      <c r="B8" s="1" t="s">
        <v>15</v>
      </c>
      <c r="C8" s="1">
        <v>4.5400000000000003E-2</v>
      </c>
      <c r="D8" s="1">
        <v>0</v>
      </c>
      <c r="F8" s="1">
        <v>2</v>
      </c>
      <c r="G8" s="1">
        <v>4</v>
      </c>
      <c r="K8" s="1" t="s">
        <v>60</v>
      </c>
    </row>
    <row r="9" spans="2:38">
      <c r="B9" s="1" t="s">
        <v>16</v>
      </c>
      <c r="C9" s="1">
        <v>9.0999999999999998E-2</v>
      </c>
      <c r="D9" s="1">
        <f>5/42</f>
        <v>0.11904761904761904</v>
      </c>
      <c r="F9" s="1">
        <v>4</v>
      </c>
      <c r="G9" s="1">
        <v>0</v>
      </c>
    </row>
    <row r="10" spans="2:38">
      <c r="B10" s="1" t="s">
        <v>17</v>
      </c>
      <c r="C10" s="1">
        <v>2.2700000000000001E-2</v>
      </c>
      <c r="D10" s="1">
        <v>0</v>
      </c>
      <c r="F10" s="1">
        <v>1</v>
      </c>
      <c r="G10" s="1">
        <v>3</v>
      </c>
    </row>
    <row r="11" spans="2:38">
      <c r="B11" s="1" t="s">
        <v>19</v>
      </c>
      <c r="C11" s="1">
        <v>0.1363</v>
      </c>
      <c r="D11" s="1">
        <f>1/42</f>
        <v>2.3809523809523808E-2</v>
      </c>
      <c r="F11" s="1">
        <v>6</v>
      </c>
      <c r="G11" s="1">
        <v>5</v>
      </c>
    </row>
    <row r="12" spans="2:38">
      <c r="B12" s="1" t="s">
        <v>27</v>
      </c>
      <c r="C12" s="1">
        <v>2.2700000000000001E-2</v>
      </c>
      <c r="D12" s="1">
        <v>0</v>
      </c>
      <c r="F12" s="1">
        <v>1</v>
      </c>
      <c r="G12" s="1">
        <v>1</v>
      </c>
    </row>
    <row r="13" spans="2:38">
      <c r="B13" s="1" t="s">
        <v>29</v>
      </c>
      <c r="C13" s="1">
        <v>4.5400000000000003E-2</v>
      </c>
      <c r="D13" s="1">
        <f>5/42</f>
        <v>0.11904761904761904</v>
      </c>
      <c r="F13" s="1">
        <v>2</v>
      </c>
      <c r="G13" s="1">
        <v>0</v>
      </c>
    </row>
    <row r="14" spans="2:38">
      <c r="B14" s="1" t="s">
        <v>31</v>
      </c>
      <c r="C14" s="1">
        <v>4.5400000000000003E-2</v>
      </c>
      <c r="D14" s="1">
        <f>1/42</f>
        <v>2.3809523809523808E-2</v>
      </c>
      <c r="F14" s="1">
        <v>2</v>
      </c>
      <c r="G14" s="1">
        <v>0</v>
      </c>
    </row>
    <row r="15" spans="2:38">
      <c r="B15" s="1" t="s">
        <v>32</v>
      </c>
      <c r="C15" s="1">
        <v>2.2700000000000001E-2</v>
      </c>
      <c r="D15" s="1">
        <v>0</v>
      </c>
      <c r="F15" s="1">
        <v>1</v>
      </c>
      <c r="G15" s="1">
        <v>1</v>
      </c>
    </row>
    <row r="16" spans="2:38">
      <c r="B16" s="1" t="s">
        <v>34</v>
      </c>
      <c r="C16" s="1">
        <v>2.2700000000000001E-2</v>
      </c>
      <c r="D16" s="1">
        <f>4/42</f>
        <v>9.5238095238095233E-2</v>
      </c>
      <c r="F16" s="1">
        <v>1</v>
      </c>
      <c r="G16" s="1">
        <v>0</v>
      </c>
    </row>
    <row r="17" spans="2:7">
      <c r="B17" s="1" t="s">
        <v>35</v>
      </c>
      <c r="C17" s="1">
        <v>4.5400000000000003E-2</v>
      </c>
      <c r="D17" s="1">
        <v>0</v>
      </c>
      <c r="F17" s="1">
        <v>2</v>
      </c>
      <c r="G17" s="1">
        <v>5</v>
      </c>
    </row>
    <row r="18" spans="2:7">
      <c r="B18" s="1" t="s">
        <v>36</v>
      </c>
      <c r="C18" s="1">
        <v>0.1363</v>
      </c>
      <c r="D18" s="1">
        <f>5/42</f>
        <v>0.11904761904761904</v>
      </c>
      <c r="F18" s="1">
        <v>6</v>
      </c>
      <c r="G18" s="1">
        <v>1</v>
      </c>
    </row>
    <row r="19" spans="2:7">
      <c r="B19" s="1" t="s">
        <v>24</v>
      </c>
      <c r="C19" s="1">
        <v>0</v>
      </c>
      <c r="D19" s="1">
        <f>4/42</f>
        <v>9.5238095238095233E-2</v>
      </c>
      <c r="F19" s="1">
        <v>0</v>
      </c>
      <c r="G19" s="1">
        <v>0</v>
      </c>
    </row>
    <row r="20" spans="2:7">
      <c r="B20" s="1" t="s">
        <v>37</v>
      </c>
      <c r="C20" s="1">
        <v>0</v>
      </c>
      <c r="D20" s="1">
        <f>3/42</f>
        <v>7.1428571428571425E-2</v>
      </c>
      <c r="F20" s="1">
        <v>0</v>
      </c>
      <c r="G20" s="1">
        <v>4</v>
      </c>
    </row>
    <row r="21" spans="2:7">
      <c r="B21" s="1" t="s">
        <v>38</v>
      </c>
      <c r="C21" s="1">
        <v>0</v>
      </c>
      <c r="D21" s="1">
        <f>1/42</f>
        <v>2.3809523809523808E-2</v>
      </c>
      <c r="F21" s="1">
        <v>0</v>
      </c>
      <c r="G21" s="1">
        <v>0</v>
      </c>
    </row>
    <row r="22" spans="2:7">
      <c r="B22" s="1" t="s">
        <v>39</v>
      </c>
      <c r="C22" s="1">
        <v>0</v>
      </c>
      <c r="D22" s="1">
        <v>0</v>
      </c>
      <c r="F22" s="1">
        <v>0</v>
      </c>
      <c r="G22" s="1">
        <v>5</v>
      </c>
    </row>
    <row r="23" spans="2:7">
      <c r="B23" s="1" t="s">
        <v>40</v>
      </c>
      <c r="C23" s="1">
        <v>0</v>
      </c>
      <c r="D23" s="1">
        <v>0</v>
      </c>
      <c r="F23" s="1">
        <v>0</v>
      </c>
      <c r="G23" s="1">
        <v>0</v>
      </c>
    </row>
    <row r="24" spans="2:7">
      <c r="B24" s="1" t="s">
        <v>41</v>
      </c>
      <c r="C24" s="1">
        <v>0</v>
      </c>
      <c r="D24" s="1">
        <v>0</v>
      </c>
      <c r="F24" s="1">
        <v>0</v>
      </c>
      <c r="G24" s="1">
        <v>0</v>
      </c>
    </row>
    <row r="25" spans="2:7">
      <c r="B25" s="1" t="s">
        <v>42</v>
      </c>
      <c r="C25" s="1">
        <v>0</v>
      </c>
      <c r="D25" s="1">
        <f>3/42</f>
        <v>7.1428571428571425E-2</v>
      </c>
      <c r="F25" s="1">
        <v>0</v>
      </c>
      <c r="G25" s="1">
        <v>3</v>
      </c>
    </row>
    <row r="26" spans="2:7">
      <c r="B26" s="1" t="s">
        <v>43</v>
      </c>
      <c r="C26" s="1">
        <v>0</v>
      </c>
      <c r="D26" s="1">
        <v>0</v>
      </c>
      <c r="F26" s="1">
        <v>0</v>
      </c>
      <c r="G26" s="1">
        <v>0</v>
      </c>
    </row>
    <row r="27" spans="2:7">
      <c r="B27" s="1" t="s">
        <v>44</v>
      </c>
      <c r="C27" s="1">
        <v>0</v>
      </c>
      <c r="D27" s="1">
        <v>0</v>
      </c>
      <c r="F27" s="1">
        <v>0</v>
      </c>
      <c r="G27" s="1">
        <v>0</v>
      </c>
    </row>
    <row r="28" spans="2:7">
      <c r="B28" s="1" t="s">
        <v>45</v>
      </c>
      <c r="C28" s="1">
        <v>0</v>
      </c>
      <c r="D28" s="1">
        <v>0</v>
      </c>
      <c r="F28" s="1">
        <v>0</v>
      </c>
      <c r="G28" s="1">
        <v>0</v>
      </c>
    </row>
    <row r="29" spans="2:7">
      <c r="B29" s="1" t="s">
        <v>54</v>
      </c>
      <c r="C29" s="1">
        <f>SUM(C3:C28)</f>
        <v>0.99950000000000017</v>
      </c>
      <c r="D29" s="1">
        <f>SUM(D3:D28)</f>
        <v>1</v>
      </c>
      <c r="F29" s="1">
        <f>SUM(F3:F28)</f>
        <v>44</v>
      </c>
      <c r="G29" s="1">
        <f t="shared" ref="F29:G29" si="0">SUM(G3:G28)</f>
        <v>42</v>
      </c>
    </row>
    <row r="32" spans="2:7">
      <c r="F32" s="1" t="s">
        <v>61</v>
      </c>
      <c r="G32" s="1" t="s">
        <v>62</v>
      </c>
    </row>
    <row r="33" spans="5:9">
      <c r="F33" s="1">
        <v>8</v>
      </c>
      <c r="G33" s="1">
        <v>5</v>
      </c>
    </row>
    <row r="34" spans="5:9">
      <c r="F34" s="1">
        <v>0</v>
      </c>
      <c r="G34" s="1">
        <v>0</v>
      </c>
    </row>
    <row r="44" spans="5:9">
      <c r="E44" s="2" t="s">
        <v>3</v>
      </c>
    </row>
    <row r="46" spans="5:9" ht="15" thickBot="1">
      <c r="E46" s="1" t="s">
        <v>6</v>
      </c>
    </row>
    <row r="47" spans="5:9">
      <c r="E47" s="3" t="s">
        <v>8</v>
      </c>
      <c r="F47" s="3" t="s">
        <v>9</v>
      </c>
      <c r="G47" s="3" t="s">
        <v>10</v>
      </c>
      <c r="H47" s="3" t="s">
        <v>11</v>
      </c>
      <c r="I47" s="3" t="s">
        <v>12</v>
      </c>
    </row>
    <row r="48" spans="5:9">
      <c r="E48" s="4" t="s">
        <v>1</v>
      </c>
      <c r="F48" s="4">
        <v>26</v>
      </c>
      <c r="G48" s="4">
        <v>0.99950000000000017</v>
      </c>
      <c r="H48" s="4">
        <v>3.8442307692307699E-2</v>
      </c>
      <c r="I48" s="4">
        <v>2.5928465384615395E-3</v>
      </c>
    </row>
    <row r="49" spans="5:11" ht="15" thickBot="1">
      <c r="E49" s="5" t="s">
        <v>55</v>
      </c>
      <c r="F49" s="5">
        <v>26</v>
      </c>
      <c r="G49" s="5">
        <v>1</v>
      </c>
      <c r="H49" s="5">
        <v>3.8461538461538464E-2</v>
      </c>
      <c r="I49" s="5">
        <v>2.0896563753706617E-3</v>
      </c>
    </row>
    <row r="52" spans="5:11" ht="15" thickBot="1">
      <c r="E52" s="2" t="s">
        <v>18</v>
      </c>
    </row>
    <row r="53" spans="5:11">
      <c r="E53" s="3" t="s">
        <v>20</v>
      </c>
      <c r="F53" s="6" t="s">
        <v>21</v>
      </c>
      <c r="G53" s="6" t="s">
        <v>22</v>
      </c>
      <c r="H53" s="6" t="s">
        <v>23</v>
      </c>
      <c r="I53" s="6" t="s">
        <v>24</v>
      </c>
      <c r="J53" s="6" t="s">
        <v>25</v>
      </c>
      <c r="K53" s="6" t="s">
        <v>26</v>
      </c>
    </row>
    <row r="54" spans="5:11">
      <c r="E54" s="7" t="s">
        <v>28</v>
      </c>
      <c r="F54" s="4">
        <v>4.8076923275797157E-9</v>
      </c>
      <c r="G54" s="4">
        <v>1</v>
      </c>
      <c r="H54" s="4">
        <v>4.8076923275797157E-9</v>
      </c>
      <c r="I54" s="4">
        <v>2.0534711525230253E-6</v>
      </c>
      <c r="J54" s="4">
        <v>0.99886233896094412</v>
      </c>
      <c r="K54" s="4">
        <v>4.0343097068029978</v>
      </c>
    </row>
    <row r="55" spans="5:11">
      <c r="E55" s="7" t="s">
        <v>30</v>
      </c>
      <c r="F55" s="4">
        <v>0.117062572845805</v>
      </c>
      <c r="G55" s="4">
        <v>50</v>
      </c>
      <c r="H55" s="4">
        <v>2.3412514569160999E-3</v>
      </c>
      <c r="I55" s="4"/>
      <c r="J55" s="4"/>
      <c r="K55" s="4"/>
    </row>
    <row r="56" spans="5:11">
      <c r="E56" s="7"/>
      <c r="F56" s="4"/>
      <c r="G56" s="4"/>
      <c r="H56" s="4"/>
      <c r="I56" s="4"/>
      <c r="J56" s="4"/>
      <c r="K56" s="4"/>
    </row>
    <row r="57" spans="5:11" ht="15" thickBot="1">
      <c r="E57" s="8" t="s">
        <v>33</v>
      </c>
      <c r="F57" s="5">
        <v>0.11706257765349733</v>
      </c>
      <c r="G57" s="5">
        <v>51</v>
      </c>
      <c r="H57" s="5"/>
      <c r="I57" s="5"/>
      <c r="J57" s="5"/>
      <c r="K57" s="5"/>
    </row>
    <row r="60" spans="5:11">
      <c r="E60" s="2" t="s">
        <v>3</v>
      </c>
    </row>
    <row r="62" spans="5:11" ht="15" thickBot="1">
      <c r="E62" s="1" t="s">
        <v>6</v>
      </c>
    </row>
    <row r="63" spans="5:11">
      <c r="E63" s="3" t="s">
        <v>8</v>
      </c>
      <c r="F63" s="3" t="s">
        <v>9</v>
      </c>
      <c r="G63" s="3" t="s">
        <v>10</v>
      </c>
      <c r="H63" s="3" t="s">
        <v>11</v>
      </c>
      <c r="I63" s="3" t="s">
        <v>12</v>
      </c>
    </row>
    <row r="64" spans="5:11">
      <c r="E64" s="4" t="s">
        <v>1</v>
      </c>
      <c r="F64" s="4">
        <v>16</v>
      </c>
      <c r="G64" s="4">
        <v>0.99950000000000017</v>
      </c>
      <c r="H64" s="4">
        <v>6.246875000000001E-2</v>
      </c>
      <c r="I64" s="4">
        <v>2.7204489583333344E-3</v>
      </c>
    </row>
    <row r="65" spans="5:11" ht="15" thickBot="1">
      <c r="E65" s="5" t="s">
        <v>55</v>
      </c>
      <c r="F65" s="5">
        <v>16</v>
      </c>
      <c r="G65" s="5">
        <v>0.73809523809523814</v>
      </c>
      <c r="H65" s="5">
        <v>4.6130952380952384E-2</v>
      </c>
      <c r="I65" s="5">
        <v>2.4541761148904003E-3</v>
      </c>
    </row>
    <row r="68" spans="5:11" ht="15" thickBot="1">
      <c r="E68" s="2" t="s">
        <v>18</v>
      </c>
    </row>
    <row r="69" spans="5:11">
      <c r="E69" s="3" t="s">
        <v>20</v>
      </c>
      <c r="F69" s="6" t="s">
        <v>21</v>
      </c>
      <c r="G69" s="6" t="s">
        <v>22</v>
      </c>
      <c r="H69" s="6" t="s">
        <v>23</v>
      </c>
      <c r="I69" s="6" t="s">
        <v>24</v>
      </c>
      <c r="J69" s="6" t="s">
        <v>25</v>
      </c>
      <c r="K69" s="6" t="s">
        <v>26</v>
      </c>
    </row>
    <row r="70" spans="5:11">
      <c r="E70" s="7" t="s">
        <v>28</v>
      </c>
      <c r="F70" s="4">
        <v>2.1353890483276905E-3</v>
      </c>
      <c r="G70" s="4">
        <v>1</v>
      </c>
      <c r="H70" s="4">
        <v>2.1353890483276905E-3</v>
      </c>
      <c r="I70" s="4">
        <v>0.82533092469919467</v>
      </c>
      <c r="J70" s="4">
        <v>0.37086684200279052</v>
      </c>
      <c r="K70" s="4">
        <v>4.1708767857666915</v>
      </c>
    </row>
    <row r="71" spans="5:11">
      <c r="E71" s="7" t="s">
        <v>30</v>
      </c>
      <c r="F71" s="4">
        <v>7.761937609835598E-2</v>
      </c>
      <c r="G71" s="4">
        <v>30</v>
      </c>
      <c r="H71" s="4">
        <v>2.5873125366118661E-3</v>
      </c>
      <c r="I71" s="4"/>
      <c r="J71" s="4"/>
      <c r="K71" s="4"/>
    </row>
    <row r="72" spans="5:11">
      <c r="E72" s="7"/>
      <c r="F72" s="4"/>
      <c r="G72" s="4"/>
      <c r="H72" s="4"/>
      <c r="I72" s="4"/>
      <c r="J72" s="4"/>
      <c r="K72" s="4"/>
    </row>
    <row r="73" spans="5:11" ht="15" thickBot="1">
      <c r="E73" s="8" t="s">
        <v>33</v>
      </c>
      <c r="F73" s="5">
        <v>7.975476514668367E-2</v>
      </c>
      <c r="G73" s="5">
        <v>31</v>
      </c>
      <c r="H73" s="5"/>
      <c r="I73" s="5"/>
      <c r="J73" s="5"/>
      <c r="K73" s="5"/>
    </row>
  </sheetData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C16" sqref="C16"/>
    </sheetView>
  </sheetViews>
  <sheetFormatPr baseColWidth="10" defaultColWidth="8.83203125" defaultRowHeight="14" x14ac:dyDescent="0"/>
  <cols>
    <col min="1" max="1" width="17.33203125" style="1" customWidth="1"/>
    <col min="2" max="2" width="22.5" style="1" customWidth="1"/>
    <col min="3" max="3" width="21" style="1" customWidth="1"/>
    <col min="4" max="4" width="24" style="1" customWidth="1"/>
    <col min="5" max="5" width="23.83203125" style="1" customWidth="1"/>
    <col min="6" max="16384" width="8.83203125" style="1"/>
  </cols>
  <sheetData>
    <row r="1" spans="1:5">
      <c r="A1" s="1" t="s">
        <v>0</v>
      </c>
      <c r="B1" s="1" t="s">
        <v>1</v>
      </c>
      <c r="C1" s="1" t="s">
        <v>56</v>
      </c>
      <c r="D1" s="1" t="s">
        <v>51</v>
      </c>
      <c r="E1" s="1" t="s">
        <v>57</v>
      </c>
    </row>
    <row r="2" spans="1:5">
      <c r="A2" s="1" t="s">
        <v>4</v>
      </c>
      <c r="B2" s="1">
        <v>0.18179999999999999</v>
      </c>
      <c r="C2" s="1">
        <f>9/44</f>
        <v>0.20454545454545456</v>
      </c>
      <c r="D2" s="1">
        <v>8</v>
      </c>
      <c r="E2" s="1">
        <v>9</v>
      </c>
    </row>
    <row r="3" spans="1:5">
      <c r="A3" s="1" t="s">
        <v>5</v>
      </c>
      <c r="B3" s="1">
        <v>0.11360000000000001</v>
      </c>
      <c r="C3" s="1">
        <f>3/44</f>
        <v>6.8181818181818177E-2</v>
      </c>
      <c r="D3" s="1">
        <v>5</v>
      </c>
      <c r="E3" s="1">
        <v>3</v>
      </c>
    </row>
    <row r="4" spans="1:5">
      <c r="A4" s="1" t="s">
        <v>7</v>
      </c>
      <c r="B4" s="1">
        <v>2.2700000000000001E-2</v>
      </c>
      <c r="C4" s="1">
        <f>2/44</f>
        <v>4.5454545454545456E-2</v>
      </c>
      <c r="D4" s="1">
        <v>1</v>
      </c>
      <c r="E4" s="1">
        <v>2</v>
      </c>
    </row>
    <row r="5" spans="1:5">
      <c r="A5" s="1" t="s">
        <v>13</v>
      </c>
      <c r="B5" s="1">
        <v>2.2700000000000001E-2</v>
      </c>
      <c r="C5" s="1">
        <v>0</v>
      </c>
      <c r="D5" s="1">
        <v>1</v>
      </c>
      <c r="E5" s="1">
        <v>0</v>
      </c>
    </row>
    <row r="6" spans="1:5">
      <c r="A6" s="1" t="s">
        <v>14</v>
      </c>
      <c r="B6" s="1">
        <v>2.2700000000000001E-2</v>
      </c>
      <c r="C6" s="1">
        <f>1/44</f>
        <v>2.2727272727272728E-2</v>
      </c>
      <c r="D6" s="1">
        <v>1</v>
      </c>
      <c r="E6" s="1">
        <v>1</v>
      </c>
    </row>
    <row r="7" spans="1:5">
      <c r="A7" s="1" t="s">
        <v>15</v>
      </c>
      <c r="B7" s="1">
        <v>4.5400000000000003E-2</v>
      </c>
      <c r="C7" s="1">
        <v>0</v>
      </c>
      <c r="D7" s="1">
        <v>2</v>
      </c>
      <c r="E7" s="1">
        <v>4</v>
      </c>
    </row>
    <row r="8" spans="1:5">
      <c r="A8" s="1" t="s">
        <v>16</v>
      </c>
      <c r="B8" s="1">
        <v>9.0999999999999998E-2</v>
      </c>
      <c r="C8" s="1">
        <f>2/44</f>
        <v>4.5454545454545456E-2</v>
      </c>
      <c r="D8" s="1">
        <v>4</v>
      </c>
      <c r="E8" s="1">
        <v>0</v>
      </c>
    </row>
    <row r="9" spans="1:5">
      <c r="A9" s="1" t="s">
        <v>17</v>
      </c>
      <c r="B9" s="1">
        <v>2.2700000000000001E-2</v>
      </c>
      <c r="C9" s="1">
        <v>0</v>
      </c>
      <c r="D9" s="1">
        <v>1</v>
      </c>
      <c r="E9" s="1">
        <v>4</v>
      </c>
    </row>
    <row r="10" spans="1:5">
      <c r="A10" s="1" t="s">
        <v>19</v>
      </c>
      <c r="B10" s="1">
        <v>0.1363</v>
      </c>
      <c r="C10" s="1">
        <f>1/44</f>
        <v>2.2727272727272728E-2</v>
      </c>
      <c r="D10" s="1">
        <v>6</v>
      </c>
      <c r="E10" s="1">
        <v>2</v>
      </c>
    </row>
    <row r="11" spans="1:5">
      <c r="A11" s="1" t="s">
        <v>27</v>
      </c>
      <c r="B11" s="1">
        <v>2.2700000000000001E-2</v>
      </c>
      <c r="C11" s="1">
        <v>0</v>
      </c>
      <c r="D11" s="1">
        <v>1</v>
      </c>
      <c r="E11" s="1">
        <v>0</v>
      </c>
    </row>
    <row r="12" spans="1:5">
      <c r="A12" s="1" t="s">
        <v>29</v>
      </c>
      <c r="B12" s="1">
        <v>4.5400000000000003E-2</v>
      </c>
      <c r="C12" s="1">
        <f>5/44</f>
        <v>0.11363636363636363</v>
      </c>
      <c r="D12" s="1">
        <v>2</v>
      </c>
      <c r="E12" s="1">
        <v>0</v>
      </c>
    </row>
    <row r="13" spans="1:5">
      <c r="A13" s="1" t="s">
        <v>31</v>
      </c>
      <c r="B13" s="1">
        <v>4.5400000000000003E-2</v>
      </c>
      <c r="C13" s="1">
        <f>2/44</f>
        <v>4.5454545454545456E-2</v>
      </c>
      <c r="D13" s="1">
        <v>2</v>
      </c>
      <c r="E13" s="1">
        <v>0</v>
      </c>
    </row>
    <row r="14" spans="1:5">
      <c r="A14" s="1" t="s">
        <v>32</v>
      </c>
      <c r="B14" s="1">
        <v>2.2700000000000001E-2</v>
      </c>
      <c r="C14" s="1">
        <v>0</v>
      </c>
      <c r="D14" s="1">
        <v>1</v>
      </c>
      <c r="E14" s="1">
        <v>1</v>
      </c>
    </row>
    <row r="15" spans="1:5">
      <c r="A15" s="1" t="s">
        <v>34</v>
      </c>
      <c r="B15" s="1">
        <v>2.2700000000000001E-2</v>
      </c>
      <c r="C15" s="1">
        <v>0</v>
      </c>
      <c r="D15" s="1">
        <v>1</v>
      </c>
      <c r="E15" s="1">
        <v>0</v>
      </c>
    </row>
    <row r="16" spans="1:5">
      <c r="A16" s="1" t="s">
        <v>35</v>
      </c>
      <c r="B16" s="1">
        <v>4.5400000000000003E-2</v>
      </c>
      <c r="C16" s="1">
        <f>2/44</f>
        <v>4.5454545454545456E-2</v>
      </c>
      <c r="D16" s="1">
        <v>2</v>
      </c>
      <c r="E16" s="1">
        <v>5</v>
      </c>
    </row>
    <row r="17" spans="1:5">
      <c r="A17" s="1" t="s">
        <v>36</v>
      </c>
      <c r="B17" s="1">
        <v>0.1363</v>
      </c>
      <c r="C17" s="1">
        <f>4/44</f>
        <v>9.0909090909090912E-2</v>
      </c>
      <c r="D17" s="1">
        <v>6</v>
      </c>
      <c r="E17" s="1">
        <v>2</v>
      </c>
    </row>
    <row r="18" spans="1:5">
      <c r="A18" s="1" t="s">
        <v>24</v>
      </c>
      <c r="B18" s="1">
        <v>0</v>
      </c>
      <c r="C18" s="1">
        <f>4/44</f>
        <v>9.0909090909090912E-2</v>
      </c>
      <c r="D18" s="1">
        <v>0</v>
      </c>
      <c r="E18" s="1">
        <v>0</v>
      </c>
    </row>
    <row r="19" spans="1:5">
      <c r="A19" s="1" t="s">
        <v>37</v>
      </c>
      <c r="B19" s="1">
        <v>0</v>
      </c>
      <c r="C19" s="1">
        <f>4/44</f>
        <v>9.0909090909090912E-2</v>
      </c>
      <c r="D19" s="1">
        <v>0</v>
      </c>
      <c r="E19" s="1">
        <v>0</v>
      </c>
    </row>
    <row r="20" spans="1:5">
      <c r="A20" s="1" t="s">
        <v>38</v>
      </c>
      <c r="B20" s="1">
        <v>0</v>
      </c>
      <c r="C20" s="1">
        <v>0</v>
      </c>
      <c r="D20" s="1">
        <v>0</v>
      </c>
      <c r="E20" s="1">
        <v>2</v>
      </c>
    </row>
    <row r="21" spans="1:5">
      <c r="A21" s="1" t="s">
        <v>39</v>
      </c>
      <c r="B21" s="1">
        <v>0</v>
      </c>
      <c r="C21" s="1">
        <v>0</v>
      </c>
      <c r="D21" s="1">
        <v>0</v>
      </c>
      <c r="E21" s="1">
        <v>4</v>
      </c>
    </row>
    <row r="22" spans="1:5">
      <c r="A22" s="1" t="s">
        <v>40</v>
      </c>
      <c r="B22" s="1">
        <v>0</v>
      </c>
      <c r="C22" s="1">
        <v>0</v>
      </c>
      <c r="D22" s="1">
        <v>0</v>
      </c>
      <c r="E22" s="1">
        <v>0</v>
      </c>
    </row>
    <row r="23" spans="1:5">
      <c r="A23" s="1" t="s">
        <v>41</v>
      </c>
      <c r="B23" s="1">
        <v>0</v>
      </c>
      <c r="C23" s="1">
        <v>0</v>
      </c>
      <c r="D23" s="1">
        <v>0</v>
      </c>
      <c r="E23" s="1">
        <v>0</v>
      </c>
    </row>
    <row r="24" spans="1:5">
      <c r="A24" s="1" t="s">
        <v>42</v>
      </c>
      <c r="B24" s="1">
        <v>0</v>
      </c>
      <c r="C24" s="1">
        <f>5/44</f>
        <v>0.11363636363636363</v>
      </c>
      <c r="D24" s="1">
        <v>0</v>
      </c>
      <c r="E24" s="1">
        <v>5</v>
      </c>
    </row>
    <row r="25" spans="1:5">
      <c r="A25" s="1" t="s">
        <v>43</v>
      </c>
      <c r="B25" s="1">
        <v>0</v>
      </c>
      <c r="C25" s="1">
        <v>0</v>
      </c>
      <c r="D25" s="1">
        <v>0</v>
      </c>
      <c r="E25" s="1">
        <v>0</v>
      </c>
    </row>
    <row r="26" spans="1:5">
      <c r="A26" s="1" t="s">
        <v>44</v>
      </c>
      <c r="B26" s="1">
        <v>0</v>
      </c>
      <c r="C26" s="1">
        <v>0</v>
      </c>
      <c r="D26" s="1">
        <v>0</v>
      </c>
      <c r="E26" s="1">
        <v>0</v>
      </c>
    </row>
    <row r="27" spans="1:5">
      <c r="A27" s="1" t="s">
        <v>45</v>
      </c>
      <c r="B27" s="1">
        <v>0</v>
      </c>
      <c r="C27" s="1">
        <v>0</v>
      </c>
      <c r="D27" s="1">
        <v>0</v>
      </c>
      <c r="E27" s="1">
        <v>0</v>
      </c>
    </row>
    <row r="28" spans="1:5">
      <c r="A28" s="1" t="s">
        <v>33</v>
      </c>
      <c r="B28" s="1">
        <f>SUM(B2:B27)</f>
        <v>0.99950000000000017</v>
      </c>
      <c r="C28" s="1">
        <f>SUM(C2:C27)</f>
        <v>1</v>
      </c>
      <c r="D28" s="1">
        <f>SUM(D2:D27)</f>
        <v>44</v>
      </c>
      <c r="E28" s="1">
        <f t="shared" ref="E28" si="0">SUM(E2:E27)</f>
        <v>44</v>
      </c>
    </row>
    <row r="42" spans="5:9">
      <c r="E42" s="2" t="s">
        <v>3</v>
      </c>
    </row>
    <row r="44" spans="5:9" ht="15" thickBot="1">
      <c r="E44" s="1" t="s">
        <v>6</v>
      </c>
    </row>
    <row r="45" spans="5:9">
      <c r="E45" s="3" t="s">
        <v>8</v>
      </c>
      <c r="F45" s="3" t="s">
        <v>9</v>
      </c>
      <c r="G45" s="3" t="s">
        <v>10</v>
      </c>
      <c r="H45" s="3" t="s">
        <v>11</v>
      </c>
      <c r="I45" s="3" t="s">
        <v>12</v>
      </c>
    </row>
    <row r="46" spans="5:9">
      <c r="E46" s="4" t="s">
        <v>1</v>
      </c>
      <c r="F46" s="4">
        <v>26</v>
      </c>
      <c r="G46" s="4">
        <v>0.99950000000000017</v>
      </c>
      <c r="H46" s="4">
        <v>3.8442307692307699E-2</v>
      </c>
      <c r="I46" s="4">
        <v>2.5928465384615395E-3</v>
      </c>
    </row>
    <row r="47" spans="5:9" ht="15" thickBot="1">
      <c r="E47" s="5" t="s">
        <v>58</v>
      </c>
      <c r="F47" s="5">
        <v>26</v>
      </c>
      <c r="G47" s="5">
        <v>1</v>
      </c>
      <c r="H47" s="5">
        <v>3.8461538461538464E-2</v>
      </c>
      <c r="I47" s="5">
        <v>2.7177368086458986E-3</v>
      </c>
    </row>
    <row r="50" spans="5:11" ht="15" thickBot="1">
      <c r="E50" s="2" t="s">
        <v>18</v>
      </c>
    </row>
    <row r="51" spans="5:11">
      <c r="E51" s="3" t="s">
        <v>20</v>
      </c>
      <c r="F51" s="6" t="s">
        <v>21</v>
      </c>
      <c r="G51" s="6" t="s">
        <v>22</v>
      </c>
      <c r="H51" s="6" t="s">
        <v>23</v>
      </c>
      <c r="I51" s="6" t="s">
        <v>24</v>
      </c>
      <c r="J51" s="6" t="s">
        <v>25</v>
      </c>
      <c r="K51" s="6" t="s">
        <v>26</v>
      </c>
    </row>
    <row r="52" spans="5:11">
      <c r="E52" s="7" t="s">
        <v>28</v>
      </c>
      <c r="F52" s="4">
        <v>4.80769229982414E-9</v>
      </c>
      <c r="G52" s="4">
        <v>1</v>
      </c>
      <c r="H52" s="4">
        <v>4.80769229982414E-9</v>
      </c>
      <c r="I52" s="4">
        <v>1.8106079824329611E-6</v>
      </c>
      <c r="J52" s="4">
        <v>0.99893173053356277</v>
      </c>
      <c r="K52" s="4">
        <v>4.0343097068029978</v>
      </c>
    </row>
    <row r="53" spans="5:11">
      <c r="E53" s="7" t="s">
        <v>30</v>
      </c>
      <c r="F53" s="4">
        <v>0.13276458367768595</v>
      </c>
      <c r="G53" s="4">
        <v>50</v>
      </c>
      <c r="H53" s="4">
        <v>2.655291673553719E-3</v>
      </c>
      <c r="I53" s="4"/>
      <c r="J53" s="4"/>
      <c r="K53" s="4"/>
    </row>
    <row r="54" spans="5:11">
      <c r="E54" s="7"/>
      <c r="F54" s="4"/>
      <c r="G54" s="4"/>
      <c r="H54" s="4"/>
      <c r="I54" s="4"/>
      <c r="J54" s="4"/>
      <c r="K54" s="4"/>
    </row>
    <row r="55" spans="5:11" ht="15" thickBot="1">
      <c r="E55" s="8" t="s">
        <v>33</v>
      </c>
      <c r="F55" s="5">
        <v>0.13276458848537825</v>
      </c>
      <c r="G55" s="5">
        <v>51</v>
      </c>
      <c r="H55" s="5"/>
      <c r="I55" s="5"/>
      <c r="J55" s="5"/>
      <c r="K55" s="5"/>
    </row>
    <row r="58" spans="5:11">
      <c r="E58" s="2" t="s">
        <v>3</v>
      </c>
    </row>
    <row r="60" spans="5:11" ht="15" thickBot="1">
      <c r="E60" s="1" t="s">
        <v>6</v>
      </c>
    </row>
    <row r="61" spans="5:11">
      <c r="E61" s="3" t="s">
        <v>8</v>
      </c>
      <c r="F61" s="3" t="s">
        <v>9</v>
      </c>
      <c r="G61" s="3" t="s">
        <v>10</v>
      </c>
      <c r="H61" s="3" t="s">
        <v>11</v>
      </c>
      <c r="I61" s="3" t="s">
        <v>12</v>
      </c>
    </row>
    <row r="62" spans="5:11">
      <c r="E62" s="4" t="s">
        <v>1</v>
      </c>
      <c r="F62" s="4">
        <v>16</v>
      </c>
      <c r="G62" s="4">
        <v>0.99950000000000017</v>
      </c>
      <c r="H62" s="4">
        <v>6.246875000000001E-2</v>
      </c>
      <c r="I62" s="4">
        <v>2.7204489583333344E-3</v>
      </c>
    </row>
    <row r="63" spans="5:11" ht="15" thickBot="1">
      <c r="E63" s="5" t="s">
        <v>58</v>
      </c>
      <c r="F63" s="5">
        <v>16</v>
      </c>
      <c r="G63" s="5">
        <v>0.70454545454545447</v>
      </c>
      <c r="H63" s="5">
        <v>4.4034090909090905E-2</v>
      </c>
      <c r="I63" s="5">
        <v>3.062586088154269E-3</v>
      </c>
    </row>
    <row r="66" spans="5:11" ht="15" thickBot="1">
      <c r="E66" s="2" t="s">
        <v>18</v>
      </c>
    </row>
    <row r="67" spans="5:11">
      <c r="E67" s="3" t="s">
        <v>20</v>
      </c>
      <c r="F67" s="6" t="s">
        <v>21</v>
      </c>
      <c r="G67" s="6" t="s">
        <v>22</v>
      </c>
      <c r="H67" s="6" t="s">
        <v>23</v>
      </c>
      <c r="I67" s="6" t="s">
        <v>24</v>
      </c>
      <c r="J67" s="6" t="s">
        <v>25</v>
      </c>
      <c r="K67" s="6" t="s">
        <v>26</v>
      </c>
    </row>
    <row r="68" spans="5:11">
      <c r="E68" s="7" t="s">
        <v>28</v>
      </c>
      <c r="F68" s="4">
        <v>2.7186932463843239E-3</v>
      </c>
      <c r="G68" s="4">
        <v>1</v>
      </c>
      <c r="H68" s="4">
        <v>2.7186932463843239E-3</v>
      </c>
      <c r="I68" s="4">
        <v>0.94023059674713749</v>
      </c>
      <c r="J68" s="4">
        <v>0.33997174564058863</v>
      </c>
      <c r="K68" s="4">
        <v>4.1708767857666915</v>
      </c>
    </row>
    <row r="69" spans="5:11">
      <c r="E69" s="7" t="s">
        <v>30</v>
      </c>
      <c r="F69" s="4">
        <v>8.674552569731403E-2</v>
      </c>
      <c r="G69" s="4">
        <v>30</v>
      </c>
      <c r="H69" s="4">
        <v>2.8915175232438009E-3</v>
      </c>
      <c r="I69" s="4"/>
      <c r="J69" s="4"/>
      <c r="K69" s="4"/>
    </row>
    <row r="70" spans="5:11">
      <c r="E70" s="7"/>
      <c r="F70" s="4"/>
      <c r="G70" s="4"/>
      <c r="H70" s="4"/>
      <c r="I70" s="4"/>
      <c r="J70" s="4"/>
      <c r="K70" s="4"/>
    </row>
    <row r="71" spans="5:11" ht="15" thickBot="1">
      <c r="E71" s="8" t="s">
        <v>33</v>
      </c>
      <c r="F71" s="5">
        <v>8.9464218943698354E-2</v>
      </c>
      <c r="G71" s="5">
        <v>31</v>
      </c>
      <c r="H71" s="5"/>
      <c r="I71" s="5"/>
      <c r="J71" s="5"/>
      <c r="K71" s="5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19" sqref="B19"/>
    </sheetView>
  </sheetViews>
  <sheetFormatPr baseColWidth="10" defaultColWidth="8.83203125" defaultRowHeight="14" x14ac:dyDescent="0"/>
  <cols>
    <col min="1" max="2" width="18.83203125" style="1" customWidth="1"/>
    <col min="3" max="3" width="22.1640625" style="1" customWidth="1"/>
    <col min="4" max="4" width="8.83203125" style="1"/>
    <col min="5" max="5" width="23.33203125" style="1" customWidth="1"/>
    <col min="6" max="16384" width="8.83203125" style="1"/>
  </cols>
  <sheetData>
    <row r="1" spans="1:11">
      <c r="A1" s="1" t="s">
        <v>0</v>
      </c>
      <c r="B1" s="1" t="s">
        <v>1</v>
      </c>
      <c r="C1" s="1" t="s">
        <v>59</v>
      </c>
      <c r="E1" s="2" t="s">
        <v>3</v>
      </c>
    </row>
    <row r="2" spans="1:11">
      <c r="A2" s="1" t="s">
        <v>4</v>
      </c>
      <c r="B2" s="1">
        <v>0.18179999999999999</v>
      </c>
      <c r="C2" s="1">
        <f>4/43</f>
        <v>9.3023255813953487E-2</v>
      </c>
    </row>
    <row r="3" spans="1:11" ht="15" thickBot="1">
      <c r="A3" s="1" t="s">
        <v>5</v>
      </c>
      <c r="B3" s="1">
        <v>0.11360000000000001</v>
      </c>
      <c r="C3" s="1">
        <f>3/43</f>
        <v>6.9767441860465115E-2</v>
      </c>
      <c r="E3" s="1" t="s">
        <v>6</v>
      </c>
    </row>
    <row r="4" spans="1:11">
      <c r="A4" s="1" t="s">
        <v>7</v>
      </c>
      <c r="B4" s="1">
        <v>2.2700000000000001E-2</v>
      </c>
      <c r="C4" s="1">
        <f>1/43</f>
        <v>2.3255813953488372E-2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</row>
    <row r="5" spans="1:11">
      <c r="A5" s="1" t="s">
        <v>13</v>
      </c>
      <c r="B5" s="1">
        <v>2.2700000000000001E-2</v>
      </c>
      <c r="C5" s="1">
        <f>1/43</f>
        <v>2.3255813953488372E-2</v>
      </c>
      <c r="E5" s="4" t="s">
        <v>1</v>
      </c>
      <c r="F5" s="4">
        <v>26</v>
      </c>
      <c r="G5" s="4">
        <v>0.99950000000000017</v>
      </c>
      <c r="H5" s="4">
        <v>3.8442307692307699E-2</v>
      </c>
      <c r="I5" s="4">
        <v>2.5928465384615395E-3</v>
      </c>
    </row>
    <row r="6" spans="1:11" ht="15" thickBot="1">
      <c r="A6" s="1" t="s">
        <v>14</v>
      </c>
      <c r="B6" s="1">
        <v>2.2700000000000001E-2</v>
      </c>
      <c r="C6" s="1">
        <f>2/43</f>
        <v>4.6511627906976744E-2</v>
      </c>
      <c r="E6" s="5" t="s">
        <v>59</v>
      </c>
      <c r="F6" s="5">
        <v>26</v>
      </c>
      <c r="G6" s="5">
        <v>1</v>
      </c>
      <c r="H6" s="5">
        <v>3.8461538461538464E-2</v>
      </c>
      <c r="I6" s="5">
        <v>2.1608353787910296E-3</v>
      </c>
    </row>
    <row r="7" spans="1:11">
      <c r="A7" s="1" t="s">
        <v>15</v>
      </c>
      <c r="B7" s="1">
        <v>4.5400000000000003E-2</v>
      </c>
      <c r="C7" s="1">
        <v>0</v>
      </c>
    </row>
    <row r="8" spans="1:11">
      <c r="A8" s="1" t="s">
        <v>16</v>
      </c>
      <c r="B8" s="1">
        <v>9.0999999999999998E-2</v>
      </c>
      <c r="C8" s="1">
        <f>5/43</f>
        <v>0.11627906976744186</v>
      </c>
    </row>
    <row r="9" spans="1:11" ht="15" thickBot="1">
      <c r="A9" s="1" t="s">
        <v>17</v>
      </c>
      <c r="B9" s="1">
        <v>2.2700000000000001E-2</v>
      </c>
      <c r="C9" s="1">
        <f>2/43</f>
        <v>4.6511627906976744E-2</v>
      </c>
      <c r="E9" s="2" t="s">
        <v>18</v>
      </c>
    </row>
    <row r="10" spans="1:11">
      <c r="A10" s="1" t="s">
        <v>19</v>
      </c>
      <c r="B10" s="1">
        <v>0.1363</v>
      </c>
      <c r="C10" s="1">
        <f>1/43</f>
        <v>2.3255813953488372E-2</v>
      </c>
      <c r="E10" s="3" t="s">
        <v>20</v>
      </c>
      <c r="F10" s="6" t="s">
        <v>21</v>
      </c>
      <c r="G10" s="6" t="s">
        <v>22</v>
      </c>
      <c r="H10" s="6" t="s">
        <v>23</v>
      </c>
      <c r="I10" s="6" t="s">
        <v>24</v>
      </c>
      <c r="J10" s="6" t="s">
        <v>25</v>
      </c>
      <c r="K10" s="6" t="s">
        <v>26</v>
      </c>
    </row>
    <row r="11" spans="1:11">
      <c r="A11" s="1" t="s">
        <v>27</v>
      </c>
      <c r="B11" s="1">
        <v>2.2700000000000001E-2</v>
      </c>
      <c r="C11" s="1">
        <f>1/43</f>
        <v>2.3255813953488372E-2</v>
      </c>
      <c r="E11" s="7" t="s">
        <v>28</v>
      </c>
      <c r="F11" s="4">
        <v>4.8076923275797157E-9</v>
      </c>
      <c r="G11" s="4">
        <v>1</v>
      </c>
      <c r="H11" s="4">
        <v>4.8076923275797157E-9</v>
      </c>
      <c r="I11" s="4">
        <v>2.0227236114099795E-6</v>
      </c>
      <c r="J11" s="4">
        <v>0.9988708884330757</v>
      </c>
      <c r="K11" s="4">
        <v>4.0343097068029978</v>
      </c>
    </row>
    <row r="12" spans="1:11">
      <c r="A12" s="1" t="s">
        <v>29</v>
      </c>
      <c r="B12" s="1">
        <v>4.5400000000000003E-2</v>
      </c>
      <c r="C12" s="1">
        <f>3/43</f>
        <v>6.9767441860465115E-2</v>
      </c>
      <c r="E12" s="7" t="s">
        <v>30</v>
      </c>
      <c r="F12" s="4">
        <v>0.11884204793131423</v>
      </c>
      <c r="G12" s="4">
        <v>50</v>
      </c>
      <c r="H12" s="4">
        <v>2.3768409586262845E-3</v>
      </c>
      <c r="I12" s="4"/>
      <c r="J12" s="4"/>
      <c r="K12" s="4"/>
    </row>
    <row r="13" spans="1:11">
      <c r="A13" s="1" t="s">
        <v>31</v>
      </c>
      <c r="B13" s="1">
        <v>4.5400000000000003E-2</v>
      </c>
      <c r="C13" s="1">
        <f>2/43</f>
        <v>4.6511627906976744E-2</v>
      </c>
      <c r="E13" s="7"/>
      <c r="F13" s="4"/>
      <c r="G13" s="4"/>
      <c r="H13" s="4"/>
      <c r="I13" s="4"/>
      <c r="J13" s="4"/>
      <c r="K13" s="4"/>
    </row>
    <row r="14" spans="1:11" ht="15" thickBot="1">
      <c r="A14" s="1" t="s">
        <v>32</v>
      </c>
      <c r="B14" s="1">
        <v>2.2700000000000001E-2</v>
      </c>
      <c r="C14" s="1">
        <v>0</v>
      </c>
      <c r="E14" s="8" t="s">
        <v>33</v>
      </c>
      <c r="F14" s="5">
        <v>0.11884205273900655</v>
      </c>
      <c r="G14" s="5">
        <v>51</v>
      </c>
      <c r="H14" s="5"/>
      <c r="I14" s="5"/>
      <c r="J14" s="5"/>
      <c r="K14" s="5"/>
    </row>
    <row r="15" spans="1:11">
      <c r="A15" s="1" t="s">
        <v>34</v>
      </c>
      <c r="B15" s="1">
        <v>2.2700000000000001E-2</v>
      </c>
      <c r="C15" s="1">
        <f>5/43</f>
        <v>0.11627906976744186</v>
      </c>
    </row>
    <row r="16" spans="1:11">
      <c r="A16" s="1" t="s">
        <v>35</v>
      </c>
      <c r="B16" s="1">
        <v>4.5400000000000003E-2</v>
      </c>
      <c r="C16" s="1">
        <f>1/43</f>
        <v>2.3255813953488372E-2</v>
      </c>
    </row>
    <row r="17" spans="1:11">
      <c r="A17" s="1" t="s">
        <v>36</v>
      </c>
      <c r="B17" s="1">
        <v>0.1363</v>
      </c>
      <c r="C17" s="1">
        <f>8/43</f>
        <v>0.18604651162790697</v>
      </c>
      <c r="E17" s="2" t="s">
        <v>3</v>
      </c>
    </row>
    <row r="18" spans="1:11">
      <c r="A18" s="1" t="s">
        <v>24</v>
      </c>
      <c r="B18" s="1">
        <v>0</v>
      </c>
      <c r="C18" s="1">
        <f>1/43</f>
        <v>2.3255813953488372E-2</v>
      </c>
    </row>
    <row r="19" spans="1:11" ht="15" thickBot="1">
      <c r="A19" s="1" t="s">
        <v>37</v>
      </c>
      <c r="B19" s="1">
        <v>0</v>
      </c>
      <c r="C19" s="1">
        <f>2/43</f>
        <v>4.6511627906976744E-2</v>
      </c>
      <c r="E19" s="1" t="s">
        <v>6</v>
      </c>
    </row>
    <row r="20" spans="1:11">
      <c r="A20" s="1" t="s">
        <v>38</v>
      </c>
      <c r="B20" s="1">
        <v>0</v>
      </c>
      <c r="C20" s="1">
        <v>0</v>
      </c>
      <c r="E20" s="3" t="s">
        <v>8</v>
      </c>
      <c r="F20" s="3" t="s">
        <v>9</v>
      </c>
      <c r="G20" s="3" t="s">
        <v>10</v>
      </c>
      <c r="H20" s="3" t="s">
        <v>11</v>
      </c>
      <c r="I20" s="3" t="s">
        <v>12</v>
      </c>
    </row>
    <row r="21" spans="1:11">
      <c r="A21" s="1" t="s">
        <v>39</v>
      </c>
      <c r="B21" s="1">
        <v>0</v>
      </c>
      <c r="C21" s="1">
        <v>0</v>
      </c>
      <c r="E21" s="4" t="s">
        <v>1</v>
      </c>
      <c r="F21" s="4">
        <v>16</v>
      </c>
      <c r="G21" s="4">
        <v>0.99950000000000017</v>
      </c>
      <c r="H21" s="4">
        <v>6.246875000000001E-2</v>
      </c>
      <c r="I21" s="4">
        <v>2.7204489583333344E-3</v>
      </c>
    </row>
    <row r="22" spans="1:11" ht="15" thickBot="1">
      <c r="A22" s="1" t="s">
        <v>40</v>
      </c>
      <c r="B22" s="1">
        <v>0</v>
      </c>
      <c r="C22" s="1">
        <v>0</v>
      </c>
      <c r="E22" s="5" t="s">
        <v>59</v>
      </c>
      <c r="F22" s="5">
        <v>16</v>
      </c>
      <c r="G22" s="5">
        <v>0.90697674418604646</v>
      </c>
      <c r="H22" s="5">
        <v>5.6686046511627904E-2</v>
      </c>
      <c r="I22" s="5">
        <v>2.52163331530557E-3</v>
      </c>
    </row>
    <row r="23" spans="1:11">
      <c r="A23" s="1" t="s">
        <v>41</v>
      </c>
      <c r="B23" s="1">
        <v>0</v>
      </c>
      <c r="C23" s="1">
        <v>0</v>
      </c>
    </row>
    <row r="24" spans="1:11">
      <c r="A24" s="1" t="s">
        <v>42</v>
      </c>
      <c r="B24" s="1">
        <v>0</v>
      </c>
      <c r="C24" s="1">
        <f>1/43</f>
        <v>2.3255813953488372E-2</v>
      </c>
    </row>
    <row r="25" spans="1:11" ht="15" thickBot="1">
      <c r="A25" s="1" t="s">
        <v>43</v>
      </c>
      <c r="B25" s="1">
        <v>0</v>
      </c>
      <c r="C25" s="1">
        <v>0</v>
      </c>
      <c r="E25" s="2" t="s">
        <v>18</v>
      </c>
    </row>
    <row r="26" spans="1:11">
      <c r="A26" s="1" t="s">
        <v>44</v>
      </c>
      <c r="B26" s="1">
        <v>0</v>
      </c>
      <c r="C26" s="1">
        <v>0</v>
      </c>
      <c r="E26" s="3" t="s">
        <v>20</v>
      </c>
      <c r="F26" s="6" t="s">
        <v>21</v>
      </c>
      <c r="G26" s="6" t="s">
        <v>22</v>
      </c>
      <c r="H26" s="6" t="s">
        <v>23</v>
      </c>
      <c r="I26" s="6" t="s">
        <v>24</v>
      </c>
      <c r="J26" s="6" t="s">
        <v>25</v>
      </c>
      <c r="K26" s="6" t="s">
        <v>26</v>
      </c>
    </row>
    <row r="27" spans="1:11">
      <c r="A27" s="1" t="s">
        <v>45</v>
      </c>
      <c r="B27" s="1">
        <v>0</v>
      </c>
      <c r="C27" s="1">
        <v>0</v>
      </c>
      <c r="E27" s="7" t="s">
        <v>28</v>
      </c>
      <c r="F27" s="4">
        <v>2.6751727707548245E-4</v>
      </c>
      <c r="G27" s="4">
        <v>1</v>
      </c>
      <c r="H27" s="4">
        <v>2.6751727707548245E-4</v>
      </c>
      <c r="I27" s="4">
        <v>0.10206527219946882</v>
      </c>
      <c r="J27" s="4">
        <v>0.75157932359511526</v>
      </c>
      <c r="K27" s="4">
        <v>4.1708767857666915</v>
      </c>
    </row>
    <row r="28" spans="1:11">
      <c r="E28" s="7" t="s">
        <v>30</v>
      </c>
      <c r="F28" s="4">
        <v>7.8631234104583531E-2</v>
      </c>
      <c r="G28" s="4">
        <v>30</v>
      </c>
      <c r="H28" s="4">
        <v>2.6210411368194509E-3</v>
      </c>
      <c r="I28" s="4"/>
      <c r="J28" s="4"/>
      <c r="K28" s="4"/>
    </row>
    <row r="29" spans="1:11">
      <c r="E29" s="7"/>
      <c r="F29" s="4"/>
      <c r="G29" s="4"/>
      <c r="H29" s="4"/>
      <c r="I29" s="4"/>
      <c r="J29" s="4"/>
      <c r="K29" s="4"/>
    </row>
    <row r="30" spans="1:11" ht="15" thickBot="1">
      <c r="E30" s="8" t="s">
        <v>33</v>
      </c>
      <c r="F30" s="5">
        <v>7.8898751381659013E-2</v>
      </c>
      <c r="G30" s="5">
        <v>31</v>
      </c>
      <c r="H30" s="5"/>
      <c r="I30" s="5"/>
      <c r="J30" s="5"/>
      <c r="K30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 1</vt:lpstr>
      <vt:lpstr>German 2</vt:lpstr>
      <vt:lpstr>German 3</vt:lpstr>
      <vt:lpstr>French 1</vt:lpstr>
      <vt:lpstr>French 2</vt:lpstr>
      <vt:lpstr>French 3</vt:lpstr>
      <vt:lpstr>English 1</vt:lpstr>
      <vt:lpstr>English 2</vt:lpstr>
      <vt:lpstr>English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Gencarelli</dc:creator>
  <cp:lastModifiedBy>Nicholas Gencarelli</cp:lastModifiedBy>
  <dcterms:created xsi:type="dcterms:W3CDTF">2015-06-01T09:13:46Z</dcterms:created>
  <dcterms:modified xsi:type="dcterms:W3CDTF">2015-06-02T01:03:32Z</dcterms:modified>
</cp:coreProperties>
</file>