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Campos/Documents/CMEECourseWork/Research Project/Sandbox/"/>
    </mc:Choice>
  </mc:AlternateContent>
  <xr:revisionPtr revIDLastSave="0" documentId="13_ncr:1_{F97E23EB-1FB3-DD4E-BEA3-1C6D7DCE0885}" xr6:coauthVersionLast="45" xr6:coauthVersionMax="45" xr10:uidLastSave="{00000000-0000-0000-0000-000000000000}"/>
  <bookViews>
    <workbookView xWindow="0" yWindow="460" windowWidth="28800" windowHeight="17540" xr2:uid="{6832128D-60B0-BC45-A5C4-9A664CDC8D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C14" i="1"/>
  <c r="B15" i="1"/>
  <c r="B14" i="1"/>
  <c r="A15" i="1"/>
  <c r="F12" i="1"/>
  <c r="E12" i="1"/>
  <c r="D12" i="1"/>
  <c r="C12" i="1"/>
  <c r="B12" i="1"/>
  <c r="A12" i="1"/>
  <c r="A14" i="1"/>
  <c r="L19" i="1"/>
  <c r="M19" i="1"/>
  <c r="M18" i="1"/>
  <c r="L18" i="1"/>
  <c r="K19" i="1"/>
  <c r="K18" i="1"/>
  <c r="J19" i="1"/>
  <c r="J18" i="1"/>
  <c r="I19" i="1"/>
  <c r="I18" i="1"/>
  <c r="H19" i="1"/>
  <c r="H18" i="1"/>
  <c r="F11" i="1"/>
  <c r="E11" i="1"/>
  <c r="D11" i="1"/>
  <c r="C11" i="1"/>
  <c r="A11" i="1"/>
  <c r="B11" i="1"/>
  <c r="M42" i="1" l="1"/>
  <c r="M41" i="1"/>
  <c r="L42" i="1"/>
  <c r="L41" i="1"/>
  <c r="K42" i="1"/>
  <c r="K41" i="1"/>
  <c r="J42" i="1"/>
  <c r="J41" i="1"/>
  <c r="I42" i="1"/>
  <c r="I41" i="1"/>
  <c r="H42" i="1"/>
  <c r="H41" i="1"/>
  <c r="K43" i="1" l="1"/>
  <c r="L43" i="1"/>
  <c r="M43" i="1"/>
  <c r="K44" i="1"/>
  <c r="L44" i="1"/>
  <c r="M44" i="1"/>
  <c r="K45" i="1"/>
  <c r="L45" i="1"/>
  <c r="M45" i="1"/>
  <c r="H43" i="1"/>
  <c r="I43" i="1"/>
  <c r="J43" i="1"/>
  <c r="H44" i="1"/>
  <c r="I44" i="1"/>
  <c r="J44" i="1"/>
  <c r="H45" i="1"/>
  <c r="I45" i="1"/>
  <c r="J45" i="1"/>
  <c r="B5" i="1"/>
</calcChain>
</file>

<file path=xl/sharedStrings.xml><?xml version="1.0" encoding="utf-8"?>
<sst xmlns="http://schemas.openxmlformats.org/spreadsheetml/2006/main" count="48" uniqueCount="36">
  <si>
    <t>P</t>
  </si>
  <si>
    <t>Theta</t>
  </si>
  <si>
    <t>Y</t>
  </si>
  <si>
    <t xml:space="preserve">individual </t>
  </si>
  <si>
    <t>individual</t>
  </si>
  <si>
    <t>alpha1</t>
  </si>
  <si>
    <t>alpha2</t>
  </si>
  <si>
    <t>gamma1</t>
  </si>
  <si>
    <t>gamma2</t>
  </si>
  <si>
    <t>X11</t>
  </si>
  <si>
    <t>X12</t>
  </si>
  <si>
    <t>X21</t>
  </si>
  <si>
    <t>X22</t>
  </si>
  <si>
    <t>X31</t>
  </si>
  <si>
    <t>X32</t>
  </si>
  <si>
    <t>theta11</t>
  </si>
  <si>
    <t>theta21</t>
  </si>
  <si>
    <t>theta31</t>
  </si>
  <si>
    <t>theta12</t>
  </si>
  <si>
    <t>theta22</t>
  </si>
  <si>
    <t>theta32</t>
  </si>
  <si>
    <t>P11</t>
  </si>
  <si>
    <t>P21</t>
  </si>
  <si>
    <t>P31</t>
  </si>
  <si>
    <t>P12</t>
  </si>
  <si>
    <t>P22</t>
  </si>
  <si>
    <t>P32</t>
  </si>
  <si>
    <t>mu11</t>
  </si>
  <si>
    <t>mu12</t>
  </si>
  <si>
    <t>mu21</t>
  </si>
  <si>
    <t>mu22</t>
  </si>
  <si>
    <t>mu31</t>
  </si>
  <si>
    <t>mu32</t>
  </si>
  <si>
    <t>y1</t>
  </si>
  <si>
    <t>y2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</si>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</sst>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808A6-E21C-424F-9F6C-A993A3E93C8E}">
  <dimension ref="A1:M45"/>
  <sheetViews>
    <sheetView tabSelected="1" topLeftCell="A4" workbookViewId="0">
      <selection activeCell="C16" sqref="C16"/>
    </sheetView>
  </sheetViews>
  <sheetFormatPr baseColWidth="10" defaultRowHeight="16"/>
  <sheetData>
    <row r="1" spans="1:13">
      <c r="A1" t="s">
        <v>0</v>
      </c>
      <c r="B1">
        <v>3</v>
      </c>
      <c r="G1" t="s">
        <v>3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13">
      <c r="A2" t="s">
        <v>1</v>
      </c>
      <c r="B2">
        <v>1</v>
      </c>
      <c r="G2">
        <v>1</v>
      </c>
      <c r="H2">
        <v>0.89024689999999995</v>
      </c>
      <c r="I2">
        <v>4.675116E-2</v>
      </c>
      <c r="J2">
        <v>0.40542909999999999</v>
      </c>
      <c r="K2">
        <v>0.2036627</v>
      </c>
      <c r="L2">
        <v>0.35237760000000001</v>
      </c>
      <c r="M2">
        <v>0.54388959999999997</v>
      </c>
    </row>
    <row r="3" spans="1:13">
      <c r="A3" t="s">
        <v>2</v>
      </c>
      <c r="B3">
        <v>8</v>
      </c>
      <c r="G3">
        <v>2</v>
      </c>
      <c r="H3">
        <v>0.69891380000000003</v>
      </c>
      <c r="I3">
        <v>5.1617780000000002E-2</v>
      </c>
      <c r="J3">
        <v>0.87952969999999997</v>
      </c>
      <c r="K3">
        <v>0.50977090000000003</v>
      </c>
      <c r="L3">
        <v>0.38543739999999999</v>
      </c>
      <c r="M3">
        <v>0.17221339999999999</v>
      </c>
    </row>
    <row r="4" spans="1:13">
      <c r="G4">
        <v>3</v>
      </c>
    </row>
    <row r="5" spans="1:13">
      <c r="B5">
        <f>(B3^B1)/((B3^B1) + (B2^B1))</f>
        <v>0.99805068226120852</v>
      </c>
      <c r="G5">
        <v>4</v>
      </c>
    </row>
    <row r="6" spans="1:13">
      <c r="G6">
        <v>5</v>
      </c>
      <c r="H6" s="1"/>
    </row>
    <row r="7" spans="1:13">
      <c r="B7">
        <v>2</v>
      </c>
      <c r="C7">
        <v>8</v>
      </c>
      <c r="D7">
        <v>6</v>
      </c>
    </row>
    <row r="8" spans="1:13">
      <c r="G8" t="s">
        <v>3</v>
      </c>
      <c r="H8" t="s">
        <v>21</v>
      </c>
      <c r="I8" t="s">
        <v>22</v>
      </c>
      <c r="J8" t="s">
        <v>23</v>
      </c>
      <c r="K8" t="s">
        <v>24</v>
      </c>
      <c r="L8" t="s">
        <v>25</v>
      </c>
      <c r="M8" t="s">
        <v>26</v>
      </c>
    </row>
    <row r="9" spans="1:13">
      <c r="G9">
        <v>1</v>
      </c>
      <c r="H9">
        <v>6.250762E-2</v>
      </c>
      <c r="I9">
        <v>0.59101210000000004</v>
      </c>
      <c r="J9">
        <v>0.1053977</v>
      </c>
      <c r="K9">
        <v>0.73300279999999995</v>
      </c>
      <c r="L9">
        <v>0.1954246</v>
      </c>
      <c r="M9">
        <v>0.31185610000000002</v>
      </c>
    </row>
    <row r="10" spans="1:13">
      <c r="A10" t="s">
        <v>27</v>
      </c>
      <c r="B10" t="s">
        <v>28</v>
      </c>
      <c r="C10" t="s">
        <v>29</v>
      </c>
      <c r="D10" t="s">
        <v>30</v>
      </c>
      <c r="E10" t="s">
        <v>31</v>
      </c>
      <c r="F10" t="s">
        <v>32</v>
      </c>
      <c r="G10">
        <v>2</v>
      </c>
      <c r="H10">
        <v>0.68305970999999999</v>
      </c>
      <c r="I10">
        <v>0.59101210000000004</v>
      </c>
      <c r="J10">
        <v>0.89316329999999999</v>
      </c>
      <c r="K10">
        <v>0.96773679999999995</v>
      </c>
      <c r="L10">
        <v>0.46692139999999999</v>
      </c>
      <c r="M10">
        <v>0.68707430000000003</v>
      </c>
    </row>
    <row r="11" spans="1:13">
      <c r="A11">
        <f>H25/H32</f>
        <v>2.2007303072858106</v>
      </c>
      <c r="B11">
        <f>K25/K32</f>
        <v>4.9120419400823252</v>
      </c>
      <c r="C11">
        <f>I25/I32</f>
        <v>1.1809536199201207</v>
      </c>
      <c r="D11">
        <f>L25/L32</f>
        <v>9.4409596109300553E-2</v>
      </c>
      <c r="E11">
        <f>J25/J32</f>
        <v>0.86471627976624088</v>
      </c>
      <c r="F11">
        <f>M25/M32</f>
        <v>0.90072412299872107</v>
      </c>
      <c r="G11">
        <v>3</v>
      </c>
    </row>
    <row r="12" spans="1:13">
      <c r="A12">
        <f>H26/H33</f>
        <v>1.4713492883592982</v>
      </c>
      <c r="B12">
        <f>K26/K33</f>
        <v>0.44695619395767355</v>
      </c>
      <c r="C12">
        <f>I26/I33</f>
        <v>1.3404670567557295</v>
      </c>
      <c r="D12">
        <f>L26/L33</f>
        <v>2.120117770548084</v>
      </c>
      <c r="E12">
        <f>J26/J33</f>
        <v>3.7965912762185625</v>
      </c>
      <c r="F12">
        <f>M26/M33</f>
        <v>2.2111776426631655</v>
      </c>
      <c r="G12">
        <v>4</v>
      </c>
    </row>
    <row r="13" spans="1:13">
      <c r="A13" t="s">
        <v>33</v>
      </c>
      <c r="B13" t="s">
        <v>34</v>
      </c>
      <c r="C13" t="s">
        <v>35</v>
      </c>
      <c r="G13">
        <v>5</v>
      </c>
    </row>
    <row r="14" spans="1:13">
      <c r="A14">
        <f>(H18*A11) + (K18*B11)</f>
        <v>3.2466185297623293</v>
      </c>
      <c r="B14">
        <f>(I18*C11)+(D11*L18)</f>
        <v>0.60983148948851895</v>
      </c>
      <c r="C14">
        <f>(J18*E11)+(F11*M18)</f>
        <v>0.7969374372116188</v>
      </c>
      <c r="H14" t="s">
        <v>9</v>
      </c>
      <c r="I14" t="s">
        <v>10</v>
      </c>
      <c r="J14" t="s">
        <v>11</v>
      </c>
      <c r="K14" t="s">
        <v>12</v>
      </c>
      <c r="L14" t="s">
        <v>13</v>
      </c>
      <c r="M14" t="s">
        <v>14</v>
      </c>
    </row>
    <row r="15" spans="1:13">
      <c r="A15">
        <f>(H19*A12) + (K19*B12)</f>
        <v>0.71344125251911827</v>
      </c>
      <c r="B15">
        <f>(I19*C12)+(D12*L19)</f>
        <v>1.0105194514132776</v>
      </c>
      <c r="C15">
        <f>(J19*E12)+(F12*M19)</f>
        <v>1.960952243627359</v>
      </c>
      <c r="H15">
        <v>0.1</v>
      </c>
      <c r="I15">
        <v>0.1</v>
      </c>
      <c r="J15">
        <v>0.1</v>
      </c>
      <c r="K15">
        <v>0.1</v>
      </c>
      <c r="L15">
        <v>0.1</v>
      </c>
      <c r="M15">
        <v>0.1</v>
      </c>
    </row>
    <row r="17" spans="7:13">
      <c r="G17" t="s">
        <v>4</v>
      </c>
      <c r="H17">
        <v>11</v>
      </c>
      <c r="I17">
        <v>21</v>
      </c>
      <c r="J17">
        <v>31</v>
      </c>
      <c r="K17">
        <v>12</v>
      </c>
      <c r="L17">
        <v>22</v>
      </c>
      <c r="M17">
        <v>32</v>
      </c>
    </row>
    <row r="18" spans="7:13">
      <c r="G18">
        <v>1</v>
      </c>
      <c r="H18">
        <f>1-((J15+K15)^I9)/(((J15+K15)^I9)+(I2^I9))</f>
        <v>0.29754345473300858</v>
      </c>
      <c r="I18">
        <f>((H15+I15)^H9)/(((H15+I15)^H9)+(H2^H9))</f>
        <v>0.47668311952212955</v>
      </c>
      <c r="J18">
        <f>((H15+I15)^J9)/(((H15+I15)^J9)+(J2^J9))</f>
        <v>0.48138934320840571</v>
      </c>
      <c r="K18">
        <f>1-((J15+K15)^L9)/(((J15+K15)^L9)+(L2^L9))</f>
        <v>0.52764322104982586</v>
      </c>
      <c r="L18">
        <f>((H15+I15)^K9)/(((H15+I15)^K9)+(K2^K9))</f>
        <v>0.4966744469466613</v>
      </c>
      <c r="M18">
        <f>((H15+I15)^M9)/(((H15+I15)^M9)+(M2^M9))</f>
        <v>0.42262911086025462</v>
      </c>
    </row>
    <row r="19" spans="7:13">
      <c r="G19">
        <v>2</v>
      </c>
      <c r="H19">
        <f>1-((J15+K15)^I10)/(((J15+K15)^I10)+(I3^I10))</f>
        <v>0.30991920807098949</v>
      </c>
      <c r="I19">
        <f>((H15+I15)^H10)/(((H15+I15)^H10)+(H3^H10))</f>
        <v>0.29845807889100179</v>
      </c>
      <c r="J19">
        <f>((H15+I15)^J10)/(((H15+I15)^J10)+(J3^J10))</f>
        <v>0.21034662160297704</v>
      </c>
      <c r="K19">
        <f>1-((J15+K15)^L10)/(((J15+K15)^L10)+(L3^L10))</f>
        <v>0.57598898897767636</v>
      </c>
      <c r="L19">
        <f>((H15+I15)^K10)/(((H15+I15)^K10)+(K3^K10))</f>
        <v>0.28793033920916433</v>
      </c>
      <c r="M19">
        <f>((H15+I15)^M10)/(((H15+I15)^M10)+(M3^M10))</f>
        <v>0.52567105990973217</v>
      </c>
    </row>
    <row r="20" spans="7:13">
      <c r="G20">
        <v>3</v>
      </c>
    </row>
    <row r="21" spans="7:13">
      <c r="G21">
        <v>4</v>
      </c>
    </row>
    <row r="22" spans="7:13">
      <c r="G22">
        <v>5</v>
      </c>
    </row>
    <row r="24" spans="7:13">
      <c r="G24" t="s">
        <v>4</v>
      </c>
      <c r="H24" t="s">
        <v>5</v>
      </c>
      <c r="I24" t="s">
        <v>5</v>
      </c>
      <c r="J24" t="s">
        <v>5</v>
      </c>
      <c r="K24" t="s">
        <v>6</v>
      </c>
      <c r="L24" t="s">
        <v>6</v>
      </c>
      <c r="M24" t="s">
        <v>6</v>
      </c>
    </row>
    <row r="25" spans="7:13">
      <c r="G25">
        <v>1</v>
      </c>
      <c r="H25">
        <v>0.99057490000000004</v>
      </c>
      <c r="I25">
        <v>0.80520630000000004</v>
      </c>
      <c r="J25">
        <v>0.85465789999999997</v>
      </c>
      <c r="K25">
        <v>0.98652910000000005</v>
      </c>
      <c r="L25">
        <v>7.3192380000000001E-2</v>
      </c>
      <c r="M25">
        <v>0.89024689999999995</v>
      </c>
    </row>
    <row r="26" spans="7:13">
      <c r="G26">
        <v>2</v>
      </c>
      <c r="H26">
        <v>0.65584600000000004</v>
      </c>
      <c r="I26">
        <v>0.91396690000000003</v>
      </c>
      <c r="J26">
        <v>0.73329489999999997</v>
      </c>
      <c r="K26">
        <v>0.3279706</v>
      </c>
      <c r="L26">
        <v>0.91396686999999999</v>
      </c>
      <c r="M26">
        <v>0.86226420000000004</v>
      </c>
    </row>
    <row r="27" spans="7:13">
      <c r="G27">
        <v>3</v>
      </c>
    </row>
    <row r="28" spans="7:13">
      <c r="G28">
        <v>4</v>
      </c>
    </row>
    <row r="29" spans="7:13">
      <c r="G29">
        <v>5</v>
      </c>
    </row>
    <row r="31" spans="7:13">
      <c r="G31" t="s">
        <v>4</v>
      </c>
      <c r="H31" t="s">
        <v>7</v>
      </c>
      <c r="I31" t="s">
        <v>7</v>
      </c>
      <c r="J31" t="s">
        <v>7</v>
      </c>
      <c r="K31" t="s">
        <v>8</v>
      </c>
      <c r="L31" t="s">
        <v>8</v>
      </c>
      <c r="M31" t="s">
        <v>8</v>
      </c>
    </row>
    <row r="32" spans="7:13">
      <c r="G32">
        <v>1</v>
      </c>
      <c r="H32">
        <v>0.45011190000000001</v>
      </c>
      <c r="I32">
        <v>0.68182719999999997</v>
      </c>
      <c r="J32">
        <v>0.98836800000000002</v>
      </c>
      <c r="K32">
        <v>0.20083889999999999</v>
      </c>
      <c r="L32" s="2">
        <v>0.77526419999999996</v>
      </c>
      <c r="M32" s="2">
        <v>0.98836800000000002</v>
      </c>
    </row>
    <row r="33" spans="7:13">
      <c r="G33">
        <v>2</v>
      </c>
      <c r="H33">
        <v>0.44574459999999999</v>
      </c>
      <c r="I33">
        <v>0.68182719999999997</v>
      </c>
      <c r="J33">
        <v>0.1931456</v>
      </c>
      <c r="K33">
        <v>0.73378690000000002</v>
      </c>
      <c r="L33">
        <v>0.43109249999999999</v>
      </c>
      <c r="M33">
        <v>0.389957</v>
      </c>
    </row>
    <row r="34" spans="7:13">
      <c r="G34">
        <v>3</v>
      </c>
    </row>
    <row r="35" spans="7:13">
      <c r="G35">
        <v>4</v>
      </c>
    </row>
    <row r="36" spans="7:13">
      <c r="G36">
        <v>5</v>
      </c>
    </row>
    <row r="40" spans="7:13">
      <c r="G40" t="s">
        <v>4</v>
      </c>
      <c r="H40">
        <v>11</v>
      </c>
      <c r="I40">
        <v>21</v>
      </c>
      <c r="J40">
        <v>31</v>
      </c>
      <c r="K40">
        <v>12</v>
      </c>
      <c r="L40">
        <v>22</v>
      </c>
      <c r="M40">
        <v>32</v>
      </c>
    </row>
    <row r="41" spans="7:13">
      <c r="G41">
        <v>1</v>
      </c>
      <c r="H41">
        <f>(H25*H18) - (H32*H15)</f>
        <v>0.24972788791780451</v>
      </c>
      <c r="I41">
        <f>(I25*I18) - (I32*J15)</f>
        <v>0.31564553094287173</v>
      </c>
      <c r="J41">
        <f>(J25*J18) - (J32*L15)</f>
        <v>0.31258640514887526</v>
      </c>
      <c r="K41">
        <f>(K25*K18) - (K32*I15)</f>
        <v>0.50045150198338584</v>
      </c>
      <c r="L41">
        <f>(L25*L18) - (L32*K15)</f>
        <v>-4.1173635142790127E-2</v>
      </c>
      <c r="M41">
        <f>(M25*M18) - (M32*M15)</f>
        <v>0.277407455793098</v>
      </c>
    </row>
    <row r="42" spans="7:13">
      <c r="G42">
        <v>2</v>
      </c>
      <c r="H42">
        <f>(H26*H20) - (H33*H16)</f>
        <v>0</v>
      </c>
      <c r="I42">
        <f>(I26*I19) - (I33*J16)</f>
        <v>0.27278080514396436</v>
      </c>
      <c r="J42">
        <f>(J26*J19) - (J33*L16)</f>
        <v>0.15424610485369289</v>
      </c>
      <c r="K42">
        <f>(K26*K19) - (K33*I16)</f>
        <v>0.18890745430840192</v>
      </c>
      <c r="L42">
        <f>(L26*L19) - (L33*K16)</f>
        <v>0.26315879090503819</v>
      </c>
      <c r="M42">
        <f>(M26*M19) - (M33*M16)</f>
        <v>0.45326733593621732</v>
      </c>
    </row>
    <row r="43" spans="7:13">
      <c r="G43">
        <v>3</v>
      </c>
      <c r="H43" t="e">
        <f>(H27*#REF!) - (H34*$H$38)</f>
        <v>#REF!</v>
      </c>
      <c r="I43">
        <f>(I27*I20) - (I34*$I$38)</f>
        <v>0</v>
      </c>
      <c r="J43">
        <f>(J27*J20) - (J34*$J$38)</f>
        <v>0</v>
      </c>
      <c r="K43">
        <f>(K27*K20) - (K34*$K$38)</f>
        <v>0</v>
      </c>
      <c r="L43">
        <f>(L27*L20) - (L34*$L$38)</f>
        <v>0</v>
      </c>
      <c r="M43">
        <f>(M27*M20) - (M34*$M$38)</f>
        <v>0</v>
      </c>
    </row>
    <row r="44" spans="7:13">
      <c r="G44">
        <v>4</v>
      </c>
      <c r="H44">
        <f>(H28*H21) - (H35*$H$38)</f>
        <v>0</v>
      </c>
      <c r="I44">
        <f>(I28*I21) - (I35*$I$38)</f>
        <v>0</v>
      </c>
      <c r="J44">
        <f>(J28*J21) - (J35*$J$38)</f>
        <v>0</v>
      </c>
      <c r="K44">
        <f>(K28*K21) - (K35*$K$38)</f>
        <v>0</v>
      </c>
      <c r="L44">
        <f>(L28*L21) - (L35*$L$38)</f>
        <v>0</v>
      </c>
      <c r="M44">
        <f>(M28*M21) - (M35*$M$38)</f>
        <v>0</v>
      </c>
    </row>
    <row r="45" spans="7:13">
      <c r="G45">
        <v>5</v>
      </c>
      <c r="H45">
        <f>(H29*H22) - (H36*$H$38)</f>
        <v>0</v>
      </c>
      <c r="I45">
        <f>(I29*I22) - (I36*$I$38)</f>
        <v>0</v>
      </c>
      <c r="J45">
        <f>(J29*J22) - (J36*$J$38)</f>
        <v>0</v>
      </c>
      <c r="K45">
        <f>(K29*K22) - (K36*$K$38)</f>
        <v>0</v>
      </c>
      <c r="L45">
        <f>(L29*L22) - (L36*$L$38)</f>
        <v>0</v>
      </c>
      <c r="M45">
        <f>(M29*M22) - (M36*$M$38)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Campos</dc:creator>
  <cp:lastModifiedBy>Matthew Campos</cp:lastModifiedBy>
  <dcterms:created xsi:type="dcterms:W3CDTF">2020-06-02T12:06:55Z</dcterms:created>
  <dcterms:modified xsi:type="dcterms:W3CDTF">2020-06-12T14:27:31Z</dcterms:modified>
</cp:coreProperties>
</file>