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G22" i="1" l="1"/>
  <c r="BG23" i="1"/>
  <c r="BG20" i="1"/>
  <c r="BG21" i="1"/>
  <c r="Z26" i="1" l="1"/>
  <c r="AM25" i="1"/>
  <c r="Z25" i="1"/>
  <c r="AM24" i="1"/>
  <c r="Z24" i="1"/>
  <c r="AM23" i="1"/>
  <c r="Z23" i="1"/>
  <c r="AM22" i="1"/>
  <c r="Z22" i="1"/>
  <c r="AM21" i="1"/>
  <c r="Z21" i="1"/>
  <c r="AM20" i="1"/>
  <c r="Z20" i="1"/>
  <c r="AM19" i="1"/>
  <c r="Z19" i="1"/>
  <c r="M19" i="1"/>
  <c r="AM18" i="1"/>
  <c r="Z18" i="1"/>
  <c r="M18" i="1"/>
  <c r="AM17" i="1"/>
  <c r="Z17" i="1"/>
  <c r="M17" i="1"/>
  <c r="AM16" i="1"/>
  <c r="Z16" i="1"/>
  <c r="M16" i="1"/>
  <c r="AM15" i="1"/>
  <c r="Z15" i="1"/>
  <c r="M15" i="1"/>
  <c r="AM14" i="1"/>
  <c r="Z14" i="1"/>
  <c r="M14" i="1"/>
  <c r="AM13" i="1"/>
  <c r="Z13" i="1"/>
  <c r="M13" i="1"/>
  <c r="AM12" i="1"/>
  <c r="Z12" i="1"/>
  <c r="M12" i="1"/>
  <c r="AM11" i="1"/>
  <c r="Z11" i="1"/>
  <c r="M11" i="1"/>
  <c r="AM10" i="1"/>
  <c r="Z10" i="1"/>
  <c r="M10" i="1"/>
  <c r="AM9" i="1"/>
  <c r="Z9" i="1"/>
  <c r="M9" i="1"/>
  <c r="AT8" i="1"/>
  <c r="AM8" i="1"/>
  <c r="Z8" i="1"/>
  <c r="M8" i="1"/>
  <c r="AT7" i="1"/>
  <c r="AM7" i="1"/>
  <c r="Z7" i="1"/>
  <c r="M7" i="1"/>
  <c r="AT6" i="1"/>
  <c r="AM6" i="1"/>
  <c r="Z6" i="1"/>
  <c r="M6" i="1"/>
  <c r="AT5" i="1"/>
  <c r="AM5" i="1"/>
  <c r="Z5" i="1"/>
  <c r="M5" i="1"/>
  <c r="AT4" i="1"/>
  <c r="AM4" i="1"/>
  <c r="Z4" i="1"/>
  <c r="M4" i="1"/>
</calcChain>
</file>

<file path=xl/sharedStrings.xml><?xml version="1.0" encoding="utf-8"?>
<sst xmlns="http://schemas.openxmlformats.org/spreadsheetml/2006/main" count="283" uniqueCount="152">
  <si>
    <t>Before fire</t>
  </si>
  <si>
    <t>p1 cell2</t>
  </si>
  <si>
    <t>p2 cell2</t>
  </si>
  <si>
    <t>p3 cell2</t>
  </si>
  <si>
    <t>p1 cell3</t>
  </si>
  <si>
    <t>p2 cell3</t>
  </si>
  <si>
    <t>p3 cell3</t>
  </si>
  <si>
    <t>p4 cell3</t>
  </si>
  <si>
    <t>p5 cell3</t>
  </si>
  <si>
    <t>p1 cell4</t>
  </si>
  <si>
    <t>p1 cell5</t>
  </si>
  <si>
    <t>p2 cell5</t>
  </si>
  <si>
    <t>p3 cell5</t>
  </si>
  <si>
    <t>p4 cell5</t>
  </si>
  <si>
    <t>p5 cell5</t>
  </si>
  <si>
    <t>p6 cell5</t>
  </si>
  <si>
    <t>p7 cell5</t>
  </si>
  <si>
    <t>real_wetland</t>
  </si>
  <si>
    <t>p1 cell1</t>
  </si>
  <si>
    <t>p3 cell4</t>
  </si>
  <si>
    <t>p4 cell4</t>
  </si>
  <si>
    <t>p5 cell4</t>
  </si>
  <si>
    <t>p6 cell4</t>
  </si>
  <si>
    <t>p7 cell4</t>
  </si>
  <si>
    <t>p8 cell4</t>
  </si>
  <si>
    <t>p9 cell4</t>
  </si>
  <si>
    <t>p10 cell4</t>
  </si>
  <si>
    <t>p11 cell4</t>
  </si>
  <si>
    <t>p13 cell5</t>
  </si>
  <si>
    <t>green_patch</t>
  </si>
  <si>
    <t>p2 cell1</t>
  </si>
  <si>
    <t>p3 cell1</t>
  </si>
  <si>
    <t>p4 cell1</t>
  </si>
  <si>
    <t>natural_forest</t>
  </si>
  <si>
    <t>p4 cell2</t>
  </si>
  <si>
    <t>p5 cell2</t>
  </si>
  <si>
    <t>p6 cell2</t>
  </si>
  <si>
    <t>p6 cell3</t>
  </si>
  <si>
    <t>p7 cell3</t>
  </si>
  <si>
    <t>p2 cell4</t>
  </si>
  <si>
    <t>elevation (ft)</t>
  </si>
  <si>
    <t>Cell1</t>
  </si>
  <si>
    <t>Cell2</t>
  </si>
  <si>
    <t>Cell3</t>
  </si>
  <si>
    <t>Cell4</t>
  </si>
  <si>
    <t>Cell5</t>
  </si>
  <si>
    <t>Pinus</t>
  </si>
  <si>
    <t>After fire</t>
  </si>
  <si>
    <t>Area (HA)</t>
  </si>
  <si>
    <t>1392-2601</t>
  </si>
  <si>
    <t>1403-3424</t>
  </si>
  <si>
    <t>2006-3952</t>
  </si>
  <si>
    <t>2402-4844</t>
  </si>
  <si>
    <t>2861-4916</t>
  </si>
  <si>
    <t>total density</t>
  </si>
  <si>
    <t>Pinus pinaster (mature)</t>
  </si>
  <si>
    <t>Hakea sericea (mature)</t>
  </si>
  <si>
    <t>Acacia longifolia (young)</t>
  </si>
  <si>
    <t>Pinus canariensis (young)</t>
  </si>
  <si>
    <t>sp density</t>
  </si>
  <si>
    <t xml:space="preserve">p2 cell5 </t>
  </si>
  <si>
    <t xml:space="preserve">p3 cell5 </t>
  </si>
  <si>
    <t>grph_date</t>
  </si>
  <si>
    <t>wet_sum</t>
  </si>
  <si>
    <t>grn_sum</t>
  </si>
  <si>
    <t>forest_sum</t>
  </si>
  <si>
    <t xml:space="preserve">wet_mean </t>
  </si>
  <si>
    <t>grn_mean</t>
  </si>
  <si>
    <t xml:space="preserve">forest_mean </t>
  </si>
  <si>
    <t>Feb_2021</t>
  </si>
  <si>
    <t>March_2021</t>
  </si>
  <si>
    <t>March_2022</t>
  </si>
  <si>
    <t>wet_veg</t>
  </si>
  <si>
    <t>wet_part</t>
  </si>
  <si>
    <t>wet_perim_co</t>
  </si>
  <si>
    <t>wet_Area_co</t>
  </si>
  <si>
    <t>wet_perim_bf</t>
  </si>
  <si>
    <t>wet_Area_bf</t>
  </si>
  <si>
    <t>wet_perim_af</t>
  </si>
  <si>
    <t>wet_Area_af</t>
  </si>
  <si>
    <t>wet_perim_yr</t>
  </si>
  <si>
    <t>wet_Area_yr</t>
  </si>
  <si>
    <t>wet_elev_low</t>
  </si>
  <si>
    <t>wet_elev_high</t>
  </si>
  <si>
    <t>wet_elev_avg</t>
  </si>
  <si>
    <t>grn_veg</t>
  </si>
  <si>
    <t>grn_part</t>
  </si>
  <si>
    <t>grn_perim_co</t>
  </si>
  <si>
    <t>grn_Area_co</t>
  </si>
  <si>
    <t>grn_perim_bf</t>
  </si>
  <si>
    <t>grn_Area_bf</t>
  </si>
  <si>
    <t>grn_perim_af</t>
  </si>
  <si>
    <t>grn_Area_af</t>
  </si>
  <si>
    <t>grn_perim_yr</t>
  </si>
  <si>
    <t>grn_Area_yr</t>
  </si>
  <si>
    <t>grn_elev_low</t>
  </si>
  <si>
    <t>grn_elev_high</t>
  </si>
  <si>
    <t>grn_elev_avg</t>
  </si>
  <si>
    <t>frst_veg</t>
  </si>
  <si>
    <t>frst_part</t>
  </si>
  <si>
    <t>frst_perim_co</t>
  </si>
  <si>
    <t>frst_Area_co</t>
  </si>
  <si>
    <t>frst_perim_bf</t>
  </si>
  <si>
    <t>frst_Area_bf</t>
  </si>
  <si>
    <t>frst_perim_af</t>
  </si>
  <si>
    <t>frst_Area_af</t>
  </si>
  <si>
    <t>frst_perim_yr</t>
  </si>
  <si>
    <t>frst_Area_yr</t>
  </si>
  <si>
    <t>frst_elev_low</t>
  </si>
  <si>
    <t>frst_elev_high</t>
  </si>
  <si>
    <t>frst_elev_avg</t>
  </si>
  <si>
    <t>cell_number</t>
  </si>
  <si>
    <t>pine_veg</t>
  </si>
  <si>
    <t>pin_count_co</t>
  </si>
  <si>
    <t>pin_count_bf</t>
  </si>
  <si>
    <t>pin_count_af</t>
  </si>
  <si>
    <t>pin_count_yr</t>
  </si>
  <si>
    <t>cell_Area</t>
  </si>
  <si>
    <t>cell_elev_low</t>
  </si>
  <si>
    <t>cell_elev_high</t>
  </si>
  <si>
    <t>p14 cell5</t>
  </si>
  <si>
    <t>p15 cell5</t>
  </si>
  <si>
    <t>sum_name</t>
  </si>
  <si>
    <t>sum_dates</t>
  </si>
  <si>
    <t>sum</t>
  </si>
  <si>
    <t>mean</t>
  </si>
  <si>
    <t>pin dates</t>
  </si>
  <si>
    <t>pin_sum</t>
  </si>
  <si>
    <t>pin_mean</t>
  </si>
  <si>
    <t>wetland</t>
  </si>
  <si>
    <t>Jan_2020</t>
  </si>
  <si>
    <t>Green patch</t>
  </si>
  <si>
    <t>Forest</t>
  </si>
  <si>
    <t>mean and sum</t>
  </si>
  <si>
    <t>constant</t>
  </si>
  <si>
    <t>Year after</t>
  </si>
  <si>
    <t>before fire</t>
  </si>
  <si>
    <t>after fire</t>
  </si>
  <si>
    <t>pine_sum</t>
  </si>
  <si>
    <t>pine_mean</t>
  </si>
  <si>
    <t>NBAL</t>
  </si>
  <si>
    <t>Count</t>
  </si>
  <si>
    <t>Density</t>
  </si>
  <si>
    <t>Count Density Category</t>
  </si>
  <si>
    <t>G22F600197</t>
  </si>
  <si>
    <t>Very Scattered</t>
  </si>
  <si>
    <t>G22F600030</t>
  </si>
  <si>
    <t>G22F600029</t>
  </si>
  <si>
    <t>G22F600019</t>
  </si>
  <si>
    <t>Very Scattered (minus felled)</t>
  </si>
  <si>
    <t>G22F600117</t>
  </si>
  <si>
    <t>Occasional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</si>
</sst>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 applyAlignment="1">
      <alignment vertical="center" wrapText="1"/>
    </xf>
    <xf numFmtId="0" fontId="3" fillId="6" borderId="0" xfId="0" applyFont="1" applyFill="1" applyAlignment="1">
      <alignment vertical="center"/>
    </xf>
    <xf numFmtId="0" fontId="3" fillId="6" borderId="0" xfId="0" applyFont="1" applyFill="1" applyAlignment="1">
      <alignment horizontal="right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Area</a:t>
            </a:r>
            <a:r>
              <a:rPr lang="en-ZA" baseline="0"/>
              <a:t> sum of vegetation throughout study period</a:t>
            </a:r>
            <a:endParaRPr lang="en-ZA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Sheet1!$AY$19</c:f>
              <c:strCache>
                <c:ptCount val="1"/>
                <c:pt idx="0">
                  <c:v>wet_sum</c:v>
                </c:pt>
              </c:strCache>
            </c:strRef>
          </c:tx>
          <c:invertIfNegative val="0"/>
          <c:cat>
            <c:strRef>
              <c:f>Sheet1!$AX$20:$AX$23</c:f>
              <c:strCache>
                <c:ptCount val="4"/>
                <c:pt idx="0">
                  <c:v>Jan_2020</c:v>
                </c:pt>
                <c:pt idx="1">
                  <c:v>Feb_2021</c:v>
                </c:pt>
                <c:pt idx="2">
                  <c:v>March_2021</c:v>
                </c:pt>
                <c:pt idx="3">
                  <c:v>March_2022</c:v>
                </c:pt>
              </c:strCache>
            </c:strRef>
          </c:cat>
          <c:val>
            <c:numRef>
              <c:f>Sheet1!$AY$20:$AY$23</c:f>
              <c:numCache>
                <c:formatCode>General</c:formatCode>
                <c:ptCount val="4"/>
                <c:pt idx="0">
                  <c:v>11763</c:v>
                </c:pt>
                <c:pt idx="1">
                  <c:v>12364</c:v>
                </c:pt>
                <c:pt idx="2">
                  <c:v>3688.2</c:v>
                </c:pt>
                <c:pt idx="3">
                  <c:v>7221.2</c:v>
                </c:pt>
              </c:numCache>
            </c:numRef>
          </c:val>
        </c:ser>
        <c:ser>
          <c:idx val="1"/>
          <c:order val="1"/>
          <c:tx>
            <c:strRef>
              <c:f>Sheet1!$AZ$19</c:f>
              <c:strCache>
                <c:ptCount val="1"/>
                <c:pt idx="0">
                  <c:v>grn_sum</c:v>
                </c:pt>
              </c:strCache>
            </c:strRef>
          </c:tx>
          <c:invertIfNegative val="0"/>
          <c:cat>
            <c:strRef>
              <c:f>Sheet1!$AX$20:$AX$23</c:f>
              <c:strCache>
                <c:ptCount val="4"/>
                <c:pt idx="0">
                  <c:v>Jan_2020</c:v>
                </c:pt>
                <c:pt idx="1">
                  <c:v>Feb_2021</c:v>
                </c:pt>
                <c:pt idx="2">
                  <c:v>March_2021</c:v>
                </c:pt>
                <c:pt idx="3">
                  <c:v>March_2022</c:v>
                </c:pt>
              </c:strCache>
            </c:strRef>
          </c:cat>
          <c:val>
            <c:numRef>
              <c:f>Sheet1!$AZ$20:$AZ$23</c:f>
              <c:numCache>
                <c:formatCode>General</c:formatCode>
                <c:ptCount val="4"/>
                <c:pt idx="0">
                  <c:v>51455</c:v>
                </c:pt>
                <c:pt idx="1">
                  <c:v>54984</c:v>
                </c:pt>
                <c:pt idx="2">
                  <c:v>34311.199999999997</c:v>
                </c:pt>
                <c:pt idx="3">
                  <c:v>46609.8</c:v>
                </c:pt>
              </c:numCache>
            </c:numRef>
          </c:val>
        </c:ser>
        <c:ser>
          <c:idx val="2"/>
          <c:order val="2"/>
          <c:tx>
            <c:strRef>
              <c:f>Sheet1!$BA$19</c:f>
              <c:strCache>
                <c:ptCount val="1"/>
                <c:pt idx="0">
                  <c:v>forest_sum</c:v>
                </c:pt>
              </c:strCache>
            </c:strRef>
          </c:tx>
          <c:invertIfNegative val="0"/>
          <c:cat>
            <c:strRef>
              <c:f>Sheet1!$AX$20:$AX$23</c:f>
              <c:strCache>
                <c:ptCount val="4"/>
                <c:pt idx="0">
                  <c:v>Jan_2020</c:v>
                </c:pt>
                <c:pt idx="1">
                  <c:v>Feb_2021</c:v>
                </c:pt>
                <c:pt idx="2">
                  <c:v>March_2021</c:v>
                </c:pt>
                <c:pt idx="3">
                  <c:v>March_2022</c:v>
                </c:pt>
              </c:strCache>
            </c:strRef>
          </c:cat>
          <c:val>
            <c:numRef>
              <c:f>Sheet1!$BA$20:$BA$23</c:f>
              <c:numCache>
                <c:formatCode>General</c:formatCode>
                <c:ptCount val="4"/>
                <c:pt idx="0">
                  <c:v>37267</c:v>
                </c:pt>
                <c:pt idx="1">
                  <c:v>37455.599999999999</c:v>
                </c:pt>
                <c:pt idx="2">
                  <c:v>31481</c:v>
                </c:pt>
                <c:pt idx="3">
                  <c:v>28228.1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103424"/>
        <c:axId val="134104960"/>
      </c:barChart>
      <c:catAx>
        <c:axId val="13410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4104960"/>
        <c:crosses val="autoZero"/>
        <c:auto val="1"/>
        <c:lblAlgn val="ctr"/>
        <c:lblOffset val="100"/>
        <c:noMultiLvlLbl val="0"/>
      </c:catAx>
      <c:valAx>
        <c:axId val="13410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10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Sheet1!$AY$19</c:f>
              <c:strCache>
                <c:ptCount val="1"/>
                <c:pt idx="0">
                  <c:v>wet_sum</c:v>
                </c:pt>
              </c:strCache>
            </c:strRef>
          </c:tx>
          <c:invertIfNegative val="0"/>
          <c:cat>
            <c:strRef>
              <c:f>Sheet1!$AX$20:$AX$23</c:f>
              <c:strCache>
                <c:ptCount val="4"/>
                <c:pt idx="0">
                  <c:v>Jan_2020</c:v>
                </c:pt>
                <c:pt idx="1">
                  <c:v>Feb_2021</c:v>
                </c:pt>
                <c:pt idx="2">
                  <c:v>March_2021</c:v>
                </c:pt>
                <c:pt idx="3">
                  <c:v>March_2022</c:v>
                </c:pt>
              </c:strCache>
            </c:strRef>
          </c:cat>
          <c:val>
            <c:numRef>
              <c:f>Sheet1!$AY$20:$AY$23</c:f>
              <c:numCache>
                <c:formatCode>General</c:formatCode>
                <c:ptCount val="4"/>
                <c:pt idx="0">
                  <c:v>11763</c:v>
                </c:pt>
                <c:pt idx="1">
                  <c:v>12364</c:v>
                </c:pt>
                <c:pt idx="2">
                  <c:v>3688.2</c:v>
                </c:pt>
                <c:pt idx="3">
                  <c:v>7221.2</c:v>
                </c:pt>
              </c:numCache>
            </c:numRef>
          </c:val>
        </c:ser>
        <c:ser>
          <c:idx val="1"/>
          <c:order val="1"/>
          <c:tx>
            <c:strRef>
              <c:f>Sheet1!$AZ$19</c:f>
              <c:strCache>
                <c:ptCount val="1"/>
                <c:pt idx="0">
                  <c:v>grn_sum</c:v>
                </c:pt>
              </c:strCache>
            </c:strRef>
          </c:tx>
          <c:invertIfNegative val="0"/>
          <c:cat>
            <c:strRef>
              <c:f>Sheet1!$AX$20:$AX$23</c:f>
              <c:strCache>
                <c:ptCount val="4"/>
                <c:pt idx="0">
                  <c:v>Jan_2020</c:v>
                </c:pt>
                <c:pt idx="1">
                  <c:v>Feb_2021</c:v>
                </c:pt>
                <c:pt idx="2">
                  <c:v>March_2021</c:v>
                </c:pt>
                <c:pt idx="3">
                  <c:v>March_2022</c:v>
                </c:pt>
              </c:strCache>
            </c:strRef>
          </c:cat>
          <c:val>
            <c:numRef>
              <c:f>Sheet1!$AZ$20:$AZ$23</c:f>
              <c:numCache>
                <c:formatCode>General</c:formatCode>
                <c:ptCount val="4"/>
                <c:pt idx="0">
                  <c:v>51455</c:v>
                </c:pt>
                <c:pt idx="1">
                  <c:v>54984</c:v>
                </c:pt>
                <c:pt idx="2">
                  <c:v>34311.199999999997</c:v>
                </c:pt>
                <c:pt idx="3">
                  <c:v>46609.8</c:v>
                </c:pt>
              </c:numCache>
            </c:numRef>
          </c:val>
        </c:ser>
        <c:ser>
          <c:idx val="2"/>
          <c:order val="2"/>
          <c:tx>
            <c:strRef>
              <c:f>Sheet1!$BA$19</c:f>
              <c:strCache>
                <c:ptCount val="1"/>
                <c:pt idx="0">
                  <c:v>forest_sum</c:v>
                </c:pt>
              </c:strCache>
            </c:strRef>
          </c:tx>
          <c:invertIfNegative val="0"/>
          <c:cat>
            <c:strRef>
              <c:f>Sheet1!$AX$20:$AX$23</c:f>
              <c:strCache>
                <c:ptCount val="4"/>
                <c:pt idx="0">
                  <c:v>Jan_2020</c:v>
                </c:pt>
                <c:pt idx="1">
                  <c:v>Feb_2021</c:v>
                </c:pt>
                <c:pt idx="2">
                  <c:v>March_2021</c:v>
                </c:pt>
                <c:pt idx="3">
                  <c:v>March_2022</c:v>
                </c:pt>
              </c:strCache>
            </c:strRef>
          </c:cat>
          <c:val>
            <c:numRef>
              <c:f>Sheet1!$BA$20:$BA$23</c:f>
              <c:numCache>
                <c:formatCode>General</c:formatCode>
                <c:ptCount val="4"/>
                <c:pt idx="0">
                  <c:v>37267</c:v>
                </c:pt>
                <c:pt idx="1">
                  <c:v>37455.599999999999</c:v>
                </c:pt>
                <c:pt idx="2">
                  <c:v>31481</c:v>
                </c:pt>
                <c:pt idx="3">
                  <c:v>28228.1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950272"/>
        <c:axId val="134956160"/>
      </c:barChart>
      <c:catAx>
        <c:axId val="13495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4956160"/>
        <c:crosses val="autoZero"/>
        <c:auto val="1"/>
        <c:lblAlgn val="ctr"/>
        <c:lblOffset val="100"/>
        <c:noMultiLvlLbl val="0"/>
      </c:catAx>
      <c:valAx>
        <c:axId val="1349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95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pine</a:t>
            </a:r>
            <a:r>
              <a:rPr lang="en-ZA" baseline="0"/>
              <a:t> </a:t>
            </a:r>
            <a:r>
              <a:rPr lang="en-ZA"/>
              <a:t>sum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Sheet1!$BB$19</c:f>
              <c:strCache>
                <c:ptCount val="1"/>
                <c:pt idx="0">
                  <c:v>pine_sum</c:v>
                </c:pt>
              </c:strCache>
            </c:strRef>
          </c:tx>
          <c:invertIfNegative val="0"/>
          <c:cat>
            <c:strRef>
              <c:f>Sheet1!$AX$20:$AX$23</c:f>
              <c:strCache>
                <c:ptCount val="4"/>
                <c:pt idx="0">
                  <c:v>Jan_2020</c:v>
                </c:pt>
                <c:pt idx="1">
                  <c:v>Feb_2021</c:v>
                </c:pt>
                <c:pt idx="2">
                  <c:v>March_2021</c:v>
                </c:pt>
                <c:pt idx="3">
                  <c:v>March_2022</c:v>
                </c:pt>
              </c:strCache>
            </c:strRef>
          </c:cat>
          <c:val>
            <c:numRef>
              <c:f>Sheet1!$BB$20:$BB$23</c:f>
              <c:numCache>
                <c:formatCode>General</c:formatCode>
                <c:ptCount val="4"/>
                <c:pt idx="0">
                  <c:v>6645</c:v>
                </c:pt>
                <c:pt idx="1">
                  <c:v>6839</c:v>
                </c:pt>
                <c:pt idx="2">
                  <c:v>988</c:v>
                </c:pt>
                <c:pt idx="3">
                  <c:v>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984448"/>
        <c:axId val="134985984"/>
      </c:barChart>
      <c:catAx>
        <c:axId val="13498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4985984"/>
        <c:crosses val="autoZero"/>
        <c:auto val="1"/>
        <c:lblAlgn val="ctr"/>
        <c:lblOffset val="100"/>
        <c:noMultiLvlLbl val="0"/>
      </c:catAx>
      <c:valAx>
        <c:axId val="13498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98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Wetland area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wet_Area_co</c:v>
                </c:pt>
              </c:strCache>
            </c:strRef>
          </c:tx>
          <c:cat>
            <c:strRef>
              <c:f>Sheet1!$B$4:$B$19</c:f>
              <c:strCache>
                <c:ptCount val="16"/>
                <c:pt idx="0">
                  <c:v>p1 cell2</c:v>
                </c:pt>
                <c:pt idx="1">
                  <c:v>p2 cell2</c:v>
                </c:pt>
                <c:pt idx="2">
                  <c:v>p3 cell2</c:v>
                </c:pt>
                <c:pt idx="3">
                  <c:v>p1 cell3</c:v>
                </c:pt>
                <c:pt idx="4">
                  <c:v>p2 cell3</c:v>
                </c:pt>
                <c:pt idx="5">
                  <c:v>p3 cell3</c:v>
                </c:pt>
                <c:pt idx="6">
                  <c:v>p4 cell3</c:v>
                </c:pt>
                <c:pt idx="7">
                  <c:v>p5 cell3</c:v>
                </c:pt>
                <c:pt idx="8">
                  <c:v>p1 cell4</c:v>
                </c:pt>
                <c:pt idx="9">
                  <c:v>p1 cell5</c:v>
                </c:pt>
                <c:pt idx="10">
                  <c:v>p2 cell5</c:v>
                </c:pt>
                <c:pt idx="11">
                  <c:v>p3 cell5</c:v>
                </c:pt>
                <c:pt idx="12">
                  <c:v>p4 cell5</c:v>
                </c:pt>
                <c:pt idx="13">
                  <c:v>p5 cell5</c:v>
                </c:pt>
                <c:pt idx="14">
                  <c:v>p6 cell5</c:v>
                </c:pt>
                <c:pt idx="15">
                  <c:v>p7 cell5</c:v>
                </c:pt>
              </c:strCache>
            </c:strRef>
          </c:cat>
          <c:val>
            <c:numRef>
              <c:f>Sheet1!$D$4:$D$19</c:f>
              <c:numCache>
                <c:formatCode>General</c:formatCode>
                <c:ptCount val="16"/>
                <c:pt idx="0">
                  <c:v>2660</c:v>
                </c:pt>
                <c:pt idx="1">
                  <c:v>229</c:v>
                </c:pt>
                <c:pt idx="2">
                  <c:v>243</c:v>
                </c:pt>
                <c:pt idx="3">
                  <c:v>704</c:v>
                </c:pt>
                <c:pt idx="4">
                  <c:v>1060</c:v>
                </c:pt>
                <c:pt idx="5">
                  <c:v>671</c:v>
                </c:pt>
                <c:pt idx="6">
                  <c:v>664</c:v>
                </c:pt>
                <c:pt idx="7">
                  <c:v>629</c:v>
                </c:pt>
                <c:pt idx="8">
                  <c:v>632</c:v>
                </c:pt>
                <c:pt idx="9">
                  <c:v>554</c:v>
                </c:pt>
                <c:pt idx="10">
                  <c:v>447</c:v>
                </c:pt>
                <c:pt idx="11">
                  <c:v>321</c:v>
                </c:pt>
                <c:pt idx="12">
                  <c:v>218</c:v>
                </c:pt>
                <c:pt idx="13">
                  <c:v>1447</c:v>
                </c:pt>
                <c:pt idx="14">
                  <c:v>932</c:v>
                </c:pt>
                <c:pt idx="15">
                  <c:v>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wet_Area_bf</c:v>
                </c:pt>
              </c:strCache>
            </c:strRef>
          </c:tx>
          <c:cat>
            <c:strRef>
              <c:f>Sheet1!$B$4:$B$19</c:f>
              <c:strCache>
                <c:ptCount val="16"/>
                <c:pt idx="0">
                  <c:v>p1 cell2</c:v>
                </c:pt>
                <c:pt idx="1">
                  <c:v>p2 cell2</c:v>
                </c:pt>
                <c:pt idx="2">
                  <c:v>p3 cell2</c:v>
                </c:pt>
                <c:pt idx="3">
                  <c:v>p1 cell3</c:v>
                </c:pt>
                <c:pt idx="4">
                  <c:v>p2 cell3</c:v>
                </c:pt>
                <c:pt idx="5">
                  <c:v>p3 cell3</c:v>
                </c:pt>
                <c:pt idx="6">
                  <c:v>p4 cell3</c:v>
                </c:pt>
                <c:pt idx="7">
                  <c:v>p5 cell3</c:v>
                </c:pt>
                <c:pt idx="8">
                  <c:v>p1 cell4</c:v>
                </c:pt>
                <c:pt idx="9">
                  <c:v>p1 cell5</c:v>
                </c:pt>
                <c:pt idx="10">
                  <c:v>p2 cell5</c:v>
                </c:pt>
                <c:pt idx="11">
                  <c:v>p3 cell5</c:v>
                </c:pt>
                <c:pt idx="12">
                  <c:v>p4 cell5</c:v>
                </c:pt>
                <c:pt idx="13">
                  <c:v>p5 cell5</c:v>
                </c:pt>
                <c:pt idx="14">
                  <c:v>p6 cell5</c:v>
                </c:pt>
                <c:pt idx="15">
                  <c:v>p7 cell5</c:v>
                </c:pt>
              </c:strCache>
            </c:strRef>
          </c:cat>
          <c:val>
            <c:numRef>
              <c:f>Sheet1!$F$4:$F$19</c:f>
              <c:numCache>
                <c:formatCode>General</c:formatCode>
                <c:ptCount val="16"/>
                <c:pt idx="0">
                  <c:v>2786</c:v>
                </c:pt>
                <c:pt idx="1">
                  <c:v>218</c:v>
                </c:pt>
                <c:pt idx="2">
                  <c:v>246</c:v>
                </c:pt>
                <c:pt idx="3">
                  <c:v>700</c:v>
                </c:pt>
                <c:pt idx="4">
                  <c:v>1115</c:v>
                </c:pt>
                <c:pt idx="5">
                  <c:v>648</c:v>
                </c:pt>
                <c:pt idx="6">
                  <c:v>751</c:v>
                </c:pt>
                <c:pt idx="7">
                  <c:v>681</c:v>
                </c:pt>
                <c:pt idx="8">
                  <c:v>752</c:v>
                </c:pt>
                <c:pt idx="9">
                  <c:v>618</c:v>
                </c:pt>
                <c:pt idx="10">
                  <c:v>422</c:v>
                </c:pt>
                <c:pt idx="11">
                  <c:v>341</c:v>
                </c:pt>
                <c:pt idx="12">
                  <c:v>210</c:v>
                </c:pt>
                <c:pt idx="13">
                  <c:v>1566</c:v>
                </c:pt>
                <c:pt idx="14">
                  <c:v>945</c:v>
                </c:pt>
                <c:pt idx="15">
                  <c:v>365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wet_Area_af</c:v>
                </c:pt>
              </c:strCache>
            </c:strRef>
          </c:tx>
          <c:cat>
            <c:strRef>
              <c:f>Sheet1!$B$4:$B$19</c:f>
              <c:strCache>
                <c:ptCount val="16"/>
                <c:pt idx="0">
                  <c:v>p1 cell2</c:v>
                </c:pt>
                <c:pt idx="1">
                  <c:v>p2 cell2</c:v>
                </c:pt>
                <c:pt idx="2">
                  <c:v>p3 cell2</c:v>
                </c:pt>
                <c:pt idx="3">
                  <c:v>p1 cell3</c:v>
                </c:pt>
                <c:pt idx="4">
                  <c:v>p2 cell3</c:v>
                </c:pt>
                <c:pt idx="5">
                  <c:v>p3 cell3</c:v>
                </c:pt>
                <c:pt idx="6">
                  <c:v>p4 cell3</c:v>
                </c:pt>
                <c:pt idx="7">
                  <c:v>p5 cell3</c:v>
                </c:pt>
                <c:pt idx="8">
                  <c:v>p1 cell4</c:v>
                </c:pt>
                <c:pt idx="9">
                  <c:v>p1 cell5</c:v>
                </c:pt>
                <c:pt idx="10">
                  <c:v>p2 cell5</c:v>
                </c:pt>
                <c:pt idx="11">
                  <c:v>p3 cell5</c:v>
                </c:pt>
                <c:pt idx="12">
                  <c:v>p4 cell5</c:v>
                </c:pt>
                <c:pt idx="13">
                  <c:v>p5 cell5</c:v>
                </c:pt>
                <c:pt idx="14">
                  <c:v>p6 cell5</c:v>
                </c:pt>
                <c:pt idx="15">
                  <c:v>p7 cell5</c:v>
                </c:pt>
              </c:strCache>
            </c:strRef>
          </c:cat>
          <c:val>
            <c:numRef>
              <c:f>Sheet1!$H$4:$H$19</c:f>
              <c:numCache>
                <c:formatCode>General</c:formatCode>
                <c:ptCount val="16"/>
                <c:pt idx="0">
                  <c:v>748</c:v>
                </c:pt>
                <c:pt idx="1">
                  <c:v>0</c:v>
                </c:pt>
                <c:pt idx="2">
                  <c:v>33.4</c:v>
                </c:pt>
                <c:pt idx="3">
                  <c:v>112</c:v>
                </c:pt>
                <c:pt idx="4">
                  <c:v>24.4</c:v>
                </c:pt>
                <c:pt idx="5">
                  <c:v>96.9</c:v>
                </c:pt>
                <c:pt idx="6">
                  <c:v>38.5</c:v>
                </c:pt>
                <c:pt idx="7">
                  <c:v>168</c:v>
                </c:pt>
                <c:pt idx="8">
                  <c:v>0</c:v>
                </c:pt>
                <c:pt idx="9">
                  <c:v>268</c:v>
                </c:pt>
                <c:pt idx="10">
                  <c:v>193</c:v>
                </c:pt>
                <c:pt idx="11">
                  <c:v>299</c:v>
                </c:pt>
                <c:pt idx="12">
                  <c:v>110</c:v>
                </c:pt>
                <c:pt idx="13">
                  <c:v>1202</c:v>
                </c:pt>
                <c:pt idx="14">
                  <c:v>211</c:v>
                </c:pt>
                <c:pt idx="15">
                  <c:v>184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Sheet1!$J$3</c:f>
              <c:strCache>
                <c:ptCount val="1"/>
                <c:pt idx="0">
                  <c:v>wet_Area_yr</c:v>
                </c:pt>
              </c:strCache>
            </c:strRef>
          </c:tx>
          <c:cat>
            <c:strRef>
              <c:f>Sheet1!$B$4:$B$19</c:f>
              <c:strCache>
                <c:ptCount val="16"/>
                <c:pt idx="0">
                  <c:v>p1 cell2</c:v>
                </c:pt>
                <c:pt idx="1">
                  <c:v>p2 cell2</c:v>
                </c:pt>
                <c:pt idx="2">
                  <c:v>p3 cell2</c:v>
                </c:pt>
                <c:pt idx="3">
                  <c:v>p1 cell3</c:v>
                </c:pt>
                <c:pt idx="4">
                  <c:v>p2 cell3</c:v>
                </c:pt>
                <c:pt idx="5">
                  <c:v>p3 cell3</c:v>
                </c:pt>
                <c:pt idx="6">
                  <c:v>p4 cell3</c:v>
                </c:pt>
                <c:pt idx="7">
                  <c:v>p5 cell3</c:v>
                </c:pt>
                <c:pt idx="8">
                  <c:v>p1 cell4</c:v>
                </c:pt>
                <c:pt idx="9">
                  <c:v>p1 cell5</c:v>
                </c:pt>
                <c:pt idx="10">
                  <c:v>p2 cell5</c:v>
                </c:pt>
                <c:pt idx="11">
                  <c:v>p3 cell5</c:v>
                </c:pt>
                <c:pt idx="12">
                  <c:v>p4 cell5</c:v>
                </c:pt>
                <c:pt idx="13">
                  <c:v>p5 cell5</c:v>
                </c:pt>
                <c:pt idx="14">
                  <c:v>p6 cell5</c:v>
                </c:pt>
                <c:pt idx="15">
                  <c:v>p7 cell5</c:v>
                </c:pt>
              </c:strCache>
            </c:strRef>
          </c:cat>
          <c:val>
            <c:numRef>
              <c:f>Sheet1!$J$4:$J$19</c:f>
              <c:numCache>
                <c:formatCode>General</c:formatCode>
                <c:ptCount val="16"/>
                <c:pt idx="0">
                  <c:v>1745</c:v>
                </c:pt>
                <c:pt idx="1">
                  <c:v>181</c:v>
                </c:pt>
                <c:pt idx="2">
                  <c:v>83.2</c:v>
                </c:pt>
                <c:pt idx="3">
                  <c:v>381</c:v>
                </c:pt>
                <c:pt idx="4">
                  <c:v>499</c:v>
                </c:pt>
                <c:pt idx="5">
                  <c:v>225</c:v>
                </c:pt>
                <c:pt idx="6">
                  <c:v>225</c:v>
                </c:pt>
                <c:pt idx="7">
                  <c:v>357</c:v>
                </c:pt>
                <c:pt idx="8">
                  <c:v>587</c:v>
                </c:pt>
                <c:pt idx="9">
                  <c:v>333</c:v>
                </c:pt>
                <c:pt idx="10">
                  <c:v>233</c:v>
                </c:pt>
                <c:pt idx="11">
                  <c:v>334</c:v>
                </c:pt>
                <c:pt idx="12">
                  <c:v>153</c:v>
                </c:pt>
                <c:pt idx="13">
                  <c:v>1299</c:v>
                </c:pt>
                <c:pt idx="14">
                  <c:v>344</c:v>
                </c:pt>
                <c:pt idx="15">
                  <c:v>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26944"/>
        <c:axId val="135028736"/>
      </c:lineChart>
      <c:catAx>
        <c:axId val="13502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028736"/>
        <c:crosses val="autoZero"/>
        <c:auto val="1"/>
        <c:lblAlgn val="ctr"/>
        <c:lblOffset val="100"/>
        <c:noMultiLvlLbl val="0"/>
      </c:catAx>
      <c:valAx>
        <c:axId val="13502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02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Green patch area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grn_Area_co</c:v>
                </c:pt>
              </c:strCache>
            </c:strRef>
          </c:tx>
          <c:cat>
            <c:strRef>
              <c:f>Sheet1!$O$4:$O$26</c:f>
              <c:strCache>
                <c:ptCount val="23"/>
                <c:pt idx="0">
                  <c:v>p1 cell2</c:v>
                </c:pt>
                <c:pt idx="1">
                  <c:v>p2 cell2</c:v>
                </c:pt>
                <c:pt idx="2">
                  <c:v>p1 cell4</c:v>
                </c:pt>
                <c:pt idx="3">
                  <c:v>p2 cell4</c:v>
                </c:pt>
                <c:pt idx="4">
                  <c:v>p3 cell4</c:v>
                </c:pt>
                <c:pt idx="5">
                  <c:v>p4 cell4</c:v>
                </c:pt>
                <c:pt idx="6">
                  <c:v>p5 cell4</c:v>
                </c:pt>
                <c:pt idx="7">
                  <c:v>p6 cell4</c:v>
                </c:pt>
                <c:pt idx="8">
                  <c:v>p7 cell4</c:v>
                </c:pt>
                <c:pt idx="9">
                  <c:v>p8 cell4</c:v>
                </c:pt>
                <c:pt idx="10">
                  <c:v>p9 cell4</c:v>
                </c:pt>
                <c:pt idx="11">
                  <c:v>p10 cell4</c:v>
                </c:pt>
                <c:pt idx="12">
                  <c:v>p11 cell4</c:v>
                </c:pt>
                <c:pt idx="13">
                  <c:v>p1 cell5</c:v>
                </c:pt>
                <c:pt idx="14">
                  <c:v>p2 cell5 </c:v>
                </c:pt>
                <c:pt idx="15">
                  <c:v>p3 cell5 </c:v>
                </c:pt>
                <c:pt idx="16">
                  <c:v>p4 cell5</c:v>
                </c:pt>
                <c:pt idx="17">
                  <c:v>p5 cell5</c:v>
                </c:pt>
                <c:pt idx="18">
                  <c:v>p6 cell5</c:v>
                </c:pt>
                <c:pt idx="19">
                  <c:v>p7 cell5</c:v>
                </c:pt>
                <c:pt idx="20">
                  <c:v>p13 cell5</c:v>
                </c:pt>
                <c:pt idx="21">
                  <c:v>p14 cell5</c:v>
                </c:pt>
                <c:pt idx="22">
                  <c:v>p15 cell5</c:v>
                </c:pt>
              </c:strCache>
            </c:strRef>
          </c:cat>
          <c:val>
            <c:numRef>
              <c:f>Sheet1!$Q$4:$Q$26</c:f>
              <c:numCache>
                <c:formatCode>General</c:formatCode>
                <c:ptCount val="23"/>
                <c:pt idx="0">
                  <c:v>2739</c:v>
                </c:pt>
                <c:pt idx="1">
                  <c:v>1238</c:v>
                </c:pt>
                <c:pt idx="2">
                  <c:v>2200</c:v>
                </c:pt>
                <c:pt idx="3">
                  <c:v>1051</c:v>
                </c:pt>
                <c:pt idx="4">
                  <c:v>1759</c:v>
                </c:pt>
                <c:pt idx="5">
                  <c:v>1934</c:v>
                </c:pt>
                <c:pt idx="6">
                  <c:v>188</c:v>
                </c:pt>
                <c:pt idx="7">
                  <c:v>2717</c:v>
                </c:pt>
                <c:pt idx="8">
                  <c:v>2890</c:v>
                </c:pt>
                <c:pt idx="9">
                  <c:v>132</c:v>
                </c:pt>
                <c:pt idx="10">
                  <c:v>932</c:v>
                </c:pt>
                <c:pt idx="11">
                  <c:v>16491</c:v>
                </c:pt>
                <c:pt idx="12">
                  <c:v>387</c:v>
                </c:pt>
                <c:pt idx="13">
                  <c:v>1948</c:v>
                </c:pt>
                <c:pt idx="14">
                  <c:v>559</c:v>
                </c:pt>
                <c:pt idx="15">
                  <c:v>7079</c:v>
                </c:pt>
                <c:pt idx="16">
                  <c:v>1062</c:v>
                </c:pt>
                <c:pt idx="17">
                  <c:v>229</c:v>
                </c:pt>
                <c:pt idx="18">
                  <c:v>810</c:v>
                </c:pt>
                <c:pt idx="19">
                  <c:v>3137</c:v>
                </c:pt>
                <c:pt idx="20">
                  <c:v>1498</c:v>
                </c:pt>
                <c:pt idx="21">
                  <c:v>227</c:v>
                </c:pt>
                <c:pt idx="22">
                  <c:v>248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Sheet1!$S$3</c:f>
              <c:strCache>
                <c:ptCount val="1"/>
                <c:pt idx="0">
                  <c:v>grn_Area_bf</c:v>
                </c:pt>
              </c:strCache>
            </c:strRef>
          </c:tx>
          <c:cat>
            <c:strRef>
              <c:f>Sheet1!$O$4:$O$26</c:f>
              <c:strCache>
                <c:ptCount val="23"/>
                <c:pt idx="0">
                  <c:v>p1 cell2</c:v>
                </c:pt>
                <c:pt idx="1">
                  <c:v>p2 cell2</c:v>
                </c:pt>
                <c:pt idx="2">
                  <c:v>p1 cell4</c:v>
                </c:pt>
                <c:pt idx="3">
                  <c:v>p2 cell4</c:v>
                </c:pt>
                <c:pt idx="4">
                  <c:v>p3 cell4</c:v>
                </c:pt>
                <c:pt idx="5">
                  <c:v>p4 cell4</c:v>
                </c:pt>
                <c:pt idx="6">
                  <c:v>p5 cell4</c:v>
                </c:pt>
                <c:pt idx="7">
                  <c:v>p6 cell4</c:v>
                </c:pt>
                <c:pt idx="8">
                  <c:v>p7 cell4</c:v>
                </c:pt>
                <c:pt idx="9">
                  <c:v>p8 cell4</c:v>
                </c:pt>
                <c:pt idx="10">
                  <c:v>p9 cell4</c:v>
                </c:pt>
                <c:pt idx="11">
                  <c:v>p10 cell4</c:v>
                </c:pt>
                <c:pt idx="12">
                  <c:v>p11 cell4</c:v>
                </c:pt>
                <c:pt idx="13">
                  <c:v>p1 cell5</c:v>
                </c:pt>
                <c:pt idx="14">
                  <c:v>p2 cell5 </c:v>
                </c:pt>
                <c:pt idx="15">
                  <c:v>p3 cell5 </c:v>
                </c:pt>
                <c:pt idx="16">
                  <c:v>p4 cell5</c:v>
                </c:pt>
                <c:pt idx="17">
                  <c:v>p5 cell5</c:v>
                </c:pt>
                <c:pt idx="18">
                  <c:v>p6 cell5</c:v>
                </c:pt>
                <c:pt idx="19">
                  <c:v>p7 cell5</c:v>
                </c:pt>
                <c:pt idx="20">
                  <c:v>p13 cell5</c:v>
                </c:pt>
                <c:pt idx="21">
                  <c:v>p14 cell5</c:v>
                </c:pt>
                <c:pt idx="22">
                  <c:v>p15 cell5</c:v>
                </c:pt>
              </c:strCache>
            </c:strRef>
          </c:cat>
          <c:val>
            <c:numRef>
              <c:f>Sheet1!$S$4:$S$26</c:f>
              <c:numCache>
                <c:formatCode>General</c:formatCode>
                <c:ptCount val="23"/>
                <c:pt idx="0">
                  <c:v>3474</c:v>
                </c:pt>
                <c:pt idx="1">
                  <c:v>1862</c:v>
                </c:pt>
                <c:pt idx="2">
                  <c:v>1939</c:v>
                </c:pt>
                <c:pt idx="3">
                  <c:v>1078</c:v>
                </c:pt>
                <c:pt idx="4">
                  <c:v>1853</c:v>
                </c:pt>
                <c:pt idx="5">
                  <c:v>1954</c:v>
                </c:pt>
                <c:pt idx="6">
                  <c:v>129</c:v>
                </c:pt>
                <c:pt idx="7">
                  <c:v>2701</c:v>
                </c:pt>
                <c:pt idx="8">
                  <c:v>2791</c:v>
                </c:pt>
                <c:pt idx="9">
                  <c:v>141</c:v>
                </c:pt>
                <c:pt idx="10">
                  <c:v>1182</c:v>
                </c:pt>
                <c:pt idx="11">
                  <c:v>16464</c:v>
                </c:pt>
                <c:pt idx="12">
                  <c:v>331</c:v>
                </c:pt>
                <c:pt idx="13">
                  <c:v>2140</c:v>
                </c:pt>
                <c:pt idx="14">
                  <c:v>747</c:v>
                </c:pt>
                <c:pt idx="15">
                  <c:v>8802</c:v>
                </c:pt>
                <c:pt idx="16">
                  <c:v>994</c:v>
                </c:pt>
                <c:pt idx="17">
                  <c:v>267</c:v>
                </c:pt>
                <c:pt idx="18">
                  <c:v>928</c:v>
                </c:pt>
                <c:pt idx="19">
                  <c:v>3316</c:v>
                </c:pt>
                <c:pt idx="20">
                  <c:v>1450</c:v>
                </c:pt>
                <c:pt idx="21">
                  <c:v>193</c:v>
                </c:pt>
                <c:pt idx="22">
                  <c:v>248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Sheet1!$U$3</c:f>
              <c:strCache>
                <c:ptCount val="1"/>
                <c:pt idx="0">
                  <c:v>grn_Area_af</c:v>
                </c:pt>
              </c:strCache>
            </c:strRef>
          </c:tx>
          <c:cat>
            <c:strRef>
              <c:f>Sheet1!$O$4:$O$26</c:f>
              <c:strCache>
                <c:ptCount val="23"/>
                <c:pt idx="0">
                  <c:v>p1 cell2</c:v>
                </c:pt>
                <c:pt idx="1">
                  <c:v>p2 cell2</c:v>
                </c:pt>
                <c:pt idx="2">
                  <c:v>p1 cell4</c:v>
                </c:pt>
                <c:pt idx="3">
                  <c:v>p2 cell4</c:v>
                </c:pt>
                <c:pt idx="4">
                  <c:v>p3 cell4</c:v>
                </c:pt>
                <c:pt idx="5">
                  <c:v>p4 cell4</c:v>
                </c:pt>
                <c:pt idx="6">
                  <c:v>p5 cell4</c:v>
                </c:pt>
                <c:pt idx="7">
                  <c:v>p6 cell4</c:v>
                </c:pt>
                <c:pt idx="8">
                  <c:v>p7 cell4</c:v>
                </c:pt>
                <c:pt idx="9">
                  <c:v>p8 cell4</c:v>
                </c:pt>
                <c:pt idx="10">
                  <c:v>p9 cell4</c:v>
                </c:pt>
                <c:pt idx="11">
                  <c:v>p10 cell4</c:v>
                </c:pt>
                <c:pt idx="12">
                  <c:v>p11 cell4</c:v>
                </c:pt>
                <c:pt idx="13">
                  <c:v>p1 cell5</c:v>
                </c:pt>
                <c:pt idx="14">
                  <c:v>p2 cell5 </c:v>
                </c:pt>
                <c:pt idx="15">
                  <c:v>p3 cell5 </c:v>
                </c:pt>
                <c:pt idx="16">
                  <c:v>p4 cell5</c:v>
                </c:pt>
                <c:pt idx="17">
                  <c:v>p5 cell5</c:v>
                </c:pt>
                <c:pt idx="18">
                  <c:v>p6 cell5</c:v>
                </c:pt>
                <c:pt idx="19">
                  <c:v>p7 cell5</c:v>
                </c:pt>
                <c:pt idx="20">
                  <c:v>p13 cell5</c:v>
                </c:pt>
                <c:pt idx="21">
                  <c:v>p14 cell5</c:v>
                </c:pt>
                <c:pt idx="22">
                  <c:v>p15 cell5</c:v>
                </c:pt>
              </c:strCache>
            </c:strRef>
          </c:cat>
          <c:val>
            <c:numRef>
              <c:f>Sheet1!$U$4:$U$26</c:f>
              <c:numCache>
                <c:formatCode>General</c:formatCode>
                <c:ptCount val="23"/>
                <c:pt idx="0">
                  <c:v>513</c:v>
                </c:pt>
                <c:pt idx="1">
                  <c:v>177</c:v>
                </c:pt>
                <c:pt idx="2">
                  <c:v>690</c:v>
                </c:pt>
                <c:pt idx="3">
                  <c:v>150</c:v>
                </c:pt>
                <c:pt idx="4">
                  <c:v>195</c:v>
                </c:pt>
                <c:pt idx="5">
                  <c:v>1816</c:v>
                </c:pt>
                <c:pt idx="6">
                  <c:v>67</c:v>
                </c:pt>
                <c:pt idx="7">
                  <c:v>2745</c:v>
                </c:pt>
                <c:pt idx="8">
                  <c:v>760</c:v>
                </c:pt>
                <c:pt idx="9">
                  <c:v>103</c:v>
                </c:pt>
                <c:pt idx="10">
                  <c:v>1041</c:v>
                </c:pt>
                <c:pt idx="11">
                  <c:v>15437</c:v>
                </c:pt>
                <c:pt idx="12">
                  <c:v>304</c:v>
                </c:pt>
                <c:pt idx="13">
                  <c:v>483</c:v>
                </c:pt>
                <c:pt idx="14">
                  <c:v>367</c:v>
                </c:pt>
                <c:pt idx="15">
                  <c:v>7100</c:v>
                </c:pt>
                <c:pt idx="16">
                  <c:v>23.4</c:v>
                </c:pt>
                <c:pt idx="17">
                  <c:v>79.8</c:v>
                </c:pt>
                <c:pt idx="18">
                  <c:v>398</c:v>
                </c:pt>
                <c:pt idx="19">
                  <c:v>1096</c:v>
                </c:pt>
                <c:pt idx="20">
                  <c:v>330</c:v>
                </c:pt>
                <c:pt idx="21">
                  <c:v>190</c:v>
                </c:pt>
                <c:pt idx="22">
                  <c:v>246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Sheet1!$W$3</c:f>
              <c:strCache>
                <c:ptCount val="1"/>
                <c:pt idx="0">
                  <c:v>grn_Area_yr</c:v>
                </c:pt>
              </c:strCache>
            </c:strRef>
          </c:tx>
          <c:cat>
            <c:strRef>
              <c:f>Sheet1!$O$4:$O$26</c:f>
              <c:strCache>
                <c:ptCount val="23"/>
                <c:pt idx="0">
                  <c:v>p1 cell2</c:v>
                </c:pt>
                <c:pt idx="1">
                  <c:v>p2 cell2</c:v>
                </c:pt>
                <c:pt idx="2">
                  <c:v>p1 cell4</c:v>
                </c:pt>
                <c:pt idx="3">
                  <c:v>p2 cell4</c:v>
                </c:pt>
                <c:pt idx="4">
                  <c:v>p3 cell4</c:v>
                </c:pt>
                <c:pt idx="5">
                  <c:v>p4 cell4</c:v>
                </c:pt>
                <c:pt idx="6">
                  <c:v>p5 cell4</c:v>
                </c:pt>
                <c:pt idx="7">
                  <c:v>p6 cell4</c:v>
                </c:pt>
                <c:pt idx="8">
                  <c:v>p7 cell4</c:v>
                </c:pt>
                <c:pt idx="9">
                  <c:v>p8 cell4</c:v>
                </c:pt>
                <c:pt idx="10">
                  <c:v>p9 cell4</c:v>
                </c:pt>
                <c:pt idx="11">
                  <c:v>p10 cell4</c:v>
                </c:pt>
                <c:pt idx="12">
                  <c:v>p11 cell4</c:v>
                </c:pt>
                <c:pt idx="13">
                  <c:v>p1 cell5</c:v>
                </c:pt>
                <c:pt idx="14">
                  <c:v>p2 cell5 </c:v>
                </c:pt>
                <c:pt idx="15">
                  <c:v>p3 cell5 </c:v>
                </c:pt>
                <c:pt idx="16">
                  <c:v>p4 cell5</c:v>
                </c:pt>
                <c:pt idx="17">
                  <c:v>p5 cell5</c:v>
                </c:pt>
                <c:pt idx="18">
                  <c:v>p6 cell5</c:v>
                </c:pt>
                <c:pt idx="19">
                  <c:v>p7 cell5</c:v>
                </c:pt>
                <c:pt idx="20">
                  <c:v>p13 cell5</c:v>
                </c:pt>
                <c:pt idx="21">
                  <c:v>p14 cell5</c:v>
                </c:pt>
                <c:pt idx="22">
                  <c:v>p15 cell5</c:v>
                </c:pt>
              </c:strCache>
            </c:strRef>
          </c:cat>
          <c:val>
            <c:numRef>
              <c:f>Sheet1!$W$4:$W$26</c:f>
              <c:numCache>
                <c:formatCode>General</c:formatCode>
                <c:ptCount val="23"/>
                <c:pt idx="0">
                  <c:v>857</c:v>
                </c:pt>
                <c:pt idx="1">
                  <c:v>612</c:v>
                </c:pt>
                <c:pt idx="2">
                  <c:v>1308</c:v>
                </c:pt>
                <c:pt idx="3">
                  <c:v>75.8</c:v>
                </c:pt>
                <c:pt idx="4">
                  <c:v>1175</c:v>
                </c:pt>
                <c:pt idx="5">
                  <c:v>1922</c:v>
                </c:pt>
                <c:pt idx="6">
                  <c:v>251</c:v>
                </c:pt>
                <c:pt idx="7">
                  <c:v>3652</c:v>
                </c:pt>
                <c:pt idx="8">
                  <c:v>805</c:v>
                </c:pt>
                <c:pt idx="9">
                  <c:v>186</c:v>
                </c:pt>
                <c:pt idx="10">
                  <c:v>1200</c:v>
                </c:pt>
                <c:pt idx="11">
                  <c:v>17234</c:v>
                </c:pt>
                <c:pt idx="12">
                  <c:v>354</c:v>
                </c:pt>
                <c:pt idx="13">
                  <c:v>1433</c:v>
                </c:pt>
                <c:pt idx="14">
                  <c:v>580</c:v>
                </c:pt>
                <c:pt idx="15">
                  <c:v>9060</c:v>
                </c:pt>
                <c:pt idx="16">
                  <c:v>516</c:v>
                </c:pt>
                <c:pt idx="17">
                  <c:v>454</c:v>
                </c:pt>
                <c:pt idx="18">
                  <c:v>570</c:v>
                </c:pt>
                <c:pt idx="19">
                  <c:v>2250</c:v>
                </c:pt>
                <c:pt idx="20">
                  <c:v>1650</c:v>
                </c:pt>
                <c:pt idx="21">
                  <c:v>201</c:v>
                </c:pt>
                <c:pt idx="2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57792"/>
        <c:axId val="135059328"/>
      </c:lineChart>
      <c:catAx>
        <c:axId val="13505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059328"/>
        <c:crosses val="autoZero"/>
        <c:auto val="1"/>
        <c:lblAlgn val="ctr"/>
        <c:lblOffset val="100"/>
        <c:noMultiLvlLbl val="0"/>
      </c:catAx>
      <c:valAx>
        <c:axId val="13505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05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Forest area every</a:t>
            </a:r>
            <a:r>
              <a:rPr lang="en-ZA" baseline="0"/>
              <a:t> period</a:t>
            </a:r>
            <a:endParaRPr lang="en-Z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Sheet1!$AD$3</c:f>
              <c:strCache>
                <c:ptCount val="1"/>
                <c:pt idx="0">
                  <c:v>frst_Area_co</c:v>
                </c:pt>
              </c:strCache>
            </c:strRef>
          </c:tx>
          <c:cat>
            <c:strRef>
              <c:f>Sheet1!$AB$4:$AB$25</c:f>
              <c:strCache>
                <c:ptCount val="22"/>
                <c:pt idx="0">
                  <c:v>p1 cell1</c:v>
                </c:pt>
                <c:pt idx="1">
                  <c:v>p2 cell1</c:v>
                </c:pt>
                <c:pt idx="2">
                  <c:v>p3 cell1</c:v>
                </c:pt>
                <c:pt idx="3">
                  <c:v>p4 cell1</c:v>
                </c:pt>
                <c:pt idx="4">
                  <c:v>p1 cell2</c:v>
                </c:pt>
                <c:pt idx="5">
                  <c:v>p2 cell2</c:v>
                </c:pt>
                <c:pt idx="6">
                  <c:v>p3 cell2</c:v>
                </c:pt>
                <c:pt idx="7">
                  <c:v>p4 cell2</c:v>
                </c:pt>
                <c:pt idx="8">
                  <c:v>p5 cell2</c:v>
                </c:pt>
                <c:pt idx="9">
                  <c:v>p6 cell2</c:v>
                </c:pt>
                <c:pt idx="10">
                  <c:v>p1 cell3</c:v>
                </c:pt>
                <c:pt idx="11">
                  <c:v>p2 cell3</c:v>
                </c:pt>
                <c:pt idx="12">
                  <c:v>p3 cell3</c:v>
                </c:pt>
                <c:pt idx="13">
                  <c:v>p4 cell3</c:v>
                </c:pt>
                <c:pt idx="14">
                  <c:v>p5 cell3</c:v>
                </c:pt>
                <c:pt idx="15">
                  <c:v>p6 cell3</c:v>
                </c:pt>
                <c:pt idx="16">
                  <c:v>p7 cell3</c:v>
                </c:pt>
                <c:pt idx="17">
                  <c:v>p1 cell4</c:v>
                </c:pt>
                <c:pt idx="18">
                  <c:v>p2 cell4</c:v>
                </c:pt>
                <c:pt idx="19">
                  <c:v>p1 cell5</c:v>
                </c:pt>
                <c:pt idx="20">
                  <c:v>p2 cell5</c:v>
                </c:pt>
                <c:pt idx="21">
                  <c:v>p3 cell5</c:v>
                </c:pt>
              </c:strCache>
            </c:strRef>
          </c:cat>
          <c:val>
            <c:numRef>
              <c:f>Sheet1!$AD$4:$AD$25</c:f>
              <c:numCache>
                <c:formatCode>General</c:formatCode>
                <c:ptCount val="22"/>
                <c:pt idx="0">
                  <c:v>3996</c:v>
                </c:pt>
                <c:pt idx="1">
                  <c:v>1307</c:v>
                </c:pt>
                <c:pt idx="2">
                  <c:v>8452</c:v>
                </c:pt>
                <c:pt idx="3">
                  <c:v>1479</c:v>
                </c:pt>
                <c:pt idx="4">
                  <c:v>6714</c:v>
                </c:pt>
                <c:pt idx="5">
                  <c:v>1922</c:v>
                </c:pt>
                <c:pt idx="6">
                  <c:v>7876</c:v>
                </c:pt>
                <c:pt idx="7">
                  <c:v>556</c:v>
                </c:pt>
                <c:pt idx="8">
                  <c:v>285</c:v>
                </c:pt>
                <c:pt idx="9">
                  <c:v>267</c:v>
                </c:pt>
                <c:pt idx="10">
                  <c:v>718</c:v>
                </c:pt>
                <c:pt idx="11">
                  <c:v>627</c:v>
                </c:pt>
                <c:pt idx="12">
                  <c:v>234</c:v>
                </c:pt>
                <c:pt idx="13">
                  <c:v>365</c:v>
                </c:pt>
                <c:pt idx="14">
                  <c:v>171</c:v>
                </c:pt>
                <c:pt idx="15">
                  <c:v>256</c:v>
                </c:pt>
                <c:pt idx="16">
                  <c:v>710</c:v>
                </c:pt>
                <c:pt idx="17">
                  <c:v>807</c:v>
                </c:pt>
                <c:pt idx="18">
                  <c:v>184</c:v>
                </c:pt>
                <c:pt idx="19">
                  <c:v>175</c:v>
                </c:pt>
                <c:pt idx="20">
                  <c:v>119</c:v>
                </c:pt>
                <c:pt idx="21">
                  <c:v>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Sheet1!$AF$3</c:f>
              <c:strCache>
                <c:ptCount val="1"/>
                <c:pt idx="0">
                  <c:v>frst_Area_bf</c:v>
                </c:pt>
              </c:strCache>
            </c:strRef>
          </c:tx>
          <c:cat>
            <c:strRef>
              <c:f>Sheet1!$AB$4:$AB$25</c:f>
              <c:strCache>
                <c:ptCount val="22"/>
                <c:pt idx="0">
                  <c:v>p1 cell1</c:v>
                </c:pt>
                <c:pt idx="1">
                  <c:v>p2 cell1</c:v>
                </c:pt>
                <c:pt idx="2">
                  <c:v>p3 cell1</c:v>
                </c:pt>
                <c:pt idx="3">
                  <c:v>p4 cell1</c:v>
                </c:pt>
                <c:pt idx="4">
                  <c:v>p1 cell2</c:v>
                </c:pt>
                <c:pt idx="5">
                  <c:v>p2 cell2</c:v>
                </c:pt>
                <c:pt idx="6">
                  <c:v>p3 cell2</c:v>
                </c:pt>
                <c:pt idx="7">
                  <c:v>p4 cell2</c:v>
                </c:pt>
                <c:pt idx="8">
                  <c:v>p5 cell2</c:v>
                </c:pt>
                <c:pt idx="9">
                  <c:v>p6 cell2</c:v>
                </c:pt>
                <c:pt idx="10">
                  <c:v>p1 cell3</c:v>
                </c:pt>
                <c:pt idx="11">
                  <c:v>p2 cell3</c:v>
                </c:pt>
                <c:pt idx="12">
                  <c:v>p3 cell3</c:v>
                </c:pt>
                <c:pt idx="13">
                  <c:v>p4 cell3</c:v>
                </c:pt>
                <c:pt idx="14">
                  <c:v>p5 cell3</c:v>
                </c:pt>
                <c:pt idx="15">
                  <c:v>p6 cell3</c:v>
                </c:pt>
                <c:pt idx="16">
                  <c:v>p7 cell3</c:v>
                </c:pt>
                <c:pt idx="17">
                  <c:v>p1 cell4</c:v>
                </c:pt>
                <c:pt idx="18">
                  <c:v>p2 cell4</c:v>
                </c:pt>
                <c:pt idx="19">
                  <c:v>p1 cell5</c:v>
                </c:pt>
                <c:pt idx="20">
                  <c:v>p2 cell5</c:v>
                </c:pt>
                <c:pt idx="21">
                  <c:v>p3 cell5</c:v>
                </c:pt>
              </c:strCache>
            </c:strRef>
          </c:cat>
          <c:val>
            <c:numRef>
              <c:f>Sheet1!$AF$4:$AF$25</c:f>
              <c:numCache>
                <c:formatCode>General</c:formatCode>
                <c:ptCount val="22"/>
                <c:pt idx="0">
                  <c:v>3972</c:v>
                </c:pt>
                <c:pt idx="1">
                  <c:v>1224</c:v>
                </c:pt>
                <c:pt idx="2">
                  <c:v>8562</c:v>
                </c:pt>
                <c:pt idx="3">
                  <c:v>1446</c:v>
                </c:pt>
                <c:pt idx="4">
                  <c:v>6609</c:v>
                </c:pt>
                <c:pt idx="5">
                  <c:v>1960</c:v>
                </c:pt>
                <c:pt idx="6">
                  <c:v>7761</c:v>
                </c:pt>
                <c:pt idx="7">
                  <c:v>548</c:v>
                </c:pt>
                <c:pt idx="8">
                  <c:v>286</c:v>
                </c:pt>
                <c:pt idx="9">
                  <c:v>299</c:v>
                </c:pt>
                <c:pt idx="10">
                  <c:v>786</c:v>
                </c:pt>
                <c:pt idx="11">
                  <c:v>692</c:v>
                </c:pt>
                <c:pt idx="12">
                  <c:v>254</c:v>
                </c:pt>
                <c:pt idx="13">
                  <c:v>375</c:v>
                </c:pt>
                <c:pt idx="14">
                  <c:v>188</c:v>
                </c:pt>
                <c:pt idx="15">
                  <c:v>303</c:v>
                </c:pt>
                <c:pt idx="16">
                  <c:v>776</c:v>
                </c:pt>
                <c:pt idx="17">
                  <c:v>800</c:v>
                </c:pt>
                <c:pt idx="18">
                  <c:v>199</c:v>
                </c:pt>
                <c:pt idx="19">
                  <c:v>219</c:v>
                </c:pt>
                <c:pt idx="20">
                  <c:v>139</c:v>
                </c:pt>
                <c:pt idx="21">
                  <c:v>57.6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Sheet1!$AH$3</c:f>
              <c:strCache>
                <c:ptCount val="1"/>
                <c:pt idx="0">
                  <c:v>frst_Area_af</c:v>
                </c:pt>
              </c:strCache>
            </c:strRef>
          </c:tx>
          <c:cat>
            <c:strRef>
              <c:f>Sheet1!$AB$4:$AB$25</c:f>
              <c:strCache>
                <c:ptCount val="22"/>
                <c:pt idx="0">
                  <c:v>p1 cell1</c:v>
                </c:pt>
                <c:pt idx="1">
                  <c:v>p2 cell1</c:v>
                </c:pt>
                <c:pt idx="2">
                  <c:v>p3 cell1</c:v>
                </c:pt>
                <c:pt idx="3">
                  <c:v>p4 cell1</c:v>
                </c:pt>
                <c:pt idx="4">
                  <c:v>p1 cell2</c:v>
                </c:pt>
                <c:pt idx="5">
                  <c:v>p2 cell2</c:v>
                </c:pt>
                <c:pt idx="6">
                  <c:v>p3 cell2</c:v>
                </c:pt>
                <c:pt idx="7">
                  <c:v>p4 cell2</c:v>
                </c:pt>
                <c:pt idx="8">
                  <c:v>p5 cell2</c:v>
                </c:pt>
                <c:pt idx="9">
                  <c:v>p6 cell2</c:v>
                </c:pt>
                <c:pt idx="10">
                  <c:v>p1 cell3</c:v>
                </c:pt>
                <c:pt idx="11">
                  <c:v>p2 cell3</c:v>
                </c:pt>
                <c:pt idx="12">
                  <c:v>p3 cell3</c:v>
                </c:pt>
                <c:pt idx="13">
                  <c:v>p4 cell3</c:v>
                </c:pt>
                <c:pt idx="14">
                  <c:v>p5 cell3</c:v>
                </c:pt>
                <c:pt idx="15">
                  <c:v>p6 cell3</c:v>
                </c:pt>
                <c:pt idx="16">
                  <c:v>p7 cell3</c:v>
                </c:pt>
                <c:pt idx="17">
                  <c:v>p1 cell4</c:v>
                </c:pt>
                <c:pt idx="18">
                  <c:v>p2 cell4</c:v>
                </c:pt>
                <c:pt idx="19">
                  <c:v>p1 cell5</c:v>
                </c:pt>
                <c:pt idx="20">
                  <c:v>p2 cell5</c:v>
                </c:pt>
                <c:pt idx="21">
                  <c:v>p3 cell5</c:v>
                </c:pt>
              </c:strCache>
            </c:strRef>
          </c:cat>
          <c:val>
            <c:numRef>
              <c:f>Sheet1!$AH$4:$AH$25</c:f>
              <c:numCache>
                <c:formatCode>General</c:formatCode>
                <c:ptCount val="22"/>
                <c:pt idx="0">
                  <c:v>3382</c:v>
                </c:pt>
                <c:pt idx="1">
                  <c:v>922</c:v>
                </c:pt>
                <c:pt idx="2">
                  <c:v>7206</c:v>
                </c:pt>
                <c:pt idx="3">
                  <c:v>1204</c:v>
                </c:pt>
                <c:pt idx="4">
                  <c:v>7683</c:v>
                </c:pt>
                <c:pt idx="5">
                  <c:v>1407</c:v>
                </c:pt>
                <c:pt idx="6">
                  <c:v>6304</c:v>
                </c:pt>
                <c:pt idx="7">
                  <c:v>294</c:v>
                </c:pt>
                <c:pt idx="8">
                  <c:v>155</c:v>
                </c:pt>
                <c:pt idx="9">
                  <c:v>0</c:v>
                </c:pt>
                <c:pt idx="10">
                  <c:v>460</c:v>
                </c:pt>
                <c:pt idx="11">
                  <c:v>385</c:v>
                </c:pt>
                <c:pt idx="12">
                  <c:v>141</c:v>
                </c:pt>
                <c:pt idx="13">
                  <c:v>184</c:v>
                </c:pt>
                <c:pt idx="14">
                  <c:v>71.3</c:v>
                </c:pt>
                <c:pt idx="15">
                  <c:v>158</c:v>
                </c:pt>
                <c:pt idx="16">
                  <c:v>519</c:v>
                </c:pt>
                <c:pt idx="17">
                  <c:v>758</c:v>
                </c:pt>
                <c:pt idx="18">
                  <c:v>0</c:v>
                </c:pt>
                <c:pt idx="19">
                  <c:v>128</c:v>
                </c:pt>
                <c:pt idx="20">
                  <c:v>71</c:v>
                </c:pt>
                <c:pt idx="21">
                  <c:v>48.7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frst_Area_yr</c:v>
                </c:pt>
              </c:strCache>
            </c:strRef>
          </c:tx>
          <c:cat>
            <c:strRef>
              <c:f>Sheet1!$AB$4:$AB$25</c:f>
              <c:strCache>
                <c:ptCount val="22"/>
                <c:pt idx="0">
                  <c:v>p1 cell1</c:v>
                </c:pt>
                <c:pt idx="1">
                  <c:v>p2 cell1</c:v>
                </c:pt>
                <c:pt idx="2">
                  <c:v>p3 cell1</c:v>
                </c:pt>
                <c:pt idx="3">
                  <c:v>p4 cell1</c:v>
                </c:pt>
                <c:pt idx="4">
                  <c:v>p1 cell2</c:v>
                </c:pt>
                <c:pt idx="5">
                  <c:v>p2 cell2</c:v>
                </c:pt>
                <c:pt idx="6">
                  <c:v>p3 cell2</c:v>
                </c:pt>
                <c:pt idx="7">
                  <c:v>p4 cell2</c:v>
                </c:pt>
                <c:pt idx="8">
                  <c:v>p5 cell2</c:v>
                </c:pt>
                <c:pt idx="9">
                  <c:v>p6 cell2</c:v>
                </c:pt>
                <c:pt idx="10">
                  <c:v>p1 cell3</c:v>
                </c:pt>
                <c:pt idx="11">
                  <c:v>p2 cell3</c:v>
                </c:pt>
                <c:pt idx="12">
                  <c:v>p3 cell3</c:v>
                </c:pt>
                <c:pt idx="13">
                  <c:v>p4 cell3</c:v>
                </c:pt>
                <c:pt idx="14">
                  <c:v>p5 cell3</c:v>
                </c:pt>
                <c:pt idx="15">
                  <c:v>p6 cell3</c:v>
                </c:pt>
                <c:pt idx="16">
                  <c:v>p7 cell3</c:v>
                </c:pt>
                <c:pt idx="17">
                  <c:v>p1 cell4</c:v>
                </c:pt>
                <c:pt idx="18">
                  <c:v>p2 cell4</c:v>
                </c:pt>
                <c:pt idx="19">
                  <c:v>p1 cell5</c:v>
                </c:pt>
                <c:pt idx="20">
                  <c:v>p2 cell5</c:v>
                </c:pt>
                <c:pt idx="21">
                  <c:v>p3 cell5</c:v>
                </c:pt>
              </c:strCache>
            </c:strRef>
          </c:cat>
          <c:val>
            <c:numRef>
              <c:f>Sheet1!$AJ$4:$AJ$25</c:f>
              <c:numCache>
                <c:formatCode>General</c:formatCode>
                <c:ptCount val="22"/>
                <c:pt idx="0">
                  <c:v>2828</c:v>
                </c:pt>
                <c:pt idx="1">
                  <c:v>898</c:v>
                </c:pt>
                <c:pt idx="2">
                  <c:v>5217</c:v>
                </c:pt>
                <c:pt idx="3">
                  <c:v>1206</c:v>
                </c:pt>
                <c:pt idx="4">
                  <c:v>7607</c:v>
                </c:pt>
                <c:pt idx="5">
                  <c:v>1059</c:v>
                </c:pt>
                <c:pt idx="6">
                  <c:v>5912</c:v>
                </c:pt>
                <c:pt idx="7">
                  <c:v>358</c:v>
                </c:pt>
                <c:pt idx="8">
                  <c:v>193</c:v>
                </c:pt>
                <c:pt idx="9">
                  <c:v>0</c:v>
                </c:pt>
                <c:pt idx="10">
                  <c:v>396</c:v>
                </c:pt>
                <c:pt idx="11">
                  <c:v>192</c:v>
                </c:pt>
                <c:pt idx="12">
                  <c:v>56.6</c:v>
                </c:pt>
                <c:pt idx="13">
                  <c:v>234</c:v>
                </c:pt>
                <c:pt idx="14">
                  <c:v>88.5</c:v>
                </c:pt>
                <c:pt idx="15">
                  <c:v>196</c:v>
                </c:pt>
                <c:pt idx="16">
                  <c:v>579</c:v>
                </c:pt>
                <c:pt idx="17">
                  <c:v>912</c:v>
                </c:pt>
                <c:pt idx="18">
                  <c:v>0</c:v>
                </c:pt>
                <c:pt idx="19">
                  <c:v>172</c:v>
                </c:pt>
                <c:pt idx="20">
                  <c:v>96</c:v>
                </c:pt>
                <c:pt idx="21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02848"/>
        <c:axId val="135104384"/>
      </c:lineChart>
      <c:catAx>
        <c:axId val="13510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104384"/>
        <c:crosses val="autoZero"/>
        <c:auto val="1"/>
        <c:lblAlgn val="ctr"/>
        <c:lblOffset val="100"/>
        <c:noMultiLvlLbl val="0"/>
      </c:catAx>
      <c:valAx>
        <c:axId val="13510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0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Pine count in each cell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Sheet1!$AP$3</c:f>
              <c:strCache>
                <c:ptCount val="1"/>
                <c:pt idx="0">
                  <c:v>pin_count_co</c:v>
                </c:pt>
              </c:strCache>
            </c:strRef>
          </c:tx>
          <c:cat>
            <c:strRef>
              <c:f>Sheet1!$AN$4:$AN$8</c:f>
              <c:strCache>
                <c:ptCount val="5"/>
                <c:pt idx="0">
                  <c:v>Cell1</c:v>
                </c:pt>
                <c:pt idx="1">
                  <c:v>Cell2</c:v>
                </c:pt>
                <c:pt idx="2">
                  <c:v>Cell3</c:v>
                </c:pt>
                <c:pt idx="3">
                  <c:v>Cell4</c:v>
                </c:pt>
                <c:pt idx="4">
                  <c:v>Cell5</c:v>
                </c:pt>
              </c:strCache>
            </c:strRef>
          </c:cat>
          <c:val>
            <c:numRef>
              <c:f>Sheet1!$AP$4:$AP$8</c:f>
              <c:numCache>
                <c:formatCode>General</c:formatCode>
                <c:ptCount val="5"/>
                <c:pt idx="0">
                  <c:v>1879</c:v>
                </c:pt>
                <c:pt idx="1">
                  <c:v>2206</c:v>
                </c:pt>
                <c:pt idx="2">
                  <c:v>1346</c:v>
                </c:pt>
                <c:pt idx="3">
                  <c:v>856</c:v>
                </c:pt>
                <c:pt idx="4">
                  <c:v>358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Sheet1!$AQ$3</c:f>
              <c:strCache>
                <c:ptCount val="1"/>
                <c:pt idx="0">
                  <c:v>pin_count_bf</c:v>
                </c:pt>
              </c:strCache>
            </c:strRef>
          </c:tx>
          <c:cat>
            <c:strRef>
              <c:f>Sheet1!$AN$4:$AN$8</c:f>
              <c:strCache>
                <c:ptCount val="5"/>
                <c:pt idx="0">
                  <c:v>Cell1</c:v>
                </c:pt>
                <c:pt idx="1">
                  <c:v>Cell2</c:v>
                </c:pt>
                <c:pt idx="2">
                  <c:v>Cell3</c:v>
                </c:pt>
                <c:pt idx="3">
                  <c:v>Cell4</c:v>
                </c:pt>
                <c:pt idx="4">
                  <c:v>Cell5</c:v>
                </c:pt>
              </c:strCache>
            </c:strRef>
          </c:cat>
          <c:val>
            <c:numRef>
              <c:f>Sheet1!$AQ$4:$AQ$8</c:f>
              <c:numCache>
                <c:formatCode>General</c:formatCode>
                <c:ptCount val="5"/>
                <c:pt idx="0">
                  <c:v>1877</c:v>
                </c:pt>
                <c:pt idx="1">
                  <c:v>2181</c:v>
                </c:pt>
                <c:pt idx="2">
                  <c:v>1343</c:v>
                </c:pt>
                <c:pt idx="3">
                  <c:v>1027</c:v>
                </c:pt>
                <c:pt idx="4">
                  <c:v>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Sheet1!$AR$3</c:f>
              <c:strCache>
                <c:ptCount val="1"/>
                <c:pt idx="0">
                  <c:v>pin_count_af</c:v>
                </c:pt>
              </c:strCache>
            </c:strRef>
          </c:tx>
          <c:cat>
            <c:strRef>
              <c:f>Sheet1!$AN$4:$AN$8</c:f>
              <c:strCache>
                <c:ptCount val="5"/>
                <c:pt idx="0">
                  <c:v>Cell1</c:v>
                </c:pt>
                <c:pt idx="1">
                  <c:v>Cell2</c:v>
                </c:pt>
                <c:pt idx="2">
                  <c:v>Cell3</c:v>
                </c:pt>
                <c:pt idx="3">
                  <c:v>Cell4</c:v>
                </c:pt>
                <c:pt idx="4">
                  <c:v>Cell5</c:v>
                </c:pt>
              </c:strCache>
            </c:strRef>
          </c:cat>
          <c:val>
            <c:numRef>
              <c:f>Sheet1!$AR$4:$AR$8</c:f>
              <c:numCache>
                <c:formatCode>General</c:formatCode>
                <c:ptCount val="5"/>
                <c:pt idx="0">
                  <c:v>213</c:v>
                </c:pt>
                <c:pt idx="1">
                  <c:v>426</c:v>
                </c:pt>
                <c:pt idx="2">
                  <c:v>139</c:v>
                </c:pt>
                <c:pt idx="3">
                  <c:v>130</c:v>
                </c:pt>
                <c:pt idx="4">
                  <c:v>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Sheet1!$AS$3</c:f>
              <c:strCache>
                <c:ptCount val="1"/>
                <c:pt idx="0">
                  <c:v>pin_count_yr</c:v>
                </c:pt>
              </c:strCache>
            </c:strRef>
          </c:tx>
          <c:cat>
            <c:strRef>
              <c:f>Sheet1!$AN$4:$AN$8</c:f>
              <c:strCache>
                <c:ptCount val="5"/>
                <c:pt idx="0">
                  <c:v>Cell1</c:v>
                </c:pt>
                <c:pt idx="1">
                  <c:v>Cell2</c:v>
                </c:pt>
                <c:pt idx="2">
                  <c:v>Cell3</c:v>
                </c:pt>
                <c:pt idx="3">
                  <c:v>Cell4</c:v>
                </c:pt>
                <c:pt idx="4">
                  <c:v>Cell5</c:v>
                </c:pt>
              </c:strCache>
            </c:strRef>
          </c:cat>
          <c:val>
            <c:numRef>
              <c:f>Sheet1!$AS$4:$AS$8</c:f>
              <c:numCache>
                <c:formatCode>General</c:formatCode>
                <c:ptCount val="5"/>
                <c:pt idx="0">
                  <c:v>14</c:v>
                </c:pt>
                <c:pt idx="1">
                  <c:v>211</c:v>
                </c:pt>
                <c:pt idx="2">
                  <c:v>134</c:v>
                </c:pt>
                <c:pt idx="3">
                  <c:v>81</c:v>
                </c:pt>
                <c:pt idx="4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19840"/>
        <c:axId val="135229824"/>
      </c:lineChart>
      <c:catAx>
        <c:axId val="13521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229824"/>
        <c:crosses val="autoZero"/>
        <c:auto val="1"/>
        <c:lblAlgn val="ctr"/>
        <c:lblOffset val="100"/>
        <c:noMultiLvlLbl val="0"/>
      </c:catAx>
      <c:valAx>
        <c:axId val="13522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21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Sheet1!$AQ$4:$AQ$8</c:f>
              <c:numCache>
                <c:formatCode>General</c:formatCode>
                <c:ptCount val="5"/>
                <c:pt idx="0">
                  <c:v>1877</c:v>
                </c:pt>
                <c:pt idx="1">
                  <c:v>2181</c:v>
                </c:pt>
                <c:pt idx="2">
                  <c:v>1343</c:v>
                </c:pt>
                <c:pt idx="3">
                  <c:v>1027</c:v>
                </c:pt>
                <c:pt idx="4">
                  <c:v>411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Sheet1!$BQ$14:$BQ$18</c:f>
              <c:numCache>
                <c:formatCode>General</c:formatCode>
                <c:ptCount val="5"/>
                <c:pt idx="0">
                  <c:v>1887</c:v>
                </c:pt>
                <c:pt idx="1">
                  <c:v>2696</c:v>
                </c:pt>
                <c:pt idx="2">
                  <c:v>1196</c:v>
                </c:pt>
                <c:pt idx="3">
                  <c:v>2119</c:v>
                </c:pt>
                <c:pt idx="4">
                  <c:v>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50688"/>
        <c:axId val="40502784"/>
      </c:barChart>
      <c:catAx>
        <c:axId val="4045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40502784"/>
        <c:crosses val="autoZero"/>
        <c:auto val="1"/>
        <c:lblAlgn val="ctr"/>
        <c:lblOffset val="100"/>
        <c:noMultiLvlLbl val="0"/>
      </c:catAx>
      <c:valAx>
        <c:axId val="4050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5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428625</xdr:colOff>
      <xdr:row>27</xdr:row>
      <xdr:rowOff>28575</xdr:rowOff>
    </xdr:from>
    <xdr:to>
      <xdr:col>49</xdr:col>
      <xdr:colOff>123825</xdr:colOff>
      <xdr:row>41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57150</xdr:colOff>
      <xdr:row>41</xdr:row>
      <xdr:rowOff>152400</xdr:rowOff>
    </xdr:from>
    <xdr:to>
      <xdr:col>49</xdr:col>
      <xdr:colOff>361950</xdr:colOff>
      <xdr:row>56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361950</xdr:colOff>
      <xdr:row>26</xdr:row>
      <xdr:rowOff>180975</xdr:rowOff>
    </xdr:from>
    <xdr:to>
      <xdr:col>57</xdr:col>
      <xdr:colOff>57150</xdr:colOff>
      <xdr:row>41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161925</xdr:rowOff>
    </xdr:from>
    <xdr:to>
      <xdr:col>3</xdr:col>
      <xdr:colOff>352425</xdr:colOff>
      <xdr:row>34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261937</xdr:colOff>
      <xdr:row>26</xdr:row>
      <xdr:rowOff>47625</xdr:rowOff>
    </xdr:from>
    <xdr:to>
      <xdr:col>21</xdr:col>
      <xdr:colOff>566737</xdr:colOff>
      <xdr:row>40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366712</xdr:colOff>
      <xdr:row>25</xdr:row>
      <xdr:rowOff>9525</xdr:rowOff>
    </xdr:from>
    <xdr:to>
      <xdr:col>35</xdr:col>
      <xdr:colOff>61912</xdr:colOff>
      <xdr:row>39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452437</xdr:colOff>
      <xdr:row>9</xdr:row>
      <xdr:rowOff>47625</xdr:rowOff>
    </xdr:from>
    <xdr:to>
      <xdr:col>47</xdr:col>
      <xdr:colOff>147637</xdr:colOff>
      <xdr:row>23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371475</xdr:colOff>
      <xdr:row>8</xdr:row>
      <xdr:rowOff>161925</xdr:rowOff>
    </xdr:from>
    <xdr:to>
      <xdr:col>66</xdr:col>
      <xdr:colOff>66675</xdr:colOff>
      <xdr:row>23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82"/>
  <sheetViews>
    <sheetView tabSelected="1" topLeftCell="AV4" zoomScaleNormal="100" workbookViewId="0">
      <selection activeCell="BO17" sqref="BO17"/>
    </sheetView>
  </sheetViews>
  <sheetFormatPr defaultRowHeight="15" x14ac:dyDescent="0.25"/>
  <cols>
    <col min="1" max="1" width="35.28515625" customWidth="1"/>
    <col min="2" max="2" width="13" customWidth="1"/>
    <col min="3" max="3" width="15" customWidth="1"/>
    <col min="4" max="4" width="13.7109375" customWidth="1"/>
    <col min="5" max="5" width="15" customWidth="1"/>
    <col min="10" max="10" width="16.140625" customWidth="1"/>
    <col min="11" max="11" width="20.7109375" customWidth="1"/>
  </cols>
  <sheetData>
    <row r="2" spans="1:71" x14ac:dyDescent="0.25">
      <c r="C2" s="11" t="s">
        <v>134</v>
      </c>
      <c r="D2" s="11"/>
      <c r="E2" s="11" t="s">
        <v>0</v>
      </c>
      <c r="F2" s="11"/>
      <c r="G2" s="11" t="s">
        <v>47</v>
      </c>
      <c r="H2" s="11"/>
      <c r="I2" s="11" t="s">
        <v>135</v>
      </c>
      <c r="J2" s="11"/>
      <c r="P2" s="11" t="s">
        <v>134</v>
      </c>
      <c r="Q2" s="11"/>
      <c r="R2" s="11" t="s">
        <v>0</v>
      </c>
      <c r="S2" s="11"/>
      <c r="T2" s="11" t="s">
        <v>47</v>
      </c>
      <c r="U2" s="11"/>
      <c r="V2" s="11" t="s">
        <v>135</v>
      </c>
      <c r="W2" s="11"/>
      <c r="AC2" s="11" t="s">
        <v>134</v>
      </c>
      <c r="AD2" s="11"/>
      <c r="AE2" s="11" t="s">
        <v>0</v>
      </c>
      <c r="AF2" s="11"/>
      <c r="AG2" s="11" t="s">
        <v>47</v>
      </c>
      <c r="AH2" s="11"/>
      <c r="AI2" s="11" t="s">
        <v>135</v>
      </c>
      <c r="AJ2" s="11"/>
      <c r="AP2" t="s">
        <v>134</v>
      </c>
      <c r="AQ2" t="s">
        <v>136</v>
      </c>
      <c r="AR2" t="s">
        <v>137</v>
      </c>
      <c r="AS2" t="s">
        <v>135</v>
      </c>
      <c r="AY2" s="11" t="s">
        <v>59</v>
      </c>
      <c r="AZ2" s="11"/>
      <c r="BA2" s="11"/>
      <c r="BB2" s="11"/>
      <c r="BC2" s="11"/>
      <c r="BD2" s="11" t="s">
        <v>133</v>
      </c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</row>
    <row r="3" spans="1:71" x14ac:dyDescent="0.25">
      <c r="A3" s="2" t="s">
        <v>72</v>
      </c>
      <c r="B3" s="2" t="s">
        <v>73</v>
      </c>
      <c r="C3" s="2" t="s">
        <v>74</v>
      </c>
      <c r="D3" s="2" t="s">
        <v>75</v>
      </c>
      <c r="E3" s="2" t="s">
        <v>76</v>
      </c>
      <c r="F3" s="2" t="s">
        <v>77</v>
      </c>
      <c r="G3" s="2" t="s">
        <v>78</v>
      </c>
      <c r="H3" s="2" t="s">
        <v>79</v>
      </c>
      <c r="I3" s="2" t="s">
        <v>80</v>
      </c>
      <c r="J3" s="2" t="s">
        <v>81</v>
      </c>
      <c r="K3" s="2" t="s">
        <v>82</v>
      </c>
      <c r="L3" s="2" t="s">
        <v>83</v>
      </c>
      <c r="M3" s="2" t="s">
        <v>84</v>
      </c>
      <c r="N3" s="4" t="s">
        <v>85</v>
      </c>
      <c r="O3" s="4" t="s">
        <v>86</v>
      </c>
      <c r="P3" s="4" t="s">
        <v>87</v>
      </c>
      <c r="Q3" s="4" t="s">
        <v>88</v>
      </c>
      <c r="R3" s="4" t="s">
        <v>89</v>
      </c>
      <c r="S3" s="4" t="s">
        <v>90</v>
      </c>
      <c r="T3" s="4" t="s">
        <v>91</v>
      </c>
      <c r="U3" s="4" t="s">
        <v>92</v>
      </c>
      <c r="V3" s="4" t="s">
        <v>93</v>
      </c>
      <c r="W3" s="4" t="s">
        <v>94</v>
      </c>
      <c r="X3" s="4" t="s">
        <v>95</v>
      </c>
      <c r="Y3" s="4" t="s">
        <v>96</v>
      </c>
      <c r="Z3" s="4" t="s">
        <v>97</v>
      </c>
      <c r="AA3" s="5" t="s">
        <v>98</v>
      </c>
      <c r="AB3" s="5" t="s">
        <v>99</v>
      </c>
      <c r="AC3" s="5" t="s">
        <v>100</v>
      </c>
      <c r="AD3" s="5" t="s">
        <v>101</v>
      </c>
      <c r="AE3" s="5" t="s">
        <v>102</v>
      </c>
      <c r="AF3" s="5" t="s">
        <v>103</v>
      </c>
      <c r="AG3" s="5" t="s">
        <v>104</v>
      </c>
      <c r="AH3" s="5" t="s">
        <v>105</v>
      </c>
      <c r="AI3" s="5" t="s">
        <v>106</v>
      </c>
      <c r="AJ3" s="5" t="s">
        <v>107</v>
      </c>
      <c r="AK3" s="5" t="s">
        <v>108</v>
      </c>
      <c r="AL3" s="5" t="s">
        <v>109</v>
      </c>
      <c r="AM3" s="5" t="s">
        <v>110</v>
      </c>
      <c r="AN3" s="6" t="s">
        <v>111</v>
      </c>
      <c r="AO3" s="6" t="s">
        <v>112</v>
      </c>
      <c r="AP3" s="6" t="s">
        <v>113</v>
      </c>
      <c r="AQ3" s="6" t="s">
        <v>114</v>
      </c>
      <c r="AR3" s="6" t="s">
        <v>115</v>
      </c>
      <c r="AS3" s="6" t="s">
        <v>116</v>
      </c>
      <c r="AT3" s="6" t="s">
        <v>117</v>
      </c>
      <c r="AU3" s="6" t="s">
        <v>118</v>
      </c>
      <c r="AV3" s="6" t="s">
        <v>119</v>
      </c>
      <c r="AW3" s="1" t="s">
        <v>40</v>
      </c>
      <c r="AX3" s="1" t="s">
        <v>55</v>
      </c>
      <c r="AY3" s="1" t="s">
        <v>56</v>
      </c>
      <c r="AZ3" s="1" t="s">
        <v>57</v>
      </c>
      <c r="BA3" s="1" t="s">
        <v>58</v>
      </c>
      <c r="BB3" s="1" t="s">
        <v>54</v>
      </c>
      <c r="BC3" s="1" t="s">
        <v>48</v>
      </c>
      <c r="BD3" t="s">
        <v>122</v>
      </c>
      <c r="BE3" t="s">
        <v>123</v>
      </c>
      <c r="BF3" t="s">
        <v>124</v>
      </c>
      <c r="BG3" t="s">
        <v>125</v>
      </c>
      <c r="BH3" t="s">
        <v>126</v>
      </c>
      <c r="BI3" t="s">
        <v>127</v>
      </c>
      <c r="BJ3" t="s">
        <v>128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</row>
    <row r="4" spans="1:71" x14ac:dyDescent="0.25">
      <c r="A4" s="2" t="s">
        <v>17</v>
      </c>
      <c r="B4" s="2" t="s">
        <v>1</v>
      </c>
      <c r="C4" s="2">
        <v>276</v>
      </c>
      <c r="D4" s="2">
        <v>2660</v>
      </c>
      <c r="E4" s="2">
        <v>274</v>
      </c>
      <c r="F4" s="2">
        <v>2786</v>
      </c>
      <c r="G4" s="2">
        <v>384</v>
      </c>
      <c r="H4" s="2">
        <v>748</v>
      </c>
      <c r="I4" s="2">
        <v>336</v>
      </c>
      <c r="J4" s="2">
        <v>1745</v>
      </c>
      <c r="K4" s="2">
        <v>3159</v>
      </c>
      <c r="L4" s="2">
        <v>3252</v>
      </c>
      <c r="M4" s="2">
        <f>AVERAGE(K4:L4)</f>
        <v>3205.5</v>
      </c>
      <c r="N4" s="4" t="s">
        <v>29</v>
      </c>
      <c r="O4" s="4" t="s">
        <v>1</v>
      </c>
      <c r="P4" s="4">
        <v>799</v>
      </c>
      <c r="Q4" s="4">
        <v>2739</v>
      </c>
      <c r="R4" s="4">
        <v>739</v>
      </c>
      <c r="S4" s="4">
        <v>3474</v>
      </c>
      <c r="T4" s="4">
        <v>349</v>
      </c>
      <c r="U4" s="4">
        <v>513</v>
      </c>
      <c r="V4" s="4">
        <v>526</v>
      </c>
      <c r="W4" s="4">
        <v>857</v>
      </c>
      <c r="X4" s="4">
        <v>2671</v>
      </c>
      <c r="Y4" s="4">
        <v>3336</v>
      </c>
      <c r="Z4" s="4">
        <f>AVERAGE(X4:Y4)</f>
        <v>3003.5</v>
      </c>
      <c r="AA4" s="5" t="s">
        <v>33</v>
      </c>
      <c r="AB4" s="5" t="s">
        <v>18</v>
      </c>
      <c r="AC4" s="5">
        <v>616</v>
      </c>
      <c r="AD4" s="5">
        <v>3996</v>
      </c>
      <c r="AE4" s="5">
        <v>580</v>
      </c>
      <c r="AF4" s="5">
        <v>3972</v>
      </c>
      <c r="AG4" s="5">
        <v>610</v>
      </c>
      <c r="AH4" s="5">
        <v>3382</v>
      </c>
      <c r="AI4" s="5">
        <v>573</v>
      </c>
      <c r="AJ4" s="5">
        <v>2828</v>
      </c>
      <c r="AK4" s="5">
        <v>1492</v>
      </c>
      <c r="AL4" s="5">
        <v>1599</v>
      </c>
      <c r="AM4" s="5">
        <f>AVERAGE(AK4:AL4)</f>
        <v>1545.5</v>
      </c>
      <c r="AN4" s="6" t="s">
        <v>41</v>
      </c>
      <c r="AO4" s="6" t="s">
        <v>46</v>
      </c>
      <c r="AP4" s="6">
        <v>1879</v>
      </c>
      <c r="AQ4" s="6">
        <v>1877</v>
      </c>
      <c r="AR4" s="6">
        <v>213</v>
      </c>
      <c r="AS4" s="6">
        <v>14</v>
      </c>
      <c r="AT4" s="6">
        <f>26.925021*10000</f>
        <v>269250.21000000002</v>
      </c>
      <c r="AU4" s="6">
        <v>1392</v>
      </c>
      <c r="AV4" s="6">
        <v>2601</v>
      </c>
      <c r="AW4" t="s">
        <v>49</v>
      </c>
      <c r="AX4">
        <v>24</v>
      </c>
      <c r="AY4">
        <v>9</v>
      </c>
      <c r="AZ4">
        <v>10</v>
      </c>
      <c r="BA4">
        <v>8</v>
      </c>
      <c r="BB4">
        <v>51</v>
      </c>
      <c r="BC4">
        <v>26.925021000000001</v>
      </c>
      <c r="BD4" t="s">
        <v>129</v>
      </c>
      <c r="BE4" t="s">
        <v>130</v>
      </c>
      <c r="BF4">
        <v>11763</v>
      </c>
      <c r="BG4">
        <v>735.1875</v>
      </c>
      <c r="BH4" t="s">
        <v>130</v>
      </c>
      <c r="BI4">
        <v>6645</v>
      </c>
      <c r="BJ4">
        <v>1329</v>
      </c>
      <c r="BK4" t="s">
        <v>130</v>
      </c>
      <c r="BL4">
        <v>11763</v>
      </c>
      <c r="BM4">
        <v>51455</v>
      </c>
      <c r="BN4">
        <v>37267</v>
      </c>
      <c r="BO4">
        <v>735.1875</v>
      </c>
      <c r="BP4">
        <v>2237.1739130434785</v>
      </c>
      <c r="BQ4">
        <v>1693.9545454545455</v>
      </c>
    </row>
    <row r="5" spans="1:71" x14ac:dyDescent="0.25">
      <c r="A5" s="2" t="s">
        <v>17</v>
      </c>
      <c r="B5" s="2" t="s">
        <v>2</v>
      </c>
      <c r="C5" s="2">
        <v>123</v>
      </c>
      <c r="D5" s="2">
        <v>229</v>
      </c>
      <c r="E5" s="2">
        <v>107</v>
      </c>
      <c r="F5" s="2">
        <v>218</v>
      </c>
      <c r="G5" s="2">
        <v>0</v>
      </c>
      <c r="H5" s="2">
        <v>0</v>
      </c>
      <c r="I5" s="2">
        <v>103</v>
      </c>
      <c r="J5" s="2">
        <v>181</v>
      </c>
      <c r="K5" s="2">
        <v>3459</v>
      </c>
      <c r="L5" s="2">
        <v>3493</v>
      </c>
      <c r="M5" s="2">
        <f>AVERAGE(K5:L5)</f>
        <v>3476</v>
      </c>
      <c r="N5" s="4" t="s">
        <v>29</v>
      </c>
      <c r="O5" s="4" t="s">
        <v>2</v>
      </c>
      <c r="P5" s="4">
        <v>212</v>
      </c>
      <c r="Q5" s="4">
        <v>1238</v>
      </c>
      <c r="R5" s="4">
        <v>247</v>
      </c>
      <c r="S5" s="4">
        <v>1862</v>
      </c>
      <c r="T5" s="4">
        <v>195</v>
      </c>
      <c r="U5" s="4">
        <v>177</v>
      </c>
      <c r="V5" s="4">
        <v>232</v>
      </c>
      <c r="W5" s="4">
        <v>612</v>
      </c>
      <c r="X5" s="4">
        <v>2720</v>
      </c>
      <c r="Y5" s="4">
        <v>2805</v>
      </c>
      <c r="Z5" s="4">
        <f>AVERAGE(X5:Y5)</f>
        <v>2762.5</v>
      </c>
      <c r="AA5" s="5" t="s">
        <v>33</v>
      </c>
      <c r="AB5" s="5" t="s">
        <v>30</v>
      </c>
      <c r="AC5" s="5">
        <v>437</v>
      </c>
      <c r="AD5" s="5">
        <v>1307</v>
      </c>
      <c r="AE5" s="5">
        <v>419</v>
      </c>
      <c r="AF5" s="5">
        <v>1224</v>
      </c>
      <c r="AG5" s="5">
        <v>328</v>
      </c>
      <c r="AH5" s="5">
        <v>922</v>
      </c>
      <c r="AI5" s="5">
        <v>317</v>
      </c>
      <c r="AJ5" s="5">
        <v>898</v>
      </c>
      <c r="AK5" s="5">
        <v>1748</v>
      </c>
      <c r="AL5" s="5">
        <v>2043</v>
      </c>
      <c r="AM5" s="5">
        <f>AVERAGE(AK5:AL5)</f>
        <v>1895.5</v>
      </c>
      <c r="AN5" s="6" t="s">
        <v>42</v>
      </c>
      <c r="AO5" s="6" t="s">
        <v>46</v>
      </c>
      <c r="AP5" s="6">
        <v>2206</v>
      </c>
      <c r="AQ5" s="6">
        <v>2181</v>
      </c>
      <c r="AR5" s="6">
        <v>426</v>
      </c>
      <c r="AS5" s="6">
        <v>211</v>
      </c>
      <c r="AT5" s="6">
        <f>64.449647*10000</f>
        <v>644496.47</v>
      </c>
      <c r="AU5" s="6">
        <v>1403</v>
      </c>
      <c r="AV5" s="6">
        <v>3424</v>
      </c>
      <c r="AW5" t="s">
        <v>50</v>
      </c>
      <c r="AX5">
        <v>27</v>
      </c>
      <c r="AY5">
        <v>9</v>
      </c>
      <c r="AZ5">
        <v>10</v>
      </c>
      <c r="BA5">
        <v>9</v>
      </c>
      <c r="BB5">
        <v>55</v>
      </c>
      <c r="BC5">
        <v>64.449646999999999</v>
      </c>
      <c r="BD5" t="s">
        <v>129</v>
      </c>
      <c r="BE5" t="s">
        <v>69</v>
      </c>
      <c r="BF5">
        <v>12364</v>
      </c>
      <c r="BG5">
        <v>772.75</v>
      </c>
      <c r="BH5" t="s">
        <v>69</v>
      </c>
      <c r="BI5">
        <v>6839</v>
      </c>
      <c r="BJ5">
        <v>1367.8</v>
      </c>
      <c r="BK5" t="s">
        <v>69</v>
      </c>
      <c r="BL5">
        <v>12364</v>
      </c>
      <c r="BM5">
        <v>54984</v>
      </c>
      <c r="BN5">
        <v>37455.599999999999</v>
      </c>
      <c r="BO5">
        <v>772.75</v>
      </c>
      <c r="BP5">
        <v>2390.608695652174</v>
      </c>
      <c r="BQ5">
        <v>1702.5272727272727</v>
      </c>
    </row>
    <row r="6" spans="1:71" x14ac:dyDescent="0.25">
      <c r="A6" s="2" t="s">
        <v>17</v>
      </c>
      <c r="B6" s="2" t="s">
        <v>3</v>
      </c>
      <c r="C6" s="2">
        <v>79.400000000000006</v>
      </c>
      <c r="D6" s="2">
        <v>243</v>
      </c>
      <c r="E6" s="2">
        <v>81.900000000000006</v>
      </c>
      <c r="F6" s="2">
        <v>246</v>
      </c>
      <c r="G6" s="2">
        <v>63.3</v>
      </c>
      <c r="H6" s="2">
        <v>33.4</v>
      </c>
      <c r="I6" s="2">
        <v>45.5</v>
      </c>
      <c r="J6" s="2">
        <v>83.2</v>
      </c>
      <c r="K6" s="2">
        <v>3351</v>
      </c>
      <c r="L6" s="2">
        <v>3405</v>
      </c>
      <c r="M6" s="2">
        <f t="shared" ref="M6:M19" si="0">AVERAGE(K6:L6)</f>
        <v>3378</v>
      </c>
      <c r="N6" s="4" t="s">
        <v>29</v>
      </c>
      <c r="O6" s="4" t="s">
        <v>9</v>
      </c>
      <c r="P6" s="4">
        <v>421</v>
      </c>
      <c r="Q6" s="4">
        <v>2200</v>
      </c>
      <c r="R6" s="4">
        <v>417</v>
      </c>
      <c r="S6" s="4">
        <v>1939</v>
      </c>
      <c r="T6" s="4">
        <v>427</v>
      </c>
      <c r="U6" s="4">
        <v>690</v>
      </c>
      <c r="V6" s="4">
        <v>370</v>
      </c>
      <c r="W6" s="4">
        <v>1308</v>
      </c>
      <c r="X6" s="4">
        <v>3583</v>
      </c>
      <c r="Y6" s="4">
        <v>3874</v>
      </c>
      <c r="Z6" s="4">
        <f t="shared" ref="Z6:Z26" si="1">AVERAGE(X6:Y6)</f>
        <v>3728.5</v>
      </c>
      <c r="AA6" s="5" t="s">
        <v>33</v>
      </c>
      <c r="AB6" s="5" t="s">
        <v>31</v>
      </c>
      <c r="AC6" s="5">
        <v>1176</v>
      </c>
      <c r="AD6" s="5">
        <v>8452</v>
      </c>
      <c r="AE6" s="5">
        <v>1127</v>
      </c>
      <c r="AF6" s="5">
        <v>8562</v>
      </c>
      <c r="AG6" s="5">
        <v>1018</v>
      </c>
      <c r="AH6" s="5">
        <v>7206</v>
      </c>
      <c r="AI6" s="5">
        <v>820</v>
      </c>
      <c r="AJ6" s="5">
        <v>5217</v>
      </c>
      <c r="AK6" s="5">
        <v>1952</v>
      </c>
      <c r="AL6" s="5">
        <v>2054</v>
      </c>
      <c r="AM6" s="5">
        <f t="shared" ref="AM6:AM25" si="2">AVERAGE(AK6:AL6)</f>
        <v>2003</v>
      </c>
      <c r="AN6" s="6" t="s">
        <v>43</v>
      </c>
      <c r="AO6" s="6" t="s">
        <v>46</v>
      </c>
      <c r="AP6" s="6">
        <v>1346</v>
      </c>
      <c r="AQ6" s="6">
        <v>1343</v>
      </c>
      <c r="AR6" s="6">
        <v>139</v>
      </c>
      <c r="AS6" s="6">
        <v>134</v>
      </c>
      <c r="AT6" s="6">
        <f>41.790806*10000</f>
        <v>417908.06000000006</v>
      </c>
      <c r="AU6" s="6">
        <v>2006</v>
      </c>
      <c r="AV6" s="6">
        <v>3952</v>
      </c>
      <c r="AW6" t="s">
        <v>51</v>
      </c>
      <c r="AX6">
        <v>37</v>
      </c>
      <c r="AY6">
        <v>17</v>
      </c>
      <c r="AZ6">
        <v>11</v>
      </c>
      <c r="BA6">
        <v>0</v>
      </c>
      <c r="BB6">
        <v>65</v>
      </c>
      <c r="BC6">
        <v>41.790806000000003</v>
      </c>
      <c r="BD6" t="s">
        <v>129</v>
      </c>
      <c r="BE6" t="s">
        <v>70</v>
      </c>
      <c r="BF6">
        <v>3688.2</v>
      </c>
      <c r="BG6">
        <v>230.51249999999999</v>
      </c>
      <c r="BH6" t="s">
        <v>70</v>
      </c>
      <c r="BI6">
        <v>988</v>
      </c>
      <c r="BJ6">
        <v>197.6</v>
      </c>
      <c r="BK6" t="s">
        <v>70</v>
      </c>
      <c r="BL6">
        <v>3688.2</v>
      </c>
      <c r="BM6">
        <v>34311.199999999997</v>
      </c>
      <c r="BN6">
        <v>31481</v>
      </c>
      <c r="BO6">
        <v>230.51249999999999</v>
      </c>
      <c r="BP6">
        <v>1491.7913043478259</v>
      </c>
      <c r="BQ6">
        <v>1430.9545454545455</v>
      </c>
    </row>
    <row r="7" spans="1:71" x14ac:dyDescent="0.25">
      <c r="A7" s="2" t="s">
        <v>17</v>
      </c>
      <c r="B7" s="2" t="s">
        <v>4</v>
      </c>
      <c r="C7" s="2">
        <v>167</v>
      </c>
      <c r="D7" s="2">
        <v>704</v>
      </c>
      <c r="E7" s="2">
        <v>168</v>
      </c>
      <c r="F7" s="2">
        <v>700</v>
      </c>
      <c r="G7" s="2">
        <v>40.9</v>
      </c>
      <c r="H7" s="2">
        <v>112</v>
      </c>
      <c r="I7" s="2">
        <v>157</v>
      </c>
      <c r="J7" s="2">
        <v>381</v>
      </c>
      <c r="K7" s="2">
        <v>3266</v>
      </c>
      <c r="L7" s="2">
        <v>3342</v>
      </c>
      <c r="M7" s="2">
        <f t="shared" si="0"/>
        <v>3304</v>
      </c>
      <c r="N7" s="4" t="s">
        <v>29</v>
      </c>
      <c r="O7" s="4" t="s">
        <v>39</v>
      </c>
      <c r="P7" s="4">
        <v>200</v>
      </c>
      <c r="Q7" s="4">
        <v>1051</v>
      </c>
      <c r="R7" s="4">
        <v>211</v>
      </c>
      <c r="S7" s="4">
        <v>1078</v>
      </c>
      <c r="T7" s="4">
        <v>107</v>
      </c>
      <c r="U7" s="4">
        <v>150</v>
      </c>
      <c r="V7" s="4">
        <v>159</v>
      </c>
      <c r="W7" s="4">
        <v>75.8</v>
      </c>
      <c r="X7" s="4">
        <v>3956</v>
      </c>
      <c r="Y7" s="4">
        <v>3981</v>
      </c>
      <c r="Z7" s="4">
        <f t="shared" si="1"/>
        <v>3968.5</v>
      </c>
      <c r="AA7" s="5" t="s">
        <v>33</v>
      </c>
      <c r="AB7" s="5" t="s">
        <v>32</v>
      </c>
      <c r="AC7" s="5">
        <v>175</v>
      </c>
      <c r="AD7" s="5">
        <v>1479</v>
      </c>
      <c r="AE7" s="5">
        <v>176</v>
      </c>
      <c r="AF7" s="5">
        <v>1446</v>
      </c>
      <c r="AG7" s="5">
        <v>176</v>
      </c>
      <c r="AH7" s="5">
        <v>1204</v>
      </c>
      <c r="AI7" s="5">
        <v>173</v>
      </c>
      <c r="AJ7" s="5">
        <v>1206</v>
      </c>
      <c r="AK7" s="5">
        <v>1876</v>
      </c>
      <c r="AL7" s="5">
        <v>1910</v>
      </c>
      <c r="AM7" s="5">
        <f t="shared" si="2"/>
        <v>1893</v>
      </c>
      <c r="AN7" s="6" t="s">
        <v>44</v>
      </c>
      <c r="AO7" s="6" t="s">
        <v>46</v>
      </c>
      <c r="AP7" s="6">
        <v>856</v>
      </c>
      <c r="AQ7" s="6">
        <v>1027</v>
      </c>
      <c r="AR7" s="6">
        <v>130</v>
      </c>
      <c r="AS7" s="6">
        <v>81</v>
      </c>
      <c r="AT7" s="6">
        <f>80.965074*10000</f>
        <v>809650.74</v>
      </c>
      <c r="AU7" s="6">
        <v>2402</v>
      </c>
      <c r="AV7" s="6">
        <v>4844</v>
      </c>
      <c r="AW7" t="s">
        <v>52</v>
      </c>
      <c r="AX7">
        <v>7</v>
      </c>
      <c r="AY7">
        <v>5</v>
      </c>
      <c r="AZ7">
        <v>0</v>
      </c>
      <c r="BA7">
        <v>0</v>
      </c>
      <c r="BB7">
        <v>12</v>
      </c>
      <c r="BC7">
        <v>80.965074000000001</v>
      </c>
      <c r="BD7" t="s">
        <v>129</v>
      </c>
      <c r="BE7" t="s">
        <v>71</v>
      </c>
      <c r="BF7">
        <v>7221.2</v>
      </c>
      <c r="BG7">
        <v>451.32499999999999</v>
      </c>
      <c r="BH7" t="s">
        <v>71</v>
      </c>
      <c r="BI7">
        <v>504</v>
      </c>
      <c r="BJ7">
        <v>100.8</v>
      </c>
      <c r="BK7" t="s">
        <v>71</v>
      </c>
      <c r="BL7">
        <v>7221.2</v>
      </c>
      <c r="BM7">
        <v>46609.8</v>
      </c>
      <c r="BN7">
        <v>28228.1</v>
      </c>
      <c r="BO7">
        <v>451.32499999999999</v>
      </c>
      <c r="BP7">
        <v>2026.5130434782609</v>
      </c>
      <c r="BQ7">
        <v>1283.0954545454545</v>
      </c>
    </row>
    <row r="8" spans="1:71" x14ac:dyDescent="0.25">
      <c r="A8" s="2" t="s">
        <v>17</v>
      </c>
      <c r="B8" s="2" t="s">
        <v>5</v>
      </c>
      <c r="C8" s="2">
        <v>268</v>
      </c>
      <c r="D8" s="2">
        <v>1060</v>
      </c>
      <c r="E8" s="2">
        <v>267</v>
      </c>
      <c r="F8" s="2">
        <v>1115</v>
      </c>
      <c r="G8" s="2">
        <v>19.2</v>
      </c>
      <c r="H8" s="2">
        <v>24.4</v>
      </c>
      <c r="I8" s="2">
        <v>333</v>
      </c>
      <c r="J8" s="2">
        <v>499</v>
      </c>
      <c r="K8" s="2">
        <v>3390</v>
      </c>
      <c r="L8" s="2">
        <v>3494</v>
      </c>
      <c r="M8" s="2">
        <f t="shared" si="0"/>
        <v>3442</v>
      </c>
      <c r="N8" s="4" t="s">
        <v>29</v>
      </c>
      <c r="O8" s="4" t="s">
        <v>19</v>
      </c>
      <c r="P8" s="4">
        <v>220</v>
      </c>
      <c r="Q8" s="4">
        <v>1759</v>
      </c>
      <c r="R8" s="4">
        <v>227</v>
      </c>
      <c r="S8" s="4">
        <v>1853</v>
      </c>
      <c r="T8" s="4">
        <v>70.5</v>
      </c>
      <c r="U8" s="4">
        <v>195</v>
      </c>
      <c r="V8" s="4">
        <v>366</v>
      </c>
      <c r="W8" s="4">
        <v>1175</v>
      </c>
      <c r="X8" s="4">
        <v>3399</v>
      </c>
      <c r="Y8" s="4">
        <v>3030</v>
      </c>
      <c r="Z8" s="4">
        <f t="shared" si="1"/>
        <v>3214.5</v>
      </c>
      <c r="AA8" s="5" t="s">
        <v>33</v>
      </c>
      <c r="AB8" s="5" t="s">
        <v>1</v>
      </c>
      <c r="AC8" s="5">
        <v>1014</v>
      </c>
      <c r="AD8" s="5">
        <v>6714</v>
      </c>
      <c r="AE8" s="5">
        <v>1125</v>
      </c>
      <c r="AF8" s="5">
        <v>6609</v>
      </c>
      <c r="AG8" s="5">
        <v>1252</v>
      </c>
      <c r="AH8" s="5">
        <v>7683</v>
      </c>
      <c r="AI8" s="5">
        <v>1146</v>
      </c>
      <c r="AJ8" s="5">
        <v>7607</v>
      </c>
      <c r="AK8" s="5">
        <v>1452</v>
      </c>
      <c r="AL8" s="5">
        <v>1956</v>
      </c>
      <c r="AM8" s="5">
        <f t="shared" si="2"/>
        <v>1704</v>
      </c>
      <c r="AN8" s="6" t="s">
        <v>45</v>
      </c>
      <c r="AO8" s="6" t="s">
        <v>46</v>
      </c>
      <c r="AP8" s="6">
        <v>358</v>
      </c>
      <c r="AQ8" s="6">
        <v>411</v>
      </c>
      <c r="AR8" s="6">
        <v>80</v>
      </c>
      <c r="AS8" s="6">
        <v>64</v>
      </c>
      <c r="AT8" s="6">
        <f>65.933*10000</f>
        <v>659330.00000000012</v>
      </c>
      <c r="AU8" s="6">
        <v>2861</v>
      </c>
      <c r="AV8" s="6">
        <v>4916</v>
      </c>
      <c r="AW8" t="s">
        <v>53</v>
      </c>
      <c r="AX8">
        <v>10</v>
      </c>
      <c r="AY8">
        <v>0</v>
      </c>
      <c r="AZ8">
        <v>0</v>
      </c>
      <c r="BA8">
        <v>0</v>
      </c>
      <c r="BB8">
        <v>10</v>
      </c>
      <c r="BC8">
        <v>65.933000000000007</v>
      </c>
      <c r="BD8" t="s">
        <v>131</v>
      </c>
      <c r="BE8" t="s">
        <v>130</v>
      </c>
      <c r="BF8">
        <v>51455</v>
      </c>
      <c r="BG8">
        <v>2237.1739130434785</v>
      </c>
    </row>
    <row r="9" spans="1:71" x14ac:dyDescent="0.25">
      <c r="A9" s="2" t="s">
        <v>17</v>
      </c>
      <c r="B9" s="2" t="s">
        <v>6</v>
      </c>
      <c r="C9" s="2">
        <v>194</v>
      </c>
      <c r="D9" s="2">
        <v>671</v>
      </c>
      <c r="E9" s="2">
        <v>125</v>
      </c>
      <c r="F9" s="2">
        <v>648</v>
      </c>
      <c r="G9" s="2">
        <v>51.2</v>
      </c>
      <c r="H9" s="2">
        <v>96.9</v>
      </c>
      <c r="I9" s="2">
        <v>119</v>
      </c>
      <c r="J9" s="2">
        <v>225</v>
      </c>
      <c r="K9" s="2">
        <v>3541</v>
      </c>
      <c r="L9" s="2">
        <v>3481</v>
      </c>
      <c r="M9" s="2">
        <f t="shared" si="0"/>
        <v>3511</v>
      </c>
      <c r="N9" s="4" t="s">
        <v>29</v>
      </c>
      <c r="O9" s="4" t="s">
        <v>20</v>
      </c>
      <c r="P9" s="4">
        <v>286</v>
      </c>
      <c r="Q9" s="4">
        <v>1934</v>
      </c>
      <c r="R9" s="4">
        <v>297</v>
      </c>
      <c r="S9" s="4">
        <v>1954</v>
      </c>
      <c r="T9" s="4">
        <v>270</v>
      </c>
      <c r="U9" s="4">
        <v>1816</v>
      </c>
      <c r="V9" s="4">
        <v>288</v>
      </c>
      <c r="W9" s="4">
        <v>1922</v>
      </c>
      <c r="X9" s="4">
        <v>4644</v>
      </c>
      <c r="Y9" s="4">
        <v>4684</v>
      </c>
      <c r="Z9" s="4">
        <f t="shared" si="1"/>
        <v>4664</v>
      </c>
      <c r="AA9" s="5" t="s">
        <v>33</v>
      </c>
      <c r="AB9" s="5" t="s">
        <v>2</v>
      </c>
      <c r="AC9" s="5">
        <v>314</v>
      </c>
      <c r="AD9" s="5">
        <v>1922</v>
      </c>
      <c r="AE9" s="5">
        <v>326</v>
      </c>
      <c r="AF9" s="5">
        <v>1960</v>
      </c>
      <c r="AG9" s="5">
        <v>327</v>
      </c>
      <c r="AH9" s="5">
        <v>1407</v>
      </c>
      <c r="AI9" s="5">
        <v>285</v>
      </c>
      <c r="AJ9" s="5">
        <v>1059</v>
      </c>
      <c r="AK9" s="5">
        <v>1944</v>
      </c>
      <c r="AL9" s="5">
        <v>2144</v>
      </c>
      <c r="AM9" s="5">
        <f t="shared" si="2"/>
        <v>2044</v>
      </c>
      <c r="BD9" t="s">
        <v>131</v>
      </c>
      <c r="BE9" t="s">
        <v>69</v>
      </c>
      <c r="BF9">
        <v>54984</v>
      </c>
      <c r="BG9">
        <v>2390.608695652174</v>
      </c>
    </row>
    <row r="10" spans="1:71" x14ac:dyDescent="0.25">
      <c r="A10" s="2" t="s">
        <v>17</v>
      </c>
      <c r="B10" s="2" t="s">
        <v>7</v>
      </c>
      <c r="C10" s="2">
        <v>164</v>
      </c>
      <c r="D10" s="2">
        <v>664</v>
      </c>
      <c r="E10" s="2">
        <v>149</v>
      </c>
      <c r="F10" s="2">
        <v>751</v>
      </c>
      <c r="G10" s="2">
        <v>26</v>
      </c>
      <c r="H10" s="2">
        <v>38.5</v>
      </c>
      <c r="I10" s="2">
        <v>68.900000000000006</v>
      </c>
      <c r="J10" s="2">
        <v>225</v>
      </c>
      <c r="K10" s="2">
        <v>3242</v>
      </c>
      <c r="L10" s="2">
        <v>3304</v>
      </c>
      <c r="M10" s="2">
        <f t="shared" si="0"/>
        <v>3273</v>
      </c>
      <c r="N10" s="4" t="s">
        <v>29</v>
      </c>
      <c r="O10" s="4" t="s">
        <v>21</v>
      </c>
      <c r="P10" s="4">
        <v>60.8</v>
      </c>
      <c r="Q10" s="4">
        <v>188</v>
      </c>
      <c r="R10" s="4">
        <v>58.6</v>
      </c>
      <c r="S10" s="4">
        <v>129</v>
      </c>
      <c r="T10" s="4">
        <v>66.7</v>
      </c>
      <c r="U10" s="4">
        <v>67</v>
      </c>
      <c r="V10" s="4">
        <v>105</v>
      </c>
      <c r="W10" s="4">
        <v>251</v>
      </c>
      <c r="X10" s="4">
        <v>4267</v>
      </c>
      <c r="Y10" s="4">
        <v>4289</v>
      </c>
      <c r="Z10" s="4">
        <f t="shared" si="1"/>
        <v>4278</v>
      </c>
      <c r="AA10" s="5" t="s">
        <v>33</v>
      </c>
      <c r="AB10" s="5" t="s">
        <v>3</v>
      </c>
      <c r="AC10" s="5">
        <v>921</v>
      </c>
      <c r="AD10" s="5">
        <v>7876</v>
      </c>
      <c r="AE10" s="5">
        <v>851</v>
      </c>
      <c r="AF10" s="5">
        <v>7761</v>
      </c>
      <c r="AG10" s="5">
        <v>959</v>
      </c>
      <c r="AH10" s="5">
        <v>6304</v>
      </c>
      <c r="AI10" s="5">
        <v>995</v>
      </c>
      <c r="AJ10" s="5">
        <v>5912</v>
      </c>
      <c r="AK10" s="5">
        <v>2138</v>
      </c>
      <c r="AL10" s="5">
        <v>3043</v>
      </c>
      <c r="AM10" s="5">
        <f t="shared" si="2"/>
        <v>2590.5</v>
      </c>
      <c r="BD10" t="s">
        <v>131</v>
      </c>
      <c r="BE10" t="s">
        <v>70</v>
      </c>
      <c r="BF10">
        <v>34311.199999999997</v>
      </c>
      <c r="BG10">
        <v>1491.7913043478259</v>
      </c>
    </row>
    <row r="11" spans="1:71" x14ac:dyDescent="0.25">
      <c r="A11" s="2" t="s">
        <v>17</v>
      </c>
      <c r="B11" s="2" t="s">
        <v>8</v>
      </c>
      <c r="C11" s="2">
        <v>152</v>
      </c>
      <c r="D11" s="2">
        <v>629</v>
      </c>
      <c r="E11" s="2">
        <v>152</v>
      </c>
      <c r="F11" s="2">
        <v>681</v>
      </c>
      <c r="G11" s="2">
        <v>93.6</v>
      </c>
      <c r="H11" s="2">
        <v>168</v>
      </c>
      <c r="I11" s="2">
        <v>137</v>
      </c>
      <c r="J11" s="2">
        <v>357</v>
      </c>
      <c r="K11" s="2">
        <v>3572</v>
      </c>
      <c r="L11" s="2">
        <v>3685</v>
      </c>
      <c r="M11" s="2">
        <f t="shared" si="0"/>
        <v>3628.5</v>
      </c>
      <c r="N11" s="4" t="s">
        <v>29</v>
      </c>
      <c r="O11" s="4" t="s">
        <v>22</v>
      </c>
      <c r="P11" s="4">
        <v>340</v>
      </c>
      <c r="Q11" s="4">
        <v>2717</v>
      </c>
      <c r="R11" s="4">
        <v>303</v>
      </c>
      <c r="S11" s="4">
        <v>2701</v>
      </c>
      <c r="T11" s="4">
        <v>299</v>
      </c>
      <c r="U11" s="4">
        <v>2745</v>
      </c>
      <c r="V11" s="4">
        <v>496</v>
      </c>
      <c r="W11" s="4">
        <v>3652</v>
      </c>
      <c r="X11" s="4">
        <v>4272</v>
      </c>
      <c r="Y11" s="4">
        <v>4338</v>
      </c>
      <c r="Z11" s="4">
        <f t="shared" si="1"/>
        <v>4305</v>
      </c>
      <c r="AA11" s="5" t="s">
        <v>33</v>
      </c>
      <c r="AB11" s="5" t="s">
        <v>34</v>
      </c>
      <c r="AC11" s="5">
        <v>154</v>
      </c>
      <c r="AD11" s="5">
        <v>556</v>
      </c>
      <c r="AE11" s="5">
        <v>155</v>
      </c>
      <c r="AF11" s="5">
        <v>548</v>
      </c>
      <c r="AG11" s="5">
        <v>100</v>
      </c>
      <c r="AH11" s="5">
        <v>294</v>
      </c>
      <c r="AI11" s="5">
        <v>96.8</v>
      </c>
      <c r="AJ11" s="5">
        <v>358</v>
      </c>
      <c r="AK11" s="5">
        <v>1876</v>
      </c>
      <c r="AL11" s="5">
        <v>1972</v>
      </c>
      <c r="AM11" s="5">
        <f t="shared" si="2"/>
        <v>1924</v>
      </c>
      <c r="BD11" t="s">
        <v>131</v>
      </c>
      <c r="BE11" t="s">
        <v>71</v>
      </c>
      <c r="BF11">
        <v>46609.8</v>
      </c>
      <c r="BG11">
        <v>2026.5130434782609</v>
      </c>
    </row>
    <row r="12" spans="1:71" x14ac:dyDescent="0.25">
      <c r="A12" s="2" t="s">
        <v>17</v>
      </c>
      <c r="B12" s="2" t="s">
        <v>9</v>
      </c>
      <c r="C12" s="2">
        <v>159</v>
      </c>
      <c r="D12" s="2">
        <v>632</v>
      </c>
      <c r="E12" s="2">
        <v>163</v>
      </c>
      <c r="F12" s="2">
        <v>752</v>
      </c>
      <c r="G12" s="2">
        <v>0</v>
      </c>
      <c r="H12" s="2">
        <v>0</v>
      </c>
      <c r="I12" s="2">
        <v>142</v>
      </c>
      <c r="J12" s="2">
        <v>587</v>
      </c>
      <c r="K12" s="2">
        <v>2509</v>
      </c>
      <c r="L12" s="2">
        <v>2641</v>
      </c>
      <c r="M12" s="2">
        <f t="shared" si="0"/>
        <v>2575</v>
      </c>
      <c r="N12" s="4" t="s">
        <v>29</v>
      </c>
      <c r="O12" s="4" t="s">
        <v>23</v>
      </c>
      <c r="P12" s="4">
        <v>285</v>
      </c>
      <c r="Q12" s="4">
        <v>2890</v>
      </c>
      <c r="R12" s="4">
        <v>290</v>
      </c>
      <c r="S12" s="4">
        <v>2791</v>
      </c>
      <c r="T12" s="4">
        <v>330</v>
      </c>
      <c r="U12" s="4">
        <v>760</v>
      </c>
      <c r="V12" s="4">
        <v>364</v>
      </c>
      <c r="W12" s="4">
        <v>805</v>
      </c>
      <c r="X12" s="4">
        <v>4013</v>
      </c>
      <c r="Y12" s="4">
        <v>4089</v>
      </c>
      <c r="Z12" s="4">
        <f t="shared" si="1"/>
        <v>4051</v>
      </c>
      <c r="AA12" s="5" t="s">
        <v>33</v>
      </c>
      <c r="AB12" s="5" t="s">
        <v>35</v>
      </c>
      <c r="AC12" s="5">
        <v>132</v>
      </c>
      <c r="AD12" s="5">
        <v>285</v>
      </c>
      <c r="AE12" s="5">
        <v>92.7</v>
      </c>
      <c r="AF12" s="5">
        <v>286</v>
      </c>
      <c r="AG12" s="5">
        <v>53.9</v>
      </c>
      <c r="AH12" s="5">
        <v>155</v>
      </c>
      <c r="AI12" s="5">
        <v>71.2</v>
      </c>
      <c r="AJ12" s="5">
        <v>193</v>
      </c>
      <c r="AK12" s="5">
        <v>2185</v>
      </c>
      <c r="AL12" s="5">
        <v>2299</v>
      </c>
      <c r="AM12" s="5">
        <f t="shared" si="2"/>
        <v>2242</v>
      </c>
      <c r="BD12" t="s">
        <v>132</v>
      </c>
      <c r="BE12" t="s">
        <v>130</v>
      </c>
      <c r="BF12">
        <v>37267</v>
      </c>
      <c r="BG12">
        <v>1693.9545454545455</v>
      </c>
    </row>
    <row r="13" spans="1:71" ht="15.75" x14ac:dyDescent="0.25">
      <c r="A13" s="2" t="s">
        <v>17</v>
      </c>
      <c r="B13" s="2" t="s">
        <v>10</v>
      </c>
      <c r="C13" s="2">
        <v>143</v>
      </c>
      <c r="D13" s="2">
        <v>554</v>
      </c>
      <c r="E13" s="2">
        <v>151</v>
      </c>
      <c r="F13" s="2">
        <v>618</v>
      </c>
      <c r="G13" s="2">
        <v>164</v>
      </c>
      <c r="H13" s="2">
        <v>268</v>
      </c>
      <c r="I13" s="2">
        <v>155</v>
      </c>
      <c r="J13" s="2">
        <v>333</v>
      </c>
      <c r="K13" s="2">
        <v>4768</v>
      </c>
      <c r="L13" s="2">
        <v>4802</v>
      </c>
      <c r="M13" s="2">
        <f t="shared" si="0"/>
        <v>4785</v>
      </c>
      <c r="N13" s="4" t="s">
        <v>29</v>
      </c>
      <c r="O13" s="4" t="s">
        <v>24</v>
      </c>
      <c r="P13" s="4">
        <v>69.900000000000006</v>
      </c>
      <c r="Q13" s="4">
        <v>132</v>
      </c>
      <c r="R13" s="4">
        <v>74.400000000000006</v>
      </c>
      <c r="S13" s="4">
        <v>141</v>
      </c>
      <c r="T13" s="4">
        <v>68</v>
      </c>
      <c r="U13" s="4">
        <v>103</v>
      </c>
      <c r="V13" s="4">
        <v>100</v>
      </c>
      <c r="W13" s="4">
        <v>186</v>
      </c>
      <c r="X13" s="4">
        <v>4566</v>
      </c>
      <c r="Y13" s="4">
        <v>4629</v>
      </c>
      <c r="Z13" s="4">
        <f t="shared" si="1"/>
        <v>4597.5</v>
      </c>
      <c r="AA13" s="5" t="s">
        <v>33</v>
      </c>
      <c r="AB13" s="5" t="s">
        <v>36</v>
      </c>
      <c r="AC13" s="5">
        <v>87.1</v>
      </c>
      <c r="AD13" s="5">
        <v>267</v>
      </c>
      <c r="AE13" s="5">
        <v>112</v>
      </c>
      <c r="AF13" s="5">
        <v>299</v>
      </c>
      <c r="AG13" s="5">
        <v>0</v>
      </c>
      <c r="AH13" s="5">
        <v>0</v>
      </c>
      <c r="AI13" s="5">
        <v>0</v>
      </c>
      <c r="AJ13" s="5">
        <v>0</v>
      </c>
      <c r="AK13" s="5">
        <v>3021</v>
      </c>
      <c r="AL13" s="5">
        <v>3052</v>
      </c>
      <c r="AM13" s="5">
        <f t="shared" si="2"/>
        <v>3036.5</v>
      </c>
      <c r="BD13" t="s">
        <v>132</v>
      </c>
      <c r="BE13" t="s">
        <v>69</v>
      </c>
      <c r="BF13">
        <v>37455.599999999999</v>
      </c>
      <c r="BG13">
        <v>1702.5272727272727</v>
      </c>
      <c r="BP13" s="7" t="s">
        <v>140</v>
      </c>
      <c r="BQ13" s="8" t="s">
        <v>141</v>
      </c>
      <c r="BR13" s="8" t="s">
        <v>142</v>
      </c>
      <c r="BS13" s="8" t="s">
        <v>143</v>
      </c>
    </row>
    <row r="14" spans="1:71" x14ac:dyDescent="0.25">
      <c r="A14" s="2" t="s">
        <v>17</v>
      </c>
      <c r="B14" s="2" t="s">
        <v>11</v>
      </c>
      <c r="C14" s="2">
        <v>126</v>
      </c>
      <c r="D14" s="2">
        <v>447</v>
      </c>
      <c r="E14" s="2">
        <v>126</v>
      </c>
      <c r="F14" s="2">
        <v>422</v>
      </c>
      <c r="G14" s="2">
        <v>123</v>
      </c>
      <c r="H14" s="2">
        <v>193</v>
      </c>
      <c r="I14" s="2">
        <v>130</v>
      </c>
      <c r="J14" s="2">
        <v>233</v>
      </c>
      <c r="K14" s="2">
        <v>4654</v>
      </c>
      <c r="L14" s="2">
        <v>4668</v>
      </c>
      <c r="M14" s="2">
        <f t="shared" si="0"/>
        <v>4661</v>
      </c>
      <c r="N14" s="4" t="s">
        <v>29</v>
      </c>
      <c r="O14" s="4" t="s">
        <v>25</v>
      </c>
      <c r="P14" s="4">
        <v>296</v>
      </c>
      <c r="Q14" s="4">
        <v>932</v>
      </c>
      <c r="R14" s="4">
        <v>310</v>
      </c>
      <c r="S14" s="4">
        <v>1182</v>
      </c>
      <c r="T14" s="4">
        <v>273</v>
      </c>
      <c r="U14" s="4">
        <v>1041</v>
      </c>
      <c r="V14" s="4">
        <v>322</v>
      </c>
      <c r="W14" s="4">
        <v>1200</v>
      </c>
      <c r="X14" s="4">
        <v>4236</v>
      </c>
      <c r="Y14" s="4">
        <v>4247</v>
      </c>
      <c r="Z14" s="4">
        <f t="shared" si="1"/>
        <v>4241.5</v>
      </c>
      <c r="AA14" s="5" t="s">
        <v>33</v>
      </c>
      <c r="AB14" s="5" t="s">
        <v>4</v>
      </c>
      <c r="AC14" s="5">
        <v>170</v>
      </c>
      <c r="AD14" s="5">
        <v>718</v>
      </c>
      <c r="AE14" s="5">
        <v>178</v>
      </c>
      <c r="AF14" s="5">
        <v>786</v>
      </c>
      <c r="AG14" s="5">
        <v>122</v>
      </c>
      <c r="AH14" s="5">
        <v>460</v>
      </c>
      <c r="AI14" s="5">
        <v>98.7</v>
      </c>
      <c r="AJ14" s="5">
        <v>396</v>
      </c>
      <c r="AK14" s="5">
        <v>2110</v>
      </c>
      <c r="AL14" s="5">
        <v>2272</v>
      </c>
      <c r="AM14" s="5">
        <f t="shared" si="2"/>
        <v>2191</v>
      </c>
      <c r="BD14" t="s">
        <v>132</v>
      </c>
      <c r="BE14" t="s">
        <v>70</v>
      </c>
      <c r="BF14">
        <v>31481</v>
      </c>
      <c r="BG14">
        <v>1430.9545454545455</v>
      </c>
      <c r="BP14" s="8" t="s">
        <v>147</v>
      </c>
      <c r="BQ14" s="9">
        <v>1887</v>
      </c>
      <c r="BR14" s="9">
        <v>70.096582470000001</v>
      </c>
      <c r="BS14" s="8" t="s">
        <v>145</v>
      </c>
    </row>
    <row r="15" spans="1:71" x14ac:dyDescent="0.25">
      <c r="A15" s="2" t="s">
        <v>17</v>
      </c>
      <c r="B15" s="2" t="s">
        <v>12</v>
      </c>
      <c r="C15" s="2">
        <v>83</v>
      </c>
      <c r="D15" s="2">
        <v>321</v>
      </c>
      <c r="E15" s="2">
        <v>85</v>
      </c>
      <c r="F15" s="2">
        <v>341</v>
      </c>
      <c r="G15" s="2">
        <v>85.4</v>
      </c>
      <c r="H15" s="2">
        <v>299</v>
      </c>
      <c r="I15" s="2">
        <v>87.7</v>
      </c>
      <c r="J15" s="2">
        <v>334</v>
      </c>
      <c r="K15" s="2">
        <v>4628</v>
      </c>
      <c r="L15" s="2">
        <v>4636</v>
      </c>
      <c r="M15" s="2">
        <f t="shared" si="0"/>
        <v>4632</v>
      </c>
      <c r="N15" s="4" t="s">
        <v>29</v>
      </c>
      <c r="O15" s="4" t="s">
        <v>26</v>
      </c>
      <c r="P15" s="4">
        <v>1773</v>
      </c>
      <c r="Q15" s="4">
        <v>16491</v>
      </c>
      <c r="R15" s="4">
        <v>1751</v>
      </c>
      <c r="S15" s="4">
        <v>16464</v>
      </c>
      <c r="T15" s="4">
        <v>1769</v>
      </c>
      <c r="U15" s="4">
        <v>15437</v>
      </c>
      <c r="V15" s="4">
        <v>2030</v>
      </c>
      <c r="W15" s="4">
        <v>17234</v>
      </c>
      <c r="X15" s="4">
        <v>4254</v>
      </c>
      <c r="Y15" s="4">
        <v>4378</v>
      </c>
      <c r="Z15" s="4">
        <f t="shared" si="1"/>
        <v>4316</v>
      </c>
      <c r="AA15" s="5" t="s">
        <v>33</v>
      </c>
      <c r="AB15" s="5" t="s">
        <v>5</v>
      </c>
      <c r="AC15" s="5">
        <v>114</v>
      </c>
      <c r="AD15" s="5">
        <v>627</v>
      </c>
      <c r="AE15" s="5">
        <v>107</v>
      </c>
      <c r="AF15" s="5">
        <v>692</v>
      </c>
      <c r="AG15" s="5">
        <v>120</v>
      </c>
      <c r="AH15" s="5">
        <v>385</v>
      </c>
      <c r="AI15" s="5">
        <v>131</v>
      </c>
      <c r="AJ15" s="5">
        <v>192</v>
      </c>
      <c r="AK15" s="5">
        <v>2178</v>
      </c>
      <c r="AL15" s="5">
        <v>2199</v>
      </c>
      <c r="AM15" s="5">
        <f t="shared" si="2"/>
        <v>2188.5</v>
      </c>
      <c r="BD15" t="s">
        <v>132</v>
      </c>
      <c r="BE15" t="s">
        <v>71</v>
      </c>
      <c r="BF15">
        <v>28228.1</v>
      </c>
      <c r="BG15">
        <v>1283.0954545454545</v>
      </c>
      <c r="BP15" s="8" t="s">
        <v>146</v>
      </c>
      <c r="BQ15" s="9">
        <v>2696</v>
      </c>
      <c r="BR15" s="9">
        <v>41.83087665</v>
      </c>
      <c r="BS15" s="8" t="s">
        <v>145</v>
      </c>
    </row>
    <row r="16" spans="1:71" x14ac:dyDescent="0.25">
      <c r="A16" s="2" t="s">
        <v>17</v>
      </c>
      <c r="B16" s="2" t="s">
        <v>13</v>
      </c>
      <c r="C16" s="2">
        <v>79.2</v>
      </c>
      <c r="D16" s="2">
        <v>218</v>
      </c>
      <c r="E16" s="2">
        <v>80.5</v>
      </c>
      <c r="F16" s="2">
        <v>210</v>
      </c>
      <c r="G16" s="2">
        <v>79</v>
      </c>
      <c r="H16" s="2">
        <v>110</v>
      </c>
      <c r="I16" s="2">
        <v>79.400000000000006</v>
      </c>
      <c r="J16" s="2">
        <v>153</v>
      </c>
      <c r="K16" s="2">
        <v>4367</v>
      </c>
      <c r="L16" s="2">
        <v>4368</v>
      </c>
      <c r="M16" s="2">
        <f t="shared" si="0"/>
        <v>4367.5</v>
      </c>
      <c r="N16" s="4" t="s">
        <v>29</v>
      </c>
      <c r="O16" s="4" t="s">
        <v>27</v>
      </c>
      <c r="P16" s="4">
        <v>103</v>
      </c>
      <c r="Q16" s="4">
        <v>387</v>
      </c>
      <c r="R16" s="4">
        <v>96</v>
      </c>
      <c r="S16" s="4">
        <v>331</v>
      </c>
      <c r="T16" s="4">
        <v>92.4</v>
      </c>
      <c r="U16" s="4">
        <v>304</v>
      </c>
      <c r="V16" s="4">
        <v>107</v>
      </c>
      <c r="W16" s="4">
        <v>354</v>
      </c>
      <c r="X16" s="4">
        <v>4368</v>
      </c>
      <c r="Y16" s="4">
        <v>4372</v>
      </c>
      <c r="Z16" s="4">
        <f t="shared" si="1"/>
        <v>4370</v>
      </c>
      <c r="AA16" s="5" t="s">
        <v>33</v>
      </c>
      <c r="AB16" s="5" t="s">
        <v>6</v>
      </c>
      <c r="AC16" s="5">
        <v>71.7</v>
      </c>
      <c r="AD16" s="5">
        <v>234</v>
      </c>
      <c r="AE16" s="5">
        <v>94.3</v>
      </c>
      <c r="AF16" s="5">
        <v>254</v>
      </c>
      <c r="AG16" s="5">
        <v>78.3</v>
      </c>
      <c r="AH16" s="5">
        <v>141</v>
      </c>
      <c r="AI16" s="5">
        <v>62.8</v>
      </c>
      <c r="AJ16" s="5">
        <v>56.6</v>
      </c>
      <c r="AK16" s="5">
        <v>2403</v>
      </c>
      <c r="AL16" s="5">
        <v>2432</v>
      </c>
      <c r="AM16" s="5">
        <f t="shared" si="2"/>
        <v>2417.5</v>
      </c>
      <c r="BP16" s="8" t="s">
        <v>144</v>
      </c>
      <c r="BQ16" s="9">
        <v>1196</v>
      </c>
      <c r="BR16" s="9">
        <v>28.61928691</v>
      </c>
      <c r="BS16" s="8" t="s">
        <v>145</v>
      </c>
    </row>
    <row r="17" spans="1:71" x14ac:dyDescent="0.25">
      <c r="A17" s="2" t="s">
        <v>17</v>
      </c>
      <c r="B17" s="2" t="s">
        <v>14</v>
      </c>
      <c r="C17" s="2">
        <v>266</v>
      </c>
      <c r="D17" s="2">
        <v>1447</v>
      </c>
      <c r="E17" s="2">
        <v>301</v>
      </c>
      <c r="F17" s="2">
        <v>1566</v>
      </c>
      <c r="G17" s="2">
        <v>276</v>
      </c>
      <c r="H17" s="2">
        <v>1202</v>
      </c>
      <c r="I17" s="2">
        <v>301</v>
      </c>
      <c r="J17" s="2">
        <v>1299</v>
      </c>
      <c r="K17" s="2">
        <v>4365</v>
      </c>
      <c r="L17" s="2">
        <v>4372</v>
      </c>
      <c r="M17" s="2">
        <f t="shared" si="0"/>
        <v>4368.5</v>
      </c>
      <c r="N17" s="4" t="s">
        <v>29</v>
      </c>
      <c r="O17" s="4" t="s">
        <v>10</v>
      </c>
      <c r="P17" s="4">
        <v>443</v>
      </c>
      <c r="Q17" s="4">
        <v>1948</v>
      </c>
      <c r="R17" s="4">
        <v>489</v>
      </c>
      <c r="S17" s="4">
        <v>2140</v>
      </c>
      <c r="T17" s="4">
        <v>171</v>
      </c>
      <c r="U17" s="4">
        <v>483</v>
      </c>
      <c r="V17" s="4">
        <v>359</v>
      </c>
      <c r="W17" s="4">
        <v>1433</v>
      </c>
      <c r="X17" s="4">
        <v>3707</v>
      </c>
      <c r="Y17" s="4">
        <v>3951</v>
      </c>
      <c r="Z17" s="4">
        <f t="shared" si="1"/>
        <v>3829</v>
      </c>
      <c r="AA17" s="5" t="s">
        <v>33</v>
      </c>
      <c r="AB17" s="5" t="s">
        <v>7</v>
      </c>
      <c r="AC17" s="5">
        <v>89.2</v>
      </c>
      <c r="AD17" s="5">
        <v>365</v>
      </c>
      <c r="AE17" s="5">
        <v>105</v>
      </c>
      <c r="AF17" s="5">
        <v>375</v>
      </c>
      <c r="AG17" s="5">
        <v>63.9</v>
      </c>
      <c r="AH17" s="5">
        <v>184</v>
      </c>
      <c r="AI17" s="5">
        <v>71.400000000000006</v>
      </c>
      <c r="AJ17" s="5">
        <v>234</v>
      </c>
      <c r="AK17" s="5">
        <v>2571</v>
      </c>
      <c r="AL17" s="5">
        <v>2644</v>
      </c>
      <c r="AM17" s="5">
        <f t="shared" si="2"/>
        <v>2607.5</v>
      </c>
      <c r="BP17" s="8" t="s">
        <v>148</v>
      </c>
      <c r="BQ17" s="9">
        <v>2119</v>
      </c>
      <c r="BR17" s="9">
        <v>26.17341897</v>
      </c>
      <c r="BS17" s="8" t="s">
        <v>149</v>
      </c>
    </row>
    <row r="18" spans="1:71" x14ac:dyDescent="0.25">
      <c r="A18" s="2" t="s">
        <v>17</v>
      </c>
      <c r="B18" s="2" t="s">
        <v>15</v>
      </c>
      <c r="C18" s="2">
        <v>216</v>
      </c>
      <c r="D18" s="2">
        <v>932</v>
      </c>
      <c r="E18" s="2">
        <v>186</v>
      </c>
      <c r="F18" s="2">
        <v>945</v>
      </c>
      <c r="G18" s="2">
        <v>118</v>
      </c>
      <c r="H18" s="2">
        <v>211</v>
      </c>
      <c r="I18" s="2">
        <v>105</v>
      </c>
      <c r="J18" s="2">
        <v>344</v>
      </c>
      <c r="K18" s="2">
        <v>4056</v>
      </c>
      <c r="L18" s="2">
        <v>4176</v>
      </c>
      <c r="M18" s="2">
        <f t="shared" si="0"/>
        <v>4116</v>
      </c>
      <c r="N18" s="4" t="s">
        <v>29</v>
      </c>
      <c r="O18" s="4" t="s">
        <v>60</v>
      </c>
      <c r="P18" s="4">
        <v>108</v>
      </c>
      <c r="Q18" s="4">
        <v>559</v>
      </c>
      <c r="R18" s="4">
        <v>146</v>
      </c>
      <c r="S18" s="4">
        <v>747</v>
      </c>
      <c r="T18" s="4">
        <v>159</v>
      </c>
      <c r="U18" s="4">
        <v>367</v>
      </c>
      <c r="V18" s="4">
        <v>168</v>
      </c>
      <c r="W18" s="4">
        <v>580</v>
      </c>
      <c r="X18" s="4">
        <v>4570</v>
      </c>
      <c r="Y18" s="4">
        <v>4586</v>
      </c>
      <c r="Z18" s="4">
        <f t="shared" si="1"/>
        <v>4578</v>
      </c>
      <c r="AA18" s="5" t="s">
        <v>33</v>
      </c>
      <c r="AB18" s="5" t="s">
        <v>8</v>
      </c>
      <c r="AC18" s="5">
        <v>66</v>
      </c>
      <c r="AD18" s="5">
        <v>171</v>
      </c>
      <c r="AE18" s="5">
        <v>56.7</v>
      </c>
      <c r="AF18" s="5">
        <v>188</v>
      </c>
      <c r="AG18" s="5">
        <v>53.8</v>
      </c>
      <c r="AH18" s="5">
        <v>71.3</v>
      </c>
      <c r="AI18" s="5">
        <v>64</v>
      </c>
      <c r="AJ18" s="5">
        <v>88.5</v>
      </c>
      <c r="AK18" s="5">
        <v>2668</v>
      </c>
      <c r="AL18" s="5">
        <v>2706</v>
      </c>
      <c r="AM18" s="5">
        <f t="shared" si="2"/>
        <v>2687</v>
      </c>
      <c r="BP18" s="8" t="s">
        <v>150</v>
      </c>
      <c r="BQ18" s="9">
        <v>728</v>
      </c>
      <c r="BR18" s="9">
        <v>11.040339700000001</v>
      </c>
      <c r="BS18" s="8" t="s">
        <v>151</v>
      </c>
    </row>
    <row r="19" spans="1:71" x14ac:dyDescent="0.25">
      <c r="A19" s="2" t="s">
        <v>17</v>
      </c>
      <c r="B19" s="2" t="s">
        <v>16</v>
      </c>
      <c r="C19" s="2">
        <v>137</v>
      </c>
      <c r="D19" s="2">
        <v>352</v>
      </c>
      <c r="E19" s="2">
        <v>143</v>
      </c>
      <c r="F19" s="2">
        <v>365</v>
      </c>
      <c r="G19" s="2">
        <v>114</v>
      </c>
      <c r="H19" s="2">
        <v>184</v>
      </c>
      <c r="I19" s="2">
        <v>153</v>
      </c>
      <c r="J19" s="2">
        <v>242</v>
      </c>
      <c r="K19" s="2">
        <v>4787</v>
      </c>
      <c r="L19" s="2">
        <v>4826</v>
      </c>
      <c r="M19" s="2">
        <f t="shared" si="0"/>
        <v>4806.5</v>
      </c>
      <c r="N19" s="4" t="s">
        <v>29</v>
      </c>
      <c r="O19" s="4" t="s">
        <v>61</v>
      </c>
      <c r="P19" s="4">
        <v>1641</v>
      </c>
      <c r="Q19" s="4">
        <v>7079</v>
      </c>
      <c r="R19" s="4">
        <v>1510</v>
      </c>
      <c r="S19" s="4">
        <v>8802</v>
      </c>
      <c r="T19" s="4">
        <v>1792</v>
      </c>
      <c r="U19" s="4">
        <v>7100</v>
      </c>
      <c r="V19" s="4">
        <v>1496</v>
      </c>
      <c r="W19" s="4">
        <v>9060</v>
      </c>
      <c r="X19" s="4">
        <v>4370</v>
      </c>
      <c r="Y19" s="4">
        <v>4399</v>
      </c>
      <c r="Z19" s="4">
        <f t="shared" si="1"/>
        <v>4384.5</v>
      </c>
      <c r="AA19" s="5" t="s">
        <v>33</v>
      </c>
      <c r="AB19" s="5" t="s">
        <v>37</v>
      </c>
      <c r="AC19" s="5">
        <v>82.6</v>
      </c>
      <c r="AD19" s="5">
        <v>256</v>
      </c>
      <c r="AE19" s="5">
        <v>105</v>
      </c>
      <c r="AF19" s="5">
        <v>303</v>
      </c>
      <c r="AG19" s="5">
        <v>85.5</v>
      </c>
      <c r="AH19" s="5">
        <v>158</v>
      </c>
      <c r="AI19" s="5">
        <v>92.2</v>
      </c>
      <c r="AJ19" s="5">
        <v>196</v>
      </c>
      <c r="AK19" s="5">
        <v>2718</v>
      </c>
      <c r="AL19" s="5">
        <v>2801</v>
      </c>
      <c r="AM19" s="5">
        <f t="shared" si="2"/>
        <v>2759.5</v>
      </c>
      <c r="AX19" t="s">
        <v>62</v>
      </c>
      <c r="AY19" t="s">
        <v>63</v>
      </c>
      <c r="AZ19" t="s">
        <v>64</v>
      </c>
      <c r="BA19" t="s">
        <v>65</v>
      </c>
      <c r="BB19" t="s">
        <v>138</v>
      </c>
      <c r="BC19" t="s">
        <v>66</v>
      </c>
      <c r="BD19" t="s">
        <v>67</v>
      </c>
      <c r="BE19" t="s">
        <v>68</v>
      </c>
      <c r="BF19" t="s">
        <v>139</v>
      </c>
      <c r="BP19" s="10"/>
    </row>
    <row r="20" spans="1:71" x14ac:dyDescent="0.25">
      <c r="N20" s="4" t="s">
        <v>29</v>
      </c>
      <c r="O20" s="4" t="s">
        <v>13</v>
      </c>
      <c r="P20" s="4">
        <v>184</v>
      </c>
      <c r="Q20" s="4">
        <v>1062</v>
      </c>
      <c r="R20" s="4">
        <v>174</v>
      </c>
      <c r="S20" s="4">
        <v>994</v>
      </c>
      <c r="T20" s="4">
        <v>236</v>
      </c>
      <c r="U20" s="4">
        <v>23.4</v>
      </c>
      <c r="V20" s="4">
        <v>190</v>
      </c>
      <c r="W20" s="4">
        <v>516</v>
      </c>
      <c r="X20" s="4">
        <v>4805</v>
      </c>
      <c r="Y20" s="4">
        <v>4836</v>
      </c>
      <c r="Z20" s="4">
        <f t="shared" si="1"/>
        <v>4820.5</v>
      </c>
      <c r="AA20" s="5" t="s">
        <v>33</v>
      </c>
      <c r="AB20" s="5" t="s">
        <v>38</v>
      </c>
      <c r="AC20" s="5">
        <v>180</v>
      </c>
      <c r="AD20" s="5">
        <v>710</v>
      </c>
      <c r="AE20" s="5">
        <v>183</v>
      </c>
      <c r="AF20" s="5">
        <v>776</v>
      </c>
      <c r="AG20" s="5">
        <v>199</v>
      </c>
      <c r="AH20" s="5">
        <v>519</v>
      </c>
      <c r="AI20" s="5">
        <v>134</v>
      </c>
      <c r="AJ20" s="5">
        <v>579</v>
      </c>
      <c r="AK20" s="5">
        <v>3000</v>
      </c>
      <c r="AL20" s="5">
        <v>3234</v>
      </c>
      <c r="AM20" s="5">
        <f t="shared" si="2"/>
        <v>3117</v>
      </c>
      <c r="AX20" t="s">
        <v>130</v>
      </c>
      <c r="AY20">
        <v>11763</v>
      </c>
      <c r="AZ20">
        <v>51455</v>
      </c>
      <c r="BA20">
        <v>37267</v>
      </c>
      <c r="BB20">
        <v>6645</v>
      </c>
      <c r="BC20">
        <v>735.1875</v>
      </c>
      <c r="BD20">
        <v>2237.1739130434785</v>
      </c>
      <c r="BE20">
        <v>1693.9545454545455</v>
      </c>
      <c r="BF20">
        <v>1329</v>
      </c>
      <c r="BG20">
        <f>(BB20-BB21)/BB20</f>
        <v>-2.9194883370955604E-2</v>
      </c>
      <c r="BP20" s="10"/>
    </row>
    <row r="21" spans="1:71" x14ac:dyDescent="0.25">
      <c r="N21" s="4" t="s">
        <v>29</v>
      </c>
      <c r="O21" s="4" t="s">
        <v>14</v>
      </c>
      <c r="P21" s="4">
        <v>92.9</v>
      </c>
      <c r="Q21" s="4">
        <v>229</v>
      </c>
      <c r="R21" s="4">
        <v>126</v>
      </c>
      <c r="S21" s="4">
        <v>267</v>
      </c>
      <c r="T21" s="4">
        <v>88.5</v>
      </c>
      <c r="U21" s="4">
        <v>79.8</v>
      </c>
      <c r="V21" s="4">
        <v>174</v>
      </c>
      <c r="W21" s="4">
        <v>454</v>
      </c>
      <c r="X21" s="4">
        <v>3497</v>
      </c>
      <c r="Y21" s="4">
        <v>3662</v>
      </c>
      <c r="Z21" s="4">
        <f t="shared" si="1"/>
        <v>3579.5</v>
      </c>
      <c r="AA21" s="5" t="s">
        <v>33</v>
      </c>
      <c r="AB21" s="5" t="s">
        <v>9</v>
      </c>
      <c r="AC21" s="5">
        <v>226</v>
      </c>
      <c r="AD21" s="5">
        <v>807</v>
      </c>
      <c r="AE21" s="5">
        <v>221</v>
      </c>
      <c r="AF21" s="5">
        <v>800</v>
      </c>
      <c r="AG21" s="5">
        <v>232</v>
      </c>
      <c r="AH21" s="5">
        <v>758</v>
      </c>
      <c r="AI21" s="5">
        <v>318</v>
      </c>
      <c r="AJ21" s="5">
        <v>912</v>
      </c>
      <c r="AK21" s="5">
        <v>2710</v>
      </c>
      <c r="AL21" s="5">
        <v>2867</v>
      </c>
      <c r="AM21" s="5">
        <f t="shared" si="2"/>
        <v>2788.5</v>
      </c>
      <c r="AX21" t="s">
        <v>69</v>
      </c>
      <c r="AY21">
        <v>12364</v>
      </c>
      <c r="AZ21">
        <v>54984</v>
      </c>
      <c r="BA21">
        <v>37455.599999999999</v>
      </c>
      <c r="BB21">
        <v>6839</v>
      </c>
      <c r="BC21">
        <v>772.75</v>
      </c>
      <c r="BD21">
        <v>2390.608695652174</v>
      </c>
      <c r="BE21">
        <v>1702.5272727272727</v>
      </c>
      <c r="BF21">
        <v>1367.8</v>
      </c>
      <c r="BG21">
        <f>(BB21-BB22)/BB21</f>
        <v>0.85553443485889746</v>
      </c>
    </row>
    <row r="22" spans="1:71" x14ac:dyDescent="0.25">
      <c r="N22" s="4" t="s">
        <v>29</v>
      </c>
      <c r="O22" s="4" t="s">
        <v>15</v>
      </c>
      <c r="P22" s="4">
        <v>253</v>
      </c>
      <c r="Q22" s="4">
        <v>810</v>
      </c>
      <c r="R22" s="4">
        <v>268</v>
      </c>
      <c r="S22" s="4">
        <v>928</v>
      </c>
      <c r="T22" s="4">
        <v>223</v>
      </c>
      <c r="U22" s="4">
        <v>398</v>
      </c>
      <c r="V22" s="4">
        <v>227</v>
      </c>
      <c r="W22" s="4">
        <v>570</v>
      </c>
      <c r="X22" s="4">
        <v>4724</v>
      </c>
      <c r="Y22" s="4">
        <v>4799</v>
      </c>
      <c r="Z22" s="4">
        <f t="shared" si="1"/>
        <v>4761.5</v>
      </c>
      <c r="AA22" s="5" t="s">
        <v>33</v>
      </c>
      <c r="AB22" s="5" t="s">
        <v>39</v>
      </c>
      <c r="AC22" s="5">
        <v>125</v>
      </c>
      <c r="AD22" s="5">
        <v>184</v>
      </c>
      <c r="AE22" s="5">
        <v>102</v>
      </c>
      <c r="AF22" s="5">
        <v>199</v>
      </c>
      <c r="AG22" s="5">
        <v>0</v>
      </c>
      <c r="AH22" s="5">
        <v>0</v>
      </c>
      <c r="AI22" s="5">
        <v>0</v>
      </c>
      <c r="AJ22" s="5">
        <v>0</v>
      </c>
      <c r="AK22" s="5">
        <v>3656</v>
      </c>
      <c r="AL22" s="5">
        <v>3724</v>
      </c>
      <c r="AM22" s="5">
        <f t="shared" si="2"/>
        <v>3690</v>
      </c>
      <c r="AX22" t="s">
        <v>70</v>
      </c>
      <c r="AY22">
        <v>3688.2</v>
      </c>
      <c r="AZ22">
        <v>34311.199999999997</v>
      </c>
      <c r="BA22">
        <v>31481</v>
      </c>
      <c r="BB22">
        <v>988</v>
      </c>
      <c r="BC22">
        <v>230.51249999999999</v>
      </c>
      <c r="BD22">
        <v>1491.7913043478259</v>
      </c>
      <c r="BE22">
        <v>1430.9545454545455</v>
      </c>
      <c r="BF22">
        <v>197.6</v>
      </c>
      <c r="BG22">
        <f>(BB22-BB23)/BB22</f>
        <v>0.48987854251012147</v>
      </c>
    </row>
    <row r="23" spans="1:71" x14ac:dyDescent="0.25">
      <c r="N23" s="4" t="s">
        <v>29</v>
      </c>
      <c r="O23" s="4" t="s">
        <v>16</v>
      </c>
      <c r="P23" s="4">
        <v>369</v>
      </c>
      <c r="Q23" s="4">
        <v>3137</v>
      </c>
      <c r="R23" s="4">
        <v>415</v>
      </c>
      <c r="S23" s="4">
        <v>3316</v>
      </c>
      <c r="T23" s="4">
        <v>495</v>
      </c>
      <c r="U23" s="4">
        <v>1096</v>
      </c>
      <c r="V23" s="4">
        <v>491</v>
      </c>
      <c r="W23" s="4">
        <v>2250</v>
      </c>
      <c r="X23" s="4">
        <v>4699</v>
      </c>
      <c r="Y23" s="4">
        <v>4793</v>
      </c>
      <c r="Z23" s="4">
        <f t="shared" si="1"/>
        <v>4746</v>
      </c>
      <c r="AA23" s="5" t="s">
        <v>33</v>
      </c>
      <c r="AB23" s="5" t="s">
        <v>10</v>
      </c>
      <c r="AC23" s="5">
        <v>107</v>
      </c>
      <c r="AD23" s="5">
        <v>175</v>
      </c>
      <c r="AE23" s="5">
        <v>119</v>
      </c>
      <c r="AF23" s="5">
        <v>219</v>
      </c>
      <c r="AG23" s="5">
        <v>116</v>
      </c>
      <c r="AH23" s="5">
        <v>128</v>
      </c>
      <c r="AI23" s="5">
        <v>122</v>
      </c>
      <c r="AJ23" s="5">
        <v>172</v>
      </c>
      <c r="AK23" s="5">
        <v>2988</v>
      </c>
      <c r="AL23" s="5">
        <v>3103</v>
      </c>
      <c r="AM23" s="5">
        <f t="shared" si="2"/>
        <v>3045.5</v>
      </c>
      <c r="AX23" t="s">
        <v>71</v>
      </c>
      <c r="AY23">
        <v>7221.2</v>
      </c>
      <c r="AZ23">
        <v>46609.8</v>
      </c>
      <c r="BA23">
        <v>28228.1</v>
      </c>
      <c r="BB23">
        <v>504</v>
      </c>
      <c r="BC23">
        <v>451.32499999999999</v>
      </c>
      <c r="BD23">
        <v>2026.5130434782609</v>
      </c>
      <c r="BE23">
        <v>1283.0954545454545</v>
      </c>
      <c r="BF23">
        <v>100.8</v>
      </c>
      <c r="BG23">
        <f>(BB23-BB24)/BB23</f>
        <v>1</v>
      </c>
    </row>
    <row r="24" spans="1:71" x14ac:dyDescent="0.25">
      <c r="N24" s="4" t="s">
        <v>29</v>
      </c>
      <c r="O24" s="4" t="s">
        <v>28</v>
      </c>
      <c r="P24" s="4">
        <v>331</v>
      </c>
      <c r="Q24" s="4">
        <v>1498</v>
      </c>
      <c r="R24" s="4">
        <v>337</v>
      </c>
      <c r="S24" s="4">
        <v>1450</v>
      </c>
      <c r="T24" s="4">
        <v>290</v>
      </c>
      <c r="U24" s="4">
        <v>330</v>
      </c>
      <c r="V24" s="4">
        <v>405</v>
      </c>
      <c r="W24" s="4">
        <v>1650</v>
      </c>
      <c r="X24" s="4">
        <v>4807</v>
      </c>
      <c r="Y24" s="4">
        <v>4875</v>
      </c>
      <c r="Z24" s="4">
        <f t="shared" si="1"/>
        <v>4841</v>
      </c>
      <c r="AA24" s="5" t="s">
        <v>33</v>
      </c>
      <c r="AB24" s="5" t="s">
        <v>11</v>
      </c>
      <c r="AC24" s="5">
        <v>57.6</v>
      </c>
      <c r="AD24" s="5">
        <v>119</v>
      </c>
      <c r="AE24" s="5">
        <v>65.900000000000006</v>
      </c>
      <c r="AF24" s="5">
        <v>139</v>
      </c>
      <c r="AG24" s="5">
        <v>70</v>
      </c>
      <c r="AH24" s="5">
        <v>71</v>
      </c>
      <c r="AI24" s="5">
        <v>45.3</v>
      </c>
      <c r="AJ24" s="5">
        <v>96</v>
      </c>
      <c r="AK24" s="5">
        <v>3220</v>
      </c>
      <c r="AL24" s="5">
        <v>3272</v>
      </c>
      <c r="AM24" s="5">
        <f t="shared" si="2"/>
        <v>3246</v>
      </c>
    </row>
    <row r="25" spans="1:71" x14ac:dyDescent="0.25">
      <c r="N25" s="4" t="s">
        <v>29</v>
      </c>
      <c r="O25" s="4" t="s">
        <v>120</v>
      </c>
      <c r="P25" s="4">
        <v>86.5</v>
      </c>
      <c r="Q25" s="4">
        <v>227</v>
      </c>
      <c r="R25" s="4">
        <v>89</v>
      </c>
      <c r="S25" s="4">
        <v>193</v>
      </c>
      <c r="T25" s="4">
        <v>80.2</v>
      </c>
      <c r="U25" s="4">
        <v>190</v>
      </c>
      <c r="V25" s="4">
        <v>79.099999999999994</v>
      </c>
      <c r="W25" s="4">
        <v>201</v>
      </c>
      <c r="X25" s="4">
        <v>4373</v>
      </c>
      <c r="Y25" s="4">
        <v>4383</v>
      </c>
      <c r="Z25" s="4">
        <f t="shared" si="1"/>
        <v>4378</v>
      </c>
      <c r="AA25" s="5" t="s">
        <v>33</v>
      </c>
      <c r="AB25" s="5" t="s">
        <v>12</v>
      </c>
      <c r="AC25" s="5">
        <v>35.799999999999997</v>
      </c>
      <c r="AD25" s="5">
        <v>47</v>
      </c>
      <c r="AE25" s="5">
        <v>35.6</v>
      </c>
      <c r="AF25" s="5">
        <v>57.6</v>
      </c>
      <c r="AG25" s="5">
        <v>33.299999999999997</v>
      </c>
      <c r="AH25" s="5">
        <v>48.7</v>
      </c>
      <c r="AI25" s="5">
        <v>37</v>
      </c>
      <c r="AJ25" s="5">
        <v>28</v>
      </c>
      <c r="AK25" s="5">
        <v>4532</v>
      </c>
      <c r="AL25" s="5">
        <v>4550</v>
      </c>
      <c r="AM25" s="5">
        <f t="shared" si="2"/>
        <v>4541</v>
      </c>
    </row>
    <row r="26" spans="1:71" x14ac:dyDescent="0.25">
      <c r="N26" s="4" t="s">
        <v>29</v>
      </c>
      <c r="O26" s="4" t="s">
        <v>121</v>
      </c>
      <c r="P26" s="4">
        <v>119</v>
      </c>
      <c r="Q26" s="4">
        <v>248</v>
      </c>
      <c r="R26" s="4">
        <v>105</v>
      </c>
      <c r="S26" s="4">
        <v>248</v>
      </c>
      <c r="T26" s="4">
        <v>97</v>
      </c>
      <c r="U26" s="4">
        <v>246</v>
      </c>
      <c r="V26" s="4">
        <v>96</v>
      </c>
      <c r="W26" s="4">
        <v>264</v>
      </c>
      <c r="X26" s="4">
        <v>4367</v>
      </c>
      <c r="Y26" s="4">
        <v>4372</v>
      </c>
      <c r="Z26" s="4">
        <f t="shared" si="1"/>
        <v>4369.5</v>
      </c>
    </row>
    <row r="35" spans="1:4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40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40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40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40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40" x14ac:dyDescent="0.25">
      <c r="AE40" s="3"/>
      <c r="AF40" s="3"/>
      <c r="AG40" s="3"/>
      <c r="AH40" s="3"/>
      <c r="AI40" s="3"/>
      <c r="AJ40" s="3"/>
      <c r="AK40" s="3"/>
      <c r="AL40" s="3"/>
      <c r="AM40" s="3"/>
    </row>
    <row r="41" spans="1:40" x14ac:dyDescent="0.25">
      <c r="AE41" s="3"/>
      <c r="AF41" s="3"/>
      <c r="AG41" s="3"/>
      <c r="AH41" s="3"/>
      <c r="AI41" s="3"/>
      <c r="AJ41" s="3"/>
      <c r="AK41" s="3"/>
      <c r="AL41" s="3"/>
      <c r="AM41" s="3"/>
    </row>
    <row r="42" spans="1:40" x14ac:dyDescent="0.25">
      <c r="AE42" s="3"/>
      <c r="AF42" s="3"/>
      <c r="AG42" s="3"/>
      <c r="AH42" s="3"/>
      <c r="AI42" s="3"/>
      <c r="AJ42" s="3"/>
      <c r="AK42" s="3"/>
      <c r="AL42" s="3"/>
      <c r="AM42" s="3"/>
    </row>
    <row r="43" spans="1:40" x14ac:dyDescent="0.25">
      <c r="AE43" s="3"/>
      <c r="AF43" s="3"/>
      <c r="AG43" s="3"/>
      <c r="AH43" s="3"/>
      <c r="AI43" s="3"/>
      <c r="AJ43" s="3"/>
      <c r="AK43" s="3"/>
      <c r="AL43" s="3"/>
      <c r="AM43" s="3"/>
    </row>
    <row r="44" spans="1:40" x14ac:dyDescent="0.25">
      <c r="AE44" s="3"/>
      <c r="AF44" s="3"/>
      <c r="AG44" s="3"/>
      <c r="AH44" s="3"/>
      <c r="AI44" s="3"/>
      <c r="AJ44" s="3"/>
      <c r="AK44" s="3"/>
      <c r="AL44" s="3"/>
      <c r="AM44" s="3"/>
    </row>
    <row r="45" spans="1:40" x14ac:dyDescent="0.25">
      <c r="AE45" s="3"/>
      <c r="AF45" s="3"/>
      <c r="AG45" s="3"/>
      <c r="AH45" s="3"/>
      <c r="AI45" s="3"/>
      <c r="AJ45" s="3"/>
      <c r="AK45" s="3"/>
      <c r="AL45" s="3"/>
      <c r="AM45" s="3"/>
    </row>
    <row r="46" spans="1:40" x14ac:dyDescent="0.25">
      <c r="AE46" s="3"/>
      <c r="AF46" s="3"/>
      <c r="AG46" s="3"/>
      <c r="AH46" s="3"/>
      <c r="AI46" s="3"/>
      <c r="AJ46" s="3"/>
      <c r="AK46" s="3"/>
      <c r="AL46" s="3"/>
      <c r="AM46" s="3"/>
    </row>
    <row r="47" spans="1:40" x14ac:dyDescent="0.25">
      <c r="AE47" s="3"/>
      <c r="AF47" s="3"/>
      <c r="AG47" s="3"/>
      <c r="AH47" s="3"/>
      <c r="AI47" s="3"/>
      <c r="AJ47" s="3"/>
      <c r="AK47" s="3"/>
      <c r="AL47" s="3"/>
      <c r="AM47" s="3"/>
    </row>
    <row r="48" spans="1:40" x14ac:dyDescent="0.25">
      <c r="T48" s="3"/>
      <c r="U48" s="3"/>
      <c r="V48" s="3"/>
      <c r="W48" s="3"/>
      <c r="X48" s="3"/>
      <c r="Y48" s="3"/>
      <c r="Z48" s="3"/>
      <c r="AA48" s="3"/>
      <c r="AB48" s="3"/>
      <c r="AJ48" s="11"/>
      <c r="AK48" s="11"/>
      <c r="AL48" s="11"/>
      <c r="AM48" s="11"/>
      <c r="AN48" s="11"/>
    </row>
    <row r="49" spans="19:40" x14ac:dyDescent="0.25">
      <c r="S49" s="3"/>
      <c r="T49" s="3"/>
      <c r="U49" s="3"/>
      <c r="V49" s="3"/>
      <c r="W49" s="3"/>
      <c r="X49" s="3"/>
      <c r="Y49" s="3"/>
      <c r="Z49" s="3"/>
      <c r="AA49" s="3"/>
      <c r="AB49" s="3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9:40" x14ac:dyDescent="0.25">
      <c r="S50" s="3"/>
      <c r="T50" s="3"/>
      <c r="U50" s="3"/>
      <c r="V50" s="3"/>
      <c r="W50" s="3"/>
      <c r="X50" s="3"/>
      <c r="Y50" s="3"/>
      <c r="Z50" s="3"/>
      <c r="AA50" s="3"/>
    </row>
    <row r="51" spans="19:40" x14ac:dyDescent="0.25">
      <c r="S51" s="3"/>
      <c r="T51" s="3"/>
      <c r="U51" s="3"/>
      <c r="V51" s="3"/>
      <c r="W51" s="3"/>
      <c r="X51" s="3"/>
      <c r="Y51" s="3"/>
      <c r="Z51" s="3"/>
      <c r="AA51" s="3"/>
    </row>
    <row r="52" spans="19:40" x14ac:dyDescent="0.25">
      <c r="S52" s="3"/>
      <c r="T52" s="3"/>
      <c r="U52" s="3"/>
      <c r="V52" s="3"/>
      <c r="W52" s="3"/>
      <c r="X52" s="3"/>
      <c r="Y52" s="3"/>
      <c r="Z52" s="3"/>
      <c r="AA52" s="3"/>
    </row>
    <row r="53" spans="19:40" x14ac:dyDescent="0.25">
      <c r="S53" s="3"/>
      <c r="T53" s="3"/>
      <c r="U53" s="3"/>
      <c r="V53" s="3"/>
      <c r="W53" s="3"/>
      <c r="X53" s="3"/>
      <c r="Y53" s="3"/>
      <c r="Z53" s="3"/>
      <c r="AA53" s="3"/>
    </row>
    <row r="54" spans="19:40" x14ac:dyDescent="0.25">
      <c r="S54" s="3"/>
      <c r="T54" s="3"/>
      <c r="U54" s="3"/>
      <c r="V54" s="3"/>
      <c r="W54" s="3"/>
      <c r="X54" s="3"/>
      <c r="Y54" s="3"/>
      <c r="Z54" s="3"/>
      <c r="AA54" s="3"/>
    </row>
    <row r="55" spans="19:40" x14ac:dyDescent="0.25">
      <c r="S55" s="3"/>
      <c r="T55" s="3"/>
      <c r="U55" s="3"/>
      <c r="V55" s="3"/>
      <c r="W55" s="3"/>
      <c r="X55" s="3"/>
      <c r="Y55" s="3"/>
      <c r="Z55" s="3"/>
      <c r="AA55" s="3"/>
    </row>
    <row r="56" spans="19:40" x14ac:dyDescent="0.25">
      <c r="S56" s="3"/>
      <c r="T56" s="3"/>
      <c r="U56" s="3"/>
      <c r="V56" s="3"/>
      <c r="W56" s="3"/>
      <c r="X56" s="3"/>
      <c r="Y56" s="3"/>
      <c r="Z56" s="3"/>
      <c r="AA56" s="3"/>
    </row>
    <row r="57" spans="19:40" x14ac:dyDescent="0.25">
      <c r="S57" s="3"/>
      <c r="T57" s="3"/>
      <c r="U57" s="3"/>
      <c r="V57" s="3"/>
      <c r="W57" s="3"/>
      <c r="X57" s="3"/>
      <c r="Y57" s="3"/>
      <c r="Z57" s="3"/>
      <c r="AA57" s="3"/>
    </row>
    <row r="58" spans="19:40" x14ac:dyDescent="0.25">
      <c r="S58" s="3"/>
      <c r="T58" s="3"/>
      <c r="U58" s="3"/>
      <c r="V58" s="3"/>
      <c r="W58" s="3"/>
      <c r="X58" s="3"/>
      <c r="Y58" s="3"/>
      <c r="Z58" s="3"/>
      <c r="AA58" s="3"/>
    </row>
    <row r="59" spans="19:40" x14ac:dyDescent="0.25">
      <c r="S59" s="3"/>
      <c r="T59" s="3"/>
      <c r="U59" s="3"/>
      <c r="V59" s="3"/>
      <c r="W59" s="3"/>
      <c r="X59" s="3"/>
      <c r="Y59" s="3"/>
      <c r="Z59" s="3"/>
      <c r="AA59" s="3"/>
    </row>
    <row r="60" spans="19:40" x14ac:dyDescent="0.25">
      <c r="S60" s="3"/>
      <c r="T60" s="3"/>
      <c r="U60" s="3"/>
      <c r="V60" s="3"/>
      <c r="W60" s="3"/>
      <c r="X60" s="3"/>
      <c r="Y60" s="3"/>
      <c r="Z60" s="3"/>
      <c r="AA60" s="3"/>
    </row>
    <row r="61" spans="19:40" x14ac:dyDescent="0.25">
      <c r="S61" s="3"/>
      <c r="T61" s="3"/>
      <c r="U61" s="3"/>
      <c r="V61" s="3"/>
      <c r="W61" s="3"/>
      <c r="X61" s="3"/>
      <c r="Y61" s="3"/>
      <c r="Z61" s="3"/>
      <c r="AA61" s="3"/>
    </row>
    <row r="62" spans="19:40" x14ac:dyDescent="0.25">
      <c r="S62" s="3"/>
      <c r="T62" s="3"/>
      <c r="U62" s="3"/>
      <c r="V62" s="3"/>
      <c r="W62" s="3"/>
      <c r="X62" s="3"/>
      <c r="Y62" s="3"/>
      <c r="Z62" s="3"/>
      <c r="AA62" s="3"/>
    </row>
    <row r="63" spans="19:40" x14ac:dyDescent="0.25">
      <c r="S63" s="3"/>
      <c r="T63" s="3"/>
      <c r="U63" s="3"/>
      <c r="V63" s="3"/>
      <c r="W63" s="3"/>
      <c r="X63" s="3"/>
      <c r="Y63" s="3"/>
      <c r="Z63" s="3"/>
      <c r="AA63" s="3"/>
    </row>
    <row r="64" spans="19:40" x14ac:dyDescent="0.25">
      <c r="S64" s="3"/>
      <c r="T64" s="3"/>
      <c r="U64" s="3"/>
      <c r="V64" s="3"/>
      <c r="W64" s="3"/>
      <c r="X64" s="3"/>
      <c r="Y64" s="3"/>
      <c r="Z64" s="3"/>
      <c r="AA64" s="3"/>
    </row>
    <row r="65" spans="19:48" x14ac:dyDescent="0.25">
      <c r="S65" s="3"/>
      <c r="T65" s="3"/>
      <c r="U65" s="3"/>
      <c r="V65" s="3"/>
      <c r="W65" s="3"/>
      <c r="X65" s="3"/>
      <c r="Y65" s="3"/>
      <c r="Z65" s="3"/>
      <c r="AA65" s="3"/>
    </row>
    <row r="67" spans="19:48" x14ac:dyDescent="0.25">
      <c r="AD67" s="3"/>
      <c r="AE67" s="3"/>
      <c r="AF67" s="3"/>
      <c r="AG67" s="3"/>
      <c r="AH67" s="3"/>
      <c r="AI67" s="3"/>
      <c r="AJ67" s="3"/>
      <c r="AK67" s="3"/>
      <c r="AL67" s="3"/>
    </row>
    <row r="68" spans="19:48" x14ac:dyDescent="0.25">
      <c r="AE68" s="3"/>
      <c r="AF68" s="3"/>
      <c r="AG68" s="3"/>
      <c r="AH68" s="3"/>
      <c r="AI68" s="3"/>
      <c r="AJ68" s="3"/>
      <c r="AK68" s="3"/>
      <c r="AL68" s="3"/>
      <c r="AM68" s="3"/>
    </row>
    <row r="69" spans="19:48" x14ac:dyDescent="0.25">
      <c r="AE69" s="3"/>
      <c r="AF69" s="3"/>
      <c r="AG69" s="3"/>
      <c r="AH69" s="3"/>
      <c r="AI69" s="3"/>
      <c r="AJ69" s="3"/>
      <c r="AK69" s="3"/>
      <c r="AL69" s="3"/>
      <c r="AM69" s="3"/>
    </row>
    <row r="70" spans="19:48" x14ac:dyDescent="0.25">
      <c r="AE70" s="3"/>
      <c r="AF70" s="3"/>
      <c r="AG70" s="3"/>
      <c r="AH70" s="3"/>
      <c r="AI70" s="3"/>
      <c r="AJ70" s="3"/>
      <c r="AK70" s="3"/>
      <c r="AL70" s="3"/>
      <c r="AM70" s="3"/>
    </row>
    <row r="71" spans="19:48" x14ac:dyDescent="0.25">
      <c r="AE71" s="3"/>
      <c r="AF71" s="3"/>
      <c r="AG71" s="3"/>
      <c r="AH71" s="3"/>
      <c r="AI71" s="3"/>
      <c r="AJ71" s="3"/>
      <c r="AK71" s="3"/>
      <c r="AL71" s="3"/>
      <c r="AM71" s="3"/>
    </row>
    <row r="72" spans="19:48" x14ac:dyDescent="0.25">
      <c r="AE72" s="3"/>
      <c r="AF72" s="3"/>
      <c r="AG72" s="3"/>
      <c r="AH72" s="3"/>
      <c r="AI72" s="3"/>
      <c r="AJ72" s="3"/>
      <c r="AK72" s="3"/>
      <c r="AL72" s="3"/>
      <c r="AM72" s="3"/>
    </row>
    <row r="73" spans="19:48" x14ac:dyDescent="0.25">
      <c r="AE73" s="3"/>
      <c r="AF73" s="3"/>
      <c r="AG73" s="3"/>
      <c r="AH73" s="3"/>
      <c r="AI73" s="3"/>
      <c r="AJ73" s="3"/>
      <c r="AK73" s="3"/>
      <c r="AL73" s="3"/>
      <c r="AM73" s="3"/>
    </row>
    <row r="74" spans="19:48" x14ac:dyDescent="0.25">
      <c r="AE74" s="3"/>
      <c r="AF74" s="3"/>
      <c r="AG74" s="3"/>
      <c r="AH74" s="3"/>
      <c r="AI74" s="3"/>
      <c r="AJ74" s="3"/>
      <c r="AK74" s="3"/>
      <c r="AL74" s="3"/>
      <c r="AM74" s="3"/>
      <c r="AP74" s="3"/>
      <c r="AQ74" s="3"/>
      <c r="AR74" s="3"/>
      <c r="AS74" s="3"/>
      <c r="AT74" s="3"/>
      <c r="AU74" s="3"/>
      <c r="AV74" s="3"/>
    </row>
    <row r="75" spans="19:48" x14ac:dyDescent="0.25">
      <c r="AE75" s="3"/>
      <c r="AF75" s="3"/>
      <c r="AG75" s="3"/>
      <c r="AH75" s="3"/>
      <c r="AI75" s="3"/>
      <c r="AJ75" s="3"/>
      <c r="AK75" s="3"/>
      <c r="AL75" s="3"/>
      <c r="AM75" s="3"/>
      <c r="AP75" s="3"/>
      <c r="AQ75" s="3"/>
      <c r="AR75" s="3"/>
      <c r="AS75" s="3"/>
      <c r="AT75" s="3"/>
      <c r="AU75" s="3"/>
      <c r="AV75" s="3"/>
    </row>
    <row r="76" spans="19:48" x14ac:dyDescent="0.25">
      <c r="AE76" s="3"/>
      <c r="AF76" s="3"/>
      <c r="AG76" s="3"/>
      <c r="AH76" s="3"/>
      <c r="AI76" s="3"/>
      <c r="AJ76" s="3"/>
      <c r="AK76" s="3"/>
      <c r="AL76" s="3"/>
      <c r="AM76" s="3"/>
    </row>
    <row r="77" spans="19:48" x14ac:dyDescent="0.25">
      <c r="AE77" s="3"/>
      <c r="AF77" s="3"/>
      <c r="AG77" s="3"/>
      <c r="AH77" s="3"/>
      <c r="AI77" s="3"/>
      <c r="AJ77" s="3"/>
      <c r="AK77" s="3"/>
      <c r="AL77" s="3"/>
      <c r="AM77" s="3"/>
    </row>
    <row r="78" spans="19:48" x14ac:dyDescent="0.25">
      <c r="AE78" s="3"/>
      <c r="AF78" s="3"/>
      <c r="AG78" s="3"/>
      <c r="AH78" s="3"/>
      <c r="AI78" s="3"/>
      <c r="AJ78" s="3"/>
      <c r="AK78" s="3"/>
      <c r="AL78" s="3"/>
      <c r="AM78" s="3"/>
    </row>
    <row r="79" spans="19:48" x14ac:dyDescent="0.25">
      <c r="AE79" s="3"/>
      <c r="AF79" s="3"/>
      <c r="AG79" s="3"/>
      <c r="AH79" s="3"/>
      <c r="AI79" s="3"/>
      <c r="AJ79" s="3"/>
      <c r="AK79" s="3"/>
      <c r="AL79" s="3"/>
      <c r="AM79" s="3"/>
    </row>
    <row r="80" spans="19:48" x14ac:dyDescent="0.25">
      <c r="AE80" s="3"/>
      <c r="AF80" s="3"/>
      <c r="AG80" s="3"/>
      <c r="AH80" s="3"/>
      <c r="AI80" s="3"/>
      <c r="AJ80" s="3"/>
      <c r="AK80" s="3"/>
      <c r="AL80" s="3"/>
      <c r="AM80" s="3"/>
    </row>
    <row r="81" spans="31:39" x14ac:dyDescent="0.25">
      <c r="AE81" s="3"/>
      <c r="AF81" s="3"/>
      <c r="AG81" s="3"/>
      <c r="AH81" s="3"/>
      <c r="AI81" s="3"/>
      <c r="AJ81" s="3"/>
      <c r="AK81" s="3"/>
      <c r="AL81" s="3"/>
      <c r="AM81" s="3"/>
    </row>
    <row r="82" spans="31:39" x14ac:dyDescent="0.25">
      <c r="AI82" s="3"/>
      <c r="AJ82" s="3"/>
      <c r="AK82" s="3"/>
      <c r="AL82" s="3"/>
      <c r="AM82" s="3"/>
    </row>
  </sheetData>
  <mergeCells count="15">
    <mergeCell ref="AJ48:AN48"/>
    <mergeCell ref="AY2:BC2"/>
    <mergeCell ref="BD2:BQ2"/>
    <mergeCell ref="C2:D2"/>
    <mergeCell ref="E2:F2"/>
    <mergeCell ref="G2:H2"/>
    <mergeCell ref="I2:J2"/>
    <mergeCell ref="P2:Q2"/>
    <mergeCell ref="R2:S2"/>
    <mergeCell ref="T2:U2"/>
    <mergeCell ref="V2:W2"/>
    <mergeCell ref="AC2:AD2"/>
    <mergeCell ref="AE2:AF2"/>
    <mergeCell ref="AG2:AH2"/>
    <mergeCell ref="AI2:AJ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2022-10-25T15:36:12Z</dcterms:created>
  <dcterms:modified xsi:type="dcterms:W3CDTF">2023-03-03T11:47:03Z</dcterms:modified>
</cp:coreProperties>
</file>