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87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D6" i="1" l="1"/>
  <c r="BE2" i="1" l="1"/>
  <c r="BD5" i="1"/>
  <c r="BD4" i="1"/>
  <c r="BD3" i="1"/>
  <c r="BD2" i="1"/>
  <c r="BB13" i="1"/>
  <c r="BB12" i="1"/>
  <c r="BB11" i="1"/>
  <c r="BB10" i="1"/>
  <c r="BB9" i="1"/>
  <c r="BB8" i="1"/>
  <c r="BB7" i="1"/>
  <c r="BB6" i="1"/>
  <c r="BB5" i="1"/>
  <c r="BB4" i="1"/>
  <c r="BB3" i="1"/>
  <c r="BB2" i="1"/>
  <c r="BA13" i="1"/>
  <c r="BA12" i="1"/>
  <c r="BA11" i="1"/>
  <c r="BA10" i="1"/>
  <c r="BA9" i="1"/>
  <c r="BA8" i="1"/>
  <c r="BA7" i="1"/>
  <c r="BA6" i="1"/>
  <c r="BA5" i="1"/>
  <c r="BA4" i="1"/>
  <c r="BA3" i="1"/>
  <c r="BA2" i="1"/>
  <c r="AW2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3" i="1"/>
  <c r="AM2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3" i="1"/>
  <c r="Z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M2" i="1"/>
  <c r="AW6" i="1" l="1"/>
  <c r="AT6" i="1"/>
  <c r="AW5" i="1"/>
  <c r="AT5" i="1"/>
  <c r="AW4" i="1"/>
  <c r="AT4" i="1"/>
  <c r="AW3" i="1"/>
  <c r="AT3" i="1"/>
  <c r="AT2" i="1"/>
</calcChain>
</file>

<file path=xl/sharedStrings.xml><?xml version="1.0" encoding="utf-8"?>
<sst xmlns="http://schemas.openxmlformats.org/spreadsheetml/2006/main" count="229" uniqueCount="121">
  <si>
    <t>real_wetland</t>
  </si>
  <si>
    <t>green_patch</t>
  </si>
  <si>
    <t>natural_forest</t>
  </si>
  <si>
    <t>wet_perim_bf</t>
  </si>
  <si>
    <t>wet_Area_bf</t>
  </si>
  <si>
    <t>wet_Area_af</t>
  </si>
  <si>
    <t>wet_perim_af</t>
  </si>
  <si>
    <t>wet_perim_yr</t>
  </si>
  <si>
    <t>wet_Area_yr</t>
  </si>
  <si>
    <t>wet_elev_low</t>
  </si>
  <si>
    <t>wet_elev_high</t>
  </si>
  <si>
    <t>wet_elev_avg</t>
  </si>
  <si>
    <t>wet_part</t>
  </si>
  <si>
    <t>grn_part</t>
  </si>
  <si>
    <t>grn_perim_bf</t>
  </si>
  <si>
    <t>grn_Area_bf</t>
  </si>
  <si>
    <t>grn_perim_af</t>
  </si>
  <si>
    <t>grn_Area_af</t>
  </si>
  <si>
    <t>grn_perim_yr</t>
  </si>
  <si>
    <t>grn_Area_yr</t>
  </si>
  <si>
    <t>grn_elev_low</t>
  </si>
  <si>
    <t>grn_elev_high</t>
  </si>
  <si>
    <t>grn_elev_avg</t>
  </si>
  <si>
    <t>frst_part</t>
  </si>
  <si>
    <t>frst_perim_bf</t>
  </si>
  <si>
    <t>frst_Area_bf</t>
  </si>
  <si>
    <t>frst_perim_af</t>
  </si>
  <si>
    <t>frst_Area_af</t>
  </si>
  <si>
    <t>frst_perim_yr</t>
  </si>
  <si>
    <t>frst_Area_yr</t>
  </si>
  <si>
    <t>frst_elev_low</t>
  </si>
  <si>
    <t>frst_elev_high</t>
  </si>
  <si>
    <t>frst_elev_avg</t>
  </si>
  <si>
    <t>Cell1</t>
  </si>
  <si>
    <t>Pinus</t>
  </si>
  <si>
    <t>Cell2</t>
  </si>
  <si>
    <t>Cell3</t>
  </si>
  <si>
    <t>Cell4</t>
  </si>
  <si>
    <t>Cell5</t>
  </si>
  <si>
    <t>cell_elev_high</t>
  </si>
  <si>
    <t>cell_elev_avg</t>
  </si>
  <si>
    <t>cell_elev_low</t>
  </si>
  <si>
    <t>cell_Area</t>
  </si>
  <si>
    <t>pin_count_yr</t>
  </si>
  <si>
    <t>pin_count_af</t>
  </si>
  <si>
    <t>pin_count_bf</t>
  </si>
  <si>
    <t>cell_number</t>
  </si>
  <si>
    <t>Feb_2021</t>
  </si>
  <si>
    <t>March_2021</t>
  </si>
  <si>
    <t>March_2022</t>
  </si>
  <si>
    <t>sum_dates</t>
  </si>
  <si>
    <t>sum_name</t>
  </si>
  <si>
    <t>wetland</t>
  </si>
  <si>
    <t>Green patch</t>
  </si>
  <si>
    <t>Forest</t>
  </si>
  <si>
    <t>sum</t>
  </si>
  <si>
    <t>mean</t>
  </si>
  <si>
    <t>pin_sum</t>
  </si>
  <si>
    <t>pin_mean</t>
  </si>
  <si>
    <t>pin dates</t>
  </si>
  <si>
    <t>grph_date</t>
  </si>
  <si>
    <t>wet_sum</t>
  </si>
  <si>
    <t>grn_sum</t>
  </si>
  <si>
    <t>forest_sum</t>
  </si>
  <si>
    <t xml:space="preserve">wet_mean </t>
  </si>
  <si>
    <t>grn_mean</t>
  </si>
  <si>
    <t xml:space="preserve">forest_mean </t>
  </si>
  <si>
    <t>grn_veg</t>
  </si>
  <si>
    <t>wet_veg</t>
  </si>
  <si>
    <t>frst_veg</t>
  </si>
  <si>
    <t>pine_veg</t>
  </si>
  <si>
    <t>wet_perim_co</t>
  </si>
  <si>
    <t>wet_Area_co</t>
  </si>
  <si>
    <t>grn_perim_co</t>
  </si>
  <si>
    <t>grn_Area_co</t>
  </si>
  <si>
    <t>frst_perim_co</t>
  </si>
  <si>
    <t>frst_Area_co</t>
  </si>
  <si>
    <t>pin_count_co</t>
  </si>
  <si>
    <t>Jan_2020</t>
  </si>
  <si>
    <t xml:space="preserve">cell2 p1 </t>
  </si>
  <si>
    <t xml:space="preserve">cell2 p2 </t>
  </si>
  <si>
    <t xml:space="preserve">cell2 p3 </t>
  </si>
  <si>
    <t xml:space="preserve">cell3 p1 </t>
  </si>
  <si>
    <t xml:space="preserve">cell3 p2 </t>
  </si>
  <si>
    <t xml:space="preserve">cell3 p3 </t>
  </si>
  <si>
    <t xml:space="preserve">cell3 p4 </t>
  </si>
  <si>
    <t xml:space="preserve">cell3 p5 </t>
  </si>
  <si>
    <t xml:space="preserve">cell4 p1 </t>
  </si>
  <si>
    <t xml:space="preserve">cell5 p1 </t>
  </si>
  <si>
    <t xml:space="preserve">cell5 p2 </t>
  </si>
  <si>
    <t xml:space="preserve">cell5 p3 </t>
  </si>
  <si>
    <t xml:space="preserve">cell5 p4 </t>
  </si>
  <si>
    <t xml:space="preserve">cell5 p5 </t>
  </si>
  <si>
    <t xml:space="preserve">cell5 p6 </t>
  </si>
  <si>
    <t xml:space="preserve">cell5 p7 </t>
  </si>
  <si>
    <t xml:space="preserve">cell4 p2 </t>
  </si>
  <si>
    <t xml:space="preserve">cell4 p3 </t>
  </si>
  <si>
    <t xml:space="preserve">cell4 p4 </t>
  </si>
  <si>
    <t xml:space="preserve">cell4 p5 </t>
  </si>
  <si>
    <t xml:space="preserve">cell4 p6 </t>
  </si>
  <si>
    <t xml:space="preserve">cell4 p7 </t>
  </si>
  <si>
    <t xml:space="preserve">cell4 p8 </t>
  </si>
  <si>
    <t xml:space="preserve">cell4 p9 </t>
  </si>
  <si>
    <t xml:space="preserve">cell4 p10 </t>
  </si>
  <si>
    <t xml:space="preserve">cell4 p11 </t>
  </si>
  <si>
    <t xml:space="preserve">cell5 p2  </t>
  </si>
  <si>
    <t xml:space="preserve">cell5 p3  </t>
  </si>
  <si>
    <t xml:space="preserve">cell5 p13 </t>
  </si>
  <si>
    <t xml:space="preserve">cell5 p14 </t>
  </si>
  <si>
    <t xml:space="preserve">cell5 p15 </t>
  </si>
  <si>
    <t xml:space="preserve">cell1 p1 </t>
  </si>
  <si>
    <t xml:space="preserve">cell1 p2 </t>
  </si>
  <si>
    <t xml:space="preserve">cell1 p3 </t>
  </si>
  <si>
    <t xml:space="preserve">cell1 p4 </t>
  </si>
  <si>
    <t xml:space="preserve">cell2 p4 </t>
  </si>
  <si>
    <t xml:space="preserve">cell2 p5 </t>
  </si>
  <si>
    <t xml:space="preserve">cell2 p6 </t>
  </si>
  <si>
    <t xml:space="preserve">cell3 p6 </t>
  </si>
  <si>
    <t xml:space="preserve">cell3 p7 </t>
  </si>
  <si>
    <t>drone_count</t>
  </si>
  <si>
    <t>oct_2019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</si>
</sst>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02"/>
  <sheetViews>
    <sheetView tabSelected="1" topLeftCell="AD1" zoomScale="70" zoomScaleNormal="70" workbookViewId="0">
      <selection activeCell="AX1" sqref="AX1"/>
    </sheetView>
  </sheetViews>
  <sheetFormatPr defaultRowHeight="15" x14ac:dyDescent="0.25"/>
  <cols>
    <col min="1" max="1" width="21.140625" customWidth="1"/>
    <col min="50" max="51" width="9.140625" customWidth="1"/>
  </cols>
  <sheetData>
    <row r="1" spans="1:133" x14ac:dyDescent="0.25">
      <c r="A1" s="1" t="s">
        <v>68</v>
      </c>
      <c r="B1" s="1" t="s">
        <v>12</v>
      </c>
      <c r="C1" s="1" t="s">
        <v>71</v>
      </c>
      <c r="D1" s="1" t="s">
        <v>72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67</v>
      </c>
      <c r="O1" s="2" t="s">
        <v>13</v>
      </c>
      <c r="P1" s="2" t="s">
        <v>73</v>
      </c>
      <c r="Q1" s="2" t="s">
        <v>74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3" t="s">
        <v>69</v>
      </c>
      <c r="AB1" s="3" t="s">
        <v>23</v>
      </c>
      <c r="AC1" s="3" t="s">
        <v>75</v>
      </c>
      <c r="AD1" s="3" t="s">
        <v>76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5" t="s">
        <v>46</v>
      </c>
      <c r="AO1" s="5" t="s">
        <v>70</v>
      </c>
      <c r="AP1" s="5" t="s">
        <v>77</v>
      </c>
      <c r="AQ1" s="5" t="s">
        <v>45</v>
      </c>
      <c r="AR1" s="5" t="s">
        <v>44</v>
      </c>
      <c r="AS1" s="5" t="s">
        <v>43</v>
      </c>
      <c r="AT1" s="5" t="s">
        <v>42</v>
      </c>
      <c r="AU1" s="5" t="s">
        <v>41</v>
      </c>
      <c r="AV1" s="5" t="s">
        <v>39</v>
      </c>
      <c r="AW1" s="5" t="s">
        <v>40</v>
      </c>
      <c r="AX1" s="5" t="s">
        <v>119</v>
      </c>
      <c r="AY1" t="s">
        <v>51</v>
      </c>
      <c r="AZ1" t="s">
        <v>50</v>
      </c>
      <c r="BA1" t="s">
        <v>55</v>
      </c>
      <c r="BB1" t="s">
        <v>56</v>
      </c>
      <c r="BC1" t="s">
        <v>59</v>
      </c>
      <c r="BD1" t="s">
        <v>57</v>
      </c>
      <c r="BE1" t="s">
        <v>58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6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</row>
    <row r="2" spans="1:133" x14ac:dyDescent="0.25">
      <c r="A2" s="1" t="s">
        <v>0</v>
      </c>
      <c r="B2" s="1" t="s">
        <v>79</v>
      </c>
      <c r="C2" s="1">
        <v>276</v>
      </c>
      <c r="D2" s="1">
        <v>2660</v>
      </c>
      <c r="E2" s="1">
        <v>274</v>
      </c>
      <c r="F2" s="1">
        <v>2786</v>
      </c>
      <c r="G2" s="1">
        <v>384</v>
      </c>
      <c r="H2" s="1">
        <v>748</v>
      </c>
      <c r="I2" s="1">
        <v>336</v>
      </c>
      <c r="J2" s="1">
        <v>1745</v>
      </c>
      <c r="K2" s="1">
        <v>3159</v>
      </c>
      <c r="L2" s="1">
        <v>3252</v>
      </c>
      <c r="M2" s="1">
        <f>AVERAGE(K2:L2)</f>
        <v>3205.5</v>
      </c>
      <c r="N2" s="2" t="s">
        <v>1</v>
      </c>
      <c r="O2" s="2" t="s">
        <v>79</v>
      </c>
      <c r="P2" s="2">
        <v>799</v>
      </c>
      <c r="Q2" s="2">
        <v>2739</v>
      </c>
      <c r="R2" s="2">
        <v>739</v>
      </c>
      <c r="S2" s="2">
        <v>3474</v>
      </c>
      <c r="T2" s="2">
        <v>349</v>
      </c>
      <c r="U2" s="2">
        <v>513</v>
      </c>
      <c r="V2" s="2">
        <v>526</v>
      </c>
      <c r="W2" s="2">
        <v>857</v>
      </c>
      <c r="X2" s="2">
        <v>2671</v>
      </c>
      <c r="Y2" s="2">
        <v>3336</v>
      </c>
      <c r="Z2" s="2">
        <f>AVERAGE(X2:Y2)</f>
        <v>3003.5</v>
      </c>
      <c r="AA2" s="3" t="s">
        <v>2</v>
      </c>
      <c r="AB2" s="3" t="s">
        <v>110</v>
      </c>
      <c r="AC2" s="3">
        <v>616</v>
      </c>
      <c r="AD2" s="3">
        <v>3996</v>
      </c>
      <c r="AE2" s="3">
        <v>580</v>
      </c>
      <c r="AF2" s="3">
        <v>3972</v>
      </c>
      <c r="AG2" s="3">
        <v>610</v>
      </c>
      <c r="AH2" s="3">
        <v>3382</v>
      </c>
      <c r="AI2" s="3">
        <v>573</v>
      </c>
      <c r="AJ2" s="3">
        <v>2828</v>
      </c>
      <c r="AK2" s="3">
        <v>1492</v>
      </c>
      <c r="AL2" s="3">
        <v>1599</v>
      </c>
      <c r="AM2" s="3">
        <f>AVERAGE(AK2:AL2)</f>
        <v>1545.5</v>
      </c>
      <c r="AN2" s="5" t="s">
        <v>33</v>
      </c>
      <c r="AO2" s="5" t="s">
        <v>34</v>
      </c>
      <c r="AP2" s="5">
        <v>1879</v>
      </c>
      <c r="AQ2" s="5">
        <v>1877</v>
      </c>
      <c r="AR2" s="5">
        <v>213</v>
      </c>
      <c r="AS2" s="5">
        <v>14</v>
      </c>
      <c r="AT2" s="5">
        <f>26.925021*10000</f>
        <v>269250.21000000002</v>
      </c>
      <c r="AU2" s="5">
        <v>1392</v>
      </c>
      <c r="AV2" s="5">
        <v>2601</v>
      </c>
      <c r="AW2" s="5">
        <f>AVERAGE(AU2:AV2)</f>
        <v>1996.5</v>
      </c>
      <c r="AX2" s="5">
        <v>1887</v>
      </c>
      <c r="AY2" t="s">
        <v>52</v>
      </c>
      <c r="AZ2" t="s">
        <v>78</v>
      </c>
      <c r="BA2">
        <f>SUM(D2:D17)</f>
        <v>11763</v>
      </c>
      <c r="BB2">
        <f>AVERAGE(D2:D17)</f>
        <v>735.1875</v>
      </c>
      <c r="BC2" t="s">
        <v>78</v>
      </c>
      <c r="BD2">
        <f>SUM(AP2:AP6)</f>
        <v>6645</v>
      </c>
      <c r="BE2">
        <f>AVERAGE(AP2:AP6)</f>
        <v>1329</v>
      </c>
      <c r="BF2" t="s">
        <v>78</v>
      </c>
      <c r="BG2">
        <v>11763</v>
      </c>
      <c r="BH2">
        <v>51455</v>
      </c>
      <c r="BI2">
        <v>37267</v>
      </c>
      <c r="BJ2">
        <v>735.1875</v>
      </c>
      <c r="BK2">
        <v>2237.1739130434785</v>
      </c>
      <c r="BL2">
        <v>1693.9545454545455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</row>
    <row r="3" spans="1:133" x14ac:dyDescent="0.25">
      <c r="A3" s="1" t="s">
        <v>0</v>
      </c>
      <c r="B3" s="1" t="s">
        <v>80</v>
      </c>
      <c r="C3" s="1">
        <v>123</v>
      </c>
      <c r="D3" s="1">
        <v>229</v>
      </c>
      <c r="E3" s="1">
        <v>107</v>
      </c>
      <c r="F3" s="1">
        <v>218</v>
      </c>
      <c r="G3" s="1">
        <v>0</v>
      </c>
      <c r="H3" s="1">
        <v>0</v>
      </c>
      <c r="I3" s="1">
        <v>103</v>
      </c>
      <c r="J3" s="1">
        <v>181</v>
      </c>
      <c r="K3" s="1">
        <v>3459</v>
      </c>
      <c r="L3" s="1">
        <v>3493</v>
      </c>
      <c r="M3" s="1">
        <f>AVERAGE(K3:L3)</f>
        <v>3476</v>
      </c>
      <c r="N3" s="2" t="s">
        <v>1</v>
      </c>
      <c r="O3" s="2" t="s">
        <v>80</v>
      </c>
      <c r="P3" s="2">
        <v>212</v>
      </c>
      <c r="Q3" s="2">
        <v>1238</v>
      </c>
      <c r="R3" s="2">
        <v>247</v>
      </c>
      <c r="S3" s="2">
        <v>1862</v>
      </c>
      <c r="T3" s="2">
        <v>195</v>
      </c>
      <c r="U3" s="2">
        <v>177</v>
      </c>
      <c r="V3" s="2">
        <v>232</v>
      </c>
      <c r="W3" s="2">
        <v>612</v>
      </c>
      <c r="X3" s="2">
        <v>2720</v>
      </c>
      <c r="Y3" s="2">
        <v>2805</v>
      </c>
      <c r="Z3" s="2">
        <f>AVERAGE(X3:Y3)</f>
        <v>2762.5</v>
      </c>
      <c r="AA3" s="3" t="s">
        <v>2</v>
      </c>
      <c r="AB3" s="3" t="s">
        <v>111</v>
      </c>
      <c r="AC3" s="3">
        <v>437</v>
      </c>
      <c r="AD3" s="3">
        <v>1307</v>
      </c>
      <c r="AE3" s="3">
        <v>419</v>
      </c>
      <c r="AF3" s="3">
        <v>1224</v>
      </c>
      <c r="AG3" s="3">
        <v>328</v>
      </c>
      <c r="AH3" s="3">
        <v>922</v>
      </c>
      <c r="AI3" s="3">
        <v>317</v>
      </c>
      <c r="AJ3" s="3">
        <v>898</v>
      </c>
      <c r="AK3" s="3">
        <v>1748</v>
      </c>
      <c r="AL3" s="3">
        <v>2043</v>
      </c>
      <c r="AM3" s="3">
        <f>AVERAGE(AK3:AL3)</f>
        <v>1895.5</v>
      </c>
      <c r="AN3" s="5" t="s">
        <v>35</v>
      </c>
      <c r="AO3" s="5" t="s">
        <v>34</v>
      </c>
      <c r="AP3" s="5">
        <v>2206</v>
      </c>
      <c r="AQ3" s="5">
        <v>2181</v>
      </c>
      <c r="AR3" s="5">
        <v>426</v>
      </c>
      <c r="AS3" s="5">
        <v>211</v>
      </c>
      <c r="AT3" s="5">
        <f>64.449647*10000</f>
        <v>644496.47</v>
      </c>
      <c r="AU3" s="5">
        <v>1403</v>
      </c>
      <c r="AV3" s="5">
        <v>3424</v>
      </c>
      <c r="AW3" s="5">
        <f>AVERAGE(AU3:AV3)</f>
        <v>2413.5</v>
      </c>
      <c r="AX3" s="5">
        <v>2696</v>
      </c>
      <c r="AY3" t="s">
        <v>52</v>
      </c>
      <c r="AZ3" t="s">
        <v>47</v>
      </c>
      <c r="BA3">
        <f>SUM(F2:F17)</f>
        <v>12364</v>
      </c>
      <c r="BB3">
        <f>AVERAGE(F2:F17)</f>
        <v>772.75</v>
      </c>
      <c r="BC3" t="s">
        <v>47</v>
      </c>
      <c r="BD3">
        <f>SUM(AQ2:AQ6)</f>
        <v>6839</v>
      </c>
      <c r="BE3">
        <v>1367.8</v>
      </c>
      <c r="BF3" t="s">
        <v>47</v>
      </c>
      <c r="BG3">
        <v>12364</v>
      </c>
      <c r="BH3">
        <v>54984</v>
      </c>
      <c r="BI3">
        <v>37455.599999999999</v>
      </c>
      <c r="BJ3">
        <v>772.75</v>
      </c>
      <c r="BK3">
        <v>2390.608695652174</v>
      </c>
      <c r="BL3">
        <v>1702.5272727272727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</row>
    <row r="4" spans="1:133" x14ac:dyDescent="0.25">
      <c r="A4" s="1" t="s">
        <v>0</v>
      </c>
      <c r="B4" s="1" t="s">
        <v>81</v>
      </c>
      <c r="C4" s="1">
        <v>79.400000000000006</v>
      </c>
      <c r="D4" s="1">
        <v>243</v>
      </c>
      <c r="E4" s="1">
        <v>81.900000000000006</v>
      </c>
      <c r="F4" s="1">
        <v>246</v>
      </c>
      <c r="G4" s="1">
        <v>63.3</v>
      </c>
      <c r="H4" s="1">
        <v>33.4</v>
      </c>
      <c r="I4" s="1">
        <v>45.5</v>
      </c>
      <c r="J4" s="1">
        <v>83.2</v>
      </c>
      <c r="K4" s="1">
        <v>3351</v>
      </c>
      <c r="L4" s="1">
        <v>3405</v>
      </c>
      <c r="M4" s="1">
        <f t="shared" ref="M4:M17" si="0">AVERAGE(K4:L4)</f>
        <v>3378</v>
      </c>
      <c r="N4" s="2" t="s">
        <v>1</v>
      </c>
      <c r="O4" s="2" t="s">
        <v>87</v>
      </c>
      <c r="P4" s="2">
        <v>421</v>
      </c>
      <c r="Q4" s="2">
        <v>2200</v>
      </c>
      <c r="R4" s="2">
        <v>417</v>
      </c>
      <c r="S4" s="2">
        <v>1939</v>
      </c>
      <c r="T4" s="2">
        <v>427</v>
      </c>
      <c r="U4" s="2">
        <v>690</v>
      </c>
      <c r="V4" s="2">
        <v>370</v>
      </c>
      <c r="W4" s="2">
        <v>1308</v>
      </c>
      <c r="X4" s="2">
        <v>3583</v>
      </c>
      <c r="Y4" s="2">
        <v>3874</v>
      </c>
      <c r="Z4" s="2">
        <f t="shared" ref="Z4:Z24" si="1">AVERAGE(X4:Y4)</f>
        <v>3728.5</v>
      </c>
      <c r="AA4" s="3" t="s">
        <v>2</v>
      </c>
      <c r="AB4" s="3" t="s">
        <v>112</v>
      </c>
      <c r="AC4" s="3">
        <v>1176</v>
      </c>
      <c r="AD4" s="3">
        <v>8452</v>
      </c>
      <c r="AE4" s="3">
        <v>1127</v>
      </c>
      <c r="AF4" s="3">
        <v>8562</v>
      </c>
      <c r="AG4" s="3">
        <v>1018</v>
      </c>
      <c r="AH4" s="3">
        <v>7206</v>
      </c>
      <c r="AI4" s="3">
        <v>820</v>
      </c>
      <c r="AJ4" s="3">
        <v>5217</v>
      </c>
      <c r="AK4" s="3">
        <v>1952</v>
      </c>
      <c r="AL4" s="3">
        <v>2054</v>
      </c>
      <c r="AM4" s="3">
        <f t="shared" ref="AM4:AM23" si="2">AVERAGE(AK4:AL4)</f>
        <v>2003</v>
      </c>
      <c r="AN4" s="5" t="s">
        <v>36</v>
      </c>
      <c r="AO4" s="5" t="s">
        <v>34</v>
      </c>
      <c r="AP4" s="5">
        <v>1346</v>
      </c>
      <c r="AQ4" s="5">
        <v>1343</v>
      </c>
      <c r="AR4" s="5">
        <v>139</v>
      </c>
      <c r="AS4" s="5">
        <v>134</v>
      </c>
      <c r="AT4" s="5">
        <f>41.790806*10000</f>
        <v>417908.06000000006</v>
      </c>
      <c r="AU4" s="5">
        <v>2006</v>
      </c>
      <c r="AV4" s="5">
        <v>3952</v>
      </c>
      <c r="AW4" s="5">
        <f t="shared" ref="AW4:AW6" si="3">AVERAGE(AU4:AV4)</f>
        <v>2979</v>
      </c>
      <c r="AX4" s="5">
        <v>1196</v>
      </c>
      <c r="AY4" t="s">
        <v>52</v>
      </c>
      <c r="AZ4" t="s">
        <v>48</v>
      </c>
      <c r="BA4">
        <f>SUM(H2:H17)</f>
        <v>3688.2</v>
      </c>
      <c r="BB4">
        <f>AVERAGE(H2:H17)</f>
        <v>230.51249999999999</v>
      </c>
      <c r="BC4" t="s">
        <v>48</v>
      </c>
      <c r="BD4">
        <f>SUM(AR2:AR6)</f>
        <v>988</v>
      </c>
      <c r="BE4">
        <v>197.6</v>
      </c>
      <c r="BF4" t="s">
        <v>48</v>
      </c>
      <c r="BG4">
        <v>3688.2</v>
      </c>
      <c r="BH4">
        <v>34311.199999999997</v>
      </c>
      <c r="BI4">
        <v>31481</v>
      </c>
      <c r="BJ4">
        <v>230.51249999999999</v>
      </c>
      <c r="BK4">
        <v>1491.7913043478259</v>
      </c>
      <c r="BL4">
        <v>1430.9545454545455</v>
      </c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pans="1:133" x14ac:dyDescent="0.25">
      <c r="A5" s="1" t="s">
        <v>0</v>
      </c>
      <c r="B5" s="1" t="s">
        <v>82</v>
      </c>
      <c r="C5" s="1">
        <v>167</v>
      </c>
      <c r="D5" s="1">
        <v>704</v>
      </c>
      <c r="E5" s="1">
        <v>168</v>
      </c>
      <c r="F5" s="1">
        <v>700</v>
      </c>
      <c r="G5" s="1">
        <v>40.9</v>
      </c>
      <c r="H5" s="1">
        <v>112</v>
      </c>
      <c r="I5" s="1">
        <v>157</v>
      </c>
      <c r="J5" s="1">
        <v>381</v>
      </c>
      <c r="K5" s="1">
        <v>3266</v>
      </c>
      <c r="L5" s="1">
        <v>3342</v>
      </c>
      <c r="M5" s="1">
        <f t="shared" si="0"/>
        <v>3304</v>
      </c>
      <c r="N5" s="2" t="s">
        <v>1</v>
      </c>
      <c r="O5" s="2" t="s">
        <v>95</v>
      </c>
      <c r="P5" s="2">
        <v>200</v>
      </c>
      <c r="Q5" s="2">
        <v>1051</v>
      </c>
      <c r="R5" s="2">
        <v>211</v>
      </c>
      <c r="S5" s="2">
        <v>1078</v>
      </c>
      <c r="T5" s="2">
        <v>107</v>
      </c>
      <c r="U5" s="2">
        <v>150</v>
      </c>
      <c r="V5" s="2">
        <v>159</v>
      </c>
      <c r="W5" s="2">
        <v>75.8</v>
      </c>
      <c r="X5" s="2">
        <v>3956</v>
      </c>
      <c r="Y5" s="2">
        <v>3981</v>
      </c>
      <c r="Z5" s="2">
        <f t="shared" si="1"/>
        <v>3968.5</v>
      </c>
      <c r="AA5" s="3" t="s">
        <v>2</v>
      </c>
      <c r="AB5" s="3" t="s">
        <v>113</v>
      </c>
      <c r="AC5" s="3">
        <v>175</v>
      </c>
      <c r="AD5" s="3">
        <v>1479</v>
      </c>
      <c r="AE5" s="3">
        <v>176</v>
      </c>
      <c r="AF5" s="3">
        <v>1446</v>
      </c>
      <c r="AG5" s="3">
        <v>176</v>
      </c>
      <c r="AH5" s="3">
        <v>1204</v>
      </c>
      <c r="AI5" s="3">
        <v>173</v>
      </c>
      <c r="AJ5" s="3">
        <v>1206</v>
      </c>
      <c r="AK5" s="3">
        <v>1876</v>
      </c>
      <c r="AL5" s="3">
        <v>1910</v>
      </c>
      <c r="AM5" s="3">
        <f t="shared" si="2"/>
        <v>1893</v>
      </c>
      <c r="AN5" s="5" t="s">
        <v>37</v>
      </c>
      <c r="AO5" s="5" t="s">
        <v>34</v>
      </c>
      <c r="AP5" s="5">
        <v>856</v>
      </c>
      <c r="AQ5" s="5">
        <v>1027</v>
      </c>
      <c r="AR5" s="5">
        <v>130</v>
      </c>
      <c r="AS5" s="5">
        <v>81</v>
      </c>
      <c r="AT5" s="5">
        <f>80.965074*10000</f>
        <v>809650.74</v>
      </c>
      <c r="AU5" s="5">
        <v>2402</v>
      </c>
      <c r="AV5" s="5">
        <v>4844</v>
      </c>
      <c r="AW5" s="5">
        <f t="shared" si="3"/>
        <v>3623</v>
      </c>
      <c r="AX5" s="5">
        <v>2119</v>
      </c>
      <c r="AY5" t="s">
        <v>52</v>
      </c>
      <c r="AZ5" t="s">
        <v>49</v>
      </c>
      <c r="BA5">
        <f>SUM(J2:J17)</f>
        <v>7221.2</v>
      </c>
      <c r="BB5">
        <f>AVERAGE(J2:J17)</f>
        <v>451.32499999999999</v>
      </c>
      <c r="BC5" t="s">
        <v>49</v>
      </c>
      <c r="BD5">
        <f>SUM(AS2:AS6)</f>
        <v>504</v>
      </c>
      <c r="BE5">
        <v>100.8</v>
      </c>
      <c r="BF5" t="s">
        <v>49</v>
      </c>
      <c r="BG5">
        <v>7221.2</v>
      </c>
      <c r="BH5">
        <v>46609.8</v>
      </c>
      <c r="BI5">
        <v>28228.1</v>
      </c>
      <c r="BJ5">
        <v>451.32499999999999</v>
      </c>
      <c r="BK5">
        <v>2026.5130434782609</v>
      </c>
      <c r="BL5">
        <v>1283.0954545454545</v>
      </c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x14ac:dyDescent="0.25">
      <c r="A6" s="1" t="s">
        <v>0</v>
      </c>
      <c r="B6" s="1" t="s">
        <v>83</v>
      </c>
      <c r="C6" s="1">
        <v>268</v>
      </c>
      <c r="D6" s="1">
        <v>1060</v>
      </c>
      <c r="E6" s="1">
        <v>267</v>
      </c>
      <c r="F6" s="1">
        <v>1115</v>
      </c>
      <c r="G6" s="1">
        <v>19.2</v>
      </c>
      <c r="H6" s="1">
        <v>24.4</v>
      </c>
      <c r="I6" s="1">
        <v>333</v>
      </c>
      <c r="J6" s="1">
        <v>499</v>
      </c>
      <c r="K6" s="1">
        <v>3390</v>
      </c>
      <c r="L6" s="1">
        <v>3494</v>
      </c>
      <c r="M6" s="1">
        <f t="shared" si="0"/>
        <v>3442</v>
      </c>
      <c r="N6" s="2" t="s">
        <v>1</v>
      </c>
      <c r="O6" s="2" t="s">
        <v>96</v>
      </c>
      <c r="P6" s="2">
        <v>220</v>
      </c>
      <c r="Q6" s="2">
        <v>1759</v>
      </c>
      <c r="R6" s="2">
        <v>227</v>
      </c>
      <c r="S6" s="2">
        <v>1853</v>
      </c>
      <c r="T6" s="2">
        <v>70.5</v>
      </c>
      <c r="U6" s="2">
        <v>195</v>
      </c>
      <c r="V6" s="2">
        <v>366</v>
      </c>
      <c r="W6" s="2">
        <v>1175</v>
      </c>
      <c r="X6" s="2">
        <v>3399</v>
      </c>
      <c r="Y6" s="2">
        <v>3030</v>
      </c>
      <c r="Z6" s="2">
        <f t="shared" si="1"/>
        <v>3214.5</v>
      </c>
      <c r="AA6" s="3" t="s">
        <v>2</v>
      </c>
      <c r="AB6" s="3" t="s">
        <v>79</v>
      </c>
      <c r="AC6" s="3">
        <v>1014</v>
      </c>
      <c r="AD6" s="3">
        <v>6714</v>
      </c>
      <c r="AE6" s="3">
        <v>1125</v>
      </c>
      <c r="AF6" s="3">
        <v>6609</v>
      </c>
      <c r="AG6" s="3">
        <v>1252</v>
      </c>
      <c r="AH6" s="3">
        <v>7683</v>
      </c>
      <c r="AI6" s="3">
        <v>1146</v>
      </c>
      <c r="AJ6" s="3">
        <v>7607</v>
      </c>
      <c r="AK6" s="3">
        <v>1452</v>
      </c>
      <c r="AL6" s="3">
        <v>1956</v>
      </c>
      <c r="AM6" s="3">
        <f t="shared" si="2"/>
        <v>1704</v>
      </c>
      <c r="AN6" s="5" t="s">
        <v>38</v>
      </c>
      <c r="AO6" s="5" t="s">
        <v>34</v>
      </c>
      <c r="AP6" s="5">
        <v>358</v>
      </c>
      <c r="AQ6" s="5">
        <v>411</v>
      </c>
      <c r="AR6" s="5">
        <v>80</v>
      </c>
      <c r="AS6" s="5">
        <v>64</v>
      </c>
      <c r="AT6" s="5">
        <f>65.933*10000</f>
        <v>659330.00000000012</v>
      </c>
      <c r="AU6" s="5">
        <v>2861</v>
      </c>
      <c r="AV6" s="5">
        <v>4916</v>
      </c>
      <c r="AW6" s="5">
        <f t="shared" si="3"/>
        <v>3888.5</v>
      </c>
      <c r="AX6" s="5">
        <v>728</v>
      </c>
      <c r="AY6" t="s">
        <v>53</v>
      </c>
      <c r="AZ6" t="s">
        <v>78</v>
      </c>
      <c r="BA6">
        <f>SUM(Q2:Q24)</f>
        <v>51455</v>
      </c>
      <c r="BB6">
        <f>AVERAGE(Q2:Q24)</f>
        <v>2237.1739130434785</v>
      </c>
      <c r="BC6" t="s">
        <v>120</v>
      </c>
      <c r="BD6">
        <f>SUM(AX2:AX6)</f>
        <v>8626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x14ac:dyDescent="0.25">
      <c r="A7" s="1" t="s">
        <v>0</v>
      </c>
      <c r="B7" s="1" t="s">
        <v>84</v>
      </c>
      <c r="C7" s="1">
        <v>194</v>
      </c>
      <c r="D7" s="1">
        <v>671</v>
      </c>
      <c r="E7" s="1">
        <v>125</v>
      </c>
      <c r="F7" s="1">
        <v>648</v>
      </c>
      <c r="G7" s="1">
        <v>51.2</v>
      </c>
      <c r="H7" s="1">
        <v>96.9</v>
      </c>
      <c r="I7" s="1">
        <v>119</v>
      </c>
      <c r="J7" s="1">
        <v>225</v>
      </c>
      <c r="K7" s="1">
        <v>3541</v>
      </c>
      <c r="L7" s="1">
        <v>3481</v>
      </c>
      <c r="M7" s="1">
        <f t="shared" si="0"/>
        <v>3511</v>
      </c>
      <c r="N7" s="2" t="s">
        <v>1</v>
      </c>
      <c r="O7" s="2" t="s">
        <v>97</v>
      </c>
      <c r="P7" s="2">
        <v>286</v>
      </c>
      <c r="Q7" s="2">
        <v>1934</v>
      </c>
      <c r="R7" s="2">
        <v>297</v>
      </c>
      <c r="S7" s="2">
        <v>1954</v>
      </c>
      <c r="T7" s="2">
        <v>270</v>
      </c>
      <c r="U7" s="2">
        <v>1816</v>
      </c>
      <c r="V7" s="2">
        <v>288</v>
      </c>
      <c r="W7" s="2">
        <v>1922</v>
      </c>
      <c r="X7" s="2">
        <v>4644</v>
      </c>
      <c r="Y7" s="2">
        <v>4684</v>
      </c>
      <c r="Z7" s="2">
        <f t="shared" si="1"/>
        <v>4664</v>
      </c>
      <c r="AA7" s="3" t="s">
        <v>2</v>
      </c>
      <c r="AB7" s="3" t="s">
        <v>80</v>
      </c>
      <c r="AC7" s="3">
        <v>314</v>
      </c>
      <c r="AD7" s="3">
        <v>1922</v>
      </c>
      <c r="AE7" s="3">
        <v>326</v>
      </c>
      <c r="AF7" s="3">
        <v>1960</v>
      </c>
      <c r="AG7" s="3">
        <v>327</v>
      </c>
      <c r="AH7" s="3">
        <v>1407</v>
      </c>
      <c r="AI7" s="3">
        <v>285</v>
      </c>
      <c r="AJ7" s="3">
        <v>1059</v>
      </c>
      <c r="AK7" s="3">
        <v>1944</v>
      </c>
      <c r="AL7" s="3">
        <v>2144</v>
      </c>
      <c r="AM7" s="3">
        <f t="shared" si="2"/>
        <v>2044</v>
      </c>
      <c r="AY7" t="s">
        <v>53</v>
      </c>
      <c r="AZ7" t="s">
        <v>47</v>
      </c>
      <c r="BA7">
        <f>SUM(S2:S24)</f>
        <v>54984</v>
      </c>
      <c r="BB7">
        <f>AVERAGE(S2:S24)</f>
        <v>2390.608695652174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x14ac:dyDescent="0.25">
      <c r="A8" s="1" t="s">
        <v>0</v>
      </c>
      <c r="B8" s="1" t="s">
        <v>85</v>
      </c>
      <c r="C8" s="1">
        <v>164</v>
      </c>
      <c r="D8" s="1">
        <v>664</v>
      </c>
      <c r="E8" s="1">
        <v>149</v>
      </c>
      <c r="F8" s="1">
        <v>751</v>
      </c>
      <c r="G8" s="1">
        <v>26</v>
      </c>
      <c r="H8" s="1">
        <v>38.5</v>
      </c>
      <c r="I8" s="1">
        <v>68.900000000000006</v>
      </c>
      <c r="J8" s="1">
        <v>225</v>
      </c>
      <c r="K8" s="1">
        <v>3242</v>
      </c>
      <c r="L8" s="1">
        <v>3304</v>
      </c>
      <c r="M8" s="1">
        <f t="shared" si="0"/>
        <v>3273</v>
      </c>
      <c r="N8" s="2" t="s">
        <v>1</v>
      </c>
      <c r="O8" s="2" t="s">
        <v>98</v>
      </c>
      <c r="P8" s="2">
        <v>60.8</v>
      </c>
      <c r="Q8" s="2">
        <v>188</v>
      </c>
      <c r="R8" s="2">
        <v>58.6</v>
      </c>
      <c r="S8" s="2">
        <v>129</v>
      </c>
      <c r="T8" s="2">
        <v>66.7</v>
      </c>
      <c r="U8" s="2">
        <v>67</v>
      </c>
      <c r="V8" s="2">
        <v>105</v>
      </c>
      <c r="W8" s="2">
        <v>251</v>
      </c>
      <c r="X8" s="2">
        <v>4267</v>
      </c>
      <c r="Y8" s="2">
        <v>4289</v>
      </c>
      <c r="Z8" s="2">
        <f t="shared" si="1"/>
        <v>4278</v>
      </c>
      <c r="AA8" s="3" t="s">
        <v>2</v>
      </c>
      <c r="AB8" s="3" t="s">
        <v>81</v>
      </c>
      <c r="AC8" s="3">
        <v>921</v>
      </c>
      <c r="AD8" s="3">
        <v>7876</v>
      </c>
      <c r="AE8" s="3">
        <v>851</v>
      </c>
      <c r="AF8" s="3">
        <v>7761</v>
      </c>
      <c r="AG8" s="3">
        <v>959</v>
      </c>
      <c r="AH8" s="3">
        <v>6304</v>
      </c>
      <c r="AI8" s="3">
        <v>995</v>
      </c>
      <c r="AJ8" s="3">
        <v>5912</v>
      </c>
      <c r="AK8" s="3">
        <v>2138</v>
      </c>
      <c r="AL8" s="3">
        <v>3043</v>
      </c>
      <c r="AM8" s="3">
        <f t="shared" si="2"/>
        <v>2590.5</v>
      </c>
      <c r="AY8" t="s">
        <v>53</v>
      </c>
      <c r="AZ8" t="s">
        <v>48</v>
      </c>
      <c r="BA8">
        <f>SUM(U2:U24)</f>
        <v>34311.199999999997</v>
      </c>
      <c r="BB8">
        <f>AVERAGE(U2:U24)</f>
        <v>1491.7913043478259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x14ac:dyDescent="0.25">
      <c r="A9" s="1" t="s">
        <v>0</v>
      </c>
      <c r="B9" s="1" t="s">
        <v>86</v>
      </c>
      <c r="C9" s="1">
        <v>152</v>
      </c>
      <c r="D9" s="1">
        <v>629</v>
      </c>
      <c r="E9" s="1">
        <v>152</v>
      </c>
      <c r="F9" s="1">
        <v>681</v>
      </c>
      <c r="G9" s="1">
        <v>93.6</v>
      </c>
      <c r="H9" s="1">
        <v>168</v>
      </c>
      <c r="I9" s="1">
        <v>137</v>
      </c>
      <c r="J9" s="1">
        <v>357</v>
      </c>
      <c r="K9" s="1">
        <v>3572</v>
      </c>
      <c r="L9" s="1">
        <v>3685</v>
      </c>
      <c r="M9" s="1">
        <f t="shared" si="0"/>
        <v>3628.5</v>
      </c>
      <c r="N9" s="2" t="s">
        <v>1</v>
      </c>
      <c r="O9" s="2" t="s">
        <v>99</v>
      </c>
      <c r="P9" s="2">
        <v>340</v>
      </c>
      <c r="Q9" s="2">
        <v>2717</v>
      </c>
      <c r="R9" s="2">
        <v>303</v>
      </c>
      <c r="S9" s="2">
        <v>2701</v>
      </c>
      <c r="T9" s="2">
        <v>299</v>
      </c>
      <c r="U9" s="2">
        <v>2745</v>
      </c>
      <c r="V9" s="2">
        <v>496</v>
      </c>
      <c r="W9" s="2">
        <v>3652</v>
      </c>
      <c r="X9" s="2">
        <v>4272</v>
      </c>
      <c r="Y9" s="2">
        <v>4338</v>
      </c>
      <c r="Z9" s="2">
        <f t="shared" si="1"/>
        <v>4305</v>
      </c>
      <c r="AA9" s="3" t="s">
        <v>2</v>
      </c>
      <c r="AB9" s="3" t="s">
        <v>114</v>
      </c>
      <c r="AC9" s="3">
        <v>154</v>
      </c>
      <c r="AD9" s="3">
        <v>556</v>
      </c>
      <c r="AE9" s="3">
        <v>155</v>
      </c>
      <c r="AF9" s="3">
        <v>548</v>
      </c>
      <c r="AG9" s="3">
        <v>100</v>
      </c>
      <c r="AH9" s="3">
        <v>294</v>
      </c>
      <c r="AI9" s="3">
        <v>96.8</v>
      </c>
      <c r="AJ9" s="3">
        <v>358</v>
      </c>
      <c r="AK9" s="3">
        <v>1876</v>
      </c>
      <c r="AL9" s="3">
        <v>1972</v>
      </c>
      <c r="AM9" s="3">
        <f t="shared" si="2"/>
        <v>1924</v>
      </c>
      <c r="AY9" t="s">
        <v>53</v>
      </c>
      <c r="AZ9" t="s">
        <v>49</v>
      </c>
      <c r="BA9">
        <f>SUM(W2:W24)</f>
        <v>46609.8</v>
      </c>
      <c r="BB9">
        <f>AVERAGE(W2:W24)</f>
        <v>2026.5130434782609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x14ac:dyDescent="0.25">
      <c r="A10" s="1" t="s">
        <v>0</v>
      </c>
      <c r="B10" s="1" t="s">
        <v>87</v>
      </c>
      <c r="C10" s="1">
        <v>159</v>
      </c>
      <c r="D10" s="1">
        <v>632</v>
      </c>
      <c r="E10" s="1">
        <v>163</v>
      </c>
      <c r="F10" s="1">
        <v>752</v>
      </c>
      <c r="G10" s="1">
        <v>0</v>
      </c>
      <c r="H10" s="1">
        <v>0</v>
      </c>
      <c r="I10" s="1">
        <v>142</v>
      </c>
      <c r="J10" s="1">
        <v>587</v>
      </c>
      <c r="K10" s="1">
        <v>2509</v>
      </c>
      <c r="L10" s="1">
        <v>2641</v>
      </c>
      <c r="M10" s="1">
        <f t="shared" si="0"/>
        <v>2575</v>
      </c>
      <c r="N10" s="2" t="s">
        <v>1</v>
      </c>
      <c r="O10" s="2" t="s">
        <v>100</v>
      </c>
      <c r="P10" s="2">
        <v>285</v>
      </c>
      <c r="Q10" s="2">
        <v>2890</v>
      </c>
      <c r="R10" s="2">
        <v>290</v>
      </c>
      <c r="S10" s="2">
        <v>2791</v>
      </c>
      <c r="T10" s="2">
        <v>330</v>
      </c>
      <c r="U10" s="2">
        <v>760</v>
      </c>
      <c r="V10" s="2">
        <v>364</v>
      </c>
      <c r="W10" s="2">
        <v>805</v>
      </c>
      <c r="X10" s="2">
        <v>4013</v>
      </c>
      <c r="Y10" s="2">
        <v>4089</v>
      </c>
      <c r="Z10" s="2">
        <f t="shared" si="1"/>
        <v>4051</v>
      </c>
      <c r="AA10" s="3" t="s">
        <v>2</v>
      </c>
      <c r="AB10" s="3" t="s">
        <v>115</v>
      </c>
      <c r="AC10" s="3">
        <v>132</v>
      </c>
      <c r="AD10" s="3">
        <v>285</v>
      </c>
      <c r="AE10" s="3">
        <v>92.7</v>
      </c>
      <c r="AF10" s="3">
        <v>286</v>
      </c>
      <c r="AG10" s="3">
        <v>53.9</v>
      </c>
      <c r="AH10" s="3">
        <v>155</v>
      </c>
      <c r="AI10" s="3">
        <v>71.2</v>
      </c>
      <c r="AJ10" s="3">
        <v>193</v>
      </c>
      <c r="AK10" s="3">
        <v>2185</v>
      </c>
      <c r="AL10" s="3">
        <v>2299</v>
      </c>
      <c r="AM10" s="3">
        <f t="shared" si="2"/>
        <v>2242</v>
      </c>
      <c r="AY10" t="s">
        <v>54</v>
      </c>
      <c r="AZ10" t="s">
        <v>78</v>
      </c>
      <c r="BA10">
        <f>SUM(AD2:AD23)</f>
        <v>37267</v>
      </c>
      <c r="BB10">
        <f>AVERAGE(AD2:AD23)</f>
        <v>1693.9545454545455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x14ac:dyDescent="0.25">
      <c r="A11" s="1" t="s">
        <v>0</v>
      </c>
      <c r="B11" s="1" t="s">
        <v>88</v>
      </c>
      <c r="C11" s="1">
        <v>143</v>
      </c>
      <c r="D11" s="1">
        <v>554</v>
      </c>
      <c r="E11" s="1">
        <v>151</v>
      </c>
      <c r="F11" s="1">
        <v>618</v>
      </c>
      <c r="G11" s="1">
        <v>164</v>
      </c>
      <c r="H11" s="1">
        <v>268</v>
      </c>
      <c r="I11" s="1">
        <v>155</v>
      </c>
      <c r="J11" s="1">
        <v>333</v>
      </c>
      <c r="K11" s="1">
        <v>4768</v>
      </c>
      <c r="L11" s="1">
        <v>4802</v>
      </c>
      <c r="M11" s="1">
        <f t="shared" si="0"/>
        <v>4785</v>
      </c>
      <c r="N11" s="2" t="s">
        <v>1</v>
      </c>
      <c r="O11" s="2" t="s">
        <v>101</v>
      </c>
      <c r="P11" s="2">
        <v>69.900000000000006</v>
      </c>
      <c r="Q11" s="2">
        <v>132</v>
      </c>
      <c r="R11" s="2">
        <v>74.400000000000006</v>
      </c>
      <c r="S11" s="2">
        <v>141</v>
      </c>
      <c r="T11" s="2">
        <v>68</v>
      </c>
      <c r="U11" s="2">
        <v>103</v>
      </c>
      <c r="V11" s="2">
        <v>100</v>
      </c>
      <c r="W11" s="2">
        <v>186</v>
      </c>
      <c r="X11" s="2">
        <v>4566</v>
      </c>
      <c r="Y11" s="2">
        <v>4629</v>
      </c>
      <c r="Z11" s="2">
        <f t="shared" si="1"/>
        <v>4597.5</v>
      </c>
      <c r="AA11" s="3" t="s">
        <v>2</v>
      </c>
      <c r="AB11" s="3" t="s">
        <v>116</v>
      </c>
      <c r="AC11" s="3">
        <v>87.1</v>
      </c>
      <c r="AD11" s="3">
        <v>267</v>
      </c>
      <c r="AE11" s="3">
        <v>112</v>
      </c>
      <c r="AF11" s="3">
        <v>299</v>
      </c>
      <c r="AG11" s="3">
        <v>0</v>
      </c>
      <c r="AH11" s="3">
        <v>0</v>
      </c>
      <c r="AI11" s="3">
        <v>0</v>
      </c>
      <c r="AJ11" s="3">
        <v>0</v>
      </c>
      <c r="AK11" s="3">
        <v>3021</v>
      </c>
      <c r="AL11" s="3">
        <v>3052</v>
      </c>
      <c r="AM11" s="3">
        <f t="shared" si="2"/>
        <v>3036.5</v>
      </c>
      <c r="AY11" t="s">
        <v>54</v>
      </c>
      <c r="AZ11" t="s">
        <v>47</v>
      </c>
      <c r="BA11">
        <f>SUM(AF2:AF23)</f>
        <v>37455.599999999999</v>
      </c>
      <c r="BB11">
        <f>AVERAGE(AF2:AF23)</f>
        <v>1702.5272727272727</v>
      </c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x14ac:dyDescent="0.25">
      <c r="A12" s="1" t="s">
        <v>0</v>
      </c>
      <c r="B12" s="1" t="s">
        <v>89</v>
      </c>
      <c r="C12" s="1">
        <v>126</v>
      </c>
      <c r="D12" s="1">
        <v>447</v>
      </c>
      <c r="E12" s="1">
        <v>126</v>
      </c>
      <c r="F12" s="1">
        <v>422</v>
      </c>
      <c r="G12" s="1">
        <v>123</v>
      </c>
      <c r="H12" s="1">
        <v>193</v>
      </c>
      <c r="I12" s="1">
        <v>130</v>
      </c>
      <c r="J12" s="1">
        <v>233</v>
      </c>
      <c r="K12" s="1">
        <v>4654</v>
      </c>
      <c r="L12" s="1">
        <v>4668</v>
      </c>
      <c r="M12" s="1">
        <f t="shared" si="0"/>
        <v>4661</v>
      </c>
      <c r="N12" s="2" t="s">
        <v>1</v>
      </c>
      <c r="O12" s="2" t="s">
        <v>102</v>
      </c>
      <c r="P12" s="2">
        <v>296</v>
      </c>
      <c r="Q12" s="2">
        <v>932</v>
      </c>
      <c r="R12" s="2">
        <v>310</v>
      </c>
      <c r="S12" s="2">
        <v>1182</v>
      </c>
      <c r="T12" s="2">
        <v>273</v>
      </c>
      <c r="U12" s="2">
        <v>1041</v>
      </c>
      <c r="V12" s="2">
        <v>322</v>
      </c>
      <c r="W12" s="2">
        <v>1200</v>
      </c>
      <c r="X12" s="2">
        <v>4236</v>
      </c>
      <c r="Y12" s="2">
        <v>4247</v>
      </c>
      <c r="Z12" s="2">
        <f t="shared" si="1"/>
        <v>4241.5</v>
      </c>
      <c r="AA12" s="3" t="s">
        <v>2</v>
      </c>
      <c r="AB12" s="3" t="s">
        <v>82</v>
      </c>
      <c r="AC12" s="3">
        <v>170</v>
      </c>
      <c r="AD12" s="3">
        <v>718</v>
      </c>
      <c r="AE12" s="3">
        <v>178</v>
      </c>
      <c r="AF12" s="3">
        <v>786</v>
      </c>
      <c r="AG12" s="3">
        <v>122</v>
      </c>
      <c r="AH12" s="3">
        <v>460</v>
      </c>
      <c r="AI12" s="3">
        <v>98.7</v>
      </c>
      <c r="AJ12" s="3">
        <v>396</v>
      </c>
      <c r="AK12" s="3">
        <v>2110</v>
      </c>
      <c r="AL12" s="3">
        <v>2272</v>
      </c>
      <c r="AM12" s="3">
        <f t="shared" si="2"/>
        <v>2191</v>
      </c>
      <c r="AY12" t="s">
        <v>54</v>
      </c>
      <c r="AZ12" t="s">
        <v>48</v>
      </c>
      <c r="BA12">
        <f>SUM(AH2:AH23)</f>
        <v>31481</v>
      </c>
      <c r="BB12">
        <f>AVERAGE(AH2:AH23)</f>
        <v>1430.9545454545455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x14ac:dyDescent="0.25">
      <c r="A13" s="1" t="s">
        <v>0</v>
      </c>
      <c r="B13" s="1" t="s">
        <v>90</v>
      </c>
      <c r="C13" s="1">
        <v>83</v>
      </c>
      <c r="D13" s="1">
        <v>321</v>
      </c>
      <c r="E13" s="1">
        <v>85</v>
      </c>
      <c r="F13" s="1">
        <v>341</v>
      </c>
      <c r="G13" s="1">
        <v>85.4</v>
      </c>
      <c r="H13" s="1">
        <v>299</v>
      </c>
      <c r="I13" s="1">
        <v>87.7</v>
      </c>
      <c r="J13" s="1">
        <v>334</v>
      </c>
      <c r="K13" s="1">
        <v>4628</v>
      </c>
      <c r="L13" s="1">
        <v>4636</v>
      </c>
      <c r="M13" s="1">
        <f t="shared" si="0"/>
        <v>4632</v>
      </c>
      <c r="N13" s="2" t="s">
        <v>1</v>
      </c>
      <c r="O13" s="2" t="s">
        <v>103</v>
      </c>
      <c r="P13" s="2">
        <v>1773</v>
      </c>
      <c r="Q13" s="2">
        <v>16491</v>
      </c>
      <c r="R13" s="2">
        <v>1751</v>
      </c>
      <c r="S13" s="2">
        <v>16464</v>
      </c>
      <c r="T13" s="2">
        <v>1769</v>
      </c>
      <c r="U13" s="2">
        <v>15437</v>
      </c>
      <c r="V13" s="2">
        <v>2030</v>
      </c>
      <c r="W13" s="2">
        <v>17234</v>
      </c>
      <c r="X13" s="2">
        <v>4254</v>
      </c>
      <c r="Y13" s="2">
        <v>4378</v>
      </c>
      <c r="Z13" s="2">
        <f t="shared" si="1"/>
        <v>4316</v>
      </c>
      <c r="AA13" s="3" t="s">
        <v>2</v>
      </c>
      <c r="AB13" s="3" t="s">
        <v>83</v>
      </c>
      <c r="AC13" s="3">
        <v>114</v>
      </c>
      <c r="AD13" s="3">
        <v>627</v>
      </c>
      <c r="AE13" s="3">
        <v>107</v>
      </c>
      <c r="AF13" s="3">
        <v>692</v>
      </c>
      <c r="AG13" s="3">
        <v>120</v>
      </c>
      <c r="AH13" s="3">
        <v>385</v>
      </c>
      <c r="AI13" s="3">
        <v>131</v>
      </c>
      <c r="AJ13" s="3">
        <v>192</v>
      </c>
      <c r="AK13" s="3">
        <v>2178</v>
      </c>
      <c r="AL13" s="3">
        <v>2199</v>
      </c>
      <c r="AM13" s="3">
        <f t="shared" si="2"/>
        <v>2188.5</v>
      </c>
      <c r="AY13" t="s">
        <v>54</v>
      </c>
      <c r="AZ13" t="s">
        <v>49</v>
      </c>
      <c r="BA13">
        <f>SUM(AJ2:AJ23)</f>
        <v>28228.1</v>
      </c>
      <c r="BB13">
        <f>AVERAGE(AJ2:AJ23)</f>
        <v>1283.0954545454545</v>
      </c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x14ac:dyDescent="0.25">
      <c r="A14" s="1" t="s">
        <v>0</v>
      </c>
      <c r="B14" s="1" t="s">
        <v>91</v>
      </c>
      <c r="C14" s="1">
        <v>79.2</v>
      </c>
      <c r="D14" s="1">
        <v>218</v>
      </c>
      <c r="E14" s="1">
        <v>80.5</v>
      </c>
      <c r="F14" s="1">
        <v>210</v>
      </c>
      <c r="G14" s="1">
        <v>79</v>
      </c>
      <c r="H14" s="1">
        <v>110</v>
      </c>
      <c r="I14" s="1">
        <v>79.400000000000006</v>
      </c>
      <c r="J14" s="1">
        <v>153</v>
      </c>
      <c r="K14" s="1">
        <v>4367</v>
      </c>
      <c r="L14" s="1">
        <v>4368</v>
      </c>
      <c r="M14" s="1">
        <f t="shared" si="0"/>
        <v>4367.5</v>
      </c>
      <c r="N14" s="2" t="s">
        <v>1</v>
      </c>
      <c r="O14" s="2" t="s">
        <v>104</v>
      </c>
      <c r="P14" s="2">
        <v>103</v>
      </c>
      <c r="Q14" s="2">
        <v>387</v>
      </c>
      <c r="R14" s="2">
        <v>96</v>
      </c>
      <c r="S14" s="2">
        <v>331</v>
      </c>
      <c r="T14" s="2">
        <v>92.4</v>
      </c>
      <c r="U14" s="2">
        <v>304</v>
      </c>
      <c r="V14" s="2">
        <v>107</v>
      </c>
      <c r="W14" s="2">
        <v>354</v>
      </c>
      <c r="X14" s="2">
        <v>4368</v>
      </c>
      <c r="Y14" s="2">
        <v>4372</v>
      </c>
      <c r="Z14" s="2">
        <f t="shared" si="1"/>
        <v>4370</v>
      </c>
      <c r="AA14" s="3" t="s">
        <v>2</v>
      </c>
      <c r="AB14" s="3" t="s">
        <v>84</v>
      </c>
      <c r="AC14" s="3">
        <v>71.7</v>
      </c>
      <c r="AD14" s="3">
        <v>234</v>
      </c>
      <c r="AE14" s="3">
        <v>94.3</v>
      </c>
      <c r="AF14" s="3">
        <v>254</v>
      </c>
      <c r="AG14" s="3">
        <v>78.3</v>
      </c>
      <c r="AH14" s="3">
        <v>141</v>
      </c>
      <c r="AI14" s="3">
        <v>62.8</v>
      </c>
      <c r="AJ14" s="3">
        <v>56.6</v>
      </c>
      <c r="AK14" s="3">
        <v>2403</v>
      </c>
      <c r="AL14" s="3">
        <v>2432</v>
      </c>
      <c r="AM14" s="3">
        <f t="shared" si="2"/>
        <v>2417.5</v>
      </c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x14ac:dyDescent="0.25">
      <c r="A15" s="1" t="s">
        <v>0</v>
      </c>
      <c r="B15" s="1" t="s">
        <v>92</v>
      </c>
      <c r="C15" s="1">
        <v>266</v>
      </c>
      <c r="D15" s="1">
        <v>1447</v>
      </c>
      <c r="E15" s="1">
        <v>301</v>
      </c>
      <c r="F15" s="1">
        <v>1566</v>
      </c>
      <c r="G15" s="1">
        <v>276</v>
      </c>
      <c r="H15" s="1">
        <v>1202</v>
      </c>
      <c r="I15" s="1">
        <v>301</v>
      </c>
      <c r="J15" s="1">
        <v>1299</v>
      </c>
      <c r="K15" s="1">
        <v>4365</v>
      </c>
      <c r="L15" s="1">
        <v>4372</v>
      </c>
      <c r="M15" s="1">
        <f t="shared" si="0"/>
        <v>4368.5</v>
      </c>
      <c r="N15" s="2" t="s">
        <v>1</v>
      </c>
      <c r="O15" s="2" t="s">
        <v>88</v>
      </c>
      <c r="P15" s="2">
        <v>443</v>
      </c>
      <c r="Q15" s="2">
        <v>1948</v>
      </c>
      <c r="R15" s="2">
        <v>489</v>
      </c>
      <c r="S15" s="2">
        <v>2140</v>
      </c>
      <c r="T15" s="2">
        <v>171</v>
      </c>
      <c r="U15" s="2">
        <v>483</v>
      </c>
      <c r="V15" s="2">
        <v>359</v>
      </c>
      <c r="W15" s="2">
        <v>1433</v>
      </c>
      <c r="X15" s="2">
        <v>3707</v>
      </c>
      <c r="Y15" s="2">
        <v>3951</v>
      </c>
      <c r="Z15" s="2">
        <f t="shared" si="1"/>
        <v>3829</v>
      </c>
      <c r="AA15" s="3" t="s">
        <v>2</v>
      </c>
      <c r="AB15" s="3" t="s">
        <v>85</v>
      </c>
      <c r="AC15" s="3">
        <v>89.2</v>
      </c>
      <c r="AD15" s="3">
        <v>365</v>
      </c>
      <c r="AE15" s="3">
        <v>105</v>
      </c>
      <c r="AF15" s="3">
        <v>375</v>
      </c>
      <c r="AG15" s="3">
        <v>63.9</v>
      </c>
      <c r="AH15" s="3">
        <v>184</v>
      </c>
      <c r="AI15" s="3">
        <v>71.400000000000006</v>
      </c>
      <c r="AJ15" s="3">
        <v>234</v>
      </c>
      <c r="AK15" s="3">
        <v>2571</v>
      </c>
      <c r="AL15" s="3">
        <v>2644</v>
      </c>
      <c r="AM15" s="3">
        <f t="shared" si="2"/>
        <v>2607.5</v>
      </c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pans="1:133" x14ac:dyDescent="0.25">
      <c r="A16" s="1" t="s">
        <v>0</v>
      </c>
      <c r="B16" s="1" t="s">
        <v>93</v>
      </c>
      <c r="C16" s="1">
        <v>216</v>
      </c>
      <c r="D16" s="1">
        <v>932</v>
      </c>
      <c r="E16" s="1">
        <v>186</v>
      </c>
      <c r="F16" s="1">
        <v>945</v>
      </c>
      <c r="G16" s="1">
        <v>118</v>
      </c>
      <c r="H16" s="1">
        <v>211</v>
      </c>
      <c r="I16" s="1">
        <v>105</v>
      </c>
      <c r="J16" s="1">
        <v>344</v>
      </c>
      <c r="K16" s="1">
        <v>4056</v>
      </c>
      <c r="L16" s="1">
        <v>4176</v>
      </c>
      <c r="M16" s="1">
        <f t="shared" si="0"/>
        <v>4116</v>
      </c>
      <c r="N16" s="2" t="s">
        <v>1</v>
      </c>
      <c r="O16" s="2" t="s">
        <v>105</v>
      </c>
      <c r="P16" s="2">
        <v>108</v>
      </c>
      <c r="Q16" s="2">
        <v>559</v>
      </c>
      <c r="R16" s="2">
        <v>146</v>
      </c>
      <c r="S16" s="2">
        <v>747</v>
      </c>
      <c r="T16" s="2">
        <v>159</v>
      </c>
      <c r="U16" s="2">
        <v>367</v>
      </c>
      <c r="V16" s="2">
        <v>168</v>
      </c>
      <c r="W16" s="2">
        <v>580</v>
      </c>
      <c r="X16" s="2">
        <v>4570</v>
      </c>
      <c r="Y16" s="2">
        <v>4586</v>
      </c>
      <c r="Z16" s="2">
        <f t="shared" si="1"/>
        <v>4578</v>
      </c>
      <c r="AA16" s="3" t="s">
        <v>2</v>
      </c>
      <c r="AB16" s="3" t="s">
        <v>86</v>
      </c>
      <c r="AC16" s="3">
        <v>66</v>
      </c>
      <c r="AD16" s="3">
        <v>171</v>
      </c>
      <c r="AE16" s="3">
        <v>56.7</v>
      </c>
      <c r="AF16" s="3">
        <v>188</v>
      </c>
      <c r="AG16" s="3">
        <v>53.8</v>
      </c>
      <c r="AH16" s="3">
        <v>71.3</v>
      </c>
      <c r="AI16" s="3">
        <v>64</v>
      </c>
      <c r="AJ16" s="3">
        <v>88.5</v>
      </c>
      <c r="AK16" s="3">
        <v>2668</v>
      </c>
      <c r="AL16" s="3">
        <v>2706</v>
      </c>
      <c r="AM16" s="3">
        <f t="shared" si="2"/>
        <v>2687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x14ac:dyDescent="0.25">
      <c r="A17" s="1" t="s">
        <v>0</v>
      </c>
      <c r="B17" s="1" t="s">
        <v>94</v>
      </c>
      <c r="C17" s="1">
        <v>137</v>
      </c>
      <c r="D17" s="1">
        <v>352</v>
      </c>
      <c r="E17" s="1">
        <v>143</v>
      </c>
      <c r="F17" s="1">
        <v>365</v>
      </c>
      <c r="G17" s="1">
        <v>114</v>
      </c>
      <c r="H17" s="1">
        <v>184</v>
      </c>
      <c r="I17" s="1">
        <v>153</v>
      </c>
      <c r="J17" s="1">
        <v>242</v>
      </c>
      <c r="K17" s="1">
        <v>4787</v>
      </c>
      <c r="L17" s="1">
        <v>4826</v>
      </c>
      <c r="M17" s="1">
        <f t="shared" si="0"/>
        <v>4806.5</v>
      </c>
      <c r="N17" s="2" t="s">
        <v>1</v>
      </c>
      <c r="O17" s="2" t="s">
        <v>106</v>
      </c>
      <c r="P17" s="2">
        <v>1641</v>
      </c>
      <c r="Q17" s="2">
        <v>7079</v>
      </c>
      <c r="R17" s="2">
        <v>1510</v>
      </c>
      <c r="S17" s="2">
        <v>8802</v>
      </c>
      <c r="T17" s="2">
        <v>1792</v>
      </c>
      <c r="U17" s="2">
        <v>7100</v>
      </c>
      <c r="V17" s="2">
        <v>1496</v>
      </c>
      <c r="W17" s="2">
        <v>9060</v>
      </c>
      <c r="X17" s="2">
        <v>4370</v>
      </c>
      <c r="Y17" s="2">
        <v>4399</v>
      </c>
      <c r="Z17" s="2">
        <f t="shared" si="1"/>
        <v>4384.5</v>
      </c>
      <c r="AA17" s="3" t="s">
        <v>2</v>
      </c>
      <c r="AB17" s="3" t="s">
        <v>117</v>
      </c>
      <c r="AC17" s="3">
        <v>82.6</v>
      </c>
      <c r="AD17" s="3">
        <v>256</v>
      </c>
      <c r="AE17" s="3">
        <v>105</v>
      </c>
      <c r="AF17" s="3">
        <v>303</v>
      </c>
      <c r="AG17" s="3">
        <v>85.5</v>
      </c>
      <c r="AH17" s="3">
        <v>158</v>
      </c>
      <c r="AI17" s="3">
        <v>92.2</v>
      </c>
      <c r="AJ17" s="3">
        <v>196</v>
      </c>
      <c r="AK17" s="3">
        <v>2718</v>
      </c>
      <c r="AL17" s="3">
        <v>2801</v>
      </c>
      <c r="AM17" s="3">
        <f t="shared" si="2"/>
        <v>2759.5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pans="1:133" x14ac:dyDescent="0.25">
      <c r="N18" s="2" t="s">
        <v>1</v>
      </c>
      <c r="O18" s="2" t="s">
        <v>91</v>
      </c>
      <c r="P18" s="2">
        <v>184</v>
      </c>
      <c r="Q18" s="2">
        <v>1062</v>
      </c>
      <c r="R18" s="2">
        <v>174</v>
      </c>
      <c r="S18" s="2">
        <v>994</v>
      </c>
      <c r="T18" s="2">
        <v>236</v>
      </c>
      <c r="U18" s="2">
        <v>23.4</v>
      </c>
      <c r="V18" s="2">
        <v>190</v>
      </c>
      <c r="W18" s="2">
        <v>516</v>
      </c>
      <c r="X18" s="2">
        <v>4805</v>
      </c>
      <c r="Y18" s="2">
        <v>4836</v>
      </c>
      <c r="Z18" s="2">
        <f t="shared" si="1"/>
        <v>4820.5</v>
      </c>
      <c r="AA18" s="3" t="s">
        <v>2</v>
      </c>
      <c r="AB18" s="3" t="s">
        <v>118</v>
      </c>
      <c r="AC18" s="3">
        <v>180</v>
      </c>
      <c r="AD18" s="3">
        <v>710</v>
      </c>
      <c r="AE18" s="3">
        <v>183</v>
      </c>
      <c r="AF18" s="3">
        <v>776</v>
      </c>
      <c r="AG18" s="3">
        <v>199</v>
      </c>
      <c r="AH18" s="3">
        <v>519</v>
      </c>
      <c r="AI18" s="3">
        <v>134</v>
      </c>
      <c r="AJ18" s="3">
        <v>579</v>
      </c>
      <c r="AK18" s="3">
        <v>3000</v>
      </c>
      <c r="AL18" s="3">
        <v>3234</v>
      </c>
      <c r="AM18" s="3">
        <f t="shared" si="2"/>
        <v>3117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pans="1:133" x14ac:dyDescent="0.25">
      <c r="N19" s="2" t="s">
        <v>1</v>
      </c>
      <c r="O19" s="2" t="s">
        <v>92</v>
      </c>
      <c r="P19" s="2">
        <v>92.9</v>
      </c>
      <c r="Q19" s="2">
        <v>229</v>
      </c>
      <c r="R19" s="2">
        <v>126</v>
      </c>
      <c r="S19" s="2">
        <v>267</v>
      </c>
      <c r="T19" s="2">
        <v>88.5</v>
      </c>
      <c r="U19" s="2">
        <v>79.8</v>
      </c>
      <c r="V19" s="2">
        <v>174</v>
      </c>
      <c r="W19" s="2">
        <v>454</v>
      </c>
      <c r="X19" s="2">
        <v>3497</v>
      </c>
      <c r="Y19" s="2">
        <v>3662</v>
      </c>
      <c r="Z19" s="2">
        <f t="shared" si="1"/>
        <v>3579.5</v>
      </c>
      <c r="AA19" s="3" t="s">
        <v>2</v>
      </c>
      <c r="AB19" s="3" t="s">
        <v>87</v>
      </c>
      <c r="AC19" s="3">
        <v>226</v>
      </c>
      <c r="AD19" s="3">
        <v>807</v>
      </c>
      <c r="AE19" s="3">
        <v>221</v>
      </c>
      <c r="AF19" s="3">
        <v>800</v>
      </c>
      <c r="AG19" s="3">
        <v>232</v>
      </c>
      <c r="AH19" s="3">
        <v>758</v>
      </c>
      <c r="AI19" s="3">
        <v>318</v>
      </c>
      <c r="AJ19" s="3">
        <v>912</v>
      </c>
      <c r="AK19" s="3">
        <v>2710</v>
      </c>
      <c r="AL19" s="3">
        <v>2867</v>
      </c>
      <c r="AM19" s="3">
        <f t="shared" si="2"/>
        <v>2788.5</v>
      </c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</row>
    <row r="20" spans="1:133" x14ac:dyDescent="0.25">
      <c r="N20" s="2" t="s">
        <v>1</v>
      </c>
      <c r="O20" s="2" t="s">
        <v>93</v>
      </c>
      <c r="P20" s="2">
        <v>253</v>
      </c>
      <c r="Q20" s="2">
        <v>810</v>
      </c>
      <c r="R20" s="2">
        <v>268</v>
      </c>
      <c r="S20" s="2">
        <v>928</v>
      </c>
      <c r="T20" s="2">
        <v>223</v>
      </c>
      <c r="U20" s="2">
        <v>398</v>
      </c>
      <c r="V20" s="2">
        <v>227</v>
      </c>
      <c r="W20" s="2">
        <v>570</v>
      </c>
      <c r="X20" s="2">
        <v>4724</v>
      </c>
      <c r="Y20" s="2">
        <v>4799</v>
      </c>
      <c r="Z20" s="2">
        <f t="shared" si="1"/>
        <v>4761.5</v>
      </c>
      <c r="AA20" s="3" t="s">
        <v>2</v>
      </c>
      <c r="AB20" s="3" t="s">
        <v>95</v>
      </c>
      <c r="AC20" s="3">
        <v>125</v>
      </c>
      <c r="AD20" s="3">
        <v>184</v>
      </c>
      <c r="AE20" s="3">
        <v>102</v>
      </c>
      <c r="AF20" s="3">
        <v>199</v>
      </c>
      <c r="AG20" s="3">
        <v>0</v>
      </c>
      <c r="AH20" s="3">
        <v>0</v>
      </c>
      <c r="AI20" s="3">
        <v>0</v>
      </c>
      <c r="AJ20" s="3">
        <v>0</v>
      </c>
      <c r="AK20" s="3">
        <v>3656</v>
      </c>
      <c r="AL20" s="3">
        <v>3724</v>
      </c>
      <c r="AM20" s="3">
        <f t="shared" si="2"/>
        <v>3690</v>
      </c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</row>
    <row r="21" spans="1:133" x14ac:dyDescent="0.25">
      <c r="N21" s="2" t="s">
        <v>1</v>
      </c>
      <c r="O21" s="2" t="s">
        <v>94</v>
      </c>
      <c r="P21" s="2">
        <v>369</v>
      </c>
      <c r="Q21" s="2">
        <v>3137</v>
      </c>
      <c r="R21" s="2">
        <v>415</v>
      </c>
      <c r="S21" s="2">
        <v>3316</v>
      </c>
      <c r="T21" s="2">
        <v>495</v>
      </c>
      <c r="U21" s="2">
        <v>1096</v>
      </c>
      <c r="V21" s="2">
        <v>491</v>
      </c>
      <c r="W21" s="2">
        <v>2250</v>
      </c>
      <c r="X21" s="2">
        <v>4699</v>
      </c>
      <c r="Y21" s="2">
        <v>4793</v>
      </c>
      <c r="Z21" s="2">
        <f t="shared" si="1"/>
        <v>4746</v>
      </c>
      <c r="AA21" s="3" t="s">
        <v>2</v>
      </c>
      <c r="AB21" s="3" t="s">
        <v>88</v>
      </c>
      <c r="AC21" s="3">
        <v>107</v>
      </c>
      <c r="AD21" s="3">
        <v>175</v>
      </c>
      <c r="AE21" s="3">
        <v>119</v>
      </c>
      <c r="AF21" s="3">
        <v>219</v>
      </c>
      <c r="AG21" s="3">
        <v>116</v>
      </c>
      <c r="AH21" s="3">
        <v>128</v>
      </c>
      <c r="AI21" s="3">
        <v>122</v>
      </c>
      <c r="AJ21" s="3">
        <v>172</v>
      </c>
      <c r="AK21" s="3">
        <v>2988</v>
      </c>
      <c r="AL21" s="3">
        <v>3103</v>
      </c>
      <c r="AM21" s="3">
        <f t="shared" si="2"/>
        <v>3045.5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</row>
    <row r="22" spans="1:133" x14ac:dyDescent="0.25">
      <c r="N22" s="2" t="s">
        <v>1</v>
      </c>
      <c r="O22" s="2" t="s">
        <v>107</v>
      </c>
      <c r="P22" s="2">
        <v>331</v>
      </c>
      <c r="Q22" s="2">
        <v>1498</v>
      </c>
      <c r="R22" s="2">
        <v>337</v>
      </c>
      <c r="S22" s="2">
        <v>1450</v>
      </c>
      <c r="T22" s="2">
        <v>290</v>
      </c>
      <c r="U22" s="2">
        <v>330</v>
      </c>
      <c r="V22" s="2">
        <v>405</v>
      </c>
      <c r="W22" s="2">
        <v>1650</v>
      </c>
      <c r="X22" s="2">
        <v>4807</v>
      </c>
      <c r="Y22" s="2">
        <v>4875</v>
      </c>
      <c r="Z22" s="2">
        <f t="shared" si="1"/>
        <v>4841</v>
      </c>
      <c r="AA22" s="3" t="s">
        <v>2</v>
      </c>
      <c r="AB22" s="3" t="s">
        <v>89</v>
      </c>
      <c r="AC22" s="3">
        <v>57.6</v>
      </c>
      <c r="AD22" s="3">
        <v>119</v>
      </c>
      <c r="AE22" s="3">
        <v>65.900000000000006</v>
      </c>
      <c r="AF22" s="3">
        <v>139</v>
      </c>
      <c r="AG22" s="3">
        <v>70</v>
      </c>
      <c r="AH22" s="3">
        <v>71</v>
      </c>
      <c r="AI22" s="3">
        <v>45.3</v>
      </c>
      <c r="AJ22" s="3">
        <v>96</v>
      </c>
      <c r="AK22" s="3">
        <v>3220</v>
      </c>
      <c r="AL22" s="3">
        <v>3272</v>
      </c>
      <c r="AM22" s="3">
        <f t="shared" si="2"/>
        <v>3246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</row>
    <row r="23" spans="1:133" x14ac:dyDescent="0.25">
      <c r="N23" s="2" t="s">
        <v>1</v>
      </c>
      <c r="O23" s="2" t="s">
        <v>108</v>
      </c>
      <c r="P23" s="2">
        <v>86.5</v>
      </c>
      <c r="Q23" s="2">
        <v>227</v>
      </c>
      <c r="R23" s="2">
        <v>89</v>
      </c>
      <c r="S23" s="2">
        <v>193</v>
      </c>
      <c r="T23" s="2">
        <v>80.2</v>
      </c>
      <c r="U23" s="2">
        <v>190</v>
      </c>
      <c r="V23" s="2">
        <v>79.099999999999994</v>
      </c>
      <c r="W23" s="2">
        <v>201</v>
      </c>
      <c r="X23" s="2">
        <v>4373</v>
      </c>
      <c r="Y23" s="2">
        <v>4383</v>
      </c>
      <c r="Z23" s="2">
        <f t="shared" si="1"/>
        <v>4378</v>
      </c>
      <c r="AA23" s="3" t="s">
        <v>2</v>
      </c>
      <c r="AB23" s="3" t="s">
        <v>90</v>
      </c>
      <c r="AC23" s="3">
        <v>35.799999999999997</v>
      </c>
      <c r="AD23" s="3">
        <v>47</v>
      </c>
      <c r="AE23" s="3">
        <v>35.6</v>
      </c>
      <c r="AF23" s="3">
        <v>57.6</v>
      </c>
      <c r="AG23" s="3">
        <v>33.299999999999997</v>
      </c>
      <c r="AH23" s="3">
        <v>48.7</v>
      </c>
      <c r="AI23" s="3">
        <v>37</v>
      </c>
      <c r="AJ23" s="3">
        <v>28</v>
      </c>
      <c r="AK23" s="3">
        <v>4532</v>
      </c>
      <c r="AL23" s="3">
        <v>4550</v>
      </c>
      <c r="AM23" s="3">
        <f t="shared" si="2"/>
        <v>4541</v>
      </c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</row>
    <row r="24" spans="1:133" x14ac:dyDescent="0.25">
      <c r="N24" s="2" t="s">
        <v>1</v>
      </c>
      <c r="O24" s="2" t="s">
        <v>109</v>
      </c>
      <c r="P24" s="2">
        <v>119</v>
      </c>
      <c r="Q24" s="2">
        <v>248</v>
      </c>
      <c r="R24" s="2">
        <v>105</v>
      </c>
      <c r="S24" s="2">
        <v>248</v>
      </c>
      <c r="T24" s="2">
        <v>97</v>
      </c>
      <c r="U24" s="2">
        <v>246</v>
      </c>
      <c r="V24" s="2">
        <v>96</v>
      </c>
      <c r="W24" s="2">
        <v>264</v>
      </c>
      <c r="X24" s="2">
        <v>4367</v>
      </c>
      <c r="Y24" s="2">
        <v>4372</v>
      </c>
      <c r="Z24" s="2">
        <f t="shared" si="1"/>
        <v>4369.5</v>
      </c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</row>
    <row r="25" spans="1:133" x14ac:dyDescent="0.25"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</row>
    <row r="26" spans="1:133" x14ac:dyDescent="0.25"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</row>
    <row r="27" spans="1:133" x14ac:dyDescent="0.25"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</row>
    <row r="28" spans="1:133" x14ac:dyDescent="0.25"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</row>
    <row r="29" spans="1:133" x14ac:dyDescent="0.25"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</row>
    <row r="30" spans="1:133" x14ac:dyDescent="0.25"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</row>
    <row r="31" spans="1:133" x14ac:dyDescent="0.25"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</row>
    <row r="32" spans="1:133" x14ac:dyDescent="0.25"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</row>
    <row r="33" spans="69:133" x14ac:dyDescent="0.25"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</row>
    <row r="34" spans="69:133" x14ac:dyDescent="0.25"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</row>
    <row r="35" spans="69:133" x14ac:dyDescent="0.25"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</row>
    <row r="36" spans="69:133" x14ac:dyDescent="0.25"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</row>
    <row r="37" spans="69:133" x14ac:dyDescent="0.25"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</row>
    <row r="38" spans="69:133" x14ac:dyDescent="0.25"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</row>
    <row r="39" spans="69:133" x14ac:dyDescent="0.25"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</row>
    <row r="40" spans="69:133" x14ac:dyDescent="0.25"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</row>
    <row r="41" spans="69:133" x14ac:dyDescent="0.25"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</row>
    <row r="42" spans="69:133" x14ac:dyDescent="0.25"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</row>
    <row r="43" spans="69:133" x14ac:dyDescent="0.25"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</row>
    <row r="44" spans="69:133" x14ac:dyDescent="0.25"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</row>
    <row r="45" spans="69:133" x14ac:dyDescent="0.25"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</row>
    <row r="46" spans="69:133" x14ac:dyDescent="0.25"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</row>
    <row r="47" spans="69:133" x14ac:dyDescent="0.25"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</row>
    <row r="48" spans="69:133" x14ac:dyDescent="0.25"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</row>
    <row r="49" spans="69:133" x14ac:dyDescent="0.25"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</row>
    <row r="50" spans="69:133" x14ac:dyDescent="0.25"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</row>
    <row r="51" spans="69:133" x14ac:dyDescent="0.25"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</row>
    <row r="52" spans="69:133" x14ac:dyDescent="0.25"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</row>
    <row r="53" spans="69:133" x14ac:dyDescent="0.25"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</row>
    <row r="54" spans="69:133" x14ac:dyDescent="0.25"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</row>
    <row r="55" spans="69:133" x14ac:dyDescent="0.25"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</row>
    <row r="56" spans="69:133" x14ac:dyDescent="0.25"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</row>
    <row r="57" spans="69:133" x14ac:dyDescent="0.25"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</row>
    <row r="58" spans="69:133" x14ac:dyDescent="0.25"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</row>
    <row r="59" spans="69:133" x14ac:dyDescent="0.25"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</row>
    <row r="60" spans="69:133" x14ac:dyDescent="0.25"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</row>
    <row r="61" spans="69:133" x14ac:dyDescent="0.25"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</row>
    <row r="62" spans="69:133" x14ac:dyDescent="0.25"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</row>
    <row r="63" spans="69:133" x14ac:dyDescent="0.25"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</row>
    <row r="64" spans="69:133" x14ac:dyDescent="0.25"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</row>
    <row r="65" spans="69:133" x14ac:dyDescent="0.25"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</row>
    <row r="66" spans="69:133" x14ac:dyDescent="0.25"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</row>
    <row r="67" spans="69:133" x14ac:dyDescent="0.25"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</row>
    <row r="68" spans="69:133" x14ac:dyDescent="0.25"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</row>
    <row r="69" spans="69:133" x14ac:dyDescent="0.25"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</row>
    <row r="70" spans="69:133" x14ac:dyDescent="0.25"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</row>
    <row r="71" spans="69:133" x14ac:dyDescent="0.25"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</row>
    <row r="72" spans="69:133" x14ac:dyDescent="0.25"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</row>
    <row r="73" spans="69:133" x14ac:dyDescent="0.25"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</row>
    <row r="74" spans="69:133" x14ac:dyDescent="0.25"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</row>
    <row r="75" spans="69:133" x14ac:dyDescent="0.25"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</row>
    <row r="76" spans="69:133" x14ac:dyDescent="0.25"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</row>
    <row r="77" spans="69:133" x14ac:dyDescent="0.25"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</row>
    <row r="78" spans="69:133" x14ac:dyDescent="0.25"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</row>
    <row r="79" spans="69:133" x14ac:dyDescent="0.25"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</row>
    <row r="80" spans="69:133" x14ac:dyDescent="0.25"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</row>
    <row r="81" spans="69:133" x14ac:dyDescent="0.25"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</row>
    <row r="82" spans="69:133" x14ac:dyDescent="0.25"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</row>
    <row r="83" spans="69:133" x14ac:dyDescent="0.25"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</row>
    <row r="84" spans="69:133" x14ac:dyDescent="0.25"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</row>
    <row r="85" spans="69:133" x14ac:dyDescent="0.25"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</row>
    <row r="86" spans="69:133" x14ac:dyDescent="0.25"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</row>
    <row r="87" spans="69:133" x14ac:dyDescent="0.25"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</row>
    <row r="88" spans="69:133" x14ac:dyDescent="0.25"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</row>
    <row r="89" spans="69:133" x14ac:dyDescent="0.25"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</row>
    <row r="90" spans="69:133" x14ac:dyDescent="0.25"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</row>
    <row r="91" spans="69:133" x14ac:dyDescent="0.25"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</row>
    <row r="92" spans="69:133" x14ac:dyDescent="0.25"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</row>
    <row r="93" spans="69:133" x14ac:dyDescent="0.25"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</row>
    <row r="94" spans="69:133" x14ac:dyDescent="0.25"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</row>
    <row r="95" spans="69:133" x14ac:dyDescent="0.25"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</row>
    <row r="96" spans="69:133" x14ac:dyDescent="0.25"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</row>
    <row r="97" spans="69:133" x14ac:dyDescent="0.25"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</row>
    <row r="98" spans="69:133" x14ac:dyDescent="0.25"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</row>
    <row r="99" spans="69:133" x14ac:dyDescent="0.25"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</row>
    <row r="100" spans="69:133" x14ac:dyDescent="0.25"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</row>
    <row r="101" spans="69:133" x14ac:dyDescent="0.25"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</row>
    <row r="102" spans="69:133" x14ac:dyDescent="0.25"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</row>
    <row r="103" spans="69:133" x14ac:dyDescent="0.25"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</row>
    <row r="104" spans="69:133" x14ac:dyDescent="0.25"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</row>
    <row r="105" spans="69:133" x14ac:dyDescent="0.25"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</row>
    <row r="106" spans="69:133" x14ac:dyDescent="0.25"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</row>
    <row r="107" spans="69:133" x14ac:dyDescent="0.25"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</row>
    <row r="108" spans="69:133" x14ac:dyDescent="0.25"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</row>
    <row r="109" spans="69:133" x14ac:dyDescent="0.25"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</row>
    <row r="110" spans="69:133" x14ac:dyDescent="0.25"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</row>
    <row r="111" spans="69:133" x14ac:dyDescent="0.25"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</row>
    <row r="112" spans="69:133" x14ac:dyDescent="0.25"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</row>
    <row r="113" spans="69:133" x14ac:dyDescent="0.25"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</row>
    <row r="114" spans="69:133" x14ac:dyDescent="0.25"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</row>
    <row r="115" spans="69:133" x14ac:dyDescent="0.25"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</row>
    <row r="116" spans="69:133" x14ac:dyDescent="0.25"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</row>
    <row r="117" spans="69:133" x14ac:dyDescent="0.25"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</row>
    <row r="118" spans="69:133" x14ac:dyDescent="0.25"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</row>
    <row r="119" spans="69:133" x14ac:dyDescent="0.25"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</row>
    <row r="120" spans="69:133" x14ac:dyDescent="0.25"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</row>
    <row r="121" spans="69:133" x14ac:dyDescent="0.25"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</row>
    <row r="122" spans="69:133" x14ac:dyDescent="0.25"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</row>
    <row r="123" spans="69:133" x14ac:dyDescent="0.25"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</row>
    <row r="124" spans="69:133" x14ac:dyDescent="0.25"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</row>
    <row r="125" spans="69:133" x14ac:dyDescent="0.25"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</row>
    <row r="126" spans="69:133" x14ac:dyDescent="0.25"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</row>
    <row r="127" spans="69:133" x14ac:dyDescent="0.25"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</row>
    <row r="128" spans="69:133" x14ac:dyDescent="0.25"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</row>
    <row r="129" spans="69:133" x14ac:dyDescent="0.25"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</row>
    <row r="130" spans="69:133" x14ac:dyDescent="0.25"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</row>
    <row r="131" spans="69:133" x14ac:dyDescent="0.25"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</row>
    <row r="132" spans="69:133" x14ac:dyDescent="0.25"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</row>
    <row r="133" spans="69:133" x14ac:dyDescent="0.25"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</row>
    <row r="134" spans="69:133" x14ac:dyDescent="0.25"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</row>
    <row r="135" spans="69:133" x14ac:dyDescent="0.25"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</row>
    <row r="136" spans="69:133" x14ac:dyDescent="0.25"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</row>
    <row r="137" spans="69:133" x14ac:dyDescent="0.25"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</row>
    <row r="138" spans="69:133" x14ac:dyDescent="0.25"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</row>
    <row r="139" spans="69:133" x14ac:dyDescent="0.25"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</row>
    <row r="140" spans="69:133" x14ac:dyDescent="0.25"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</row>
    <row r="141" spans="69:133" x14ac:dyDescent="0.25"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</row>
    <row r="142" spans="69:133" x14ac:dyDescent="0.25"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</row>
    <row r="143" spans="69:133" x14ac:dyDescent="0.25"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</row>
    <row r="144" spans="69:133" x14ac:dyDescent="0.25"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</row>
    <row r="145" spans="69:133" x14ac:dyDescent="0.25"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</row>
    <row r="146" spans="69:133" x14ac:dyDescent="0.25"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</row>
    <row r="147" spans="69:133" x14ac:dyDescent="0.25"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</row>
    <row r="148" spans="69:133" x14ac:dyDescent="0.25"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</row>
    <row r="149" spans="69:133" x14ac:dyDescent="0.25"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</row>
    <row r="150" spans="69:133" x14ac:dyDescent="0.25"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</row>
    <row r="151" spans="69:133" x14ac:dyDescent="0.25"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</row>
    <row r="152" spans="69:133" x14ac:dyDescent="0.25"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</row>
    <row r="153" spans="69:133" x14ac:dyDescent="0.25"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</row>
    <row r="154" spans="69:133" x14ac:dyDescent="0.25"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</row>
    <row r="155" spans="69:133" x14ac:dyDescent="0.25"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</row>
    <row r="156" spans="69:133" x14ac:dyDescent="0.25"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</row>
    <row r="157" spans="69:133" x14ac:dyDescent="0.25"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</row>
    <row r="158" spans="69:133" x14ac:dyDescent="0.25"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</row>
    <row r="159" spans="69:133" x14ac:dyDescent="0.25"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</row>
    <row r="160" spans="69:133" x14ac:dyDescent="0.25"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</row>
    <row r="161" spans="69:133" x14ac:dyDescent="0.25"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</row>
    <row r="162" spans="69:133" x14ac:dyDescent="0.25"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</row>
    <row r="163" spans="69:133" x14ac:dyDescent="0.25"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</row>
    <row r="164" spans="69:133" x14ac:dyDescent="0.25"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</row>
    <row r="165" spans="69:133" x14ac:dyDescent="0.25"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</row>
    <row r="166" spans="69:133" x14ac:dyDescent="0.25"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</row>
    <row r="167" spans="69:133" x14ac:dyDescent="0.25"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</row>
    <row r="168" spans="69:133" x14ac:dyDescent="0.25"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</row>
    <row r="169" spans="69:133" x14ac:dyDescent="0.25"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</row>
    <row r="170" spans="69:133" x14ac:dyDescent="0.25"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</row>
    <row r="171" spans="69:133" x14ac:dyDescent="0.25"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</row>
    <row r="172" spans="69:133" x14ac:dyDescent="0.25"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</row>
    <row r="173" spans="69:133" x14ac:dyDescent="0.25"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</row>
    <row r="174" spans="69:133" x14ac:dyDescent="0.25"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</row>
    <row r="175" spans="69:133" x14ac:dyDescent="0.25"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</row>
    <row r="176" spans="69:133" x14ac:dyDescent="0.25"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</row>
    <row r="177" spans="69:133" x14ac:dyDescent="0.25"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</row>
    <row r="178" spans="69:133" x14ac:dyDescent="0.25"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</row>
    <row r="179" spans="69:133" x14ac:dyDescent="0.25"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</row>
    <row r="180" spans="69:133" x14ac:dyDescent="0.25"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</row>
    <row r="181" spans="69:133" x14ac:dyDescent="0.25"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</row>
    <row r="182" spans="69:133" x14ac:dyDescent="0.25"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</row>
    <row r="183" spans="69:133" x14ac:dyDescent="0.25"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</row>
    <row r="184" spans="69:133" x14ac:dyDescent="0.25"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</row>
    <row r="185" spans="69:133" x14ac:dyDescent="0.25"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</row>
    <row r="186" spans="69:133" x14ac:dyDescent="0.25"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</row>
    <row r="187" spans="69:133" x14ac:dyDescent="0.25"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</row>
    <row r="188" spans="69:133" x14ac:dyDescent="0.25"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</row>
    <row r="189" spans="69:133" x14ac:dyDescent="0.25"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</row>
    <row r="190" spans="69:133" x14ac:dyDescent="0.25"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</row>
    <row r="191" spans="69:133" x14ac:dyDescent="0.25"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</row>
    <row r="192" spans="69:133" x14ac:dyDescent="0.25"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</row>
    <row r="193" spans="69:133" x14ac:dyDescent="0.25"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</row>
    <row r="194" spans="69:133" x14ac:dyDescent="0.25"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</row>
    <row r="195" spans="69:133" x14ac:dyDescent="0.25"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</row>
    <row r="196" spans="69:133" x14ac:dyDescent="0.25"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</row>
    <row r="197" spans="69:133" x14ac:dyDescent="0.25"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</row>
    <row r="198" spans="69:133" x14ac:dyDescent="0.25"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</row>
    <row r="199" spans="69:133" x14ac:dyDescent="0.25"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</row>
    <row r="200" spans="69:133" x14ac:dyDescent="0.25"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</row>
    <row r="201" spans="69:133" x14ac:dyDescent="0.25"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</row>
    <row r="202" spans="69:133" x14ac:dyDescent="0.25"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2022-11-02T20:35:22Z</dcterms:created>
  <dcterms:modified xsi:type="dcterms:W3CDTF">2023-03-13T18:52:48Z</dcterms:modified>
</cp:coreProperties>
</file>