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mattlang/Dropbox/Matt/2025/Winter/ECON2/"/>
    </mc:Choice>
  </mc:AlternateContent>
  <xr:revisionPtr revIDLastSave="0" documentId="13_ncr:1_{AA6F6A7D-FF70-1F42-9450-B0F44010C8AC}" xr6:coauthVersionLast="47" xr6:coauthVersionMax="47" xr10:uidLastSave="{00000000-0000-0000-0000-000000000000}"/>
  <bookViews>
    <workbookView xWindow="36300" yWindow="1620" windowWidth="16100" windowHeight="18880" xr2:uid="{5BE04234-547A-4CB8-BBD2-D189D531731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6" i="1" l="1"/>
  <c r="D116" i="1"/>
  <c r="B116" i="1"/>
  <c r="A117" i="1" s="1"/>
  <c r="F102" i="1"/>
  <c r="D102" i="1"/>
  <c r="B102" i="1"/>
  <c r="A103" i="1" s="1"/>
  <c r="A98" i="1"/>
  <c r="A97" i="1"/>
  <c r="L96" i="1"/>
  <c r="A112" i="1" s="1"/>
  <c r="L92" i="1"/>
  <c r="A125" i="1" s="1"/>
  <c r="A107" i="1" l="1"/>
  <c r="A110" i="1"/>
  <c r="A111" i="1"/>
  <c r="A93" i="1"/>
  <c r="A96" i="1"/>
  <c r="A121" i="1"/>
  <c r="A124" i="1"/>
  <c r="A73" i="1" l="1"/>
  <c r="A74" i="1" s="1"/>
  <c r="A70" i="1"/>
  <c r="F82" i="1" s="1"/>
  <c r="A41" i="1"/>
  <c r="A39" i="1"/>
  <c r="A40" i="1"/>
  <c r="A36" i="1"/>
  <c r="A28" i="1"/>
  <c r="A25" i="1"/>
  <c r="A30" i="1"/>
  <c r="A19" i="1"/>
  <c r="A29" i="1"/>
  <c r="A18" i="1"/>
  <c r="A14" i="1"/>
  <c r="A17" i="1"/>
  <c r="A75" i="1" l="1"/>
  <c r="C82" i="1"/>
  <c r="D82" i="1"/>
  <c r="E82" i="1"/>
  <c r="A46" i="1"/>
  <c r="C55" i="1" s="1"/>
  <c r="A49" i="1"/>
  <c r="D55" i="1" l="1"/>
  <c r="F55" i="1"/>
  <c r="E55" i="1"/>
</calcChain>
</file>

<file path=xl/sharedStrings.xml><?xml version="1.0" encoding="utf-8"?>
<sst xmlns="http://schemas.openxmlformats.org/spreadsheetml/2006/main" count="82" uniqueCount="52">
  <si>
    <t>Year 1</t>
  </si>
  <si>
    <t>Year 2</t>
  </si>
  <si>
    <t>Product</t>
  </si>
  <si>
    <t>Quantity</t>
  </si>
  <si>
    <t>Price</t>
  </si>
  <si>
    <t>Cell Phones</t>
  </si>
  <si>
    <t>Food</t>
  </si>
  <si>
    <t>Cars</t>
  </si>
  <si>
    <t>Coffee</t>
  </si>
  <si>
    <t>Coffee Beans</t>
  </si>
  <si>
    <t>Homes</t>
  </si>
  <si>
    <t>Correct Answer</t>
  </si>
  <si>
    <t>Alternative Answers</t>
  </si>
  <si>
    <t>Suppose that a simple economy produces only four goods and​ services:cell phones, homes, coffee​ drinks, and coffee beans. Assume all of the coffee beans are used in the production of the coffee drinks. Using the information in the above​ table, nominal GDP in year 1 for this simple economy equals.</t>
  </si>
  <si>
    <t>Considering the same simple economy, what is the nominal GDP in year 2?</t>
  </si>
  <si>
    <t>Considering the same simple economy, what is the real GDP in year 2, assuming year 1 is the base year?</t>
  </si>
  <si>
    <t>Considering the same simple economy, what is the GDP deflator in year 2, using year 1 as the base year?</t>
  </si>
  <si>
    <t>GDP Deflator Year 3</t>
  </si>
  <si>
    <t>A</t>
  </si>
  <si>
    <t>B</t>
  </si>
  <si>
    <t>C</t>
  </si>
  <si>
    <t>D</t>
  </si>
  <si>
    <t>Correct</t>
  </si>
  <si>
    <t>GDP</t>
  </si>
  <si>
    <t>CPI</t>
  </si>
  <si>
    <t>iPhones</t>
  </si>
  <si>
    <t>Base Year (2019)</t>
  </si>
  <si>
    <t>Assume the market basket for the consumer price index has three products, Cars, Food and iPhones, with the following values in 2019 and 2020 for price and quantity. The Consumer Price Index for 2020 equals</t>
  </si>
  <si>
    <t>Alternates</t>
  </si>
  <si>
    <t>Continue to consider the simple economy from the previous question. Assume that the CPI value for the next year (2021) is 146. What was the inflation rate, according to the CPI, between years 2017 and 2018?</t>
  </si>
  <si>
    <t>Q23</t>
  </si>
  <si>
    <t>Consider the data in the table below for a simple economy. The unemployment rate for this simple economy equals</t>
  </si>
  <si>
    <t>Total Population</t>
  </si>
  <si>
    <t>Working-Age Population</t>
  </si>
  <si>
    <t>Employed</t>
  </si>
  <si>
    <t>Unemployed</t>
  </si>
  <si>
    <t>Labor Force</t>
  </si>
  <si>
    <t xml:space="preserve"> x </t>
  </si>
  <si>
    <t>100 percent</t>
  </si>
  <si>
    <t>Part-Time</t>
  </si>
  <si>
    <t>Marginally Attached</t>
  </si>
  <si>
    <t>Part-Time Unemployed+</t>
  </si>
  <si>
    <t>Q24</t>
  </si>
  <si>
    <t>Involuntary Part-Time</t>
  </si>
  <si>
    <t xml:space="preserve">Assume that of the employed workers </t>
  </si>
  <si>
    <t xml:space="preserve"> are </t>
  </si>
  <si>
    <t xml:space="preserve"> The unemployment rate adjusting for the </t>
  </si>
  <si>
    <t xml:space="preserve"> would equal</t>
  </si>
  <si>
    <t>Assume that of the employed workers 2000 are involuntary part-time. The unemployment rate adjusting for the involuntary part-time workers would equal</t>
  </si>
  <si>
    <t xml:space="preserve"> </t>
  </si>
  <si>
    <t>Q25</t>
  </si>
  <si>
    <t>Assume that of the employed workers 1000 are marginally attached. The unemployment rate adjusting for the marginally attached workers would 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</si>
</sst>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Arial"/>
      <family val="2"/>
    </font>
    <font>
      <sz val="11"/>
      <color rgb="FF000000"/>
      <name val="Source Sans Pro"/>
      <family val="2"/>
    </font>
    <font>
      <sz val="12"/>
      <color rgb="FF2D4554"/>
      <name val="Source Sans Pro"/>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0" fillId="0" borderId="0" xfId="0" applyAlignment="1">
      <alignment horizontal="left"/>
    </xf>
    <xf numFmtId="0" fontId="0" fillId="0" borderId="0" xfId="0" applyAlignment="1">
      <alignment horizontal="center"/>
    </xf>
    <xf numFmtId="2" fontId="0" fillId="0" borderId="0" xfId="1" applyNumberFormat="1" applyFont="1" applyAlignment="1">
      <alignment horizontal="center"/>
    </xf>
    <xf numFmtId="0" fontId="3" fillId="0" borderId="0" xfId="0" applyFont="1"/>
    <xf numFmtId="0" fontId="4" fillId="0" borderId="0" xfId="0" applyFont="1"/>
    <xf numFmtId="0" fontId="5"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applyAlignment="1">
      <alignment horizontal="center"/>
    </xf>
    <xf numFmtId="0"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B054-5F45-4549-98F9-D610DEA9D7C9}">
  <dimension ref="A3:L125"/>
  <sheetViews>
    <sheetView tabSelected="1" topLeftCell="A81" zoomScale="110" zoomScaleNormal="110" workbookViewId="0">
      <selection activeCell="C81" sqref="C81"/>
    </sheetView>
  </sheetViews>
  <sheetFormatPr baseColWidth="10" defaultColWidth="8.83203125" defaultRowHeight="15" x14ac:dyDescent="0.2"/>
  <cols>
    <col min="1" max="1" width="20" customWidth="1"/>
    <col min="2" max="2" width="13.83203125" customWidth="1"/>
    <col min="3" max="3" width="14.1640625" customWidth="1"/>
    <col min="4" max="4" width="12.6640625" bestFit="1" customWidth="1"/>
    <col min="11" max="11" width="24.83203125" bestFit="1" customWidth="1"/>
  </cols>
  <sheetData>
    <row r="3" spans="1:8" x14ac:dyDescent="0.2">
      <c r="A3" t="s">
        <v>23</v>
      </c>
    </row>
    <row r="6" spans="1:8" x14ac:dyDescent="0.2">
      <c r="E6" s="12" t="s">
        <v>0</v>
      </c>
      <c r="F6" s="12"/>
      <c r="G6" s="12" t="s">
        <v>1</v>
      </c>
      <c r="H6" s="12"/>
    </row>
    <row r="7" spans="1:8" x14ac:dyDescent="0.2">
      <c r="D7" s="1" t="s">
        <v>2</v>
      </c>
      <c r="E7" s="2" t="s">
        <v>3</v>
      </c>
      <c r="F7" s="2" t="s">
        <v>4</v>
      </c>
      <c r="G7" s="2" t="s">
        <v>3</v>
      </c>
      <c r="H7" s="2" t="s">
        <v>4</v>
      </c>
    </row>
    <row r="8" spans="1:8" x14ac:dyDescent="0.2">
      <c r="D8" s="3" t="s">
        <v>5</v>
      </c>
      <c r="E8" s="4">
        <v>200</v>
      </c>
      <c r="F8" s="5">
        <v>20</v>
      </c>
      <c r="G8" s="4">
        <v>300</v>
      </c>
      <c r="H8" s="5">
        <v>15</v>
      </c>
    </row>
    <row r="9" spans="1:8" x14ac:dyDescent="0.2">
      <c r="D9" s="3" t="s">
        <v>10</v>
      </c>
      <c r="E9" s="4">
        <v>50</v>
      </c>
      <c r="F9" s="5">
        <v>1000</v>
      </c>
      <c r="G9" s="4">
        <v>100</v>
      </c>
      <c r="H9" s="5">
        <v>1000</v>
      </c>
    </row>
    <row r="10" spans="1:8" x14ac:dyDescent="0.2">
      <c r="D10" s="3" t="s">
        <v>8</v>
      </c>
      <c r="E10" s="4">
        <v>250</v>
      </c>
      <c r="F10" s="5">
        <v>10</v>
      </c>
      <c r="G10" s="4">
        <v>100</v>
      </c>
      <c r="H10" s="5">
        <v>20</v>
      </c>
    </row>
    <row r="11" spans="1:8" x14ac:dyDescent="0.2">
      <c r="D11" s="3" t="s">
        <v>9</v>
      </c>
      <c r="E11" s="4">
        <v>2540</v>
      </c>
      <c r="F11" s="5">
        <v>2</v>
      </c>
      <c r="G11" s="4">
        <v>100</v>
      </c>
      <c r="H11" s="5">
        <v>2.5</v>
      </c>
    </row>
    <row r="12" spans="1:8" x14ac:dyDescent="0.2">
      <c r="A12" t="s">
        <v>13</v>
      </c>
    </row>
    <row r="13" spans="1:8" x14ac:dyDescent="0.2">
      <c r="A13" t="s">
        <v>11</v>
      </c>
    </row>
    <row r="14" spans="1:8" x14ac:dyDescent="0.2">
      <c r="A14">
        <f>E8*F8+E9*F9+E10*F10</f>
        <v>56500</v>
      </c>
    </row>
    <row r="16" spans="1:8" x14ac:dyDescent="0.2">
      <c r="A16" t="s">
        <v>12</v>
      </c>
    </row>
    <row r="17" spans="1:1" x14ac:dyDescent="0.2">
      <c r="A17">
        <f>E8*F8+E9*F9+E10*F10+E11*F11</f>
        <v>61580</v>
      </c>
    </row>
    <row r="18" spans="1:1" x14ac:dyDescent="0.2">
      <c r="A18">
        <f>(E8*F8+E9*F9)*8</f>
        <v>432000</v>
      </c>
    </row>
    <row r="19" spans="1:1" x14ac:dyDescent="0.2">
      <c r="A19">
        <f>(E8*F8+E9*F9+E10*F10+E11*F11)/2</f>
        <v>30790</v>
      </c>
    </row>
    <row r="22" spans="1:1" x14ac:dyDescent="0.2">
      <c r="A22" s="7" t="s">
        <v>14</v>
      </c>
    </row>
    <row r="24" spans="1:1" x14ac:dyDescent="0.2">
      <c r="A24" t="s">
        <v>11</v>
      </c>
    </row>
    <row r="25" spans="1:1" x14ac:dyDescent="0.2">
      <c r="A25">
        <f>G8*H8+G9*H9+G10*H10</f>
        <v>106500</v>
      </c>
    </row>
    <row r="27" spans="1:1" x14ac:dyDescent="0.2">
      <c r="A27" t="s">
        <v>12</v>
      </c>
    </row>
    <row r="28" spans="1:1" x14ac:dyDescent="0.2">
      <c r="A28">
        <f>G8*H8+G9*H9+G10*H10+G11*H11</f>
        <v>106750</v>
      </c>
    </row>
    <row r="29" spans="1:1" x14ac:dyDescent="0.2">
      <c r="A29">
        <f>G8*H8+G9*H9+G10*H10-G11*H11</f>
        <v>106250</v>
      </c>
    </row>
    <row r="30" spans="1:1" x14ac:dyDescent="0.2">
      <c r="A30">
        <f>(G8*H8+G9*H9+G10*H10+G11*H11)/2</f>
        <v>53375</v>
      </c>
    </row>
    <row r="33" spans="1:1" x14ac:dyDescent="0.2">
      <c r="A33" s="8" t="s">
        <v>15</v>
      </c>
    </row>
    <row r="35" spans="1:1" x14ac:dyDescent="0.2">
      <c r="A35" t="s">
        <v>11</v>
      </c>
    </row>
    <row r="36" spans="1:1" x14ac:dyDescent="0.2">
      <c r="A36">
        <f>G8*F8+G9*F9+G10*F10</f>
        <v>107000</v>
      </c>
    </row>
    <row r="38" spans="1:1" x14ac:dyDescent="0.2">
      <c r="A38" t="s">
        <v>12</v>
      </c>
    </row>
    <row r="39" spans="1:1" x14ac:dyDescent="0.2">
      <c r="A39">
        <f>G8*F8+G9*F9+G10*F10+G11*F11</f>
        <v>107200</v>
      </c>
    </row>
    <row r="40" spans="1:1" x14ac:dyDescent="0.2">
      <c r="A40">
        <f>G8*F8+G9*F9+G10*F10-G11*F11</f>
        <v>106800</v>
      </c>
    </row>
    <row r="41" spans="1:1" x14ac:dyDescent="0.2">
      <c r="A41">
        <f>(G19*H19+G20*H20+G21*H21+G22*H22)/2</f>
        <v>0</v>
      </c>
    </row>
    <row r="43" spans="1:1" x14ac:dyDescent="0.2">
      <c r="A43" s="8" t="s">
        <v>16</v>
      </c>
    </row>
    <row r="45" spans="1:1" x14ac:dyDescent="0.2">
      <c r="A45" t="s">
        <v>11</v>
      </c>
    </row>
    <row r="46" spans="1:1" x14ac:dyDescent="0.2">
      <c r="A46">
        <f>(A25/A36)*100</f>
        <v>99.532710280373834</v>
      </c>
    </row>
    <row r="48" spans="1:1" x14ac:dyDescent="0.2">
      <c r="A48" t="s">
        <v>12</v>
      </c>
    </row>
    <row r="49" spans="1:6" x14ac:dyDescent="0.2">
      <c r="A49">
        <f>(A28/A39)*100</f>
        <v>99.580223880597018</v>
      </c>
    </row>
    <row r="50" spans="1:6" x14ac:dyDescent="0.2">
      <c r="A50">
        <v>129.54</v>
      </c>
    </row>
    <row r="51" spans="1:6" x14ac:dyDescent="0.2">
      <c r="A51">
        <v>132.19999999999999</v>
      </c>
    </row>
    <row r="52" spans="1:6" x14ac:dyDescent="0.2">
      <c r="C52" t="s">
        <v>18</v>
      </c>
      <c r="D52" t="s">
        <v>19</v>
      </c>
      <c r="E52" t="s">
        <v>20</v>
      </c>
      <c r="F52" t="s">
        <v>21</v>
      </c>
    </row>
    <row r="53" spans="1:6" x14ac:dyDescent="0.2">
      <c r="A53" t="s">
        <v>17</v>
      </c>
      <c r="C53">
        <v>110</v>
      </c>
      <c r="D53">
        <v>142</v>
      </c>
      <c r="E53">
        <v>144</v>
      </c>
      <c r="F53">
        <v>146</v>
      </c>
    </row>
    <row r="55" spans="1:6" x14ac:dyDescent="0.2">
      <c r="A55" t="s">
        <v>22</v>
      </c>
      <c r="C55">
        <f>100*(C53-$A46)/$A46</f>
        <v>10.516431924882625</v>
      </c>
      <c r="D55">
        <f t="shared" ref="D55:F55" si="0">100*(D53-$A46)/$A46</f>
        <v>42.666666666666664</v>
      </c>
      <c r="E55">
        <f t="shared" si="0"/>
        <v>44.676056338028168</v>
      </c>
      <c r="F55">
        <f t="shared" si="0"/>
        <v>46.685446009389672</v>
      </c>
    </row>
    <row r="59" spans="1:6" x14ac:dyDescent="0.2">
      <c r="A59" t="s">
        <v>24</v>
      </c>
    </row>
    <row r="61" spans="1:6" ht="16" x14ac:dyDescent="0.2">
      <c r="A61" s="9"/>
      <c r="B61" s="9"/>
      <c r="C61" s="10" t="s">
        <v>26</v>
      </c>
      <c r="D61" s="9">
        <v>2020</v>
      </c>
    </row>
    <row r="62" spans="1:6" x14ac:dyDescent="0.2">
      <c r="A62" s="9" t="s">
        <v>2</v>
      </c>
      <c r="B62" s="9" t="s">
        <v>3</v>
      </c>
      <c r="C62" s="9" t="s">
        <v>4</v>
      </c>
      <c r="D62" s="9" t="s">
        <v>4</v>
      </c>
    </row>
    <row r="63" spans="1:6" x14ac:dyDescent="0.2">
      <c r="A63" t="s">
        <v>7</v>
      </c>
      <c r="B63" s="4">
        <v>100</v>
      </c>
      <c r="C63" s="11">
        <v>10</v>
      </c>
      <c r="D63" s="11">
        <v>30</v>
      </c>
    </row>
    <row r="64" spans="1:6" x14ac:dyDescent="0.2">
      <c r="A64" t="s">
        <v>6</v>
      </c>
      <c r="B64" s="4">
        <v>25</v>
      </c>
      <c r="C64" s="11">
        <v>60</v>
      </c>
      <c r="D64" s="11">
        <v>30</v>
      </c>
    </row>
    <row r="65" spans="1:6" x14ac:dyDescent="0.2">
      <c r="A65" t="s">
        <v>25</v>
      </c>
      <c r="B65" s="4">
        <v>50</v>
      </c>
      <c r="C65" s="11">
        <v>40</v>
      </c>
      <c r="D65" s="11">
        <v>40</v>
      </c>
    </row>
    <row r="67" spans="1:6" x14ac:dyDescent="0.2">
      <c r="A67" s="8" t="s">
        <v>27</v>
      </c>
    </row>
    <row r="69" spans="1:6" x14ac:dyDescent="0.2">
      <c r="A69" t="s">
        <v>11</v>
      </c>
    </row>
    <row r="70" spans="1:6" x14ac:dyDescent="0.2">
      <c r="A70">
        <f>100*(B63*D63+B64*D64+B65*D65)/(B63*C63+B64*C64+B65*C65)</f>
        <v>127.77777777777777</v>
      </c>
    </row>
    <row r="72" spans="1:6" x14ac:dyDescent="0.2">
      <c r="A72" t="s">
        <v>28</v>
      </c>
    </row>
    <row r="73" spans="1:6" x14ac:dyDescent="0.2">
      <c r="A73">
        <f>100*(B63*C63+B64*C64+B65*C65)/(B63*D63+B64*D64+B65*D65)</f>
        <v>78.260869565217391</v>
      </c>
    </row>
    <row r="74" spans="1:6" x14ac:dyDescent="0.2">
      <c r="A74">
        <f>A73+100</f>
        <v>178.26086956521738</v>
      </c>
    </row>
    <row r="75" spans="1:6" x14ac:dyDescent="0.2">
      <c r="A75">
        <f>A70*0.9</f>
        <v>115</v>
      </c>
    </row>
    <row r="77" spans="1:6" x14ac:dyDescent="0.2">
      <c r="A77" s="8" t="s">
        <v>29</v>
      </c>
    </row>
    <row r="79" spans="1:6" x14ac:dyDescent="0.2">
      <c r="C79" t="s">
        <v>18</v>
      </c>
      <c r="D79" t="s">
        <v>19</v>
      </c>
      <c r="E79" t="s">
        <v>20</v>
      </c>
      <c r="F79" t="s">
        <v>21</v>
      </c>
    </row>
    <row r="80" spans="1:6" x14ac:dyDescent="0.2">
      <c r="A80" t="s">
        <v>17</v>
      </c>
      <c r="C80">
        <v>119</v>
      </c>
      <c r="D80">
        <v>142</v>
      </c>
      <c r="E80">
        <v>144</v>
      </c>
      <c r="F80">
        <v>146</v>
      </c>
    </row>
    <row r="82" spans="1:12" x14ac:dyDescent="0.2">
      <c r="A82" t="s">
        <v>22</v>
      </c>
      <c r="C82">
        <f>100*(C80-$A70)/$A70</f>
        <v>-6.8695652173912993</v>
      </c>
      <c r="D82">
        <f>100*(D80-$A70)/$A70</f>
        <v>11.130434782608701</v>
      </c>
      <c r="E82">
        <f>100*(E80-$A70)/$A70</f>
        <v>12.695652173913048</v>
      </c>
      <c r="F82">
        <f>100*(F80-$A70)/$A70</f>
        <v>14.260869565217398</v>
      </c>
    </row>
    <row r="85" spans="1:12" x14ac:dyDescent="0.2">
      <c r="A85" t="s">
        <v>30</v>
      </c>
    </row>
    <row r="86" spans="1:12" x14ac:dyDescent="0.2">
      <c r="A86" s="6" t="s">
        <v>31</v>
      </c>
    </row>
    <row r="87" spans="1:12" x14ac:dyDescent="0.2">
      <c r="K87" t="s">
        <v>32</v>
      </c>
      <c r="L87">
        <v>100000</v>
      </c>
    </row>
    <row r="88" spans="1:12" x14ac:dyDescent="0.2">
      <c r="K88" t="s">
        <v>33</v>
      </c>
      <c r="L88">
        <v>80000</v>
      </c>
    </row>
    <row r="89" spans="1:12" x14ac:dyDescent="0.2">
      <c r="K89" t="s">
        <v>34</v>
      </c>
      <c r="L89">
        <v>45000</v>
      </c>
    </row>
    <row r="90" spans="1:12" x14ac:dyDescent="0.2">
      <c r="K90" t="s">
        <v>35</v>
      </c>
      <c r="L90">
        <v>5000</v>
      </c>
    </row>
    <row r="92" spans="1:12" x14ac:dyDescent="0.2">
      <c r="A92" t="s">
        <v>11</v>
      </c>
      <c r="K92" t="s">
        <v>36</v>
      </c>
      <c r="L92">
        <f>L89+L90</f>
        <v>50000</v>
      </c>
    </row>
    <row r="93" spans="1:12" x14ac:dyDescent="0.2">
      <c r="A93" t="str">
        <f>CONCATENATE(L90, "/", L92,B93,C93)</f>
        <v>5000/50000 x 100 percent</v>
      </c>
      <c r="B93" t="s">
        <v>37</v>
      </c>
      <c r="C93" t="s">
        <v>38</v>
      </c>
      <c r="K93" t="s">
        <v>39</v>
      </c>
      <c r="L93">
        <v>4000</v>
      </c>
    </row>
    <row r="94" spans="1:12" x14ac:dyDescent="0.2">
      <c r="K94" t="s">
        <v>40</v>
      </c>
      <c r="L94">
        <v>4000</v>
      </c>
    </row>
    <row r="95" spans="1:12" x14ac:dyDescent="0.2">
      <c r="A95" t="s">
        <v>12</v>
      </c>
    </row>
    <row r="96" spans="1:12" x14ac:dyDescent="0.2">
      <c r="A96" t="str">
        <f>CONCATENATE(L89, "/", L92,B93,C93)</f>
        <v>45000/50000 x 100 percent</v>
      </c>
      <c r="K96" t="s">
        <v>41</v>
      </c>
      <c r="L96">
        <f>L90+L93*0.5</f>
        <v>7000</v>
      </c>
    </row>
    <row r="97" spans="1:11" x14ac:dyDescent="0.2">
      <c r="A97" t="str">
        <f>CONCATENATE(L90, "/", L88,B93,C93)</f>
        <v>5000/80000 x 100 percent</v>
      </c>
    </row>
    <row r="98" spans="1:11" x14ac:dyDescent="0.2">
      <c r="A98" t="str">
        <f>CONCATENATE(L89, "/", L88,B93,C93)</f>
        <v>45000/80000 x 100 percent</v>
      </c>
    </row>
    <row r="101" spans="1:11" x14ac:dyDescent="0.2">
      <c r="A101" t="s">
        <v>42</v>
      </c>
      <c r="B101" t="s">
        <v>43</v>
      </c>
    </row>
    <row r="102" spans="1:11" x14ac:dyDescent="0.2">
      <c r="A102" t="s">
        <v>44</v>
      </c>
      <c r="B102">
        <f>IF(B101="Involuntary Part-Time", L93,L94)</f>
        <v>4000</v>
      </c>
      <c r="C102" t="s">
        <v>45</v>
      </c>
      <c r="D102" t="str">
        <f>IF(B101="Involuntary Part-Time", "involuntary part-time.", "marginally attached.")</f>
        <v>involuntary part-time.</v>
      </c>
      <c r="E102" t="s">
        <v>46</v>
      </c>
      <c r="F102" t="str">
        <f>IF(B101="Involuntary Part-Time", "involuntary part-time workers", "marginally attached workers")</f>
        <v>involuntary part-time workers</v>
      </c>
      <c r="G102" t="s">
        <v>47</v>
      </c>
    </row>
    <row r="103" spans="1:11" x14ac:dyDescent="0.2">
      <c r="A103" t="str">
        <f>CONCATENATE(A102,B102,C102,D102,E102,F102,G102)</f>
        <v>Assume that of the employed workers 4000 are involuntary part-time. The unemployment rate adjusting for the involuntary part-time workers would equal</v>
      </c>
    </row>
    <row r="104" spans="1:11" x14ac:dyDescent="0.2">
      <c r="A104" t="s">
        <v>48</v>
      </c>
      <c r="K104" t="s">
        <v>49</v>
      </c>
    </row>
    <row r="106" spans="1:11" x14ac:dyDescent="0.2">
      <c r="A106" t="s">
        <v>11</v>
      </c>
    </row>
    <row r="107" spans="1:11" x14ac:dyDescent="0.2">
      <c r="A107" t="str">
        <f>CONCATENATE(L96, "/", L92,B93,C93)</f>
        <v>7000/50000 x 100 percent</v>
      </c>
    </row>
    <row r="109" spans="1:11" x14ac:dyDescent="0.2">
      <c r="A109" t="s">
        <v>12</v>
      </c>
    </row>
    <row r="110" spans="1:11" x14ac:dyDescent="0.2">
      <c r="A110" t="str">
        <f>CONCATENATE(L96+1000, "/", L92,B93,C93)</f>
        <v>8000/50000 x 100 percent</v>
      </c>
    </row>
    <row r="111" spans="1:11" x14ac:dyDescent="0.2">
      <c r="A111" t="str">
        <f>CONCATENATE(L96, "/", L92+500,B93,C93)</f>
        <v>7000/50500 x 100 percent</v>
      </c>
    </row>
    <row r="112" spans="1:11" x14ac:dyDescent="0.2">
      <c r="A112" t="str">
        <f>CONCATENATE(L96, "/", L88,B93,C93)</f>
        <v>7000/80000 x 100 percent</v>
      </c>
    </row>
    <row r="115" spans="1:7" x14ac:dyDescent="0.2">
      <c r="A115" t="s">
        <v>50</v>
      </c>
      <c r="B115" t="s">
        <v>40</v>
      </c>
    </row>
    <row r="116" spans="1:7" x14ac:dyDescent="0.2">
      <c r="A116" t="s">
        <v>44</v>
      </c>
      <c r="B116">
        <f>IF(B115="Involuntary Part-Time", L93,L94)</f>
        <v>4000</v>
      </c>
      <c r="C116" t="s">
        <v>45</v>
      </c>
      <c r="D116" t="str">
        <f>IF(B115="Involuntary Part-Time", "involuntary part-time.", "marginally attached.")</f>
        <v>marginally attached.</v>
      </c>
      <c r="E116" t="s">
        <v>46</v>
      </c>
      <c r="F116" t="str">
        <f>IF(B115="Involuntary Part-Time", "involuntary part-time workers", "marginally attached workers")</f>
        <v>marginally attached workers</v>
      </c>
      <c r="G116" t="s">
        <v>47</v>
      </c>
    </row>
    <row r="117" spans="1:7" x14ac:dyDescent="0.2">
      <c r="A117" t="str">
        <f>CONCATENATE(A116,B116,C116,D116,E116,F116,G116)</f>
        <v>Assume that of the employed workers 4000 are marginally attached. The unemployment rate adjusting for the marginally attached workers would equal</v>
      </c>
    </row>
    <row r="118" spans="1:7" x14ac:dyDescent="0.2">
      <c r="A118" t="s">
        <v>51</v>
      </c>
    </row>
    <row r="120" spans="1:7" x14ac:dyDescent="0.2">
      <c r="A120" t="s">
        <v>11</v>
      </c>
    </row>
    <row r="121" spans="1:7" x14ac:dyDescent="0.2">
      <c r="A121" t="str">
        <f>CONCATENATE(L90+L94, "/", L92+L94,B93,C93)</f>
        <v>9000/54000 x 100 percent</v>
      </c>
    </row>
    <row r="123" spans="1:7" x14ac:dyDescent="0.2">
      <c r="A123" t="s">
        <v>12</v>
      </c>
    </row>
    <row r="124" spans="1:7" x14ac:dyDescent="0.2">
      <c r="A124" t="str">
        <f>CONCATENATE(L90+L94, "/", L92,B93,C93)</f>
        <v>9000/50000 x 100 percent</v>
      </c>
    </row>
    <row r="125" spans="1:7" x14ac:dyDescent="0.2">
      <c r="A125" t="str">
        <f>CONCATENATE(L90, "/", L92+L94,B93,C93)</f>
        <v>5000/54000 x 100 percent</v>
      </c>
    </row>
  </sheetData>
  <mergeCells count="2">
    <mergeCell ref="E6:F6"/>
    <mergeCell ref="G6:H6"/>
  </mergeCells>
  <dataValidations count="1">
    <dataValidation type="list" allowBlank="1" showInputMessage="1" showErrorMessage="1" sqref="B101 B115" xr:uid="{2753D622-3D8D-4E8C-A17F-E5F128B29107}">
      <formula1>"Involuntary Part-Time, Marginally Attached"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Lang</dc:creator>
  <cp:lastModifiedBy>Matthew Lang</cp:lastModifiedBy>
  <dcterms:created xsi:type="dcterms:W3CDTF">2022-01-26T23:35:16Z</dcterms:created>
  <dcterms:modified xsi:type="dcterms:W3CDTF">2025-01-29T19:56:44Z</dcterms:modified>
</cp:coreProperties>
</file>