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cruz/Documents/MSBA Files/Spring Courses/Learning Structures and Time Series/HW2/"/>
    </mc:Choice>
  </mc:AlternateContent>
  <xr:revisionPtr revIDLastSave="0" documentId="13_ncr:1_{6E5C0293-FBC7-804D-B3AF-D7F9E619ABA4}" xr6:coauthVersionLast="45" xr6:coauthVersionMax="46" xr10:uidLastSave="{00000000-0000-0000-0000-000000000000}"/>
  <bookViews>
    <workbookView xWindow="0" yWindow="4960" windowWidth="28800" windowHeight="8880" xr2:uid="{2B34894B-759F-4465-8070-71D23519748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Q2" i="2" l="1"/>
  <c r="P2" i="2"/>
  <c r="O2" i="2"/>
  <c r="M101" i="3" l="1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G5" i="3"/>
  <c r="K4" i="3" s="1"/>
  <c r="F5" i="3"/>
  <c r="K99" i="3" s="1"/>
  <c r="M4" i="3"/>
  <c r="G4" i="3"/>
  <c r="F4" i="3"/>
  <c r="E4" i="3"/>
  <c r="J2" i="3" s="1"/>
  <c r="M3" i="3"/>
  <c r="G3" i="3"/>
  <c r="I6" i="3" s="1"/>
  <c r="F3" i="3"/>
  <c r="E3" i="3"/>
  <c r="I99" i="3" s="1"/>
  <c r="Q2" i="3"/>
  <c r="O2" i="3"/>
  <c r="M2" i="3"/>
  <c r="I68" i="2"/>
  <c r="H68" i="2"/>
  <c r="G68" i="2"/>
  <c r="I67" i="2"/>
  <c r="H67" i="2"/>
  <c r="G67" i="2"/>
  <c r="I66" i="2"/>
  <c r="H66" i="2"/>
  <c r="G66" i="2"/>
  <c r="I65" i="2"/>
  <c r="H65" i="2"/>
  <c r="G65" i="2"/>
  <c r="I64" i="2"/>
  <c r="H64" i="2"/>
  <c r="G64" i="2"/>
  <c r="I63" i="2"/>
  <c r="H63" i="2"/>
  <c r="G63" i="2"/>
  <c r="I62" i="2"/>
  <c r="H62" i="2"/>
  <c r="G62" i="2"/>
  <c r="I61" i="2"/>
  <c r="H61" i="2"/>
  <c r="G61" i="2"/>
  <c r="I60" i="2"/>
  <c r="H60" i="2"/>
  <c r="G60" i="2"/>
  <c r="I59" i="2"/>
  <c r="H59" i="2"/>
  <c r="G59" i="2"/>
  <c r="I58" i="2"/>
  <c r="H58" i="2"/>
  <c r="G58" i="2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I51" i="2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2" i="2"/>
  <c r="H2" i="2"/>
  <c r="G2" i="2"/>
  <c r="I3" i="3" l="1"/>
  <c r="I5" i="3"/>
  <c r="I8" i="3"/>
  <c r="I11" i="3"/>
  <c r="I14" i="3"/>
  <c r="I17" i="3"/>
  <c r="I20" i="3"/>
  <c r="I23" i="3"/>
  <c r="I26" i="3"/>
  <c r="I29" i="3"/>
  <c r="I32" i="3"/>
  <c r="I35" i="3"/>
  <c r="I38" i="3"/>
  <c r="I41" i="3"/>
  <c r="I44" i="3"/>
  <c r="I47" i="3"/>
  <c r="I50" i="3"/>
  <c r="I53" i="3"/>
  <c r="I56" i="3"/>
  <c r="I59" i="3"/>
  <c r="I62" i="3"/>
  <c r="I65" i="3"/>
  <c r="I68" i="3"/>
  <c r="I71" i="3"/>
  <c r="I74" i="3"/>
  <c r="I77" i="3"/>
  <c r="I80" i="3"/>
  <c r="I83" i="3"/>
  <c r="I86" i="3"/>
  <c r="I89" i="3"/>
  <c r="I92" i="3"/>
  <c r="I95" i="3"/>
  <c r="I98" i="3"/>
  <c r="I101" i="3"/>
  <c r="J17" i="3"/>
  <c r="J20" i="3"/>
  <c r="J26" i="3"/>
  <c r="J29" i="3"/>
  <c r="J35" i="3"/>
  <c r="J38" i="3"/>
  <c r="J41" i="3"/>
  <c r="J44" i="3"/>
  <c r="J47" i="3"/>
  <c r="J50" i="3"/>
  <c r="J53" i="3"/>
  <c r="J56" i="3"/>
  <c r="J59" i="3"/>
  <c r="J62" i="3"/>
  <c r="J65" i="3"/>
  <c r="J68" i="3"/>
  <c r="J71" i="3"/>
  <c r="J74" i="3"/>
  <c r="J77" i="3"/>
  <c r="J80" i="3"/>
  <c r="J83" i="3"/>
  <c r="J86" i="3"/>
  <c r="J89" i="3"/>
  <c r="J92" i="3"/>
  <c r="J95" i="3"/>
  <c r="J98" i="3"/>
  <c r="J101" i="3"/>
  <c r="J3" i="3"/>
  <c r="J5" i="3"/>
  <c r="J8" i="3"/>
  <c r="J11" i="3"/>
  <c r="J14" i="3"/>
  <c r="J23" i="3"/>
  <c r="J32" i="3"/>
  <c r="K3" i="3"/>
  <c r="I4" i="3"/>
  <c r="K5" i="3"/>
  <c r="K8" i="3"/>
  <c r="K11" i="3"/>
  <c r="K14" i="3"/>
  <c r="K17" i="3"/>
  <c r="K20" i="3"/>
  <c r="K23" i="3"/>
  <c r="K26" i="3"/>
  <c r="K29" i="3"/>
  <c r="K32" i="3"/>
  <c r="K35" i="3"/>
  <c r="K38" i="3"/>
  <c r="K41" i="3"/>
  <c r="K44" i="3"/>
  <c r="K47" i="3"/>
  <c r="K50" i="3"/>
  <c r="K53" i="3"/>
  <c r="K56" i="3"/>
  <c r="K59" i="3"/>
  <c r="K62" i="3"/>
  <c r="K65" i="3"/>
  <c r="K68" i="3"/>
  <c r="K71" i="3"/>
  <c r="K74" i="3"/>
  <c r="K77" i="3"/>
  <c r="K80" i="3"/>
  <c r="K83" i="3"/>
  <c r="K86" i="3"/>
  <c r="K89" i="3"/>
  <c r="K92" i="3"/>
  <c r="K95" i="3"/>
  <c r="K98" i="3"/>
  <c r="K101" i="3"/>
  <c r="K2" i="3"/>
  <c r="I7" i="3"/>
  <c r="I10" i="3"/>
  <c r="I13" i="3"/>
  <c r="I16" i="3"/>
  <c r="I19" i="3"/>
  <c r="I22" i="3"/>
  <c r="I25" i="3"/>
  <c r="I28" i="3"/>
  <c r="I31" i="3"/>
  <c r="I34" i="3"/>
  <c r="I37" i="3"/>
  <c r="I40" i="3"/>
  <c r="I43" i="3"/>
  <c r="I46" i="3"/>
  <c r="I49" i="3"/>
  <c r="I52" i="3"/>
  <c r="I55" i="3"/>
  <c r="I58" i="3"/>
  <c r="I61" i="3"/>
  <c r="I64" i="3"/>
  <c r="I67" i="3"/>
  <c r="I70" i="3"/>
  <c r="I73" i="3"/>
  <c r="I76" i="3"/>
  <c r="I79" i="3"/>
  <c r="I82" i="3"/>
  <c r="I85" i="3"/>
  <c r="I88" i="3"/>
  <c r="I91" i="3"/>
  <c r="I94" i="3"/>
  <c r="I97" i="3"/>
  <c r="I100" i="3"/>
  <c r="J7" i="3"/>
  <c r="J10" i="3"/>
  <c r="J13" i="3"/>
  <c r="J16" i="3"/>
  <c r="J19" i="3"/>
  <c r="J22" i="3"/>
  <c r="J25" i="3"/>
  <c r="J28" i="3"/>
  <c r="J31" i="3"/>
  <c r="J34" i="3"/>
  <c r="J37" i="3"/>
  <c r="J40" i="3"/>
  <c r="J43" i="3"/>
  <c r="J46" i="3"/>
  <c r="J49" i="3"/>
  <c r="J52" i="3"/>
  <c r="J55" i="3"/>
  <c r="J58" i="3"/>
  <c r="J61" i="3"/>
  <c r="J64" i="3"/>
  <c r="J67" i="3"/>
  <c r="J70" i="3"/>
  <c r="J73" i="3"/>
  <c r="J76" i="3"/>
  <c r="J79" i="3"/>
  <c r="J82" i="3"/>
  <c r="J85" i="3"/>
  <c r="J88" i="3"/>
  <c r="J91" i="3"/>
  <c r="J94" i="3"/>
  <c r="J97" i="3"/>
  <c r="J100" i="3"/>
  <c r="J4" i="3"/>
  <c r="K7" i="3"/>
  <c r="K10" i="3"/>
  <c r="K13" i="3"/>
  <c r="K16" i="3"/>
  <c r="K19" i="3"/>
  <c r="K22" i="3"/>
  <c r="K25" i="3"/>
  <c r="K28" i="3"/>
  <c r="K31" i="3"/>
  <c r="K34" i="3"/>
  <c r="K37" i="3"/>
  <c r="K40" i="3"/>
  <c r="K43" i="3"/>
  <c r="K46" i="3"/>
  <c r="K49" i="3"/>
  <c r="K52" i="3"/>
  <c r="K55" i="3"/>
  <c r="K58" i="3"/>
  <c r="K61" i="3"/>
  <c r="K64" i="3"/>
  <c r="K67" i="3"/>
  <c r="K70" i="3"/>
  <c r="K73" i="3"/>
  <c r="K76" i="3"/>
  <c r="K79" i="3"/>
  <c r="K82" i="3"/>
  <c r="K85" i="3"/>
  <c r="K88" i="3"/>
  <c r="K91" i="3"/>
  <c r="K94" i="3"/>
  <c r="K97" i="3"/>
  <c r="K100" i="3"/>
  <c r="I9" i="3"/>
  <c r="I12" i="3"/>
  <c r="I15" i="3"/>
  <c r="I18" i="3"/>
  <c r="I21" i="3"/>
  <c r="I24" i="3"/>
  <c r="I27" i="3"/>
  <c r="I30" i="3"/>
  <c r="I33" i="3"/>
  <c r="I36" i="3"/>
  <c r="I39" i="3"/>
  <c r="I42" i="3"/>
  <c r="I45" i="3"/>
  <c r="I48" i="3"/>
  <c r="I51" i="3"/>
  <c r="I54" i="3"/>
  <c r="I57" i="3"/>
  <c r="I60" i="3"/>
  <c r="I63" i="3"/>
  <c r="I66" i="3"/>
  <c r="I69" i="3"/>
  <c r="I72" i="3"/>
  <c r="I75" i="3"/>
  <c r="I78" i="3"/>
  <c r="I81" i="3"/>
  <c r="I84" i="3"/>
  <c r="I87" i="3"/>
  <c r="I90" i="3"/>
  <c r="I93" i="3"/>
  <c r="I96" i="3"/>
  <c r="I2" i="3"/>
  <c r="J6" i="3"/>
  <c r="N6" i="3" s="1"/>
  <c r="J9" i="3"/>
  <c r="J12" i="3"/>
  <c r="J15" i="3"/>
  <c r="J18" i="3"/>
  <c r="J21" i="3"/>
  <c r="J24" i="3"/>
  <c r="J27" i="3"/>
  <c r="J30" i="3"/>
  <c r="J33" i="3"/>
  <c r="J36" i="3"/>
  <c r="J39" i="3"/>
  <c r="J42" i="3"/>
  <c r="J45" i="3"/>
  <c r="J48" i="3"/>
  <c r="J51" i="3"/>
  <c r="J54" i="3"/>
  <c r="J57" i="3"/>
  <c r="J60" i="3"/>
  <c r="J63" i="3"/>
  <c r="J66" i="3"/>
  <c r="J69" i="3"/>
  <c r="J72" i="3"/>
  <c r="J75" i="3"/>
  <c r="J78" i="3"/>
  <c r="J81" i="3"/>
  <c r="J84" i="3"/>
  <c r="J87" i="3"/>
  <c r="J90" i="3"/>
  <c r="J93" i="3"/>
  <c r="J96" i="3"/>
  <c r="J99" i="3"/>
  <c r="K6" i="3"/>
  <c r="K9" i="3"/>
  <c r="K12" i="3"/>
  <c r="K15" i="3"/>
  <c r="K18" i="3"/>
  <c r="K21" i="3"/>
  <c r="K24" i="3"/>
  <c r="K27" i="3"/>
  <c r="K30" i="3"/>
  <c r="K33" i="3"/>
  <c r="K36" i="3"/>
  <c r="K39" i="3"/>
  <c r="K42" i="3"/>
  <c r="K45" i="3"/>
  <c r="K48" i="3"/>
  <c r="K51" i="3"/>
  <c r="K54" i="3"/>
  <c r="K57" i="3"/>
  <c r="K60" i="3"/>
  <c r="K63" i="3"/>
  <c r="K66" i="3"/>
  <c r="K69" i="3"/>
  <c r="K72" i="3"/>
  <c r="K75" i="3"/>
  <c r="K78" i="3"/>
  <c r="K81" i="3"/>
  <c r="K84" i="3"/>
  <c r="K87" i="3"/>
  <c r="K90" i="3"/>
  <c r="K93" i="3"/>
  <c r="K96" i="3"/>
  <c r="N61" i="3" l="1"/>
  <c r="N22" i="3"/>
  <c r="U30" i="3"/>
  <c r="N77" i="3"/>
  <c r="N41" i="3"/>
  <c r="N5" i="3"/>
  <c r="N80" i="3"/>
  <c r="N21" i="3"/>
  <c r="U31" i="3"/>
  <c r="N90" i="3"/>
  <c r="N54" i="3"/>
  <c r="N18" i="3"/>
  <c r="N91" i="3"/>
  <c r="N55" i="3"/>
  <c r="N19" i="3"/>
  <c r="N74" i="3"/>
  <c r="N38" i="3"/>
  <c r="N3" i="3"/>
  <c r="N87" i="3"/>
  <c r="N15" i="3"/>
  <c r="N88" i="3"/>
  <c r="N52" i="3"/>
  <c r="N16" i="3"/>
  <c r="V81" i="3"/>
  <c r="N71" i="3"/>
  <c r="N35" i="3"/>
  <c r="N60" i="3"/>
  <c r="U72" i="3"/>
  <c r="N51" i="3"/>
  <c r="N84" i="3"/>
  <c r="N12" i="3"/>
  <c r="V71" i="3"/>
  <c r="N85" i="3"/>
  <c r="N49" i="3"/>
  <c r="N13" i="3"/>
  <c r="V42" i="3"/>
  <c r="N68" i="3"/>
  <c r="N32" i="3"/>
  <c r="V46" i="3"/>
  <c r="N58" i="3"/>
  <c r="N48" i="3"/>
  <c r="U94" i="3"/>
  <c r="N81" i="3"/>
  <c r="N45" i="3"/>
  <c r="N9" i="3"/>
  <c r="U59" i="3"/>
  <c r="N82" i="3"/>
  <c r="N46" i="3"/>
  <c r="N10" i="3"/>
  <c r="N4" i="3"/>
  <c r="U93" i="3"/>
  <c r="N101" i="3"/>
  <c r="N65" i="3"/>
  <c r="N29" i="3"/>
  <c r="N24" i="3"/>
  <c r="N97" i="3"/>
  <c r="T98" i="3"/>
  <c r="N25" i="3"/>
  <c r="N94" i="3"/>
  <c r="T79" i="3"/>
  <c r="N78" i="3"/>
  <c r="N42" i="3"/>
  <c r="N79" i="3"/>
  <c r="N43" i="3"/>
  <c r="N7" i="3"/>
  <c r="N98" i="3"/>
  <c r="N62" i="3"/>
  <c r="T63" i="3"/>
  <c r="N26" i="3"/>
  <c r="Y2" i="3"/>
  <c r="U65" i="3" s="1"/>
  <c r="N75" i="3"/>
  <c r="N39" i="3"/>
  <c r="V98" i="3"/>
  <c r="N76" i="3"/>
  <c r="N40" i="3"/>
  <c r="T41" i="3"/>
  <c r="Z3" i="3"/>
  <c r="V96" i="3" s="1"/>
  <c r="Z2" i="3"/>
  <c r="V40" i="3" s="1"/>
  <c r="V3" i="3"/>
  <c r="N95" i="3"/>
  <c r="N59" i="3"/>
  <c r="T60" i="3"/>
  <c r="N23" i="3"/>
  <c r="Y3" i="3"/>
  <c r="U50" i="3" s="1"/>
  <c r="N57" i="3"/>
  <c r="V64" i="3"/>
  <c r="V97" i="3"/>
  <c r="V61" i="3"/>
  <c r="V25" i="3"/>
  <c r="U49" i="3"/>
  <c r="N72" i="3"/>
  <c r="N36" i="3"/>
  <c r="V95" i="3"/>
  <c r="V59" i="3"/>
  <c r="V23" i="3"/>
  <c r="U86" i="3"/>
  <c r="N73" i="3"/>
  <c r="N37" i="3"/>
  <c r="V66" i="3"/>
  <c r="V30" i="3"/>
  <c r="U48" i="3"/>
  <c r="N92" i="3"/>
  <c r="N56" i="3"/>
  <c r="N20" i="3"/>
  <c r="N96" i="3"/>
  <c r="N44" i="3"/>
  <c r="V43" i="3"/>
  <c r="V58" i="3"/>
  <c r="V22" i="3"/>
  <c r="U82" i="3"/>
  <c r="N69" i="3"/>
  <c r="N33" i="3"/>
  <c r="V92" i="3"/>
  <c r="V56" i="3"/>
  <c r="V20" i="3"/>
  <c r="U11" i="3"/>
  <c r="N70" i="3"/>
  <c r="N34" i="3"/>
  <c r="V99" i="3"/>
  <c r="V63" i="3"/>
  <c r="V27" i="3"/>
  <c r="U81" i="3"/>
  <c r="N89" i="3"/>
  <c r="N53" i="3"/>
  <c r="N17" i="3"/>
  <c r="V13" i="3"/>
  <c r="N8" i="3"/>
  <c r="N93" i="3"/>
  <c r="V79" i="3"/>
  <c r="V91" i="3"/>
  <c r="V19" i="3"/>
  <c r="N30" i="3"/>
  <c r="V53" i="3"/>
  <c r="V17" i="3"/>
  <c r="U44" i="3"/>
  <c r="N67" i="3"/>
  <c r="N31" i="3"/>
  <c r="V60" i="3"/>
  <c r="N86" i="3"/>
  <c r="N50" i="3"/>
  <c r="N14" i="3"/>
  <c r="N99" i="3"/>
  <c r="V83" i="3"/>
  <c r="V10" i="3"/>
  <c r="V44" i="3"/>
  <c r="V7" i="3"/>
  <c r="V94" i="3"/>
  <c r="V55" i="3"/>
  <c r="U79" i="3"/>
  <c r="U43" i="3"/>
  <c r="N66" i="3"/>
  <c r="V88" i="3"/>
  <c r="V52" i="3"/>
  <c r="V16" i="3"/>
  <c r="X3" i="3"/>
  <c r="T32" i="3" s="1"/>
  <c r="X2" i="3"/>
  <c r="T3" i="3"/>
  <c r="R2" i="3"/>
  <c r="P2" i="3"/>
  <c r="N2" i="3"/>
  <c r="N63" i="3"/>
  <c r="N27" i="3"/>
  <c r="V86" i="3"/>
  <c r="V50" i="3"/>
  <c r="V14" i="3"/>
  <c r="U77" i="3"/>
  <c r="U41" i="3"/>
  <c r="N100" i="3"/>
  <c r="N64" i="3"/>
  <c r="N28" i="3"/>
  <c r="V93" i="3"/>
  <c r="V57" i="3"/>
  <c r="V21" i="3"/>
  <c r="U9" i="3"/>
  <c r="U75" i="3"/>
  <c r="U39" i="3"/>
  <c r="N83" i="3"/>
  <c r="N47" i="3"/>
  <c r="N11" i="3"/>
  <c r="T100" i="3" l="1"/>
  <c r="T7" i="3"/>
  <c r="T87" i="3"/>
  <c r="U8" i="3"/>
  <c r="T94" i="3"/>
  <c r="U15" i="3"/>
  <c r="U34" i="3"/>
  <c r="U84" i="3"/>
  <c r="T76" i="3"/>
  <c r="T80" i="3"/>
  <c r="U19" i="3"/>
  <c r="T5" i="3"/>
  <c r="U95" i="3"/>
  <c r="V34" i="3"/>
  <c r="V18" i="3"/>
  <c r="V78" i="3"/>
  <c r="T17" i="3"/>
  <c r="U27" i="3"/>
  <c r="U32" i="3"/>
  <c r="U69" i="3"/>
  <c r="T9" i="3"/>
  <c r="T45" i="3"/>
  <c r="U24" i="3"/>
  <c r="T96" i="3"/>
  <c r="T77" i="3"/>
  <c r="U16" i="3"/>
  <c r="T99" i="3"/>
  <c r="U55" i="3"/>
  <c r="V32" i="3"/>
  <c r="V70" i="3"/>
  <c r="U38" i="3"/>
  <c r="T14" i="3"/>
  <c r="T13" i="3"/>
  <c r="T61" i="3"/>
  <c r="T88" i="3"/>
  <c r="U66" i="3"/>
  <c r="U68" i="3"/>
  <c r="T22" i="3"/>
  <c r="U4" i="3"/>
  <c r="T16" i="3"/>
  <c r="U42" i="3"/>
  <c r="U67" i="3"/>
  <c r="U52" i="3"/>
  <c r="U20" i="3"/>
  <c r="U91" i="3"/>
  <c r="T25" i="3"/>
  <c r="V39" i="3"/>
  <c r="V68" i="3"/>
  <c r="V49" i="3"/>
  <c r="T36" i="3"/>
  <c r="T53" i="3"/>
  <c r="U100" i="3"/>
  <c r="U102" i="3"/>
  <c r="U5" i="3"/>
  <c r="T81" i="3"/>
  <c r="V15" i="3"/>
  <c r="T34" i="3"/>
  <c r="U51" i="3"/>
  <c r="U17" i="3"/>
  <c r="U88" i="3"/>
  <c r="U54" i="3"/>
  <c r="U56" i="3"/>
  <c r="V31" i="3"/>
  <c r="V85" i="3"/>
  <c r="V75" i="3"/>
  <c r="T49" i="3"/>
  <c r="T33" i="3"/>
  <c r="T50" i="3"/>
  <c r="T85" i="3"/>
  <c r="U71" i="3"/>
  <c r="V12" i="3"/>
  <c r="V41" i="3"/>
  <c r="V51" i="3"/>
  <c r="U12" i="3"/>
  <c r="T18" i="3"/>
  <c r="T35" i="3"/>
  <c r="T97" i="3"/>
  <c r="V102" i="3"/>
  <c r="T37" i="3"/>
  <c r="T58" i="3"/>
  <c r="U87" i="3"/>
  <c r="U53" i="3"/>
  <c r="V28" i="3"/>
  <c r="U90" i="3"/>
  <c r="U92" i="3"/>
  <c r="V67" i="3"/>
  <c r="T30" i="3"/>
  <c r="T11" i="3"/>
  <c r="T10" i="3"/>
  <c r="U61" i="3"/>
  <c r="U25" i="3"/>
  <c r="T72" i="3"/>
  <c r="T89" i="3"/>
  <c r="V54" i="3"/>
  <c r="V48" i="3"/>
  <c r="V77" i="3"/>
  <c r="V47" i="3"/>
  <c r="V87" i="3"/>
  <c r="U40" i="3"/>
  <c r="U76" i="3"/>
  <c r="T12" i="3"/>
  <c r="T29" i="3"/>
  <c r="T28" i="3"/>
  <c r="U6" i="3"/>
  <c r="V24" i="3"/>
  <c r="T70" i="3"/>
  <c r="T21" i="3"/>
  <c r="T38" i="3"/>
  <c r="U70" i="3"/>
  <c r="U33" i="3"/>
  <c r="U89" i="3"/>
  <c r="U35" i="3"/>
  <c r="V4" i="3"/>
  <c r="V29" i="3"/>
  <c r="U64" i="3"/>
  <c r="V37" i="3"/>
  <c r="T69" i="3"/>
  <c r="T86" i="3"/>
  <c r="U97" i="3"/>
  <c r="U37" i="3"/>
  <c r="V84" i="3"/>
  <c r="T6" i="3"/>
  <c r="T23" i="3"/>
  <c r="T31" i="3"/>
  <c r="T54" i="3"/>
  <c r="T71" i="3"/>
  <c r="U10" i="3"/>
  <c r="T73" i="3"/>
  <c r="U36" i="3"/>
  <c r="V33" i="3"/>
  <c r="V26" i="3"/>
  <c r="V90" i="3"/>
  <c r="V36" i="3"/>
  <c r="V65" i="3"/>
  <c r="T95" i="3"/>
  <c r="T66" i="3"/>
  <c r="T47" i="3"/>
  <c r="T46" i="3"/>
  <c r="V74" i="3"/>
  <c r="V73" i="3"/>
  <c r="U21" i="3"/>
  <c r="U29" i="3"/>
  <c r="T20" i="3"/>
  <c r="T19" i="3"/>
  <c r="U80" i="3"/>
  <c r="U78" i="3"/>
  <c r="T48" i="3"/>
  <c r="T65" i="3"/>
  <c r="T64" i="3"/>
  <c r="V89" i="3"/>
  <c r="U7" i="3"/>
  <c r="U46" i="3"/>
  <c r="T57" i="3"/>
  <c r="T74" i="3"/>
  <c r="U13" i="3"/>
  <c r="V11" i="3"/>
  <c r="V69" i="3"/>
  <c r="V62" i="3"/>
  <c r="U74" i="3"/>
  <c r="V72" i="3"/>
  <c r="V101" i="3"/>
  <c r="U28" i="3"/>
  <c r="U18" i="3"/>
  <c r="U26" i="3"/>
  <c r="U63" i="3"/>
  <c r="T4" i="3"/>
  <c r="T42" i="3"/>
  <c r="V80" i="3"/>
  <c r="T90" i="3"/>
  <c r="U3" i="3"/>
  <c r="T8" i="3"/>
  <c r="V82" i="3"/>
  <c r="T83" i="3"/>
  <c r="T82" i="3"/>
  <c r="U60" i="3"/>
  <c r="U62" i="3"/>
  <c r="T52" i="3"/>
  <c r="U99" i="3"/>
  <c r="U101" i="3"/>
  <c r="T39" i="3"/>
  <c r="T56" i="3"/>
  <c r="T55" i="3"/>
  <c r="T62" i="3"/>
  <c r="T15" i="3"/>
  <c r="T84" i="3"/>
  <c r="T101" i="3"/>
  <c r="T67" i="3"/>
  <c r="U47" i="3"/>
  <c r="T93" i="3"/>
  <c r="U14" i="3"/>
  <c r="U85" i="3"/>
  <c r="T24" i="3"/>
  <c r="V100" i="3"/>
  <c r="V5" i="3"/>
  <c r="T27" i="3"/>
  <c r="T43" i="3"/>
  <c r="T26" i="3"/>
  <c r="T102" i="3"/>
  <c r="U22" i="3"/>
  <c r="T59" i="3"/>
  <c r="U96" i="3"/>
  <c r="U98" i="3"/>
  <c r="V76" i="3"/>
  <c r="V9" i="3"/>
  <c r="V38" i="3"/>
  <c r="T78" i="3"/>
  <c r="T51" i="3"/>
  <c r="T68" i="3"/>
  <c r="U45" i="3"/>
  <c r="U83" i="3"/>
  <c r="T40" i="3"/>
  <c r="T44" i="3"/>
  <c r="U57" i="3"/>
  <c r="U23" i="3"/>
  <c r="U58" i="3"/>
  <c r="V6" i="3"/>
  <c r="V35" i="3"/>
  <c r="V8" i="3"/>
  <c r="V45" i="3"/>
  <c r="T75" i="3"/>
  <c r="T92" i="3"/>
  <c r="T91" i="3"/>
  <c r="U73" i="3"/>
  <c r="B10" i="1" l="1"/>
  <c r="B9" i="1"/>
  <c r="G5" i="1"/>
  <c r="F5" i="1"/>
  <c r="E5" i="1"/>
  <c r="G4" i="1"/>
  <c r="F4" i="1"/>
  <c r="E4" i="1"/>
  <c r="G3" i="1"/>
  <c r="F3" i="1"/>
  <c r="E3" i="1"/>
  <c r="H3" i="1" s="1"/>
  <c r="H4" i="1" l="1"/>
  <c r="H5" i="1"/>
</calcChain>
</file>

<file path=xl/sharedStrings.xml><?xml version="1.0" encoding="utf-8"?>
<sst xmlns="http://schemas.openxmlformats.org/spreadsheetml/2006/main" count="71" uniqueCount="53">
  <si>
    <t>Eigen Vectors</t>
  </si>
  <si>
    <t>Knowhow</t>
  </si>
  <si>
    <t>problem_solving</t>
  </si>
  <si>
    <t>accountability</t>
  </si>
  <si>
    <t>prin1</t>
  </si>
  <si>
    <t>prin2</t>
  </si>
  <si>
    <t>prin3</t>
  </si>
  <si>
    <t>prin1^2</t>
  </si>
  <si>
    <t>prin2^2</t>
  </si>
  <si>
    <t>prin3^2</t>
  </si>
  <si>
    <t>Eigen Vectors^2</t>
  </si>
  <si>
    <t>prin1.prin2</t>
  </si>
  <si>
    <t>prin2.prin3</t>
  </si>
  <si>
    <t>prin1.prin3</t>
  </si>
  <si>
    <t>Dot Product</t>
  </si>
  <si>
    <t>Sum</t>
  </si>
  <si>
    <t>Standardized knowhow</t>
  </si>
  <si>
    <t>standardized problem solving</t>
  </si>
  <si>
    <t>standardized account -ability</t>
  </si>
  <si>
    <t>Prin1</t>
  </si>
  <si>
    <t>Prin2</t>
  </si>
  <si>
    <t>Prin3</t>
  </si>
  <si>
    <t>Original Length</t>
  </si>
  <si>
    <t>Transformed Length</t>
  </si>
  <si>
    <t>Cosine Angle</t>
  </si>
  <si>
    <t>Original</t>
  </si>
  <si>
    <t>Transformed</t>
  </si>
  <si>
    <t>job</t>
  </si>
  <si>
    <t>knowhow</t>
  </si>
  <si>
    <t>salary</t>
  </si>
  <si>
    <t>standardized knowhow</t>
  </si>
  <si>
    <t>standardized problem_solving</t>
  </si>
  <si>
    <t>standardized accountability</t>
  </si>
  <si>
    <t>Orthonormal transformation</t>
  </si>
  <si>
    <t>U</t>
  </si>
  <si>
    <t>V</t>
  </si>
  <si>
    <t>W</t>
  </si>
  <si>
    <t>X,Y,Z vector lengths</t>
  </si>
  <si>
    <t>U,V,W vector lengths</t>
  </si>
  <si>
    <t>1st two X,Y,Z angle</t>
  </si>
  <si>
    <t>1st two U,V,W angle</t>
  </si>
  <si>
    <t>1st two X,Y,Z distance</t>
  </si>
  <si>
    <t>1st two U,V,W distance</t>
  </si>
  <si>
    <t>Standardized U,V,W</t>
  </si>
  <si>
    <t>A</t>
  </si>
  <si>
    <t>B</t>
  </si>
  <si>
    <t>C</t>
  </si>
  <si>
    <t>mean</t>
  </si>
  <si>
    <t>stdev</t>
  </si>
  <si>
    <t>Origional Length</t>
  </si>
  <si>
    <t>Prin 1 Variance</t>
  </si>
  <si>
    <t>Prin 2 Variance</t>
  </si>
  <si>
    <t>Prin 3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</si>
</sst>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0.00000"/>
    <numFmt numFmtId="166" formatCode="0.000000"/>
    <numFmt numFmtId="167" formatCode="0.0000000"/>
    <numFmt numFmtId="168" formatCode="0.00000000"/>
    <numFmt numFmtId="169" formatCode="0.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0" borderId="0" xfId="0" applyBorder="1"/>
    <xf numFmtId="0" fontId="2" fillId="2" borderId="5" xfId="0" applyFont="1" applyFill="1" applyBorder="1"/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1" fillId="0" borderId="3" xfId="1" applyNumberFormat="1" applyFont="1" applyFill="1" applyBorder="1" applyAlignment="1">
      <alignment horizontal="center"/>
    </xf>
    <xf numFmtId="164" fontId="1" fillId="0" borderId="4" xfId="1" applyNumberFormat="1" applyFont="1" applyFill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168" fontId="0" fillId="0" borderId="5" xfId="0" applyNumberForma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169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2" fillId="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DCF7C-D122-4BBB-81FF-AEDFFA982D65}">
  <dimension ref="A1:J19"/>
  <sheetViews>
    <sheetView tabSelected="1" workbookViewId="0">
      <selection activeCell="D10" sqref="D10"/>
    </sheetView>
  </sheetViews>
  <sheetFormatPr baseColWidth="10" defaultColWidth="8.83203125" defaultRowHeight="15" x14ac:dyDescent="0.2"/>
  <cols>
    <col min="1" max="1" width="16" bestFit="1" customWidth="1"/>
    <col min="2" max="2" width="12.5" bestFit="1" customWidth="1"/>
    <col min="3" max="3" width="22.1640625" bestFit="1" customWidth="1"/>
    <col min="4" max="4" width="27.6640625" bestFit="1" customWidth="1"/>
    <col min="5" max="5" width="27" bestFit="1" customWidth="1"/>
    <col min="6" max="7" width="10.5" bestFit="1" customWidth="1"/>
    <col min="8" max="8" width="10.33203125" bestFit="1" customWidth="1"/>
    <col min="9" max="9" width="14.5" bestFit="1" customWidth="1"/>
    <col min="10" max="10" width="19" bestFit="1" customWidth="1"/>
  </cols>
  <sheetData>
    <row r="1" spans="1:8" x14ac:dyDescent="0.2">
      <c r="A1" s="2"/>
      <c r="B1" s="19" t="s">
        <v>0</v>
      </c>
      <c r="C1" s="19"/>
      <c r="D1" s="19"/>
      <c r="E1" s="19" t="s">
        <v>10</v>
      </c>
      <c r="F1" s="19"/>
      <c r="G1" s="19"/>
      <c r="H1" s="1"/>
    </row>
    <row r="2" spans="1:8" x14ac:dyDescent="0.2">
      <c r="A2" s="4"/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15</v>
      </c>
    </row>
    <row r="3" spans="1:8" x14ac:dyDescent="0.2">
      <c r="A3" s="1" t="s">
        <v>1</v>
      </c>
      <c r="B3" s="9">
        <v>0.57625099999999996</v>
      </c>
      <c r="C3" s="9">
        <v>-0.61812100000000003</v>
      </c>
      <c r="D3" s="9">
        <v>0.53466000000000002</v>
      </c>
      <c r="E3" s="9">
        <f>B3^2</f>
        <v>0.33206521500099995</v>
      </c>
      <c r="F3" s="9">
        <f t="shared" ref="F3:F5" si="0">C3^2</f>
        <v>0.38207357064100006</v>
      </c>
      <c r="G3" s="9">
        <f t="shared" ref="G3:G5" si="1">D3^2</f>
        <v>0.2858613156</v>
      </c>
      <c r="H3" s="5">
        <f>SUM(E3:G3)</f>
        <v>1.0000001012420001</v>
      </c>
    </row>
    <row r="4" spans="1:8" x14ac:dyDescent="0.2">
      <c r="A4" s="1" t="s">
        <v>2</v>
      </c>
      <c r="B4" s="10">
        <v>0.58434299999999995</v>
      </c>
      <c r="C4" s="10">
        <v>-0.145758</v>
      </c>
      <c r="D4" s="10">
        <v>-0.79830999999999996</v>
      </c>
      <c r="E4" s="10">
        <f t="shared" ref="E4:E5" si="2">B4^2</f>
        <v>0.34145674164899992</v>
      </c>
      <c r="F4" s="10">
        <f t="shared" si="0"/>
        <v>2.1245394564E-2</v>
      </c>
      <c r="G4" s="10">
        <f t="shared" si="1"/>
        <v>0.63729885609999992</v>
      </c>
      <c r="H4" s="5">
        <f t="shared" ref="H4:H5" si="3">SUM(E4:G4)</f>
        <v>1.0000009923129998</v>
      </c>
    </row>
    <row r="5" spans="1:8" x14ac:dyDescent="0.2">
      <c r="A5" s="1" t="s">
        <v>3</v>
      </c>
      <c r="B5" s="11">
        <v>0.57138299999999997</v>
      </c>
      <c r="C5" s="11">
        <v>0.772451</v>
      </c>
      <c r="D5" s="11">
        <v>0.27720099999999998</v>
      </c>
      <c r="E5" s="11">
        <f t="shared" si="2"/>
        <v>0.32647853268899996</v>
      </c>
      <c r="F5" s="11">
        <f t="shared" si="0"/>
        <v>0.59668054740099996</v>
      </c>
      <c r="G5" s="11">
        <f t="shared" si="1"/>
        <v>7.684039440099999E-2</v>
      </c>
      <c r="H5" s="6">
        <f t="shared" si="3"/>
        <v>0.99999947449099991</v>
      </c>
    </row>
    <row r="8" spans="1:8" x14ac:dyDescent="0.2">
      <c r="A8" s="2"/>
      <c r="B8" s="1" t="s">
        <v>14</v>
      </c>
    </row>
    <row r="9" spans="1:8" x14ac:dyDescent="0.2">
      <c r="A9" s="1" t="s">
        <v>11</v>
      </c>
      <c r="B9" s="7">
        <f>SUMPRODUCT(B3:B5,C3:C5)</f>
        <v>-1.4163200001693355E-7</v>
      </c>
    </row>
    <row r="10" spans="1:8" x14ac:dyDescent="0.2">
      <c r="A10" s="1" t="s">
        <v>12</v>
      </c>
      <c r="B10" s="7">
        <f>SUMPRODUCT(C3:C5,D3:D5)</f>
        <v>-3.1522900004188337E-7</v>
      </c>
      <c r="E10" s="3"/>
    </row>
    <row r="11" spans="1:8" x14ac:dyDescent="0.2">
      <c r="A11" s="1" t="s">
        <v>13</v>
      </c>
      <c r="B11" s="8">
        <f>SUMPRODUCT(B3:B5,D3:D5)</f>
        <v>-5.6168699996694826E-7</v>
      </c>
    </row>
    <row r="17" spans="1:10" x14ac:dyDescent="0.2">
      <c r="A17" s="1"/>
      <c r="B17" s="1" t="s">
        <v>24</v>
      </c>
      <c r="C17" s="1" t="s">
        <v>16</v>
      </c>
      <c r="D17" s="1" t="s">
        <v>17</v>
      </c>
      <c r="E17" s="1" t="s">
        <v>18</v>
      </c>
      <c r="F17" s="1" t="s">
        <v>19</v>
      </c>
      <c r="G17" s="1" t="s">
        <v>20</v>
      </c>
      <c r="H17" s="1" t="s">
        <v>21</v>
      </c>
      <c r="I17" s="1" t="s">
        <v>22</v>
      </c>
      <c r="J17" s="1" t="s">
        <v>23</v>
      </c>
    </row>
    <row r="18" spans="1:10" x14ac:dyDescent="0.2">
      <c r="A18" s="1" t="s">
        <v>25</v>
      </c>
      <c r="B18" s="12">
        <v>9.2478523119999991</v>
      </c>
      <c r="C18" s="12">
        <v>4.3503249200000003</v>
      </c>
      <c r="D18" s="12">
        <v>5.283939792</v>
      </c>
      <c r="E18" s="12">
        <v>6.1164249440000003</v>
      </c>
      <c r="F18" s="12">
        <v>9.0893329999999999</v>
      </c>
      <c r="G18" s="12">
        <v>1.2654339999999999</v>
      </c>
      <c r="H18" s="12">
        <v>-0.196798</v>
      </c>
      <c r="I18" s="12">
        <v>9.1790000000000003</v>
      </c>
      <c r="J18" s="12">
        <v>9.1790000000000003</v>
      </c>
    </row>
    <row r="19" spans="1:10" x14ac:dyDescent="0.2">
      <c r="A19" s="1" t="s">
        <v>26</v>
      </c>
      <c r="B19" s="13">
        <v>9.247849166</v>
      </c>
      <c r="C19" s="13">
        <v>2.2512404500000001</v>
      </c>
      <c r="D19" s="13">
        <v>2.122082877</v>
      </c>
      <c r="E19" s="13">
        <v>2.1247749329999999</v>
      </c>
      <c r="F19" s="13">
        <v>3.7513640000000001</v>
      </c>
      <c r="G19" s="13">
        <v>-5.9565E-2</v>
      </c>
      <c r="H19" s="13">
        <v>9.8557000000000006E-2</v>
      </c>
      <c r="I19" s="13">
        <v>3.7530000000000001</v>
      </c>
      <c r="J19" s="13">
        <v>3.7530000000000001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75C69-7BCC-466B-8B23-6886A05AF78D}">
  <dimension ref="A1:Q68"/>
  <sheetViews>
    <sheetView workbookViewId="0">
      <selection activeCell="L22" sqref="L22"/>
    </sheetView>
  </sheetViews>
  <sheetFormatPr baseColWidth="10" defaultColWidth="8.83203125" defaultRowHeight="15" x14ac:dyDescent="0.2"/>
  <cols>
    <col min="1" max="1" width="3.83203125" bestFit="1" customWidth="1"/>
    <col min="2" max="2" width="9.6640625" bestFit="1" customWidth="1"/>
    <col min="3" max="3" width="16" bestFit="1" customWidth="1"/>
    <col min="4" max="4" width="13.5" bestFit="1" customWidth="1"/>
    <col min="5" max="5" width="7" bestFit="1" customWidth="1"/>
    <col min="6" max="6" width="9.6640625" bestFit="1" customWidth="1"/>
    <col min="7" max="7" width="22" bestFit="1" customWidth="1"/>
    <col min="8" max="8" width="28.33203125" bestFit="1" customWidth="1"/>
    <col min="9" max="9" width="25.83203125" bestFit="1" customWidth="1"/>
    <col min="10" max="12" width="12.6640625" bestFit="1" customWidth="1"/>
    <col min="13" max="13" width="15.6640625" bestFit="1" customWidth="1"/>
    <col min="14" max="14" width="19" bestFit="1" customWidth="1"/>
    <col min="15" max="17" width="14.33203125" bestFit="1" customWidth="1"/>
  </cols>
  <sheetData>
    <row r="1" spans="1:17" x14ac:dyDescent="0.2">
      <c r="A1" t="s">
        <v>27</v>
      </c>
      <c r="B1" t="s">
        <v>28</v>
      </c>
      <c r="C1" t="s">
        <v>2</v>
      </c>
      <c r="D1" t="s">
        <v>3</v>
      </c>
      <c r="E1" t="s">
        <v>29</v>
      </c>
      <c r="G1" t="s">
        <v>30</v>
      </c>
      <c r="H1" t="s">
        <v>31</v>
      </c>
      <c r="I1" t="s">
        <v>32</v>
      </c>
      <c r="J1" t="s">
        <v>19</v>
      </c>
      <c r="K1" t="s">
        <v>20</v>
      </c>
      <c r="L1" t="s">
        <v>21</v>
      </c>
      <c r="M1" t="s">
        <v>49</v>
      </c>
      <c r="N1" t="s">
        <v>23</v>
      </c>
      <c r="O1" t="s">
        <v>50</v>
      </c>
      <c r="P1" t="s">
        <v>51</v>
      </c>
      <c r="Q1" t="s">
        <v>52</v>
      </c>
    </row>
    <row r="2" spans="1:17" x14ac:dyDescent="0.2">
      <c r="A2">
        <v>0</v>
      </c>
      <c r="B2">
        <v>800</v>
      </c>
      <c r="C2">
        <v>608</v>
      </c>
      <c r="D2">
        <v>1056</v>
      </c>
      <c r="E2">
        <v>102000</v>
      </c>
      <c r="G2">
        <f t="shared" ref="G2:G33" si="0">(B2-AVERAGE($B$2:$B$68))/STDEV($B$2:$B$68)</f>
        <v>4.3503249197860141</v>
      </c>
      <c r="H2">
        <f>(C2-AVERAGE($C$2:C$68))/STDEV($C$2:$C$68)</f>
        <v>5.2839397924102798</v>
      </c>
      <c r="I2">
        <f t="shared" ref="I2:I33" si="1">(D2-AVERAGE($D$2:$D$68))/STDEV($D$2:$D$68)</f>
        <v>6.1164249436189415</v>
      </c>
      <c r="J2">
        <v>9.0893321560400651</v>
      </c>
      <c r="K2">
        <v>1.2654300739045472</v>
      </c>
      <c r="L2">
        <v>-0.1967953599193657</v>
      </c>
      <c r="O2">
        <f>_xlfn.VAR.S(J2:J68)</f>
        <v>2.9080811372336037</v>
      </c>
      <c r="P2">
        <f>_xlfn.VAR.S(K2:K68)</f>
        <v>8.3697370475180222E-2</v>
      </c>
      <c r="Q2">
        <f>_xlfn.VAR.S(L2:L68)</f>
        <v>8.2214922912090573E-3</v>
      </c>
    </row>
    <row r="3" spans="1:17" x14ac:dyDescent="0.2">
      <c r="A3">
        <v>2</v>
      </c>
      <c r="B3">
        <v>528</v>
      </c>
      <c r="C3">
        <v>304</v>
      </c>
      <c r="D3">
        <v>460</v>
      </c>
      <c r="E3">
        <v>75740</v>
      </c>
      <c r="G3">
        <f t="shared" si="0"/>
        <v>2.2512404500309153</v>
      </c>
      <c r="H3">
        <f>(C3-AVERAGE($C$2:C$68))/STDEV($C$2:$C$68)</f>
        <v>2.1220828768508295</v>
      </c>
      <c r="I3">
        <f t="shared" si="1"/>
        <v>2.1247749330189616</v>
      </c>
      <c r="J3">
        <v>3.7513631803980658</v>
      </c>
      <c r="K3">
        <v>-5.9567148942867298E-2</v>
      </c>
      <c r="L3">
        <v>9.8558914285469146E-2</v>
      </c>
    </row>
    <row r="4" spans="1:17" x14ac:dyDescent="0.2">
      <c r="A4">
        <v>3</v>
      </c>
      <c r="B4">
        <v>460</v>
      </c>
      <c r="C4">
        <v>264</v>
      </c>
      <c r="D4">
        <v>460</v>
      </c>
      <c r="E4">
        <v>75740</v>
      </c>
      <c r="G4">
        <f t="shared" si="0"/>
        <v>1.726469332592141</v>
      </c>
      <c r="H4">
        <f>(C4-AVERAGE($C$2:C$68))/STDEV($C$2:$C$68)</f>
        <v>1.7060490721719543</v>
      </c>
      <c r="I4">
        <f t="shared" si="1"/>
        <v>2.1247749330189616</v>
      </c>
      <c r="J4">
        <v>3.2058572772905913</v>
      </c>
      <c r="K4">
        <v>0.32544555668426511</v>
      </c>
      <c r="L4">
        <v>0.15010868163794211</v>
      </c>
    </row>
    <row r="5" spans="1:17" x14ac:dyDescent="0.2">
      <c r="A5">
        <v>5</v>
      </c>
      <c r="B5">
        <v>528</v>
      </c>
      <c r="C5">
        <v>304</v>
      </c>
      <c r="D5">
        <v>304</v>
      </c>
      <c r="E5">
        <v>79172</v>
      </c>
      <c r="G5">
        <f t="shared" si="0"/>
        <v>2.2512404500309153</v>
      </c>
      <c r="H5">
        <f>(C5-AVERAGE($C$2:C$68))/STDEV($C$2:$C$68)</f>
        <v>2.1220828768508295</v>
      </c>
      <c r="I5">
        <f t="shared" si="1"/>
        <v>1.0799806349424568</v>
      </c>
      <c r="J5">
        <v>3.1543849718976547</v>
      </c>
      <c r="K5">
        <v>-0.86661942370925571</v>
      </c>
      <c r="L5">
        <v>-0.19105940292394796</v>
      </c>
    </row>
    <row r="6" spans="1:17" x14ac:dyDescent="0.2">
      <c r="A6">
        <v>4</v>
      </c>
      <c r="B6">
        <v>460</v>
      </c>
      <c r="C6">
        <v>264</v>
      </c>
      <c r="D6">
        <v>400</v>
      </c>
      <c r="E6">
        <v>70000</v>
      </c>
      <c r="G6">
        <f t="shared" si="0"/>
        <v>1.726469332592141</v>
      </c>
      <c r="H6">
        <f>(C6-AVERAGE($C$2:C$68))/STDEV($C$2:$C$68)</f>
        <v>1.7060490721719543</v>
      </c>
      <c r="I6">
        <f t="shared" si="1"/>
        <v>1.7229309722203057</v>
      </c>
      <c r="J6">
        <v>2.9762502740212025</v>
      </c>
      <c r="K6">
        <v>1.5040835620269588E-2</v>
      </c>
      <c r="L6">
        <v>3.8717021172781696E-2</v>
      </c>
    </row>
    <row r="7" spans="1:17" x14ac:dyDescent="0.2">
      <c r="A7">
        <v>0</v>
      </c>
      <c r="B7">
        <v>460</v>
      </c>
      <c r="C7">
        <v>264</v>
      </c>
      <c r="D7">
        <v>400</v>
      </c>
      <c r="E7">
        <v>66536</v>
      </c>
      <c r="G7">
        <f t="shared" si="0"/>
        <v>1.726469332592141</v>
      </c>
      <c r="H7">
        <f>(C7-AVERAGE($C$2:C$68))/STDEV($C$2:$C$68)</f>
        <v>1.7060490721719543</v>
      </c>
      <c r="I7">
        <f t="shared" si="1"/>
        <v>1.7229309722203057</v>
      </c>
      <c r="J7">
        <v>2.9762502740212025</v>
      </c>
      <c r="K7">
        <v>1.5040835620269588E-2</v>
      </c>
      <c r="L7">
        <v>3.8717021172781696E-2</v>
      </c>
    </row>
    <row r="8" spans="1:17" x14ac:dyDescent="0.2">
      <c r="A8">
        <v>0</v>
      </c>
      <c r="B8">
        <v>528</v>
      </c>
      <c r="C8">
        <v>304</v>
      </c>
      <c r="D8">
        <v>264</v>
      </c>
      <c r="E8">
        <v>70000</v>
      </c>
      <c r="G8">
        <f t="shared" si="0"/>
        <v>2.2512404500309153</v>
      </c>
      <c r="H8">
        <f>(C8-AVERAGE($C$2:C$68))/STDEV($C$2:$C$68)</f>
        <v>2.1220828768508295</v>
      </c>
      <c r="I8">
        <f t="shared" si="1"/>
        <v>0.81208466107668631</v>
      </c>
      <c r="J8">
        <v>3.0013136363847286</v>
      </c>
      <c r="K8">
        <v>-1.0735559044185861</v>
      </c>
      <c r="L8">
        <v>-0.26532050990072159</v>
      </c>
    </row>
    <row r="9" spans="1:17" x14ac:dyDescent="0.2">
      <c r="A9">
        <v>7</v>
      </c>
      <c r="B9">
        <v>460</v>
      </c>
      <c r="C9">
        <v>230</v>
      </c>
      <c r="D9">
        <v>264</v>
      </c>
      <c r="E9">
        <v>68000</v>
      </c>
      <c r="G9">
        <f t="shared" si="0"/>
        <v>1.726469332592141</v>
      </c>
      <c r="H9">
        <f>(C9-AVERAGE($C$2:C$68))/STDEV($C$2:$C$68)</f>
        <v>1.3524203381949105</v>
      </c>
      <c r="I9">
        <f t="shared" si="1"/>
        <v>0.81208466107668631</v>
      </c>
      <c r="J9">
        <v>2.2491674292608428</v>
      </c>
      <c r="K9">
        <v>-0.63699884056058798</v>
      </c>
      <c r="L9">
        <v>6.8534491878567583E-2</v>
      </c>
    </row>
    <row r="10" spans="1:17" x14ac:dyDescent="0.2">
      <c r="A10">
        <v>10</v>
      </c>
      <c r="B10">
        <v>400</v>
      </c>
      <c r="C10">
        <v>200</v>
      </c>
      <c r="D10">
        <v>350</v>
      </c>
      <c r="E10">
        <v>73140</v>
      </c>
      <c r="G10">
        <f t="shared" si="0"/>
        <v>1.263435993675575</v>
      </c>
      <c r="H10">
        <f>(C10-AVERAGE($C$2:C$68))/STDEV($C$2:$C$68)</f>
        <v>1.0403949846857541</v>
      </c>
      <c r="I10">
        <f t="shared" si="1"/>
        <v>1.3880610048880928</v>
      </c>
      <c r="J10">
        <v>2.129117888462535</v>
      </c>
      <c r="K10">
        <v>0.13960574803204906</v>
      </c>
      <c r="L10">
        <v>0.22972339826504606</v>
      </c>
    </row>
    <row r="11" spans="1:17" x14ac:dyDescent="0.2">
      <c r="A11">
        <v>7</v>
      </c>
      <c r="B11">
        <v>400</v>
      </c>
      <c r="C11">
        <v>175</v>
      </c>
      <c r="D11">
        <v>230</v>
      </c>
      <c r="E11">
        <v>66016</v>
      </c>
      <c r="G11">
        <f t="shared" si="0"/>
        <v>1.263435993675575</v>
      </c>
      <c r="H11">
        <f>(C11-AVERAGE($C$2:C$68))/STDEV($C$2:$C$68)</f>
        <v>0.7803738567614571</v>
      </c>
      <c r="I11">
        <f t="shared" si="1"/>
        <v>0.58437308329078141</v>
      </c>
      <c r="J11">
        <v>1.5179624819116904</v>
      </c>
      <c r="K11">
        <v>-0.44330343069089356</v>
      </c>
      <c r="L11">
        <v>0.21451745558973709</v>
      </c>
    </row>
    <row r="12" spans="1:17" x14ac:dyDescent="0.2">
      <c r="A12">
        <v>7</v>
      </c>
      <c r="B12">
        <v>400</v>
      </c>
      <c r="C12">
        <v>200</v>
      </c>
      <c r="D12">
        <v>200</v>
      </c>
      <c r="E12">
        <v>66016</v>
      </c>
      <c r="G12">
        <f t="shared" si="0"/>
        <v>1.263435993675575</v>
      </c>
      <c r="H12">
        <f>(C12-AVERAGE($C$2:C$68))/STDEV($C$2:$C$68)</f>
        <v>1.0403949846857541</v>
      </c>
      <c r="I12">
        <f t="shared" si="1"/>
        <v>0.38345110289145362</v>
      </c>
      <c r="J12">
        <v>1.5551003802890633</v>
      </c>
      <c r="K12">
        <v>-0.63640605462793953</v>
      </c>
      <c r="L12">
        <v>-4.8755752897855012E-2</v>
      </c>
    </row>
    <row r="13" spans="1:17" x14ac:dyDescent="0.2">
      <c r="A13">
        <v>5</v>
      </c>
      <c r="B13">
        <v>400</v>
      </c>
      <c r="C13">
        <v>175</v>
      </c>
      <c r="D13">
        <v>200</v>
      </c>
      <c r="E13">
        <v>71840</v>
      </c>
      <c r="G13">
        <f t="shared" si="0"/>
        <v>1.263435993675575</v>
      </c>
      <c r="H13">
        <f>(C13-AVERAGE($C$2:C$68))/STDEV($C$2:$C$68)</f>
        <v>0.7803738567614571</v>
      </c>
      <c r="I13">
        <f t="shared" si="1"/>
        <v>0.38345110289145362</v>
      </c>
      <c r="J13">
        <v>1.4031589802769959</v>
      </c>
      <c r="K13">
        <v>-0.59850579122289127</v>
      </c>
      <c r="L13">
        <v>0.15882162535715688</v>
      </c>
    </row>
    <row r="14" spans="1:17" x14ac:dyDescent="0.2">
      <c r="A14">
        <v>5</v>
      </c>
      <c r="B14">
        <v>304</v>
      </c>
      <c r="C14">
        <v>115</v>
      </c>
      <c r="D14">
        <v>175</v>
      </c>
      <c r="E14">
        <v>71580</v>
      </c>
      <c r="G14">
        <f t="shared" si="0"/>
        <v>0.52258265140906957</v>
      </c>
      <c r="H14">
        <f>(C14-AVERAGE($C$2:C$68))/STDEV($C$2:$C$68)</f>
        <v>0.15632314974314443</v>
      </c>
      <c r="I14">
        <f t="shared" si="1"/>
        <v>0.21601611922534705</v>
      </c>
      <c r="J14">
        <v>0.5159128641338675</v>
      </c>
      <c r="K14">
        <v>-0.17894311712367625</v>
      </c>
      <c r="L14">
        <v>0.21448961727734323</v>
      </c>
    </row>
    <row r="15" spans="1:17" x14ac:dyDescent="0.2">
      <c r="A15">
        <v>2</v>
      </c>
      <c r="B15">
        <v>264</v>
      </c>
      <c r="C15">
        <v>100</v>
      </c>
      <c r="D15">
        <v>175</v>
      </c>
      <c r="E15">
        <v>65860</v>
      </c>
      <c r="G15">
        <f t="shared" si="0"/>
        <v>0.21389375879802569</v>
      </c>
      <c r="H15">
        <f>(C15-AVERAGE($C$2:C$68))/STDEV($C$2:$C$68)</f>
        <v>3.1047298856625631E-4</v>
      </c>
      <c r="I15">
        <f t="shared" si="1"/>
        <v>0.21601611922534705</v>
      </c>
      <c r="J15">
        <v>0.24686586936888194</v>
      </c>
      <c r="K15">
        <v>3.4604266907032138E-2</v>
      </c>
      <c r="L15">
        <v>0.17399249255061752</v>
      </c>
    </row>
    <row r="16" spans="1:17" x14ac:dyDescent="0.2">
      <c r="A16">
        <v>3</v>
      </c>
      <c r="B16">
        <v>264</v>
      </c>
      <c r="C16">
        <v>100</v>
      </c>
      <c r="D16">
        <v>175</v>
      </c>
      <c r="E16">
        <v>66432</v>
      </c>
      <c r="G16">
        <f t="shared" si="0"/>
        <v>0.21389375879802569</v>
      </c>
      <c r="H16">
        <f>(C16-AVERAGE($C$2:C$68))/STDEV($C$2:$C$68)</f>
        <v>3.1047298856625631E-4</v>
      </c>
      <c r="I16">
        <f t="shared" si="1"/>
        <v>0.21601611922534705</v>
      </c>
      <c r="J16">
        <v>0.24686586936888194</v>
      </c>
      <c r="K16">
        <v>3.4604266907032138E-2</v>
      </c>
      <c r="L16">
        <v>0.17399249255061752</v>
      </c>
    </row>
    <row r="17" spans="1:12" x14ac:dyDescent="0.2">
      <c r="A17">
        <v>10</v>
      </c>
      <c r="B17">
        <v>230</v>
      </c>
      <c r="C17">
        <v>100</v>
      </c>
      <c r="D17">
        <v>132</v>
      </c>
      <c r="E17">
        <v>64040</v>
      </c>
      <c r="G17">
        <f t="shared" si="0"/>
        <v>-4.8491799921361649E-2</v>
      </c>
      <c r="H17">
        <f>(C17-AVERAGE($C$2:C$68))/STDEV($C$2:$C$68)</f>
        <v>3.1047298856625631E-4</v>
      </c>
      <c r="I17">
        <f t="shared" si="1"/>
        <v>-7.1972052680356197E-2</v>
      </c>
      <c r="J17">
        <v>-6.888564785159676E-2</v>
      </c>
      <c r="K17">
        <v>-2.5666307765970398E-2</v>
      </c>
      <c r="L17">
        <v>-4.612521637718707E-2</v>
      </c>
    </row>
    <row r="18" spans="1:12" x14ac:dyDescent="0.2">
      <c r="A18">
        <v>10</v>
      </c>
      <c r="B18">
        <v>230</v>
      </c>
      <c r="C18">
        <v>100</v>
      </c>
      <c r="D18">
        <v>132</v>
      </c>
      <c r="E18">
        <v>62610</v>
      </c>
      <c r="G18">
        <f t="shared" si="0"/>
        <v>-4.8491799921361649E-2</v>
      </c>
      <c r="H18">
        <f>(C18-AVERAGE($C$2:C$68))/STDEV($C$2:$C$68)</f>
        <v>3.1047298856625631E-4</v>
      </c>
      <c r="I18">
        <f t="shared" si="1"/>
        <v>-7.1972052680356197E-2</v>
      </c>
      <c r="J18">
        <v>-6.888564785159676E-2</v>
      </c>
      <c r="K18">
        <v>-2.5666307765970398E-2</v>
      </c>
      <c r="L18">
        <v>-4.612521637718707E-2</v>
      </c>
    </row>
    <row r="19" spans="1:12" x14ac:dyDescent="0.2">
      <c r="A19">
        <v>7</v>
      </c>
      <c r="B19">
        <v>230</v>
      </c>
      <c r="C19">
        <v>87</v>
      </c>
      <c r="D19">
        <v>132</v>
      </c>
      <c r="E19">
        <v>65002</v>
      </c>
      <c r="G19">
        <f t="shared" si="0"/>
        <v>-4.8491799921361649E-2</v>
      </c>
      <c r="H19">
        <f>(C19-AVERAGE($C$2:C$68))/STDEV($C$2:$C$68)</f>
        <v>-0.13490051353206814</v>
      </c>
      <c r="I19">
        <f t="shared" si="1"/>
        <v>-7.1972052680356197E-2</v>
      </c>
      <c r="J19">
        <v>-0.14789517585787171</v>
      </c>
      <c r="K19">
        <v>-5.9581707953453231E-3</v>
      </c>
      <c r="L19">
        <v>6.181502031541912E-2</v>
      </c>
    </row>
    <row r="20" spans="1:12" x14ac:dyDescent="0.2">
      <c r="A20">
        <v>7</v>
      </c>
      <c r="B20">
        <v>230</v>
      </c>
      <c r="C20">
        <v>76</v>
      </c>
      <c r="D20">
        <v>115</v>
      </c>
      <c r="E20">
        <v>64001</v>
      </c>
      <c r="G20">
        <f t="shared" si="0"/>
        <v>-4.8491799921361649E-2</v>
      </c>
      <c r="H20">
        <f>(C20-AVERAGE($C$2:C$68))/STDEV($C$2:$C$68)</f>
        <v>-0.2493098098187588</v>
      </c>
      <c r="I20">
        <f t="shared" si="1"/>
        <v>-0.18582784157330864</v>
      </c>
      <c r="J20">
        <v>-0.27980470945617475</v>
      </c>
      <c r="K20">
        <v>-7.7230059198589482E-2</v>
      </c>
      <c r="L20">
        <v>0.12158809628249562</v>
      </c>
    </row>
    <row r="21" spans="1:12" x14ac:dyDescent="0.2">
      <c r="A21">
        <v>5</v>
      </c>
      <c r="B21">
        <v>230</v>
      </c>
      <c r="C21">
        <v>76</v>
      </c>
      <c r="D21">
        <v>115</v>
      </c>
      <c r="E21">
        <v>66900</v>
      </c>
      <c r="G21">
        <f t="shared" si="0"/>
        <v>-4.8491799921361649E-2</v>
      </c>
      <c r="H21">
        <f>(C21-AVERAGE($C$2:C$68))/STDEV($C$2:$C$68)</f>
        <v>-0.2493098098187588</v>
      </c>
      <c r="I21">
        <f t="shared" si="1"/>
        <v>-0.18582784157330864</v>
      </c>
      <c r="J21">
        <v>-0.27980470945617475</v>
      </c>
      <c r="K21">
        <v>-7.7230059198589482E-2</v>
      </c>
      <c r="L21">
        <v>0.12158809628249562</v>
      </c>
    </row>
    <row r="22" spans="1:12" x14ac:dyDescent="0.2">
      <c r="A22">
        <v>5</v>
      </c>
      <c r="B22">
        <v>230</v>
      </c>
      <c r="C22">
        <v>87</v>
      </c>
      <c r="D22">
        <v>100</v>
      </c>
      <c r="E22">
        <v>63000</v>
      </c>
      <c r="G22">
        <f t="shared" si="0"/>
        <v>-4.8491799921361649E-2</v>
      </c>
      <c r="H22">
        <f>(C22-AVERAGE($C$2:C$68))/STDEV($C$2:$C$68)</f>
        <v>-0.13490051353206814</v>
      </c>
      <c r="I22">
        <f t="shared" si="1"/>
        <v>-0.28628883177297254</v>
      </c>
      <c r="J22">
        <v>-0.27035224426821236</v>
      </c>
      <c r="K22">
        <v>-0.17150735536280959</v>
      </c>
      <c r="L22">
        <v>2.4061347340002259E-3</v>
      </c>
    </row>
    <row r="23" spans="1:12" x14ac:dyDescent="0.2">
      <c r="A23">
        <v>5</v>
      </c>
      <c r="B23">
        <v>230</v>
      </c>
      <c r="C23">
        <v>87</v>
      </c>
      <c r="D23">
        <v>100</v>
      </c>
      <c r="E23">
        <v>63780</v>
      </c>
      <c r="G23">
        <f t="shared" si="0"/>
        <v>-4.8491799921361649E-2</v>
      </c>
      <c r="H23">
        <f>(C23-AVERAGE($C$2:C$68))/STDEV($C$2:$C$68)</f>
        <v>-0.13490051353206814</v>
      </c>
      <c r="I23">
        <f t="shared" si="1"/>
        <v>-0.28628883177297254</v>
      </c>
      <c r="J23">
        <v>-0.27035224426821236</v>
      </c>
      <c r="K23">
        <v>-0.17150735536280959</v>
      </c>
      <c r="L23">
        <v>2.4061347340002259E-3</v>
      </c>
    </row>
    <row r="24" spans="1:12" x14ac:dyDescent="0.2">
      <c r="A24">
        <v>7</v>
      </c>
      <c r="B24">
        <v>200</v>
      </c>
      <c r="C24">
        <v>87</v>
      </c>
      <c r="D24">
        <v>100</v>
      </c>
      <c r="E24">
        <v>62000</v>
      </c>
      <c r="G24">
        <f t="shared" si="0"/>
        <v>-0.28000846937964458</v>
      </c>
      <c r="H24">
        <f>(C24-AVERAGE($C$2:C$68))/STDEV($C$2:$C$68)</f>
        <v>-0.13490051353206814</v>
      </c>
      <c r="I24">
        <f t="shared" si="1"/>
        <v>-0.28628883177297254</v>
      </c>
      <c r="J24">
        <v>-0.40376386033652129</v>
      </c>
      <c r="K24">
        <v>-2.8401935872049977E-2</v>
      </c>
      <c r="L24">
        <v>-0.12137652902579942</v>
      </c>
    </row>
    <row r="25" spans="1:12" x14ac:dyDescent="0.2">
      <c r="A25">
        <v>7</v>
      </c>
      <c r="B25">
        <v>200</v>
      </c>
      <c r="C25">
        <v>76</v>
      </c>
      <c r="D25">
        <v>100</v>
      </c>
      <c r="E25">
        <v>61960</v>
      </c>
      <c r="G25">
        <f t="shared" si="0"/>
        <v>-0.28000846937964458</v>
      </c>
      <c r="H25">
        <f>(C25-AVERAGE($C$2:C$68))/STDEV($C$2:$C$68)</f>
        <v>-0.2493098098187588</v>
      </c>
      <c r="I25">
        <f t="shared" si="1"/>
        <v>-0.28628883177297254</v>
      </c>
      <c r="J25">
        <v>-0.47061807634183084</v>
      </c>
      <c r="K25">
        <v>-1.1725819973828766E-2</v>
      </c>
      <c r="L25">
        <v>-3.0042482593594155E-2</v>
      </c>
    </row>
    <row r="26" spans="1:12" x14ac:dyDescent="0.2">
      <c r="A26">
        <v>7</v>
      </c>
      <c r="B26">
        <v>200</v>
      </c>
      <c r="C26">
        <v>76</v>
      </c>
      <c r="D26">
        <v>100</v>
      </c>
      <c r="E26">
        <v>62012</v>
      </c>
      <c r="G26">
        <f t="shared" si="0"/>
        <v>-0.28000846937964458</v>
      </c>
      <c r="H26">
        <f>(C26-AVERAGE($C$2:C$68))/STDEV($C$2:$C$68)</f>
        <v>-0.2493098098187588</v>
      </c>
      <c r="I26">
        <f t="shared" si="1"/>
        <v>-0.28628883177297254</v>
      </c>
      <c r="J26">
        <v>-0.47061807634183084</v>
      </c>
      <c r="K26">
        <v>-1.1725819973828766E-2</v>
      </c>
      <c r="L26">
        <v>-3.0042482593594155E-2</v>
      </c>
    </row>
    <row r="27" spans="1:12" x14ac:dyDescent="0.2">
      <c r="A27">
        <v>7</v>
      </c>
      <c r="B27">
        <v>200</v>
      </c>
      <c r="C27">
        <v>76</v>
      </c>
      <c r="D27">
        <v>87</v>
      </c>
      <c r="E27">
        <v>62300</v>
      </c>
      <c r="G27">
        <f t="shared" si="0"/>
        <v>-0.28000846937964458</v>
      </c>
      <c r="H27">
        <f>(C27-AVERAGE($C$2:C$68))/STDEV($C$2:$C$68)</f>
        <v>-0.2493098098187588</v>
      </c>
      <c r="I27">
        <f t="shared" si="1"/>
        <v>-0.373355023279348</v>
      </c>
      <c r="J27">
        <v>-0.52036626038353173</v>
      </c>
      <c r="K27">
        <v>-7.8980176204361124E-2</v>
      </c>
      <c r="L27">
        <v>-5.4177342361045586E-2</v>
      </c>
    </row>
    <row r="28" spans="1:12" x14ac:dyDescent="0.2">
      <c r="A28">
        <v>5</v>
      </c>
      <c r="B28">
        <v>200</v>
      </c>
      <c r="C28">
        <v>76</v>
      </c>
      <c r="D28">
        <v>87</v>
      </c>
      <c r="E28">
        <v>61960</v>
      </c>
      <c r="G28">
        <f t="shared" si="0"/>
        <v>-0.28000846937964458</v>
      </c>
      <c r="H28">
        <f>(C28-AVERAGE($C$2:C$68))/STDEV($C$2:$C$68)</f>
        <v>-0.2493098098187588</v>
      </c>
      <c r="I28">
        <f t="shared" si="1"/>
        <v>-0.373355023279348</v>
      </c>
      <c r="J28">
        <v>-0.52036626038353173</v>
      </c>
      <c r="K28">
        <v>-7.8980176204361124E-2</v>
      </c>
      <c r="L28">
        <v>-5.4177342361045586E-2</v>
      </c>
    </row>
    <row r="29" spans="1:12" x14ac:dyDescent="0.2">
      <c r="A29">
        <v>7</v>
      </c>
      <c r="B29">
        <v>200</v>
      </c>
      <c r="C29">
        <v>66</v>
      </c>
      <c r="D29">
        <v>87</v>
      </c>
      <c r="E29">
        <v>61700</v>
      </c>
      <c r="G29">
        <f t="shared" si="0"/>
        <v>-0.28000846937964458</v>
      </c>
      <c r="H29">
        <f>(C29-AVERAGE($C$2:C$68))/STDEV($C$2:$C$68)</f>
        <v>-0.35331826098847757</v>
      </c>
      <c r="I29">
        <f t="shared" si="1"/>
        <v>-0.373355023279348</v>
      </c>
      <c r="J29">
        <v>-0.58114282038835863</v>
      </c>
      <c r="K29">
        <v>-6.3820070842341814E-2</v>
      </c>
      <c r="L29">
        <v>2.8853608940959188E-2</v>
      </c>
    </row>
    <row r="30" spans="1:12" x14ac:dyDescent="0.2">
      <c r="A30">
        <v>7</v>
      </c>
      <c r="B30">
        <v>175</v>
      </c>
      <c r="C30">
        <v>66</v>
      </c>
      <c r="D30">
        <v>100</v>
      </c>
      <c r="E30">
        <v>61440</v>
      </c>
      <c r="G30">
        <f t="shared" si="0"/>
        <v>-0.47293902726154702</v>
      </c>
      <c r="H30">
        <f>(C30-AVERAGE($C$2:C$68))/STDEV($C$2:$C$68)</f>
        <v>-0.35331826098847757</v>
      </c>
      <c r="I30">
        <f t="shared" si="1"/>
        <v>-0.28628883177297254</v>
      </c>
      <c r="J30">
        <v>-0.64257098307024851</v>
      </c>
      <c r="K30">
        <v>0.1226888016304902</v>
      </c>
      <c r="L30">
        <v>-5.0163751091422432E-2</v>
      </c>
    </row>
    <row r="31" spans="1:12" x14ac:dyDescent="0.2">
      <c r="A31">
        <v>2</v>
      </c>
      <c r="B31">
        <v>175</v>
      </c>
      <c r="C31">
        <v>57</v>
      </c>
      <c r="D31">
        <v>100</v>
      </c>
      <c r="E31">
        <v>62220</v>
      </c>
      <c r="G31">
        <f t="shared" si="0"/>
        <v>-0.47293902726154702</v>
      </c>
      <c r="H31">
        <f>(C31-AVERAGE($C$2:C$68))/STDEV($C$2:$C$68)</f>
        <v>-0.4469258670412245</v>
      </c>
      <c r="I31">
        <f t="shared" si="1"/>
        <v>-0.28628883177297254</v>
      </c>
      <c r="J31">
        <v>-0.6972698870745927</v>
      </c>
      <c r="K31">
        <v>0.13633289645630756</v>
      </c>
      <c r="L31">
        <v>2.4564105080381843E-2</v>
      </c>
    </row>
    <row r="32" spans="1:12" x14ac:dyDescent="0.2">
      <c r="A32">
        <v>3</v>
      </c>
      <c r="B32">
        <v>175</v>
      </c>
      <c r="C32">
        <v>57</v>
      </c>
      <c r="D32">
        <v>100</v>
      </c>
      <c r="E32">
        <v>63260</v>
      </c>
      <c r="G32">
        <f t="shared" si="0"/>
        <v>-0.47293902726154702</v>
      </c>
      <c r="H32">
        <f>(C32-AVERAGE($C$2:C$68))/STDEV($C$2:$C$68)</f>
        <v>-0.4469258670412245</v>
      </c>
      <c r="I32">
        <f t="shared" si="1"/>
        <v>-0.28628883177297254</v>
      </c>
      <c r="J32">
        <v>-0.6972698870745927</v>
      </c>
      <c r="K32">
        <v>0.13633289645630756</v>
      </c>
      <c r="L32">
        <v>2.4564105080381843E-2</v>
      </c>
    </row>
    <row r="33" spans="1:12" x14ac:dyDescent="0.2">
      <c r="A33">
        <v>7</v>
      </c>
      <c r="B33">
        <v>175</v>
      </c>
      <c r="C33">
        <v>57</v>
      </c>
      <c r="D33">
        <v>100</v>
      </c>
      <c r="E33">
        <v>59880</v>
      </c>
      <c r="G33">
        <f t="shared" si="0"/>
        <v>-0.47293902726154702</v>
      </c>
      <c r="H33">
        <f>(C33-AVERAGE($C$2:C$68))/STDEV($C$2:$C$68)</f>
        <v>-0.4469258670412245</v>
      </c>
      <c r="I33">
        <f t="shared" si="1"/>
        <v>-0.28628883177297254</v>
      </c>
      <c r="J33">
        <v>-0.6972698870745927</v>
      </c>
      <c r="K33">
        <v>0.13633289645630756</v>
      </c>
      <c r="L33">
        <v>2.4564105080381843E-2</v>
      </c>
    </row>
    <row r="34" spans="1:12" x14ac:dyDescent="0.2">
      <c r="A34">
        <v>2</v>
      </c>
      <c r="B34">
        <v>175</v>
      </c>
      <c r="C34">
        <v>57</v>
      </c>
      <c r="D34">
        <v>100</v>
      </c>
      <c r="E34">
        <v>62480</v>
      </c>
      <c r="G34">
        <f t="shared" ref="G34:G68" si="2">(B34-AVERAGE($B$2:$B$68))/STDEV($B$2:$B$68)</f>
        <v>-0.47293902726154702</v>
      </c>
      <c r="H34">
        <f>(C34-AVERAGE($C$2:C$68))/STDEV($C$2:$C$68)</f>
        <v>-0.4469258670412245</v>
      </c>
      <c r="I34">
        <f t="shared" ref="I34:I68" si="3">(D34-AVERAGE($D$2:$D$68))/STDEV($D$2:$D$68)</f>
        <v>-0.28628883177297254</v>
      </c>
      <c r="J34">
        <v>-0.6972698870745927</v>
      </c>
      <c r="K34">
        <v>0.13633289645630756</v>
      </c>
      <c r="L34">
        <v>2.4564105080381843E-2</v>
      </c>
    </row>
    <row r="35" spans="1:12" x14ac:dyDescent="0.2">
      <c r="A35">
        <v>3</v>
      </c>
      <c r="B35">
        <v>175</v>
      </c>
      <c r="C35">
        <v>57</v>
      </c>
      <c r="D35">
        <v>100</v>
      </c>
      <c r="E35">
        <v>63000</v>
      </c>
      <c r="G35">
        <f t="shared" si="2"/>
        <v>-0.47293902726154702</v>
      </c>
      <c r="H35">
        <f>(C35-AVERAGE($C$2:C$68))/STDEV($C$2:$C$68)</f>
        <v>-0.4469258670412245</v>
      </c>
      <c r="I35">
        <f t="shared" si="3"/>
        <v>-0.28628883177297254</v>
      </c>
      <c r="J35">
        <v>-0.6972698870745927</v>
      </c>
      <c r="K35">
        <v>0.13633289645630756</v>
      </c>
      <c r="L35">
        <v>2.4564105080381843E-2</v>
      </c>
    </row>
    <row r="36" spans="1:12" x14ac:dyDescent="0.2">
      <c r="A36">
        <v>2</v>
      </c>
      <c r="B36">
        <v>175</v>
      </c>
      <c r="C36">
        <v>57</v>
      </c>
      <c r="D36">
        <v>100</v>
      </c>
      <c r="E36">
        <v>63260</v>
      </c>
      <c r="G36">
        <f t="shared" si="2"/>
        <v>-0.47293902726154702</v>
      </c>
      <c r="H36">
        <f>(C36-AVERAGE($C$2:C$68))/STDEV($C$2:$C$68)</f>
        <v>-0.4469258670412245</v>
      </c>
      <c r="I36">
        <f t="shared" si="3"/>
        <v>-0.28628883177297254</v>
      </c>
      <c r="J36">
        <v>-0.6972698870745927</v>
      </c>
      <c r="K36">
        <v>0.13633289645630756</v>
      </c>
      <c r="L36">
        <v>2.4564105080381843E-2</v>
      </c>
    </row>
    <row r="37" spans="1:12" x14ac:dyDescent="0.2">
      <c r="A37">
        <v>3</v>
      </c>
      <c r="B37">
        <v>175</v>
      </c>
      <c r="C37">
        <v>57</v>
      </c>
      <c r="D37">
        <v>100</v>
      </c>
      <c r="E37">
        <v>62480</v>
      </c>
      <c r="G37">
        <f t="shared" si="2"/>
        <v>-0.47293902726154702</v>
      </c>
      <c r="H37">
        <f>(C37-AVERAGE($C$2:C$68))/STDEV($C$2:$C$68)</f>
        <v>-0.4469258670412245</v>
      </c>
      <c r="I37">
        <f t="shared" si="3"/>
        <v>-0.28628883177297254</v>
      </c>
      <c r="J37">
        <v>-0.6972698870745927</v>
      </c>
      <c r="K37">
        <v>0.13633289645630756</v>
      </c>
      <c r="L37">
        <v>2.4564105080381843E-2</v>
      </c>
    </row>
    <row r="38" spans="1:12" x14ac:dyDescent="0.2">
      <c r="A38">
        <v>4</v>
      </c>
      <c r="B38">
        <v>175</v>
      </c>
      <c r="C38">
        <v>57</v>
      </c>
      <c r="D38">
        <v>87</v>
      </c>
      <c r="E38">
        <v>62480</v>
      </c>
      <c r="G38">
        <f t="shared" si="2"/>
        <v>-0.47293902726154702</v>
      </c>
      <c r="H38">
        <f>(C38-AVERAGE($C$2:C$68))/STDEV($C$2:$C$68)</f>
        <v>-0.4469258670412245</v>
      </c>
      <c r="I38">
        <f t="shared" si="3"/>
        <v>-0.373355023279348</v>
      </c>
      <c r="J38">
        <v>-0.74701807111629359</v>
      </c>
      <c r="K38">
        <v>6.9078540225775198E-2</v>
      </c>
      <c r="L38">
        <v>4.2924531293041246E-4</v>
      </c>
    </row>
    <row r="39" spans="1:12" x14ac:dyDescent="0.2">
      <c r="A39">
        <v>7</v>
      </c>
      <c r="B39">
        <v>175</v>
      </c>
      <c r="C39">
        <v>57</v>
      </c>
      <c r="D39">
        <v>87</v>
      </c>
      <c r="E39">
        <v>61440</v>
      </c>
      <c r="G39">
        <f t="shared" si="2"/>
        <v>-0.47293902726154702</v>
      </c>
      <c r="H39">
        <f>(C39-AVERAGE($C$2:C$68))/STDEV($C$2:$C$68)</f>
        <v>-0.4469258670412245</v>
      </c>
      <c r="I39">
        <f t="shared" si="3"/>
        <v>-0.373355023279348</v>
      </c>
      <c r="J39">
        <v>-0.74701807111629359</v>
      </c>
      <c r="K39">
        <v>6.9078540225775198E-2</v>
      </c>
      <c r="L39">
        <v>4.2924531293041246E-4</v>
      </c>
    </row>
    <row r="40" spans="1:12" x14ac:dyDescent="0.2">
      <c r="A40">
        <v>2</v>
      </c>
      <c r="B40">
        <v>175</v>
      </c>
      <c r="C40">
        <v>57</v>
      </c>
      <c r="D40">
        <v>87</v>
      </c>
      <c r="E40">
        <v>62064</v>
      </c>
      <c r="G40">
        <f t="shared" si="2"/>
        <v>-0.47293902726154702</v>
      </c>
      <c r="H40">
        <f>(C40-AVERAGE($C$2:C$68))/STDEV($C$2:$C$68)</f>
        <v>-0.4469258670412245</v>
      </c>
      <c r="I40">
        <f t="shared" si="3"/>
        <v>-0.373355023279348</v>
      </c>
      <c r="J40">
        <v>-0.74701807111629359</v>
      </c>
      <c r="K40">
        <v>6.9078540225775198E-2</v>
      </c>
      <c r="L40">
        <v>4.2924531293041246E-4</v>
      </c>
    </row>
    <row r="41" spans="1:12" x14ac:dyDescent="0.2">
      <c r="A41">
        <v>3</v>
      </c>
      <c r="B41">
        <v>175</v>
      </c>
      <c r="C41">
        <v>57</v>
      </c>
      <c r="D41">
        <v>87</v>
      </c>
      <c r="E41">
        <v>61180</v>
      </c>
      <c r="G41">
        <f t="shared" si="2"/>
        <v>-0.47293902726154702</v>
      </c>
      <c r="H41">
        <f>(C41-AVERAGE($C$2:C$68))/STDEV($C$2:$C$68)</f>
        <v>-0.4469258670412245</v>
      </c>
      <c r="I41">
        <f t="shared" si="3"/>
        <v>-0.373355023279348</v>
      </c>
      <c r="J41">
        <v>-0.74701807111629359</v>
      </c>
      <c r="K41">
        <v>6.9078540225775198E-2</v>
      </c>
      <c r="L41">
        <v>4.2924531293041246E-4</v>
      </c>
    </row>
    <row r="42" spans="1:12" x14ac:dyDescent="0.2">
      <c r="A42">
        <v>2</v>
      </c>
      <c r="B42">
        <v>175</v>
      </c>
      <c r="C42">
        <v>57</v>
      </c>
      <c r="D42">
        <v>87</v>
      </c>
      <c r="E42">
        <v>59100</v>
      </c>
      <c r="G42">
        <f t="shared" si="2"/>
        <v>-0.47293902726154702</v>
      </c>
      <c r="H42">
        <f>(C42-AVERAGE($C$2:C$68))/STDEV($C$2:$C$68)</f>
        <v>-0.4469258670412245</v>
      </c>
      <c r="I42">
        <f t="shared" si="3"/>
        <v>-0.373355023279348</v>
      </c>
      <c r="J42">
        <v>-0.74701807111629359</v>
      </c>
      <c r="K42">
        <v>6.9078540225775198E-2</v>
      </c>
      <c r="L42">
        <v>4.2924531293041246E-4</v>
      </c>
    </row>
    <row r="43" spans="1:12" x14ac:dyDescent="0.2">
      <c r="A43">
        <v>3</v>
      </c>
      <c r="B43">
        <v>175</v>
      </c>
      <c r="C43">
        <v>57</v>
      </c>
      <c r="D43">
        <v>87</v>
      </c>
      <c r="E43">
        <v>59620</v>
      </c>
      <c r="G43">
        <f t="shared" si="2"/>
        <v>-0.47293902726154702</v>
      </c>
      <c r="H43">
        <f>(C43-AVERAGE($C$2:C$68))/STDEV($C$2:$C$68)</f>
        <v>-0.4469258670412245</v>
      </c>
      <c r="I43">
        <f t="shared" si="3"/>
        <v>-0.373355023279348</v>
      </c>
      <c r="J43">
        <v>-0.74701807111629359</v>
      </c>
      <c r="K43">
        <v>6.9078540225775198E-2</v>
      </c>
      <c r="L43">
        <v>4.2924531293041246E-4</v>
      </c>
    </row>
    <row r="44" spans="1:12" x14ac:dyDescent="0.2">
      <c r="A44">
        <v>5</v>
      </c>
      <c r="B44">
        <v>175</v>
      </c>
      <c r="C44">
        <v>66</v>
      </c>
      <c r="D44">
        <v>76</v>
      </c>
      <c r="E44">
        <v>59880</v>
      </c>
      <c r="G44">
        <f t="shared" si="2"/>
        <v>-0.47293902726154702</v>
      </c>
      <c r="H44">
        <f>(C44-AVERAGE($C$2:C$68))/STDEV($C$2:$C$68)</f>
        <v>-0.35331826098847757</v>
      </c>
      <c r="I44">
        <f t="shared" si="3"/>
        <v>-0.44702641609243488</v>
      </c>
      <c r="J44">
        <v>-0.73441378437800409</v>
      </c>
      <c r="K44">
        <v>-1.4730867951079918E-3</v>
      </c>
      <c r="L44">
        <v>-9.4720415277486592E-2</v>
      </c>
    </row>
    <row r="45" spans="1:12" x14ac:dyDescent="0.2">
      <c r="A45">
        <v>5</v>
      </c>
      <c r="B45">
        <v>175</v>
      </c>
      <c r="C45">
        <v>66</v>
      </c>
      <c r="D45">
        <v>76</v>
      </c>
      <c r="E45">
        <v>60200</v>
      </c>
      <c r="G45">
        <f t="shared" si="2"/>
        <v>-0.47293902726154702</v>
      </c>
      <c r="H45">
        <f>(C45-AVERAGE($C$2:C$68))/STDEV($C$2:$C$68)</f>
        <v>-0.35331826098847757</v>
      </c>
      <c r="I45">
        <f t="shared" si="3"/>
        <v>-0.44702641609243488</v>
      </c>
      <c r="J45">
        <v>-0.73441378437800409</v>
      </c>
      <c r="K45">
        <v>-1.4730867951079918E-3</v>
      </c>
      <c r="L45">
        <v>-9.4720415277486592E-2</v>
      </c>
    </row>
    <row r="46" spans="1:12" x14ac:dyDescent="0.2">
      <c r="A46">
        <v>7</v>
      </c>
      <c r="B46">
        <v>175</v>
      </c>
      <c r="C46">
        <v>57</v>
      </c>
      <c r="D46">
        <v>76</v>
      </c>
      <c r="E46">
        <v>60140</v>
      </c>
      <c r="G46">
        <f t="shared" si="2"/>
        <v>-0.47293902726154702</v>
      </c>
      <c r="H46">
        <f>(C46-AVERAGE($C$2:C$68))/STDEV($C$2:$C$68)</f>
        <v>-0.4469258670412245</v>
      </c>
      <c r="I46">
        <f t="shared" si="3"/>
        <v>-0.44702641609243488</v>
      </c>
      <c r="J46">
        <v>-0.78911268838234827</v>
      </c>
      <c r="K46">
        <v>1.2171008030709363E-2</v>
      </c>
      <c r="L46">
        <v>-1.9992559105682317E-2</v>
      </c>
    </row>
    <row r="47" spans="1:12" x14ac:dyDescent="0.2">
      <c r="A47">
        <v>7</v>
      </c>
      <c r="B47">
        <v>175</v>
      </c>
      <c r="C47">
        <v>57</v>
      </c>
      <c r="D47">
        <v>76</v>
      </c>
      <c r="E47">
        <v>61700</v>
      </c>
      <c r="G47">
        <f t="shared" si="2"/>
        <v>-0.47293902726154702</v>
      </c>
      <c r="H47">
        <f>(C47-AVERAGE($C$2:C$68))/STDEV($C$2:$C$68)</f>
        <v>-0.4469258670412245</v>
      </c>
      <c r="I47">
        <f t="shared" si="3"/>
        <v>-0.44702641609243488</v>
      </c>
      <c r="J47">
        <v>-0.78911268838234827</v>
      </c>
      <c r="K47">
        <v>1.2171008030709363E-2</v>
      </c>
      <c r="L47">
        <v>-1.9992559105682317E-2</v>
      </c>
    </row>
    <row r="48" spans="1:12" x14ac:dyDescent="0.2">
      <c r="A48">
        <v>5</v>
      </c>
      <c r="B48">
        <v>175</v>
      </c>
      <c r="C48">
        <v>66</v>
      </c>
      <c r="D48">
        <v>66</v>
      </c>
      <c r="E48">
        <v>60000</v>
      </c>
      <c r="G48">
        <f t="shared" si="2"/>
        <v>-0.47293902726154702</v>
      </c>
      <c r="H48">
        <f>(C48-AVERAGE($C$2:C$68))/STDEV($C$2:$C$68)</f>
        <v>-0.35331826098847757</v>
      </c>
      <c r="I48">
        <f t="shared" si="3"/>
        <v>-0.51400040955887749</v>
      </c>
      <c r="J48">
        <v>-0.77268161825623549</v>
      </c>
      <c r="K48">
        <v>-5.3207206972440635E-2</v>
      </c>
      <c r="L48">
        <v>-0.11328569202168001</v>
      </c>
    </row>
    <row r="49" spans="1:12" x14ac:dyDescent="0.2">
      <c r="A49">
        <v>7</v>
      </c>
      <c r="B49">
        <v>152</v>
      </c>
      <c r="C49">
        <v>50</v>
      </c>
      <c r="D49">
        <v>87</v>
      </c>
      <c r="E49">
        <v>60920</v>
      </c>
      <c r="G49">
        <f t="shared" si="2"/>
        <v>-0.6504351405128973</v>
      </c>
      <c r="H49">
        <f>(C49-AVERAGE($C$2:C$68))/STDEV($C$2:$C$68)</f>
        <v>-0.51973178286002764</v>
      </c>
      <c r="I49">
        <f t="shared" si="3"/>
        <v>-0.373355023279348</v>
      </c>
      <c r="J49">
        <v>-0.8918439021053759</v>
      </c>
      <c r="K49">
        <v>0.18940476892210439</v>
      </c>
      <c r="L49">
        <v>-3.6349130991512615E-2</v>
      </c>
    </row>
    <row r="50" spans="1:12" x14ac:dyDescent="0.2">
      <c r="A50">
        <v>7</v>
      </c>
      <c r="B50">
        <v>152</v>
      </c>
      <c r="C50">
        <v>50</v>
      </c>
      <c r="D50">
        <v>76</v>
      </c>
      <c r="E50">
        <v>59100</v>
      </c>
      <c r="G50">
        <f t="shared" si="2"/>
        <v>-0.6504351405128973</v>
      </c>
      <c r="H50">
        <f>(C50-AVERAGE($C$2:C$68))/STDEV($C$2:$C$68)</f>
        <v>-0.51973178286002764</v>
      </c>
      <c r="I50">
        <f t="shared" si="3"/>
        <v>-0.44702641609243488</v>
      </c>
      <c r="J50">
        <v>-0.93393851937143046</v>
      </c>
      <c r="K50">
        <v>0.13249723672703856</v>
      </c>
      <c r="L50">
        <v>-5.6770935410125345E-2</v>
      </c>
    </row>
    <row r="51" spans="1:12" x14ac:dyDescent="0.2">
      <c r="A51">
        <v>3</v>
      </c>
      <c r="B51">
        <v>152</v>
      </c>
      <c r="C51">
        <v>50</v>
      </c>
      <c r="D51">
        <v>76</v>
      </c>
      <c r="E51">
        <v>61700</v>
      </c>
      <c r="G51">
        <f t="shared" si="2"/>
        <v>-0.6504351405128973</v>
      </c>
      <c r="H51">
        <f>(C51-AVERAGE($C$2:C$68))/STDEV($C$2:$C$68)</f>
        <v>-0.51973178286002764</v>
      </c>
      <c r="I51">
        <f t="shared" si="3"/>
        <v>-0.44702641609243488</v>
      </c>
      <c r="J51">
        <v>-0.93393851937143046</v>
      </c>
      <c r="K51">
        <v>0.13249723672703856</v>
      </c>
      <c r="L51">
        <v>-5.6770935410125345E-2</v>
      </c>
    </row>
    <row r="52" spans="1:12" x14ac:dyDescent="0.2">
      <c r="A52">
        <v>2</v>
      </c>
      <c r="B52">
        <v>152</v>
      </c>
      <c r="C52">
        <v>50</v>
      </c>
      <c r="D52">
        <v>76</v>
      </c>
      <c r="E52">
        <v>59880</v>
      </c>
      <c r="G52">
        <f t="shared" si="2"/>
        <v>-0.6504351405128973</v>
      </c>
      <c r="H52">
        <f>(C52-AVERAGE($C$2:C$68))/STDEV($C$2:$C$68)</f>
        <v>-0.51973178286002764</v>
      </c>
      <c r="I52">
        <f t="shared" si="3"/>
        <v>-0.44702641609243488</v>
      </c>
      <c r="J52">
        <v>-0.93393851937143046</v>
      </c>
      <c r="K52">
        <v>0.13249723672703856</v>
      </c>
      <c r="L52">
        <v>-5.6770935410125345E-2</v>
      </c>
    </row>
    <row r="53" spans="1:12" x14ac:dyDescent="0.2">
      <c r="A53">
        <v>3</v>
      </c>
      <c r="B53">
        <v>152</v>
      </c>
      <c r="C53">
        <v>50</v>
      </c>
      <c r="D53">
        <v>76</v>
      </c>
      <c r="E53">
        <v>61700</v>
      </c>
      <c r="G53">
        <f t="shared" si="2"/>
        <v>-0.6504351405128973</v>
      </c>
      <c r="H53">
        <f>(C53-AVERAGE($C$2:C$68))/STDEV($C$2:$C$68)</f>
        <v>-0.51973178286002764</v>
      </c>
      <c r="I53">
        <f t="shared" si="3"/>
        <v>-0.44702641609243488</v>
      </c>
      <c r="J53">
        <v>-0.93393851937143046</v>
      </c>
      <c r="K53">
        <v>0.13249723672703856</v>
      </c>
      <c r="L53">
        <v>-5.6770935410125345E-2</v>
      </c>
    </row>
    <row r="54" spans="1:12" x14ac:dyDescent="0.2">
      <c r="A54">
        <v>5</v>
      </c>
      <c r="B54">
        <v>152</v>
      </c>
      <c r="C54">
        <v>50</v>
      </c>
      <c r="D54">
        <v>66</v>
      </c>
      <c r="E54">
        <v>59360</v>
      </c>
      <c r="G54">
        <f t="shared" si="2"/>
        <v>-0.6504351405128973</v>
      </c>
      <c r="H54">
        <f>(C54-AVERAGE($C$2:C$68))/STDEV($C$2:$C$68)</f>
        <v>-0.51973178286002764</v>
      </c>
      <c r="I54">
        <f t="shared" si="3"/>
        <v>-0.51400040955887749</v>
      </c>
      <c r="J54">
        <v>-0.97220635324966198</v>
      </c>
      <c r="K54">
        <v>8.0763116549705916E-2</v>
      </c>
      <c r="L54">
        <v>-7.5336212154318766E-2</v>
      </c>
    </row>
    <row r="55" spans="1:12" x14ac:dyDescent="0.2">
      <c r="A55">
        <v>5</v>
      </c>
      <c r="B55">
        <v>152</v>
      </c>
      <c r="C55">
        <v>43</v>
      </c>
      <c r="D55">
        <v>66</v>
      </c>
      <c r="E55">
        <v>60660</v>
      </c>
      <c r="G55">
        <f t="shared" si="2"/>
        <v>-0.6504351405128973</v>
      </c>
      <c r="H55">
        <f>(C55-AVERAGE($C$2:C$68))/STDEV($C$2:$C$68)</f>
        <v>-0.59253769867883077</v>
      </c>
      <c r="I55">
        <f t="shared" si="3"/>
        <v>-0.51400040955887749</v>
      </c>
      <c r="J55">
        <v>-1.0147499452530409</v>
      </c>
      <c r="K55">
        <v>9.1375190303119413E-2</v>
      </c>
      <c r="L55">
        <v>-1.7214546242915435E-2</v>
      </c>
    </row>
    <row r="56" spans="1:12" x14ac:dyDescent="0.2">
      <c r="A56">
        <v>2</v>
      </c>
      <c r="B56">
        <v>152</v>
      </c>
      <c r="C56">
        <v>43</v>
      </c>
      <c r="D56">
        <v>66</v>
      </c>
      <c r="E56">
        <v>59984</v>
      </c>
      <c r="G56">
        <f t="shared" si="2"/>
        <v>-0.6504351405128973</v>
      </c>
      <c r="H56">
        <f>(C56-AVERAGE($C$2:C$68))/STDEV($C$2:$C$68)</f>
        <v>-0.59253769867883077</v>
      </c>
      <c r="I56">
        <f t="shared" si="3"/>
        <v>-0.51400040955887749</v>
      </c>
      <c r="J56">
        <v>-1.0147499452530409</v>
      </c>
      <c r="K56">
        <v>9.1375190303119413E-2</v>
      </c>
      <c r="L56">
        <v>-1.7214546242915435E-2</v>
      </c>
    </row>
    <row r="57" spans="1:12" x14ac:dyDescent="0.2">
      <c r="A57">
        <v>2</v>
      </c>
      <c r="B57">
        <v>152</v>
      </c>
      <c r="C57">
        <v>43</v>
      </c>
      <c r="D57">
        <v>66</v>
      </c>
      <c r="E57">
        <v>60660</v>
      </c>
      <c r="G57">
        <f t="shared" si="2"/>
        <v>-0.6504351405128973</v>
      </c>
      <c r="H57">
        <f>(C57-AVERAGE($C$2:C$68))/STDEV($C$2:$C$68)</f>
        <v>-0.59253769867883077</v>
      </c>
      <c r="I57">
        <f t="shared" si="3"/>
        <v>-0.51400040955887749</v>
      </c>
      <c r="J57">
        <v>-1.0147499452530409</v>
      </c>
      <c r="K57">
        <v>9.1375190303119413E-2</v>
      </c>
      <c r="L57">
        <v>-1.7214546242915435E-2</v>
      </c>
    </row>
    <row r="58" spans="1:12" x14ac:dyDescent="0.2">
      <c r="A58">
        <v>3</v>
      </c>
      <c r="B58">
        <v>152</v>
      </c>
      <c r="C58">
        <v>43</v>
      </c>
      <c r="D58">
        <v>66</v>
      </c>
      <c r="E58">
        <v>60920</v>
      </c>
      <c r="G58">
        <f t="shared" si="2"/>
        <v>-0.6504351405128973</v>
      </c>
      <c r="H58">
        <f>(C58-AVERAGE($C$2:C$68))/STDEV($C$2:$C$68)</f>
        <v>-0.59253769867883077</v>
      </c>
      <c r="I58">
        <f t="shared" si="3"/>
        <v>-0.51400040955887749</v>
      </c>
      <c r="J58">
        <v>-1.0147499452530409</v>
      </c>
      <c r="K58">
        <v>9.1375190303119413E-2</v>
      </c>
      <c r="L58">
        <v>-1.7214546242915435E-2</v>
      </c>
    </row>
    <row r="59" spans="1:12" x14ac:dyDescent="0.2">
      <c r="A59">
        <v>3</v>
      </c>
      <c r="B59">
        <v>152</v>
      </c>
      <c r="C59">
        <v>43</v>
      </c>
      <c r="D59">
        <v>66</v>
      </c>
      <c r="E59">
        <v>60920</v>
      </c>
      <c r="G59">
        <f t="shared" si="2"/>
        <v>-0.6504351405128973</v>
      </c>
      <c r="H59">
        <f>(C59-AVERAGE($C$2:C$68))/STDEV($C$2:$C$68)</f>
        <v>-0.59253769867883077</v>
      </c>
      <c r="I59">
        <f t="shared" si="3"/>
        <v>-0.51400040955887749</v>
      </c>
      <c r="J59">
        <v>-1.0147499452530409</v>
      </c>
      <c r="K59">
        <v>9.1375190303119413E-2</v>
      </c>
      <c r="L59">
        <v>-1.7214546242915435E-2</v>
      </c>
    </row>
    <row r="60" spans="1:12" x14ac:dyDescent="0.2">
      <c r="A60">
        <v>2</v>
      </c>
      <c r="B60">
        <v>152</v>
      </c>
      <c r="C60">
        <v>43</v>
      </c>
      <c r="D60">
        <v>66</v>
      </c>
      <c r="E60">
        <v>60920</v>
      </c>
      <c r="G60">
        <f t="shared" si="2"/>
        <v>-0.6504351405128973</v>
      </c>
      <c r="H60">
        <f>(C60-AVERAGE($C$2:C$68))/STDEV($C$2:$C$68)</f>
        <v>-0.59253769867883077</v>
      </c>
      <c r="I60">
        <f t="shared" si="3"/>
        <v>-0.51400040955887749</v>
      </c>
      <c r="J60">
        <v>-1.0147499452530409</v>
      </c>
      <c r="K60">
        <v>9.1375190303119413E-2</v>
      </c>
      <c r="L60">
        <v>-1.7214546242915435E-2</v>
      </c>
    </row>
    <row r="61" spans="1:12" x14ac:dyDescent="0.2">
      <c r="A61">
        <v>3</v>
      </c>
      <c r="B61">
        <v>152</v>
      </c>
      <c r="C61">
        <v>43</v>
      </c>
      <c r="D61">
        <v>66</v>
      </c>
      <c r="E61">
        <v>60660</v>
      </c>
      <c r="G61">
        <f t="shared" si="2"/>
        <v>-0.6504351405128973</v>
      </c>
      <c r="H61">
        <f>(C61-AVERAGE($C$2:C$68))/STDEV($C$2:$C$68)</f>
        <v>-0.59253769867883077</v>
      </c>
      <c r="I61">
        <f t="shared" si="3"/>
        <v>-0.51400040955887749</v>
      </c>
      <c r="J61">
        <v>-1.0147499452530409</v>
      </c>
      <c r="K61">
        <v>9.1375190303119413E-2</v>
      </c>
      <c r="L61">
        <v>-1.7214546242915435E-2</v>
      </c>
    </row>
    <row r="62" spans="1:12" x14ac:dyDescent="0.2">
      <c r="A62">
        <v>3</v>
      </c>
      <c r="B62">
        <v>152</v>
      </c>
      <c r="C62">
        <v>43</v>
      </c>
      <c r="D62">
        <v>66</v>
      </c>
      <c r="E62">
        <v>60660</v>
      </c>
      <c r="G62">
        <f t="shared" si="2"/>
        <v>-0.6504351405128973</v>
      </c>
      <c r="H62">
        <f>(C62-AVERAGE($C$2:C$68))/STDEV($C$2:$C$68)</f>
        <v>-0.59253769867883077</v>
      </c>
      <c r="I62">
        <f t="shared" si="3"/>
        <v>-0.51400040955887749</v>
      </c>
      <c r="J62">
        <v>-1.0147499452530409</v>
      </c>
      <c r="K62">
        <v>9.1375190303119413E-2</v>
      </c>
      <c r="L62">
        <v>-1.7214546242915435E-2</v>
      </c>
    </row>
    <row r="63" spans="1:12" x14ac:dyDescent="0.2">
      <c r="A63">
        <v>7</v>
      </c>
      <c r="B63">
        <v>152</v>
      </c>
      <c r="C63">
        <v>43</v>
      </c>
      <c r="D63">
        <v>66</v>
      </c>
      <c r="E63">
        <v>58320</v>
      </c>
      <c r="G63">
        <f t="shared" si="2"/>
        <v>-0.6504351405128973</v>
      </c>
      <c r="H63">
        <f>(C63-AVERAGE($C$2:C$68))/STDEV($C$2:$C$68)</f>
        <v>-0.59253769867883077</v>
      </c>
      <c r="I63">
        <f t="shared" si="3"/>
        <v>-0.51400040955887749</v>
      </c>
      <c r="J63">
        <v>-1.0147499452530409</v>
      </c>
      <c r="K63">
        <v>9.1375190303119413E-2</v>
      </c>
      <c r="L63">
        <v>-1.7214546242915435E-2</v>
      </c>
    </row>
    <row r="64" spans="1:12" x14ac:dyDescent="0.2">
      <c r="A64">
        <v>5</v>
      </c>
      <c r="B64">
        <v>152</v>
      </c>
      <c r="C64">
        <v>43</v>
      </c>
      <c r="D64">
        <v>66</v>
      </c>
      <c r="E64">
        <v>59360</v>
      </c>
      <c r="G64">
        <f t="shared" si="2"/>
        <v>-0.6504351405128973</v>
      </c>
      <c r="H64">
        <f>(C64-AVERAGE($C$2:C$68))/STDEV($C$2:$C$68)</f>
        <v>-0.59253769867883077</v>
      </c>
      <c r="I64">
        <f t="shared" si="3"/>
        <v>-0.51400040955887749</v>
      </c>
      <c r="J64">
        <v>-1.0147499452530409</v>
      </c>
      <c r="K64">
        <v>9.1375190303119413E-2</v>
      </c>
      <c r="L64">
        <v>-1.7214546242915435E-2</v>
      </c>
    </row>
    <row r="65" spans="1:12" x14ac:dyDescent="0.2">
      <c r="A65">
        <v>2</v>
      </c>
      <c r="B65">
        <v>152</v>
      </c>
      <c r="C65">
        <v>43</v>
      </c>
      <c r="D65">
        <v>66</v>
      </c>
      <c r="E65">
        <v>60920</v>
      </c>
      <c r="G65">
        <f t="shared" si="2"/>
        <v>-0.6504351405128973</v>
      </c>
      <c r="H65">
        <f>(C65-AVERAGE($C$2:C$68))/STDEV($C$2:$C$68)</f>
        <v>-0.59253769867883077</v>
      </c>
      <c r="I65">
        <f t="shared" si="3"/>
        <v>-0.51400040955887749</v>
      </c>
      <c r="J65">
        <v>-1.0147499452530409</v>
      </c>
      <c r="K65">
        <v>9.1375190303119413E-2</v>
      </c>
      <c r="L65">
        <v>-1.7214546242915435E-2</v>
      </c>
    </row>
    <row r="66" spans="1:12" x14ac:dyDescent="0.2">
      <c r="A66">
        <v>3</v>
      </c>
      <c r="B66">
        <v>152</v>
      </c>
      <c r="C66">
        <v>43</v>
      </c>
      <c r="D66">
        <v>66</v>
      </c>
      <c r="E66">
        <v>60920</v>
      </c>
      <c r="G66">
        <f t="shared" si="2"/>
        <v>-0.6504351405128973</v>
      </c>
      <c r="H66">
        <f>(C66-AVERAGE($C$2:C$68))/STDEV($C$2:$C$68)</f>
        <v>-0.59253769867883077</v>
      </c>
      <c r="I66">
        <f t="shared" si="3"/>
        <v>-0.51400040955887749</v>
      </c>
      <c r="J66">
        <v>-1.0147499452530409</v>
      </c>
      <c r="K66">
        <v>9.1375190303119413E-2</v>
      </c>
      <c r="L66">
        <v>-1.7214546242915435E-2</v>
      </c>
    </row>
    <row r="67" spans="1:12" x14ac:dyDescent="0.2">
      <c r="A67">
        <v>4</v>
      </c>
      <c r="B67">
        <v>152</v>
      </c>
      <c r="C67">
        <v>43</v>
      </c>
      <c r="D67">
        <v>66</v>
      </c>
      <c r="E67">
        <v>60660</v>
      </c>
      <c r="G67">
        <f t="shared" si="2"/>
        <v>-0.6504351405128973</v>
      </c>
      <c r="H67">
        <f>(C67-AVERAGE($C$2:C$68))/STDEV($C$2:$C$68)</f>
        <v>-0.59253769867883077</v>
      </c>
      <c r="I67">
        <f t="shared" si="3"/>
        <v>-0.51400040955887749</v>
      </c>
      <c r="J67">
        <v>-1.0147499452530409</v>
      </c>
      <c r="K67">
        <v>9.1375190303119413E-2</v>
      </c>
      <c r="L67">
        <v>-1.7214546242915435E-2</v>
      </c>
    </row>
    <row r="68" spans="1:12" x14ac:dyDescent="0.2">
      <c r="A68">
        <v>7</v>
      </c>
      <c r="B68">
        <v>152</v>
      </c>
      <c r="C68">
        <v>43</v>
      </c>
      <c r="D68">
        <v>57</v>
      </c>
      <c r="E68">
        <v>59880</v>
      </c>
      <c r="G68">
        <f t="shared" si="2"/>
        <v>-0.6504351405128973</v>
      </c>
      <c r="H68">
        <f>(C68-AVERAGE($C$2:C$68))/STDEV($C$2:$C$68)</f>
        <v>-0.59253769867883077</v>
      </c>
      <c r="I68">
        <f t="shared" si="3"/>
        <v>-0.57427700367867585</v>
      </c>
      <c r="J68">
        <v>-1.0491909957434491</v>
      </c>
      <c r="K68">
        <v>4.4814482143520129E-2</v>
      </c>
      <c r="L68">
        <v>-3.3923295312689505E-2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1AEA9-FE83-4722-B153-59AFF737542C}">
  <dimension ref="A1:Z102"/>
  <sheetViews>
    <sheetView workbookViewId="0">
      <selection activeCell="G10" sqref="G10"/>
    </sheetView>
  </sheetViews>
  <sheetFormatPr baseColWidth="10" defaultColWidth="8.83203125" defaultRowHeight="15" x14ac:dyDescent="0.2"/>
  <cols>
    <col min="1" max="1" width="9.6640625" bestFit="1" customWidth="1"/>
    <col min="2" max="2" width="16" bestFit="1" customWidth="1"/>
    <col min="3" max="3" width="13.5" bestFit="1" customWidth="1"/>
    <col min="4" max="4" width="2.83203125" bestFit="1" customWidth="1"/>
    <col min="5" max="5" width="26.6640625" bestFit="1" customWidth="1"/>
    <col min="6" max="7" width="9.33203125" bestFit="1" customWidth="1"/>
    <col min="8" max="8" width="4.5" customWidth="1"/>
    <col min="9" max="9" width="11.5" bestFit="1" customWidth="1"/>
    <col min="10" max="10" width="10.5" bestFit="1" customWidth="1"/>
    <col min="11" max="11" width="11.33203125" bestFit="1" customWidth="1"/>
    <col min="12" max="12" width="7" customWidth="1"/>
    <col min="13" max="13" width="18.5" bestFit="1" customWidth="1"/>
    <col min="14" max="14" width="19.83203125" bestFit="1" customWidth="1"/>
    <col min="15" max="15" width="17.6640625" bestFit="1" customWidth="1"/>
    <col min="16" max="16" width="19" bestFit="1" customWidth="1"/>
    <col min="17" max="17" width="20.33203125" bestFit="1" customWidth="1"/>
    <col min="18" max="18" width="21.6640625" bestFit="1" customWidth="1"/>
    <col min="19" max="19" width="5.33203125" customWidth="1"/>
    <col min="20" max="20" width="18.83203125" bestFit="1" customWidth="1"/>
    <col min="21" max="22" width="8.33203125" bestFit="1" customWidth="1"/>
    <col min="23" max="23" width="6" bestFit="1" customWidth="1"/>
    <col min="24" max="25" width="12" bestFit="1" customWidth="1"/>
    <col min="26" max="26" width="11" bestFit="1" customWidth="1"/>
  </cols>
  <sheetData>
    <row r="1" spans="1:26" x14ac:dyDescent="0.2">
      <c r="A1" t="s">
        <v>28</v>
      </c>
      <c r="B1" t="s">
        <v>2</v>
      </c>
      <c r="C1" t="s">
        <v>3</v>
      </c>
      <c r="E1" t="s">
        <v>33</v>
      </c>
      <c r="I1" s="14" t="s">
        <v>34</v>
      </c>
      <c r="J1" s="14" t="s">
        <v>35</v>
      </c>
      <c r="K1" s="14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T1" t="s">
        <v>43</v>
      </c>
      <c r="X1" s="14" t="s">
        <v>34</v>
      </c>
      <c r="Y1" s="14" t="s">
        <v>35</v>
      </c>
      <c r="Z1" s="14" t="s">
        <v>36</v>
      </c>
    </row>
    <row r="2" spans="1:26" x14ac:dyDescent="0.2">
      <c r="A2">
        <v>800</v>
      </c>
      <c r="B2">
        <v>608</v>
      </c>
      <c r="C2">
        <v>1056</v>
      </c>
      <c r="E2" t="s">
        <v>28</v>
      </c>
      <c r="F2" t="s">
        <v>2</v>
      </c>
      <c r="G2" t="s">
        <v>3</v>
      </c>
      <c r="I2" s="15">
        <f>$E$3*A2+$F$3*B2+$G$3*C2</f>
        <v>1422.5910632832381</v>
      </c>
      <c r="J2" s="15">
        <f>$E$4*A2+$F$4*B2+$G$4*C2</f>
        <v>-26.127890589687297</v>
      </c>
      <c r="K2" s="15">
        <f>$F$5*B2+$G$5*C2</f>
        <v>-316.78383797157323</v>
      </c>
      <c r="M2">
        <f>SQRT(SUMSQ(A2:C2))</f>
        <v>1457.6693726630879</v>
      </c>
      <c r="N2">
        <f>SQRT(SUMSQ(I2:K2))</f>
        <v>1457.6693726630879</v>
      </c>
      <c r="O2">
        <f>SUMPRODUCT(A2:C2,A3:C3)</f>
        <v>1092992</v>
      </c>
      <c r="P2">
        <f>SUMPRODUCT(I2:K2,I3:K3)</f>
        <v>1092992.0000000002</v>
      </c>
      <c r="Q2" s="16">
        <f>SQRT((A2-A3)^2+(B2-B3)^2+(C2-C3)^2)</f>
        <v>722.2298803012792</v>
      </c>
      <c r="R2" s="16">
        <f>SQRT((I2-I3)^2+(J2-J3)^2+(K2-K3)^2)</f>
        <v>722.2298803012792</v>
      </c>
      <c r="T2" s="14" t="s">
        <v>44</v>
      </c>
      <c r="U2" s="14" t="s">
        <v>45</v>
      </c>
      <c r="V2" s="14" t="s">
        <v>46</v>
      </c>
      <c r="W2" s="17" t="s">
        <v>47</v>
      </c>
      <c r="X2" s="15">
        <f>AVERAGE(I2:I101)</f>
        <v>185.28902189102649</v>
      </c>
      <c r="Y2" s="15">
        <f t="shared" ref="Y2:Z2" si="0">AVERAGE(J2:J101)</f>
        <v>62.870236731434936</v>
      </c>
      <c r="Z2" s="15">
        <f t="shared" si="0"/>
        <v>-20.265680348806438</v>
      </c>
    </row>
    <row r="3" spans="1:26" x14ac:dyDescent="0.2">
      <c r="A3">
        <v>528</v>
      </c>
      <c r="B3">
        <v>304</v>
      </c>
      <c r="C3">
        <v>460</v>
      </c>
      <c r="D3" t="s">
        <v>28</v>
      </c>
      <c r="E3" s="15">
        <f>1/SQRT(3)</f>
        <v>0.57735026918962584</v>
      </c>
      <c r="F3" s="15">
        <f t="shared" ref="F3:G3" si="1">1/SQRT(3)</f>
        <v>0.57735026918962584</v>
      </c>
      <c r="G3" s="15">
        <f t="shared" si="1"/>
        <v>0.57735026918962584</v>
      </c>
      <c r="H3" s="15"/>
      <c r="I3" s="15">
        <f t="shared" ref="I3:I66" si="2">$E$3*A3+$F$3*B3+$G$3*C3</f>
        <v>745.93654779299663</v>
      </c>
      <c r="J3" s="15">
        <f t="shared" ref="J3:J66" si="3">$E$4*A3+$F$4*B3+$G$4*C3</f>
        <v>119.20850081544799</v>
      </c>
      <c r="K3" s="15">
        <f t="shared" ref="K3:K66" si="4">$F$5*B3+$G$5*C3</f>
        <v>-110.3086578651014</v>
      </c>
      <c r="M3">
        <f t="shared" ref="M3:M66" si="5">SQRT(SUMSQ(A3:C3))</f>
        <v>763.41338735969259</v>
      </c>
      <c r="N3">
        <f t="shared" ref="N3:N66" si="6">SQRT(SUMSQ(I3:K3))</f>
        <v>763.41338735969271</v>
      </c>
      <c r="T3" s="18">
        <f>(I2-$X$2)/$X$3</f>
        <v>5.6897967669556024</v>
      </c>
      <c r="U3" s="18">
        <f>(J2-$Y$2)/$Y$3</f>
        <v>-1.7288436704388885</v>
      </c>
      <c r="V3" s="18">
        <f>(K2-$Z$2)/$Z$3</f>
        <v>-7.5755796469305299</v>
      </c>
      <c r="W3" s="17" t="s">
        <v>48</v>
      </c>
      <c r="X3">
        <f>STDEV(I2:I101)</f>
        <v>217.45979550237004</v>
      </c>
      <c r="Y3">
        <f t="shared" ref="Y3:Z3" si="7">STDEV(J2:J101)</f>
        <v>51.478412330091679</v>
      </c>
      <c r="Z3">
        <f t="shared" si="7"/>
        <v>39.14131610284236</v>
      </c>
    </row>
    <row r="4" spans="1:26" x14ac:dyDescent="0.2">
      <c r="A4">
        <v>460</v>
      </c>
      <c r="B4">
        <v>264</v>
      </c>
      <c r="C4">
        <v>460</v>
      </c>
      <c r="D4" t="s">
        <v>2</v>
      </c>
      <c r="E4" s="15">
        <f>2/SQRT(6)</f>
        <v>0.81649658092772615</v>
      </c>
      <c r="F4" s="15">
        <f>-1/SQRT(6)</f>
        <v>-0.40824829046386307</v>
      </c>
      <c r="G4" s="15">
        <f>-1/SQRT(6)</f>
        <v>-0.40824829046386307</v>
      </c>
      <c r="H4" s="15"/>
      <c r="I4" s="15">
        <f t="shared" si="2"/>
        <v>683.58271872051705</v>
      </c>
      <c r="J4" s="15">
        <f t="shared" si="3"/>
        <v>80.016664930917187</v>
      </c>
      <c r="K4" s="15">
        <f t="shared" si="4"/>
        <v>-138.5929291125633</v>
      </c>
      <c r="M4">
        <f t="shared" si="5"/>
        <v>702.06552400755299</v>
      </c>
      <c r="N4">
        <f t="shared" si="6"/>
        <v>702.06552400755322</v>
      </c>
      <c r="T4" s="18">
        <f t="shared" ref="T4:T67" si="8">(I3-$X$2)/$X$3</f>
        <v>2.5781663438373816</v>
      </c>
      <c r="U4" s="18">
        <f t="shared" ref="U4:U67" si="9">(J3-$Y$2)/$Y$3</f>
        <v>1.0944056262411292</v>
      </c>
      <c r="V4" s="18">
        <f t="shared" ref="V4:V67" si="10">(K3-$Z$2)/$Z$3</f>
        <v>-2.3004586069541033</v>
      </c>
    </row>
    <row r="5" spans="1:26" x14ac:dyDescent="0.2">
      <c r="A5">
        <v>528</v>
      </c>
      <c r="B5">
        <v>304</v>
      </c>
      <c r="C5">
        <v>304</v>
      </c>
      <c r="D5" t="s">
        <v>3</v>
      </c>
      <c r="E5" s="15">
        <v>0</v>
      </c>
      <c r="F5" s="15">
        <f>1/SQRT(2)</f>
        <v>0.70710678118654746</v>
      </c>
      <c r="G5" s="15">
        <f>-1/SQRT(2)</f>
        <v>-0.70710678118654746</v>
      </c>
      <c r="H5" s="15"/>
      <c r="I5" s="15">
        <f t="shared" si="2"/>
        <v>655.86990579941494</v>
      </c>
      <c r="J5" s="15">
        <f t="shared" si="3"/>
        <v>182.89523412781062</v>
      </c>
      <c r="K5" s="15">
        <f t="shared" si="4"/>
        <v>0</v>
      </c>
      <c r="M5">
        <f t="shared" si="5"/>
        <v>680.89353059050279</v>
      </c>
      <c r="N5">
        <f t="shared" si="6"/>
        <v>680.89353059050291</v>
      </c>
      <c r="T5" s="18">
        <f t="shared" si="8"/>
        <v>2.2914290693520853</v>
      </c>
      <c r="U5" s="18">
        <f t="shared" si="9"/>
        <v>0.33307997320382227</v>
      </c>
      <c r="V5" s="18">
        <f t="shared" si="10"/>
        <v>-3.0230779274988198</v>
      </c>
    </row>
    <row r="6" spans="1:26" x14ac:dyDescent="0.2">
      <c r="A6">
        <v>460</v>
      </c>
      <c r="B6">
        <v>264</v>
      </c>
      <c r="C6">
        <v>400</v>
      </c>
      <c r="I6" s="15">
        <f t="shared" si="2"/>
        <v>648.94170256913947</v>
      </c>
      <c r="J6" s="15">
        <f t="shared" si="3"/>
        <v>104.51156235874899</v>
      </c>
      <c r="K6" s="15">
        <f t="shared" si="4"/>
        <v>-96.166522241370444</v>
      </c>
      <c r="M6">
        <f t="shared" si="5"/>
        <v>664.30113653372598</v>
      </c>
      <c r="N6">
        <f t="shared" si="6"/>
        <v>664.30113653372609</v>
      </c>
      <c r="T6" s="18">
        <f t="shared" si="8"/>
        <v>2.1639902806919529</v>
      </c>
      <c r="U6" s="18">
        <f t="shared" si="9"/>
        <v>2.3315598124267547</v>
      </c>
      <c r="V6" s="18">
        <f t="shared" si="10"/>
        <v>0.51775674317028875</v>
      </c>
    </row>
    <row r="7" spans="1:26" x14ac:dyDescent="0.2">
      <c r="A7">
        <v>460</v>
      </c>
      <c r="B7">
        <v>264</v>
      </c>
      <c r="C7">
        <v>400</v>
      </c>
      <c r="I7" s="15">
        <f t="shared" si="2"/>
        <v>648.94170256913947</v>
      </c>
      <c r="J7" s="15">
        <f t="shared" si="3"/>
        <v>104.51156235874899</v>
      </c>
      <c r="K7" s="15">
        <f t="shared" si="4"/>
        <v>-96.166522241370444</v>
      </c>
      <c r="M7">
        <f t="shared" si="5"/>
        <v>664.30113653372598</v>
      </c>
      <c r="N7">
        <f t="shared" si="6"/>
        <v>664.30113653372609</v>
      </c>
      <c r="T7" s="18">
        <f t="shared" si="8"/>
        <v>2.1321305835269202</v>
      </c>
      <c r="U7" s="18">
        <f t="shared" si="9"/>
        <v>0.80890850635214018</v>
      </c>
      <c r="V7" s="18">
        <f t="shared" si="10"/>
        <v>-1.9391489466817453</v>
      </c>
    </row>
    <row r="8" spans="1:26" x14ac:dyDescent="0.2">
      <c r="A8">
        <v>528</v>
      </c>
      <c r="B8">
        <v>304</v>
      </c>
      <c r="C8">
        <v>264</v>
      </c>
      <c r="I8" s="15">
        <f t="shared" si="2"/>
        <v>632.77589503182992</v>
      </c>
      <c r="J8" s="15">
        <f t="shared" si="3"/>
        <v>199.22516574636518</v>
      </c>
      <c r="K8" s="15">
        <f t="shared" si="4"/>
        <v>28.284271247461902</v>
      </c>
      <c r="M8">
        <f t="shared" si="5"/>
        <v>664</v>
      </c>
      <c r="N8">
        <f t="shared" si="6"/>
        <v>664.00000000000011</v>
      </c>
      <c r="T8" s="18">
        <f t="shared" si="8"/>
        <v>2.1321305835269202</v>
      </c>
      <c r="U8" s="18">
        <f t="shared" si="9"/>
        <v>0.80890850635214018</v>
      </c>
      <c r="V8" s="18">
        <f t="shared" si="10"/>
        <v>-1.9391489466817453</v>
      </c>
    </row>
    <row r="9" spans="1:26" x14ac:dyDescent="0.2">
      <c r="A9">
        <v>460</v>
      </c>
      <c r="B9">
        <v>230</v>
      </c>
      <c r="C9">
        <v>264</v>
      </c>
      <c r="I9" s="15">
        <f t="shared" si="2"/>
        <v>550.79215680690299</v>
      </c>
      <c r="J9" s="15">
        <f t="shared" si="3"/>
        <v>173.91377173760571</v>
      </c>
      <c r="K9" s="15">
        <f t="shared" si="4"/>
        <v>-24.041630560342611</v>
      </c>
      <c r="M9">
        <f t="shared" si="5"/>
        <v>578.09687769438779</v>
      </c>
      <c r="N9">
        <f t="shared" si="6"/>
        <v>578.09687769438779</v>
      </c>
      <c r="T9" s="18">
        <f t="shared" si="8"/>
        <v>2.0577912901418429</v>
      </c>
      <c r="U9" s="18">
        <f t="shared" si="9"/>
        <v>2.6487788345256336</v>
      </c>
      <c r="V9" s="18">
        <f t="shared" si="10"/>
        <v>1.240376063715005</v>
      </c>
    </row>
    <row r="10" spans="1:26" x14ac:dyDescent="0.2">
      <c r="A10">
        <v>400</v>
      </c>
      <c r="B10">
        <v>200</v>
      </c>
      <c r="C10">
        <v>350</v>
      </c>
      <c r="I10" s="15">
        <f t="shared" si="2"/>
        <v>548.48275573014462</v>
      </c>
      <c r="J10" s="15">
        <f t="shared" si="3"/>
        <v>102.06207261596577</v>
      </c>
      <c r="K10" s="15">
        <f t="shared" si="4"/>
        <v>-106.06601717798213</v>
      </c>
      <c r="M10">
        <f t="shared" si="5"/>
        <v>567.89083458002733</v>
      </c>
      <c r="N10">
        <f t="shared" si="6"/>
        <v>567.89083458002756</v>
      </c>
      <c r="T10" s="18">
        <f t="shared" si="8"/>
        <v>1.6807848736889526</v>
      </c>
      <c r="U10" s="18">
        <f t="shared" si="9"/>
        <v>2.1570893502723729</v>
      </c>
      <c r="V10" s="18">
        <f t="shared" si="10"/>
        <v>-9.6469679292719837E-2</v>
      </c>
    </row>
    <row r="11" spans="1:26" x14ac:dyDescent="0.2">
      <c r="A11">
        <v>400</v>
      </c>
      <c r="B11">
        <v>175</v>
      </c>
      <c r="C11">
        <v>230</v>
      </c>
      <c r="I11" s="15">
        <f t="shared" si="2"/>
        <v>464.7669666976488</v>
      </c>
      <c r="J11" s="15">
        <f t="shared" si="3"/>
        <v>161.2580747332259</v>
      </c>
      <c r="K11" s="15">
        <f t="shared" si="4"/>
        <v>-38.890872965260101</v>
      </c>
      <c r="M11">
        <f t="shared" si="5"/>
        <v>493.48252248686578</v>
      </c>
      <c r="N11">
        <f t="shared" si="6"/>
        <v>493.48252248686583</v>
      </c>
      <c r="T11" s="18">
        <f t="shared" si="8"/>
        <v>1.6701649746339422</v>
      </c>
      <c r="U11" s="18">
        <f t="shared" si="9"/>
        <v>0.7613256530373077</v>
      </c>
      <c r="V11" s="18">
        <f t="shared" si="10"/>
        <v>-2.1920657088723967</v>
      </c>
    </row>
    <row r="12" spans="1:26" x14ac:dyDescent="0.2">
      <c r="A12">
        <v>400</v>
      </c>
      <c r="B12">
        <v>200</v>
      </c>
      <c r="C12">
        <v>200</v>
      </c>
      <c r="I12" s="15">
        <f t="shared" si="2"/>
        <v>461.88021535170066</v>
      </c>
      <c r="J12" s="15">
        <f t="shared" si="3"/>
        <v>163.29931618554525</v>
      </c>
      <c r="K12" s="15">
        <f t="shared" si="4"/>
        <v>0</v>
      </c>
      <c r="M12">
        <f t="shared" si="5"/>
        <v>489.89794855663564</v>
      </c>
      <c r="N12">
        <f t="shared" si="6"/>
        <v>489.8979485566357</v>
      </c>
      <c r="T12" s="18">
        <f t="shared" si="8"/>
        <v>1.2851936338897934</v>
      </c>
      <c r="U12" s="18">
        <f t="shared" si="9"/>
        <v>1.911244608145741</v>
      </c>
      <c r="V12" s="18">
        <f t="shared" si="10"/>
        <v>-0.47584482257869559</v>
      </c>
    </row>
    <row r="13" spans="1:26" x14ac:dyDescent="0.2">
      <c r="A13">
        <v>400</v>
      </c>
      <c r="B13">
        <v>175</v>
      </c>
      <c r="C13">
        <v>200</v>
      </c>
      <c r="I13" s="15">
        <f t="shared" si="2"/>
        <v>447.44645862196001</v>
      </c>
      <c r="J13" s="15">
        <f t="shared" si="3"/>
        <v>173.5055234471418</v>
      </c>
      <c r="K13" s="15">
        <f t="shared" si="4"/>
        <v>-17.677669529663675</v>
      </c>
      <c r="M13">
        <f t="shared" si="5"/>
        <v>480.23431780746364</v>
      </c>
      <c r="N13">
        <f t="shared" si="6"/>
        <v>480.2343178074637</v>
      </c>
      <c r="T13" s="18">
        <f t="shared" si="8"/>
        <v>1.2719187600710296</v>
      </c>
      <c r="U13" s="18">
        <f t="shared" si="9"/>
        <v>1.9508969859081016</v>
      </c>
      <c r="V13" s="18">
        <f t="shared" si="10"/>
        <v>0.51775674317028875</v>
      </c>
    </row>
    <row r="14" spans="1:26" x14ac:dyDescent="0.2">
      <c r="A14">
        <v>304</v>
      </c>
      <c r="B14">
        <v>115</v>
      </c>
      <c r="C14">
        <v>175</v>
      </c>
      <c r="I14" s="15">
        <f t="shared" si="2"/>
        <v>342.94605989863771</v>
      </c>
      <c r="J14" s="15">
        <f t="shared" si="3"/>
        <v>129.82295636750848</v>
      </c>
      <c r="K14" s="15">
        <f t="shared" si="4"/>
        <v>-42.426406871192853</v>
      </c>
      <c r="M14">
        <f t="shared" si="5"/>
        <v>369.14224900436415</v>
      </c>
      <c r="N14">
        <f t="shared" si="6"/>
        <v>369.14224900436415</v>
      </c>
      <c r="T14" s="18">
        <f t="shared" si="8"/>
        <v>1.2055443909772108</v>
      </c>
      <c r="U14" s="18">
        <f t="shared" si="9"/>
        <v>2.1491588747199</v>
      </c>
      <c r="V14" s="18">
        <f t="shared" si="10"/>
        <v>6.6119667829841494E-2</v>
      </c>
    </row>
    <row r="15" spans="1:26" x14ac:dyDescent="0.2">
      <c r="A15">
        <v>264</v>
      </c>
      <c r="B15">
        <v>100</v>
      </c>
      <c r="C15">
        <v>175</v>
      </c>
      <c r="I15" s="15">
        <f t="shared" si="2"/>
        <v>311.19179509320833</v>
      </c>
      <c r="J15" s="15">
        <f t="shared" si="3"/>
        <v>103.28681748735737</v>
      </c>
      <c r="K15" s="15">
        <f t="shared" si="4"/>
        <v>-53.033008588991066</v>
      </c>
      <c r="M15">
        <f t="shared" si="5"/>
        <v>332.14605221197496</v>
      </c>
      <c r="N15">
        <f t="shared" si="6"/>
        <v>332.14605221197502</v>
      </c>
      <c r="T15" s="18">
        <f t="shared" si="8"/>
        <v>0.72499395873796335</v>
      </c>
      <c r="U15" s="18">
        <f t="shared" si="9"/>
        <v>1.300597990605401</v>
      </c>
      <c r="V15" s="18">
        <f t="shared" si="10"/>
        <v>-0.56617223764678548</v>
      </c>
    </row>
    <row r="16" spans="1:26" x14ac:dyDescent="0.2">
      <c r="A16">
        <v>264</v>
      </c>
      <c r="B16">
        <v>100</v>
      </c>
      <c r="C16">
        <v>175</v>
      </c>
      <c r="I16" s="15">
        <f t="shared" si="2"/>
        <v>311.19179509320833</v>
      </c>
      <c r="J16" s="15">
        <f t="shared" si="3"/>
        <v>103.28681748735737</v>
      </c>
      <c r="K16" s="15">
        <f t="shared" si="4"/>
        <v>-53.033008588991066</v>
      </c>
      <c r="M16">
        <f t="shared" si="5"/>
        <v>332.14605221197496</v>
      </c>
      <c r="N16">
        <f t="shared" si="6"/>
        <v>332.14605221197502</v>
      </c>
      <c r="T16" s="18">
        <f t="shared" si="8"/>
        <v>0.57897034673156234</v>
      </c>
      <c r="U16" s="18">
        <f t="shared" si="9"/>
        <v>0.78511707969472366</v>
      </c>
      <c r="V16" s="18">
        <f t="shared" si="10"/>
        <v>-0.83715448285105387</v>
      </c>
    </row>
    <row r="17" spans="1:22" x14ac:dyDescent="0.2">
      <c r="A17">
        <v>230</v>
      </c>
      <c r="B17">
        <v>100</v>
      </c>
      <c r="C17">
        <v>132</v>
      </c>
      <c r="I17" s="15">
        <f t="shared" si="2"/>
        <v>266.73582436560713</v>
      </c>
      <c r="J17" s="15">
        <f t="shared" si="3"/>
        <v>93.080610225760807</v>
      </c>
      <c r="K17" s="15">
        <f t="shared" si="4"/>
        <v>-22.627416997969519</v>
      </c>
      <c r="M17">
        <f t="shared" si="5"/>
        <v>283.41489022279688</v>
      </c>
      <c r="N17">
        <f t="shared" si="6"/>
        <v>283.41489022279694</v>
      </c>
      <c r="T17" s="18">
        <f t="shared" si="8"/>
        <v>0.57897034673156234</v>
      </c>
      <c r="U17" s="18">
        <f t="shared" si="9"/>
        <v>0.78511707969472366</v>
      </c>
      <c r="V17" s="18">
        <f t="shared" si="10"/>
        <v>-0.83715448285105387</v>
      </c>
    </row>
    <row r="18" spans="1:22" x14ac:dyDescent="0.2">
      <c r="A18">
        <v>230</v>
      </c>
      <c r="B18">
        <v>100</v>
      </c>
      <c r="C18">
        <v>132</v>
      </c>
      <c r="I18" s="15">
        <f t="shared" si="2"/>
        <v>266.73582436560713</v>
      </c>
      <c r="J18" s="15">
        <f t="shared" si="3"/>
        <v>93.080610225760807</v>
      </c>
      <c r="K18" s="15">
        <f t="shared" si="4"/>
        <v>-22.627416997969519</v>
      </c>
      <c r="M18">
        <f t="shared" si="5"/>
        <v>283.41489022279688</v>
      </c>
      <c r="N18">
        <f t="shared" si="6"/>
        <v>283.41489022279694</v>
      </c>
      <c r="T18" s="18">
        <f t="shared" si="8"/>
        <v>0.37453728992260071</v>
      </c>
      <c r="U18" s="18">
        <f t="shared" si="9"/>
        <v>0.58685519088292504</v>
      </c>
      <c r="V18" s="18">
        <f t="shared" si="10"/>
        <v>-6.0338713265484109E-2</v>
      </c>
    </row>
    <row r="19" spans="1:22" x14ac:dyDescent="0.2">
      <c r="A19">
        <v>230</v>
      </c>
      <c r="B19">
        <v>87</v>
      </c>
      <c r="C19">
        <v>132</v>
      </c>
      <c r="I19" s="15">
        <f t="shared" si="2"/>
        <v>259.23027086614201</v>
      </c>
      <c r="J19" s="15">
        <f t="shared" si="3"/>
        <v>98.38783800179101</v>
      </c>
      <c r="K19" s="15">
        <f t="shared" si="4"/>
        <v>-31.819805153394633</v>
      </c>
      <c r="M19">
        <f t="shared" si="5"/>
        <v>279.09317440596789</v>
      </c>
      <c r="N19">
        <f t="shared" si="6"/>
        <v>279.09317440596794</v>
      </c>
      <c r="T19" s="18">
        <f t="shared" si="8"/>
        <v>0.37453728992260071</v>
      </c>
      <c r="U19" s="18">
        <f t="shared" si="9"/>
        <v>0.58685519088292504</v>
      </c>
      <c r="V19" s="18">
        <f t="shared" si="10"/>
        <v>-6.0338713265484109E-2</v>
      </c>
    </row>
    <row r="20" spans="1:22" x14ac:dyDescent="0.2">
      <c r="A20">
        <v>230</v>
      </c>
      <c r="B20">
        <v>76</v>
      </c>
      <c r="C20">
        <v>115</v>
      </c>
      <c r="I20" s="15">
        <f t="shared" si="2"/>
        <v>243.06446332883246</v>
      </c>
      <c r="J20" s="15">
        <f t="shared" si="3"/>
        <v>109.81879013477919</v>
      </c>
      <c r="K20" s="15">
        <f t="shared" si="4"/>
        <v>-27.577164466275349</v>
      </c>
      <c r="M20">
        <f t="shared" si="5"/>
        <v>268.14361823470648</v>
      </c>
      <c r="N20">
        <f t="shared" si="6"/>
        <v>268.14361823470648</v>
      </c>
      <c r="T20" s="18">
        <f t="shared" si="8"/>
        <v>0.34002261799381506</v>
      </c>
      <c r="U20" s="18">
        <f t="shared" si="9"/>
        <v>0.68995137306506016</v>
      </c>
      <c r="V20" s="18">
        <f t="shared" si="10"/>
        <v>-0.29518999244251676</v>
      </c>
    </row>
    <row r="21" spans="1:22" x14ac:dyDescent="0.2">
      <c r="A21">
        <v>230</v>
      </c>
      <c r="B21">
        <v>76</v>
      </c>
      <c r="C21">
        <v>115</v>
      </c>
      <c r="I21" s="15">
        <f t="shared" si="2"/>
        <v>243.06446332883246</v>
      </c>
      <c r="J21" s="15">
        <f t="shared" si="3"/>
        <v>109.81879013477919</v>
      </c>
      <c r="K21" s="15">
        <f t="shared" si="4"/>
        <v>-27.577164466275349</v>
      </c>
      <c r="M21">
        <f t="shared" si="5"/>
        <v>268.14361823470648</v>
      </c>
      <c r="N21">
        <f t="shared" si="6"/>
        <v>268.14361823470648</v>
      </c>
      <c r="T21" s="18">
        <f t="shared" si="8"/>
        <v>0.265683324608738</v>
      </c>
      <c r="U21" s="18">
        <f t="shared" si="9"/>
        <v>0.9120046885342753</v>
      </c>
      <c r="V21" s="18">
        <f t="shared" si="10"/>
        <v>-0.18679709436080935</v>
      </c>
    </row>
    <row r="22" spans="1:22" x14ac:dyDescent="0.2">
      <c r="A22">
        <v>230</v>
      </c>
      <c r="B22">
        <v>87</v>
      </c>
      <c r="C22">
        <v>100</v>
      </c>
      <c r="I22" s="15">
        <f t="shared" si="2"/>
        <v>240.75506225207397</v>
      </c>
      <c r="J22" s="15">
        <f t="shared" si="3"/>
        <v>111.45178329663463</v>
      </c>
      <c r="K22" s="15">
        <f t="shared" si="4"/>
        <v>-9.1923881554251139</v>
      </c>
      <c r="M22">
        <f t="shared" si="5"/>
        <v>265.45997815113299</v>
      </c>
      <c r="N22">
        <f t="shared" si="6"/>
        <v>265.45997815113299</v>
      </c>
      <c r="T22" s="18">
        <f t="shared" si="8"/>
        <v>0.265683324608738</v>
      </c>
      <c r="U22" s="18">
        <f t="shared" si="9"/>
        <v>0.9120046885342753</v>
      </c>
      <c r="V22" s="18">
        <f t="shared" si="10"/>
        <v>-0.18679709436080935</v>
      </c>
    </row>
    <row r="23" spans="1:22" x14ac:dyDescent="0.2">
      <c r="A23">
        <v>230</v>
      </c>
      <c r="B23">
        <v>87</v>
      </c>
      <c r="C23">
        <v>100</v>
      </c>
      <c r="I23" s="15">
        <f t="shared" si="2"/>
        <v>240.75506225207397</v>
      </c>
      <c r="J23" s="15">
        <f t="shared" si="3"/>
        <v>111.45178329663463</v>
      </c>
      <c r="K23" s="15">
        <f t="shared" si="4"/>
        <v>-9.1923881554251139</v>
      </c>
      <c r="M23">
        <f t="shared" si="5"/>
        <v>265.45997815113299</v>
      </c>
      <c r="N23">
        <f t="shared" si="6"/>
        <v>265.45997815113299</v>
      </c>
      <c r="T23" s="18">
        <f t="shared" si="8"/>
        <v>0.25506342555372707</v>
      </c>
      <c r="U23" s="18">
        <f t="shared" si="9"/>
        <v>0.94372659074416276</v>
      </c>
      <c r="V23" s="18">
        <f t="shared" si="10"/>
        <v>0.28290546399325606</v>
      </c>
    </row>
    <row r="24" spans="1:22" x14ac:dyDescent="0.2">
      <c r="A24">
        <v>200</v>
      </c>
      <c r="B24">
        <v>87</v>
      </c>
      <c r="C24">
        <v>100</v>
      </c>
      <c r="I24" s="15">
        <f t="shared" si="2"/>
        <v>223.43455417638518</v>
      </c>
      <c r="J24" s="15">
        <f t="shared" si="3"/>
        <v>86.956885868802829</v>
      </c>
      <c r="K24" s="15">
        <f t="shared" si="4"/>
        <v>-9.1923881554251139</v>
      </c>
      <c r="M24">
        <f t="shared" si="5"/>
        <v>239.93540797472974</v>
      </c>
      <c r="N24">
        <f t="shared" si="6"/>
        <v>239.93540797472974</v>
      </c>
      <c r="T24" s="18">
        <f t="shared" si="8"/>
        <v>0.25506342555372707</v>
      </c>
      <c r="U24" s="18">
        <f t="shared" si="9"/>
        <v>0.94372659074416276</v>
      </c>
      <c r="V24" s="18">
        <f t="shared" si="10"/>
        <v>0.28290546399325606</v>
      </c>
    </row>
    <row r="25" spans="1:22" x14ac:dyDescent="0.2">
      <c r="A25">
        <v>200</v>
      </c>
      <c r="B25">
        <v>76</v>
      </c>
      <c r="C25">
        <v>100</v>
      </c>
      <c r="I25" s="15">
        <f t="shared" si="2"/>
        <v>217.0837012152993</v>
      </c>
      <c r="J25" s="15">
        <f t="shared" si="3"/>
        <v>91.447617063905341</v>
      </c>
      <c r="K25" s="15">
        <f t="shared" si="4"/>
        <v>-16.970562748477136</v>
      </c>
      <c r="M25">
        <f t="shared" si="5"/>
        <v>236.16943070600817</v>
      </c>
      <c r="N25">
        <f t="shared" si="6"/>
        <v>236.1694307060082</v>
      </c>
      <c r="T25" s="18">
        <f t="shared" si="8"/>
        <v>0.17541418264114456</v>
      </c>
      <c r="U25" s="18">
        <f t="shared" si="9"/>
        <v>0.46789805759584496</v>
      </c>
      <c r="V25" s="18">
        <f t="shared" si="10"/>
        <v>0.28290546399325606</v>
      </c>
    </row>
    <row r="26" spans="1:22" x14ac:dyDescent="0.2">
      <c r="A26">
        <v>200</v>
      </c>
      <c r="B26">
        <v>76</v>
      </c>
      <c r="C26">
        <v>100</v>
      </c>
      <c r="I26" s="15">
        <f t="shared" si="2"/>
        <v>217.0837012152993</v>
      </c>
      <c r="J26" s="15">
        <f t="shared" si="3"/>
        <v>91.447617063905341</v>
      </c>
      <c r="K26" s="15">
        <f t="shared" si="4"/>
        <v>-16.970562748477136</v>
      </c>
      <c r="M26">
        <f t="shared" si="5"/>
        <v>236.16943070600817</v>
      </c>
      <c r="N26">
        <f t="shared" si="6"/>
        <v>236.1694307060082</v>
      </c>
      <c r="T26" s="18">
        <f t="shared" si="8"/>
        <v>0.14620946023986436</v>
      </c>
      <c r="U26" s="18">
        <f t="shared" si="9"/>
        <v>0.55513328867303691</v>
      </c>
      <c r="V26" s="18">
        <f t="shared" si="10"/>
        <v>8.4185150843459192E-2</v>
      </c>
    </row>
    <row r="27" spans="1:22" x14ac:dyDescent="0.2">
      <c r="A27">
        <v>200</v>
      </c>
      <c r="B27">
        <v>76</v>
      </c>
      <c r="C27">
        <v>87</v>
      </c>
      <c r="I27" s="15">
        <f t="shared" si="2"/>
        <v>209.57814771583418</v>
      </c>
      <c r="J27" s="15">
        <f t="shared" si="3"/>
        <v>96.754844839935544</v>
      </c>
      <c r="K27" s="15">
        <f t="shared" si="4"/>
        <v>-7.7781745930520216</v>
      </c>
      <c r="M27">
        <f t="shared" si="5"/>
        <v>230.96536536892279</v>
      </c>
      <c r="N27">
        <f t="shared" si="6"/>
        <v>230.96536536892282</v>
      </c>
      <c r="T27" s="18">
        <f t="shared" si="8"/>
        <v>0.14620946023986436</v>
      </c>
      <c r="U27" s="18">
        <f t="shared" si="9"/>
        <v>0.55513328867303691</v>
      </c>
      <c r="V27" s="18">
        <f t="shared" si="10"/>
        <v>8.4185150843459192E-2</v>
      </c>
    </row>
    <row r="28" spans="1:22" x14ac:dyDescent="0.2">
      <c r="A28">
        <v>200</v>
      </c>
      <c r="B28">
        <v>76</v>
      </c>
      <c r="C28">
        <v>87</v>
      </c>
      <c r="I28" s="15">
        <f t="shared" si="2"/>
        <v>209.57814771583418</v>
      </c>
      <c r="J28" s="15">
        <f t="shared" si="3"/>
        <v>96.754844839935544</v>
      </c>
      <c r="K28" s="15">
        <f t="shared" si="4"/>
        <v>-7.7781745930520216</v>
      </c>
      <c r="M28">
        <f t="shared" si="5"/>
        <v>230.96536536892279</v>
      </c>
      <c r="N28">
        <f t="shared" si="6"/>
        <v>230.96536536892282</v>
      </c>
      <c r="T28" s="18">
        <f t="shared" si="8"/>
        <v>0.11169478831107869</v>
      </c>
      <c r="U28" s="18">
        <f t="shared" si="9"/>
        <v>0.65822947085517203</v>
      </c>
      <c r="V28" s="18">
        <f t="shared" si="10"/>
        <v>0.31903643002049181</v>
      </c>
    </row>
    <row r="29" spans="1:22" x14ac:dyDescent="0.2">
      <c r="A29">
        <v>200</v>
      </c>
      <c r="B29">
        <v>66</v>
      </c>
      <c r="C29">
        <v>87</v>
      </c>
      <c r="I29" s="15">
        <f t="shared" si="2"/>
        <v>203.80464502393792</v>
      </c>
      <c r="J29" s="15">
        <f t="shared" si="3"/>
        <v>100.83732774457417</v>
      </c>
      <c r="K29" s="15">
        <f t="shared" si="4"/>
        <v>-14.849242404917497</v>
      </c>
      <c r="M29">
        <f t="shared" si="5"/>
        <v>227.87057730211683</v>
      </c>
      <c r="N29">
        <f t="shared" si="6"/>
        <v>227.87057730211686</v>
      </c>
      <c r="T29" s="18">
        <f t="shared" si="8"/>
        <v>0.11169478831107869</v>
      </c>
      <c r="U29" s="18">
        <f t="shared" si="9"/>
        <v>0.65822947085517203</v>
      </c>
      <c r="V29" s="18">
        <f t="shared" si="10"/>
        <v>0.31903643002049181</v>
      </c>
    </row>
    <row r="30" spans="1:22" x14ac:dyDescent="0.2">
      <c r="A30">
        <v>175</v>
      </c>
      <c r="B30">
        <v>66</v>
      </c>
      <c r="C30">
        <v>100</v>
      </c>
      <c r="I30" s="15">
        <f t="shared" si="2"/>
        <v>196.87644179366239</v>
      </c>
      <c r="J30" s="15">
        <f t="shared" si="3"/>
        <v>75.117685445350816</v>
      </c>
      <c r="K30" s="15">
        <f t="shared" si="4"/>
        <v>-24.041630560342611</v>
      </c>
      <c r="M30">
        <f t="shared" si="5"/>
        <v>212.08724619835112</v>
      </c>
      <c r="N30">
        <f t="shared" si="6"/>
        <v>212.08724619835112</v>
      </c>
      <c r="T30" s="18">
        <f t="shared" si="8"/>
        <v>8.514504067355122E-2</v>
      </c>
      <c r="U30" s="18">
        <f t="shared" si="9"/>
        <v>0.73753422637989141</v>
      </c>
      <c r="V30" s="18">
        <f t="shared" si="10"/>
        <v>0.13838159988431278</v>
      </c>
    </row>
    <row r="31" spans="1:22" x14ac:dyDescent="0.2">
      <c r="A31">
        <v>175</v>
      </c>
      <c r="B31">
        <v>57</v>
      </c>
      <c r="C31">
        <v>100</v>
      </c>
      <c r="I31" s="15">
        <f t="shared" si="2"/>
        <v>191.68028937095576</v>
      </c>
      <c r="J31" s="15">
        <f t="shared" si="3"/>
        <v>78.79192005952558</v>
      </c>
      <c r="K31" s="15">
        <f t="shared" si="4"/>
        <v>-30.405591591021533</v>
      </c>
      <c r="M31">
        <f t="shared" si="5"/>
        <v>209.4612135933524</v>
      </c>
      <c r="N31">
        <f t="shared" si="6"/>
        <v>209.46121359335243</v>
      </c>
      <c r="T31" s="18">
        <f t="shared" si="8"/>
        <v>5.3285343508518164E-2</v>
      </c>
      <c r="U31" s="18">
        <f t="shared" si="9"/>
        <v>0.23791426657415851</v>
      </c>
      <c r="V31" s="18">
        <f t="shared" si="10"/>
        <v>-9.6469679292719837E-2</v>
      </c>
    </row>
    <row r="32" spans="1:22" x14ac:dyDescent="0.2">
      <c r="A32">
        <v>175</v>
      </c>
      <c r="B32">
        <v>57</v>
      </c>
      <c r="C32">
        <v>100</v>
      </c>
      <c r="I32" s="15">
        <f t="shared" si="2"/>
        <v>191.68028937095576</v>
      </c>
      <c r="J32" s="15">
        <f t="shared" si="3"/>
        <v>78.79192005952558</v>
      </c>
      <c r="K32" s="15">
        <f t="shared" si="4"/>
        <v>-30.405591591021533</v>
      </c>
      <c r="M32">
        <f t="shared" si="5"/>
        <v>209.4612135933524</v>
      </c>
      <c r="N32">
        <f t="shared" si="6"/>
        <v>209.46121359335243</v>
      </c>
      <c r="T32" s="18">
        <f t="shared" si="8"/>
        <v>2.9390570634743433E-2</v>
      </c>
      <c r="U32" s="18">
        <f t="shared" si="9"/>
        <v>0.30928854654640608</v>
      </c>
      <c r="V32" s="18">
        <f t="shared" si="10"/>
        <v>-0.25905902641528084</v>
      </c>
    </row>
    <row r="33" spans="1:22" x14ac:dyDescent="0.2">
      <c r="A33">
        <v>175</v>
      </c>
      <c r="B33">
        <v>57</v>
      </c>
      <c r="C33">
        <v>100</v>
      </c>
      <c r="I33" s="15">
        <f t="shared" si="2"/>
        <v>191.68028937095576</v>
      </c>
      <c r="J33" s="15">
        <f t="shared" si="3"/>
        <v>78.79192005952558</v>
      </c>
      <c r="K33" s="15">
        <f t="shared" si="4"/>
        <v>-30.405591591021533</v>
      </c>
      <c r="M33">
        <f t="shared" si="5"/>
        <v>209.4612135933524</v>
      </c>
      <c r="N33">
        <f t="shared" si="6"/>
        <v>209.46121359335243</v>
      </c>
      <c r="T33" s="18">
        <f t="shared" si="8"/>
        <v>2.9390570634743433E-2</v>
      </c>
      <c r="U33" s="18">
        <f t="shared" si="9"/>
        <v>0.30928854654640608</v>
      </c>
      <c r="V33" s="18">
        <f t="shared" si="10"/>
        <v>-0.25905902641528084</v>
      </c>
    </row>
    <row r="34" spans="1:22" x14ac:dyDescent="0.2">
      <c r="A34">
        <v>175</v>
      </c>
      <c r="B34">
        <v>57</v>
      </c>
      <c r="C34">
        <v>100</v>
      </c>
      <c r="I34" s="15">
        <f t="shared" si="2"/>
        <v>191.68028937095576</v>
      </c>
      <c r="J34" s="15">
        <f t="shared" si="3"/>
        <v>78.79192005952558</v>
      </c>
      <c r="K34" s="15">
        <f t="shared" si="4"/>
        <v>-30.405591591021533</v>
      </c>
      <c r="M34">
        <f t="shared" si="5"/>
        <v>209.4612135933524</v>
      </c>
      <c r="N34">
        <f t="shared" si="6"/>
        <v>209.46121359335243</v>
      </c>
      <c r="T34" s="18">
        <f t="shared" si="8"/>
        <v>2.9390570634743433E-2</v>
      </c>
      <c r="U34" s="18">
        <f t="shared" si="9"/>
        <v>0.30928854654640608</v>
      </c>
      <c r="V34" s="18">
        <f t="shared" si="10"/>
        <v>-0.25905902641528084</v>
      </c>
    </row>
    <row r="35" spans="1:22" x14ac:dyDescent="0.2">
      <c r="A35">
        <v>175</v>
      </c>
      <c r="B35">
        <v>57</v>
      </c>
      <c r="C35">
        <v>100</v>
      </c>
      <c r="I35" s="15">
        <f t="shared" si="2"/>
        <v>191.68028937095576</v>
      </c>
      <c r="J35" s="15">
        <f t="shared" si="3"/>
        <v>78.79192005952558</v>
      </c>
      <c r="K35" s="15">
        <f t="shared" si="4"/>
        <v>-30.405591591021533</v>
      </c>
      <c r="M35">
        <f t="shared" si="5"/>
        <v>209.4612135933524</v>
      </c>
      <c r="N35">
        <f t="shared" si="6"/>
        <v>209.46121359335243</v>
      </c>
      <c r="T35" s="18">
        <f t="shared" si="8"/>
        <v>2.9390570634743433E-2</v>
      </c>
      <c r="U35" s="18">
        <f t="shared" si="9"/>
        <v>0.30928854654640608</v>
      </c>
      <c r="V35" s="18">
        <f t="shared" si="10"/>
        <v>-0.25905902641528084</v>
      </c>
    </row>
    <row r="36" spans="1:22" x14ac:dyDescent="0.2">
      <c r="A36">
        <v>175</v>
      </c>
      <c r="B36">
        <v>57</v>
      </c>
      <c r="C36">
        <v>100</v>
      </c>
      <c r="I36" s="15">
        <f t="shared" si="2"/>
        <v>191.68028937095576</v>
      </c>
      <c r="J36" s="15">
        <f t="shared" si="3"/>
        <v>78.79192005952558</v>
      </c>
      <c r="K36" s="15">
        <f t="shared" si="4"/>
        <v>-30.405591591021533</v>
      </c>
      <c r="M36">
        <f t="shared" si="5"/>
        <v>209.4612135933524</v>
      </c>
      <c r="N36">
        <f t="shared" si="6"/>
        <v>209.46121359335243</v>
      </c>
      <c r="T36" s="18">
        <f t="shared" si="8"/>
        <v>2.9390570634743433E-2</v>
      </c>
      <c r="U36" s="18">
        <f t="shared" si="9"/>
        <v>0.30928854654640608</v>
      </c>
      <c r="V36" s="18">
        <f t="shared" si="10"/>
        <v>-0.25905902641528084</v>
      </c>
    </row>
    <row r="37" spans="1:22" x14ac:dyDescent="0.2">
      <c r="A37">
        <v>175</v>
      </c>
      <c r="B37">
        <v>57</v>
      </c>
      <c r="C37">
        <v>100</v>
      </c>
      <c r="I37" s="15">
        <f t="shared" si="2"/>
        <v>191.68028937095576</v>
      </c>
      <c r="J37" s="15">
        <f t="shared" si="3"/>
        <v>78.79192005952558</v>
      </c>
      <c r="K37" s="15">
        <f t="shared" si="4"/>
        <v>-30.405591591021533</v>
      </c>
      <c r="M37">
        <f t="shared" si="5"/>
        <v>209.4612135933524</v>
      </c>
      <c r="N37">
        <f t="shared" si="6"/>
        <v>209.46121359335243</v>
      </c>
      <c r="T37" s="18">
        <f t="shared" si="8"/>
        <v>2.9390570634743433E-2</v>
      </c>
      <c r="U37" s="18">
        <f t="shared" si="9"/>
        <v>0.30928854654640608</v>
      </c>
      <c r="V37" s="18">
        <f t="shared" si="10"/>
        <v>-0.25905902641528084</v>
      </c>
    </row>
    <row r="38" spans="1:22" x14ac:dyDescent="0.2">
      <c r="A38">
        <v>175</v>
      </c>
      <c r="B38">
        <v>57</v>
      </c>
      <c r="C38">
        <v>87</v>
      </c>
      <c r="I38" s="15">
        <f t="shared" si="2"/>
        <v>184.17473587149064</v>
      </c>
      <c r="J38" s="15">
        <f t="shared" si="3"/>
        <v>84.099147835555783</v>
      </c>
      <c r="K38" s="15">
        <f t="shared" si="4"/>
        <v>-21.213203435596419</v>
      </c>
      <c r="M38">
        <f t="shared" si="5"/>
        <v>203.57553880562369</v>
      </c>
      <c r="N38">
        <f t="shared" si="6"/>
        <v>203.57553880562372</v>
      </c>
      <c r="T38" s="18">
        <f t="shared" si="8"/>
        <v>2.9390570634743433E-2</v>
      </c>
      <c r="U38" s="18">
        <f t="shared" si="9"/>
        <v>0.30928854654640608</v>
      </c>
      <c r="V38" s="18">
        <f t="shared" si="10"/>
        <v>-0.25905902641528084</v>
      </c>
    </row>
    <row r="39" spans="1:22" x14ac:dyDescent="0.2">
      <c r="A39">
        <v>175</v>
      </c>
      <c r="B39">
        <v>57</v>
      </c>
      <c r="C39">
        <v>87</v>
      </c>
      <c r="I39" s="15">
        <f t="shared" si="2"/>
        <v>184.17473587149064</v>
      </c>
      <c r="J39" s="15">
        <f t="shared" si="3"/>
        <v>84.099147835555783</v>
      </c>
      <c r="K39" s="15">
        <f t="shared" si="4"/>
        <v>-21.213203435596419</v>
      </c>
      <c r="M39">
        <f t="shared" si="5"/>
        <v>203.57553880562369</v>
      </c>
      <c r="N39">
        <f t="shared" si="6"/>
        <v>203.57553880562372</v>
      </c>
      <c r="T39" s="18">
        <f t="shared" si="8"/>
        <v>-5.1241012940422331E-3</v>
      </c>
      <c r="U39" s="18">
        <f t="shared" si="9"/>
        <v>0.41238472872854121</v>
      </c>
      <c r="V39" s="18">
        <f t="shared" si="10"/>
        <v>-2.4207747238248194E-2</v>
      </c>
    </row>
    <row r="40" spans="1:22" x14ac:dyDescent="0.2">
      <c r="A40">
        <v>175</v>
      </c>
      <c r="B40">
        <v>57</v>
      </c>
      <c r="C40">
        <v>87</v>
      </c>
      <c r="I40" s="15">
        <f t="shared" si="2"/>
        <v>184.17473587149064</v>
      </c>
      <c r="J40" s="15">
        <f t="shared" si="3"/>
        <v>84.099147835555783</v>
      </c>
      <c r="K40" s="15">
        <f t="shared" si="4"/>
        <v>-21.213203435596419</v>
      </c>
      <c r="M40">
        <f t="shared" si="5"/>
        <v>203.57553880562369</v>
      </c>
      <c r="N40">
        <f t="shared" si="6"/>
        <v>203.57553880562372</v>
      </c>
      <c r="T40" s="18">
        <f t="shared" si="8"/>
        <v>-5.1241012940422331E-3</v>
      </c>
      <c r="U40" s="18">
        <f t="shared" si="9"/>
        <v>0.41238472872854121</v>
      </c>
      <c r="V40" s="18">
        <f t="shared" si="10"/>
        <v>-2.4207747238248194E-2</v>
      </c>
    </row>
    <row r="41" spans="1:22" x14ac:dyDescent="0.2">
      <c r="A41">
        <v>175</v>
      </c>
      <c r="B41">
        <v>57</v>
      </c>
      <c r="C41">
        <v>87</v>
      </c>
      <c r="I41" s="15">
        <f t="shared" si="2"/>
        <v>184.17473587149064</v>
      </c>
      <c r="J41" s="15">
        <f t="shared" si="3"/>
        <v>84.099147835555783</v>
      </c>
      <c r="K41" s="15">
        <f t="shared" si="4"/>
        <v>-21.213203435596419</v>
      </c>
      <c r="M41">
        <f t="shared" si="5"/>
        <v>203.57553880562369</v>
      </c>
      <c r="N41">
        <f t="shared" si="6"/>
        <v>203.57553880562372</v>
      </c>
      <c r="T41" s="18">
        <f t="shared" si="8"/>
        <v>-5.1241012940422331E-3</v>
      </c>
      <c r="U41" s="18">
        <f t="shared" si="9"/>
        <v>0.41238472872854121</v>
      </c>
      <c r="V41" s="18">
        <f t="shared" si="10"/>
        <v>-2.4207747238248194E-2</v>
      </c>
    </row>
    <row r="42" spans="1:22" x14ac:dyDescent="0.2">
      <c r="A42">
        <v>175</v>
      </c>
      <c r="B42">
        <v>57</v>
      </c>
      <c r="C42">
        <v>87</v>
      </c>
      <c r="I42" s="15">
        <f t="shared" si="2"/>
        <v>184.17473587149064</v>
      </c>
      <c r="J42" s="15">
        <f t="shared" si="3"/>
        <v>84.099147835555783</v>
      </c>
      <c r="K42" s="15">
        <f t="shared" si="4"/>
        <v>-21.213203435596419</v>
      </c>
      <c r="M42">
        <f t="shared" si="5"/>
        <v>203.57553880562369</v>
      </c>
      <c r="N42">
        <f t="shared" si="6"/>
        <v>203.57553880562372</v>
      </c>
      <c r="T42" s="18">
        <f t="shared" si="8"/>
        <v>-5.1241012940422331E-3</v>
      </c>
      <c r="U42" s="18">
        <f t="shared" si="9"/>
        <v>0.41238472872854121</v>
      </c>
      <c r="V42" s="18">
        <f t="shared" si="10"/>
        <v>-2.4207747238248194E-2</v>
      </c>
    </row>
    <row r="43" spans="1:22" x14ac:dyDescent="0.2">
      <c r="A43">
        <v>175</v>
      </c>
      <c r="B43">
        <v>57</v>
      </c>
      <c r="C43">
        <v>87</v>
      </c>
      <c r="I43" s="15">
        <f t="shared" si="2"/>
        <v>184.17473587149064</v>
      </c>
      <c r="J43" s="15">
        <f t="shared" si="3"/>
        <v>84.099147835555783</v>
      </c>
      <c r="K43" s="15">
        <f t="shared" si="4"/>
        <v>-21.213203435596419</v>
      </c>
      <c r="M43">
        <f t="shared" si="5"/>
        <v>203.57553880562369</v>
      </c>
      <c r="N43">
        <f t="shared" si="6"/>
        <v>203.57553880562372</v>
      </c>
      <c r="T43" s="18">
        <f t="shared" si="8"/>
        <v>-5.1241012940422331E-3</v>
      </c>
      <c r="U43" s="18">
        <f t="shared" si="9"/>
        <v>0.41238472872854121</v>
      </c>
      <c r="V43" s="18">
        <f t="shared" si="10"/>
        <v>-2.4207747238248194E-2</v>
      </c>
    </row>
    <row r="44" spans="1:22" x14ac:dyDescent="0.2">
      <c r="A44">
        <v>175</v>
      </c>
      <c r="B44">
        <v>66</v>
      </c>
      <c r="C44">
        <v>76</v>
      </c>
      <c r="I44" s="15">
        <f t="shared" si="2"/>
        <v>183.02003533311137</v>
      </c>
      <c r="J44" s="15">
        <f t="shared" si="3"/>
        <v>84.915644416483516</v>
      </c>
      <c r="K44" s="15">
        <f t="shared" si="4"/>
        <v>-7.0710678118654755</v>
      </c>
      <c r="M44">
        <f t="shared" si="5"/>
        <v>201.8836298465034</v>
      </c>
      <c r="N44">
        <f t="shared" si="6"/>
        <v>201.8836298465034</v>
      </c>
      <c r="T44" s="18">
        <f t="shared" si="8"/>
        <v>-5.1241012940422331E-3</v>
      </c>
      <c r="U44" s="18">
        <f t="shared" si="9"/>
        <v>0.41238472872854121</v>
      </c>
      <c r="V44" s="18">
        <f t="shared" si="10"/>
        <v>-2.4207747238248194E-2</v>
      </c>
    </row>
    <row r="45" spans="1:22" x14ac:dyDescent="0.2">
      <c r="A45">
        <v>175</v>
      </c>
      <c r="B45">
        <v>66</v>
      </c>
      <c r="C45">
        <v>76</v>
      </c>
      <c r="I45" s="15">
        <f t="shared" si="2"/>
        <v>183.02003533311137</v>
      </c>
      <c r="J45" s="15">
        <f t="shared" si="3"/>
        <v>84.915644416483516</v>
      </c>
      <c r="K45" s="15">
        <f t="shared" si="4"/>
        <v>-7.0710678118654755</v>
      </c>
      <c r="M45">
        <f t="shared" si="5"/>
        <v>201.8836298465034</v>
      </c>
      <c r="N45">
        <f t="shared" si="6"/>
        <v>201.8836298465034</v>
      </c>
      <c r="T45" s="18">
        <f t="shared" si="8"/>
        <v>-1.043405082154783E-2</v>
      </c>
      <c r="U45" s="18">
        <f t="shared" si="9"/>
        <v>0.42824567983348527</v>
      </c>
      <c r="V45" s="18">
        <f t="shared" si="10"/>
        <v>0.33710191303410969</v>
      </c>
    </row>
    <row r="46" spans="1:22" x14ac:dyDescent="0.2">
      <c r="A46">
        <v>175</v>
      </c>
      <c r="B46">
        <v>57</v>
      </c>
      <c r="C46">
        <v>76</v>
      </c>
      <c r="I46" s="15">
        <f t="shared" si="2"/>
        <v>177.82388291040473</v>
      </c>
      <c r="J46" s="15">
        <f t="shared" si="3"/>
        <v>88.589879030658281</v>
      </c>
      <c r="K46" s="15">
        <f t="shared" si="4"/>
        <v>-13.435028842544398</v>
      </c>
      <c r="M46">
        <f t="shared" si="5"/>
        <v>199.12307751739877</v>
      </c>
      <c r="N46">
        <f t="shared" si="6"/>
        <v>199.12307751739877</v>
      </c>
      <c r="T46" s="18">
        <f t="shared" si="8"/>
        <v>-1.043405082154783E-2</v>
      </c>
      <c r="U46" s="18">
        <f t="shared" si="9"/>
        <v>0.42824567983348527</v>
      </c>
      <c r="V46" s="18">
        <f t="shared" si="10"/>
        <v>0.33710191303410969</v>
      </c>
    </row>
    <row r="47" spans="1:22" x14ac:dyDescent="0.2">
      <c r="A47">
        <v>175</v>
      </c>
      <c r="B47">
        <v>57</v>
      </c>
      <c r="C47">
        <v>76</v>
      </c>
      <c r="I47" s="15">
        <f t="shared" si="2"/>
        <v>177.82388291040473</v>
      </c>
      <c r="J47" s="15">
        <f t="shared" si="3"/>
        <v>88.589879030658281</v>
      </c>
      <c r="K47" s="15">
        <f t="shared" si="4"/>
        <v>-13.435028842544398</v>
      </c>
      <c r="M47">
        <f t="shared" si="5"/>
        <v>199.12307751739877</v>
      </c>
      <c r="N47">
        <f t="shared" si="6"/>
        <v>199.12307751739877</v>
      </c>
      <c r="T47" s="18">
        <f t="shared" si="8"/>
        <v>-3.4328823695322565E-2</v>
      </c>
      <c r="U47" s="18">
        <f t="shared" si="9"/>
        <v>0.49961995980573282</v>
      </c>
      <c r="V47" s="18">
        <f t="shared" si="10"/>
        <v>0.17451256591154871</v>
      </c>
    </row>
    <row r="48" spans="1:22" x14ac:dyDescent="0.2">
      <c r="A48">
        <v>175</v>
      </c>
      <c r="B48">
        <v>66</v>
      </c>
      <c r="C48">
        <v>66</v>
      </c>
      <c r="I48" s="15">
        <f t="shared" si="2"/>
        <v>177.24653264121514</v>
      </c>
      <c r="J48" s="15">
        <f t="shared" si="3"/>
        <v>88.998127321122155</v>
      </c>
      <c r="K48" s="15">
        <f t="shared" si="4"/>
        <v>0</v>
      </c>
      <c r="M48">
        <f t="shared" si="5"/>
        <v>198.33557421703247</v>
      </c>
      <c r="N48">
        <f t="shared" si="6"/>
        <v>198.33557421703253</v>
      </c>
      <c r="T48" s="18">
        <f t="shared" si="8"/>
        <v>-3.4328823695322565E-2</v>
      </c>
      <c r="U48" s="18">
        <f t="shared" si="9"/>
        <v>0.49961995980573282</v>
      </c>
      <c r="V48" s="18">
        <f t="shared" si="10"/>
        <v>0.17451256591154871</v>
      </c>
    </row>
    <row r="49" spans="1:22" x14ac:dyDescent="0.2">
      <c r="A49">
        <v>152</v>
      </c>
      <c r="B49">
        <v>50</v>
      </c>
      <c r="C49">
        <v>87</v>
      </c>
      <c r="I49" s="15">
        <f t="shared" si="2"/>
        <v>166.85422779580185</v>
      </c>
      <c r="J49" s="15">
        <f t="shared" si="3"/>
        <v>68.177464507465146</v>
      </c>
      <c r="K49" s="15">
        <f t="shared" si="4"/>
        <v>-26.162950903902257</v>
      </c>
      <c r="M49">
        <f t="shared" si="5"/>
        <v>182.13456563760764</v>
      </c>
      <c r="N49">
        <f t="shared" si="6"/>
        <v>182.13456563760764</v>
      </c>
      <c r="T49" s="18">
        <f t="shared" si="8"/>
        <v>-3.6983798459075165E-2</v>
      </c>
      <c r="U49" s="18">
        <f t="shared" si="9"/>
        <v>0.50755043535820499</v>
      </c>
      <c r="V49" s="18">
        <f t="shared" si="10"/>
        <v>0.51775674317028875</v>
      </c>
    </row>
    <row r="50" spans="1:22" x14ac:dyDescent="0.2">
      <c r="A50">
        <v>152</v>
      </c>
      <c r="B50">
        <v>50</v>
      </c>
      <c r="C50">
        <v>76</v>
      </c>
      <c r="I50" s="15">
        <f t="shared" si="2"/>
        <v>160.50337483471597</v>
      </c>
      <c r="J50" s="15">
        <f t="shared" si="3"/>
        <v>72.66819570256763</v>
      </c>
      <c r="K50" s="15">
        <f t="shared" si="4"/>
        <v>-18.384776310850235</v>
      </c>
      <c r="M50">
        <f t="shared" si="5"/>
        <v>177.14400921284354</v>
      </c>
      <c r="N50">
        <f t="shared" si="6"/>
        <v>177.14400921284357</v>
      </c>
      <c r="T50" s="18">
        <f t="shared" si="8"/>
        <v>-8.4773344206624759E-2</v>
      </c>
      <c r="U50" s="18">
        <f t="shared" si="9"/>
        <v>0.10309618218213526</v>
      </c>
      <c r="V50" s="18">
        <f t="shared" si="10"/>
        <v>-0.15066612833357362</v>
      </c>
    </row>
    <row r="51" spans="1:22" x14ac:dyDescent="0.2">
      <c r="A51">
        <v>152</v>
      </c>
      <c r="B51">
        <v>50</v>
      </c>
      <c r="C51">
        <v>76</v>
      </c>
      <c r="I51" s="15">
        <f t="shared" si="2"/>
        <v>160.50337483471597</v>
      </c>
      <c r="J51" s="15">
        <f t="shared" si="3"/>
        <v>72.66819570256763</v>
      </c>
      <c r="K51" s="15">
        <f t="shared" si="4"/>
        <v>-18.384776310850235</v>
      </c>
      <c r="M51">
        <f t="shared" si="5"/>
        <v>177.14400921284354</v>
      </c>
      <c r="N51">
        <f t="shared" si="6"/>
        <v>177.14400921284357</v>
      </c>
      <c r="T51" s="18">
        <f t="shared" si="8"/>
        <v>-0.11397806660790495</v>
      </c>
      <c r="U51" s="18">
        <f t="shared" si="9"/>
        <v>0.19033141325932662</v>
      </c>
      <c r="V51" s="18">
        <f t="shared" si="10"/>
        <v>4.8054184816223269E-2</v>
      </c>
    </row>
    <row r="52" spans="1:22" x14ac:dyDescent="0.2">
      <c r="A52">
        <v>152</v>
      </c>
      <c r="B52">
        <v>50</v>
      </c>
      <c r="C52">
        <v>76</v>
      </c>
      <c r="I52" s="15">
        <f t="shared" si="2"/>
        <v>160.50337483471597</v>
      </c>
      <c r="J52" s="15">
        <f t="shared" si="3"/>
        <v>72.66819570256763</v>
      </c>
      <c r="K52" s="15">
        <f t="shared" si="4"/>
        <v>-18.384776310850235</v>
      </c>
      <c r="M52">
        <f t="shared" si="5"/>
        <v>177.14400921284354</v>
      </c>
      <c r="N52">
        <f t="shared" si="6"/>
        <v>177.14400921284357</v>
      </c>
      <c r="T52" s="18">
        <f t="shared" si="8"/>
        <v>-0.11397806660790495</v>
      </c>
      <c r="U52" s="18">
        <f t="shared" si="9"/>
        <v>0.19033141325932662</v>
      </c>
      <c r="V52" s="18">
        <f t="shared" si="10"/>
        <v>4.8054184816223269E-2</v>
      </c>
    </row>
    <row r="53" spans="1:22" x14ac:dyDescent="0.2">
      <c r="A53">
        <v>152</v>
      </c>
      <c r="B53">
        <v>50</v>
      </c>
      <c r="C53">
        <v>76</v>
      </c>
      <c r="I53" s="15">
        <f t="shared" si="2"/>
        <v>160.50337483471597</v>
      </c>
      <c r="J53" s="15">
        <f t="shared" si="3"/>
        <v>72.66819570256763</v>
      </c>
      <c r="K53" s="15">
        <f t="shared" si="4"/>
        <v>-18.384776310850235</v>
      </c>
      <c r="M53">
        <f t="shared" si="5"/>
        <v>177.14400921284354</v>
      </c>
      <c r="N53">
        <f t="shared" si="6"/>
        <v>177.14400921284357</v>
      </c>
      <c r="T53" s="18">
        <f t="shared" si="8"/>
        <v>-0.11397806660790495</v>
      </c>
      <c r="U53" s="18">
        <f t="shared" si="9"/>
        <v>0.19033141325932662</v>
      </c>
      <c r="V53" s="18">
        <f t="shared" si="10"/>
        <v>4.8054184816223269E-2</v>
      </c>
    </row>
    <row r="54" spans="1:22" x14ac:dyDescent="0.2">
      <c r="A54">
        <v>152</v>
      </c>
      <c r="B54">
        <v>50</v>
      </c>
      <c r="C54">
        <v>66</v>
      </c>
      <c r="I54" s="15">
        <f t="shared" si="2"/>
        <v>154.72987214281972</v>
      </c>
      <c r="J54" s="15">
        <f t="shared" si="3"/>
        <v>76.750678607206268</v>
      </c>
      <c r="K54" s="15">
        <f t="shared" si="4"/>
        <v>-11.313708498984759</v>
      </c>
      <c r="M54">
        <f t="shared" si="5"/>
        <v>173.08957218735046</v>
      </c>
      <c r="N54">
        <f t="shared" si="6"/>
        <v>173.08957218735046</v>
      </c>
      <c r="T54" s="18">
        <f t="shared" si="8"/>
        <v>-0.11397806660790495</v>
      </c>
      <c r="U54" s="18">
        <f t="shared" si="9"/>
        <v>0.19033141325932662</v>
      </c>
      <c r="V54" s="18">
        <f t="shared" si="10"/>
        <v>4.8054184816223269E-2</v>
      </c>
    </row>
    <row r="55" spans="1:22" x14ac:dyDescent="0.2">
      <c r="A55">
        <v>152</v>
      </c>
      <c r="B55">
        <v>43</v>
      </c>
      <c r="C55">
        <v>66</v>
      </c>
      <c r="I55" s="15">
        <f t="shared" si="2"/>
        <v>150.68842025849233</v>
      </c>
      <c r="J55" s="15">
        <f t="shared" si="3"/>
        <v>79.608416640453299</v>
      </c>
      <c r="K55" s="15">
        <f t="shared" si="4"/>
        <v>-16.263455967290589</v>
      </c>
      <c r="M55">
        <f t="shared" si="5"/>
        <v>171.19871494844813</v>
      </c>
      <c r="N55">
        <f t="shared" si="6"/>
        <v>171.19871494844813</v>
      </c>
      <c r="T55" s="18">
        <f t="shared" si="8"/>
        <v>-0.14052781424543243</v>
      </c>
      <c r="U55" s="18">
        <f t="shared" si="9"/>
        <v>0.26963616878404634</v>
      </c>
      <c r="V55" s="18">
        <f t="shared" si="10"/>
        <v>0.22870901495240231</v>
      </c>
    </row>
    <row r="56" spans="1:22" x14ac:dyDescent="0.2">
      <c r="A56">
        <v>152</v>
      </c>
      <c r="B56">
        <v>43</v>
      </c>
      <c r="C56">
        <v>66</v>
      </c>
      <c r="I56" s="15">
        <f t="shared" si="2"/>
        <v>150.68842025849233</v>
      </c>
      <c r="J56" s="15">
        <f t="shared" si="3"/>
        <v>79.608416640453299</v>
      </c>
      <c r="K56" s="15">
        <f t="shared" si="4"/>
        <v>-16.263455967290589</v>
      </c>
      <c r="M56">
        <f t="shared" si="5"/>
        <v>171.19871494844813</v>
      </c>
      <c r="N56">
        <f t="shared" si="6"/>
        <v>171.19871494844813</v>
      </c>
      <c r="T56" s="18">
        <f t="shared" si="8"/>
        <v>-0.15911263759170169</v>
      </c>
      <c r="U56" s="18">
        <f t="shared" si="9"/>
        <v>0.32514949765134987</v>
      </c>
      <c r="V56" s="18">
        <f t="shared" si="10"/>
        <v>0.10225063385707706</v>
      </c>
    </row>
    <row r="57" spans="1:22" x14ac:dyDescent="0.2">
      <c r="A57">
        <v>152</v>
      </c>
      <c r="B57">
        <v>43</v>
      </c>
      <c r="C57">
        <v>66</v>
      </c>
      <c r="I57" s="15">
        <f t="shared" si="2"/>
        <v>150.68842025849233</v>
      </c>
      <c r="J57" s="15">
        <f t="shared" si="3"/>
        <v>79.608416640453299</v>
      </c>
      <c r="K57" s="15">
        <f t="shared" si="4"/>
        <v>-16.263455967290589</v>
      </c>
      <c r="M57">
        <f t="shared" si="5"/>
        <v>171.19871494844813</v>
      </c>
      <c r="N57">
        <f t="shared" si="6"/>
        <v>171.19871494844813</v>
      </c>
      <c r="T57" s="18">
        <f t="shared" si="8"/>
        <v>-0.15911263759170169</v>
      </c>
      <c r="U57" s="18">
        <f t="shared" si="9"/>
        <v>0.32514949765134987</v>
      </c>
      <c r="V57" s="18">
        <f t="shared" si="10"/>
        <v>0.10225063385707706</v>
      </c>
    </row>
    <row r="58" spans="1:22" x14ac:dyDescent="0.2">
      <c r="A58">
        <v>152</v>
      </c>
      <c r="B58">
        <v>43</v>
      </c>
      <c r="C58">
        <v>66</v>
      </c>
      <c r="I58" s="15">
        <f t="shared" si="2"/>
        <v>150.68842025849233</v>
      </c>
      <c r="J58" s="15">
        <f t="shared" si="3"/>
        <v>79.608416640453299</v>
      </c>
      <c r="K58" s="15">
        <f t="shared" si="4"/>
        <v>-16.263455967290589</v>
      </c>
      <c r="M58">
        <f t="shared" si="5"/>
        <v>171.19871494844813</v>
      </c>
      <c r="N58">
        <f t="shared" si="6"/>
        <v>171.19871494844813</v>
      </c>
      <c r="T58" s="18">
        <f t="shared" si="8"/>
        <v>-0.15911263759170169</v>
      </c>
      <c r="U58" s="18">
        <f t="shared" si="9"/>
        <v>0.32514949765134987</v>
      </c>
      <c r="V58" s="18">
        <f t="shared" si="10"/>
        <v>0.10225063385707706</v>
      </c>
    </row>
    <row r="59" spans="1:22" x14ac:dyDescent="0.2">
      <c r="A59">
        <v>152</v>
      </c>
      <c r="B59">
        <v>43</v>
      </c>
      <c r="C59">
        <v>66</v>
      </c>
      <c r="I59" s="15">
        <f t="shared" si="2"/>
        <v>150.68842025849233</v>
      </c>
      <c r="J59" s="15">
        <f t="shared" si="3"/>
        <v>79.608416640453299</v>
      </c>
      <c r="K59" s="15">
        <f t="shared" si="4"/>
        <v>-16.263455967290589</v>
      </c>
      <c r="M59">
        <f t="shared" si="5"/>
        <v>171.19871494844813</v>
      </c>
      <c r="N59">
        <f t="shared" si="6"/>
        <v>171.19871494844813</v>
      </c>
      <c r="T59" s="18">
        <f t="shared" si="8"/>
        <v>-0.15911263759170169</v>
      </c>
      <c r="U59" s="18">
        <f t="shared" si="9"/>
        <v>0.32514949765134987</v>
      </c>
      <c r="V59" s="18">
        <f t="shared" si="10"/>
        <v>0.10225063385707706</v>
      </c>
    </row>
    <row r="60" spans="1:22" x14ac:dyDescent="0.2">
      <c r="A60">
        <v>152</v>
      </c>
      <c r="B60">
        <v>43</v>
      </c>
      <c r="C60">
        <v>66</v>
      </c>
      <c r="I60" s="15">
        <f t="shared" si="2"/>
        <v>150.68842025849233</v>
      </c>
      <c r="J60" s="15">
        <f t="shared" si="3"/>
        <v>79.608416640453299</v>
      </c>
      <c r="K60" s="15">
        <f t="shared" si="4"/>
        <v>-16.263455967290589</v>
      </c>
      <c r="M60">
        <f t="shared" si="5"/>
        <v>171.19871494844813</v>
      </c>
      <c r="N60">
        <f t="shared" si="6"/>
        <v>171.19871494844813</v>
      </c>
      <c r="T60" s="18">
        <f t="shared" si="8"/>
        <v>-0.15911263759170169</v>
      </c>
      <c r="U60" s="18">
        <f t="shared" si="9"/>
        <v>0.32514949765134987</v>
      </c>
      <c r="V60" s="18">
        <f t="shared" si="10"/>
        <v>0.10225063385707706</v>
      </c>
    </row>
    <row r="61" spans="1:22" x14ac:dyDescent="0.2">
      <c r="A61">
        <v>152</v>
      </c>
      <c r="B61">
        <v>43</v>
      </c>
      <c r="C61">
        <v>66</v>
      </c>
      <c r="I61" s="15">
        <f t="shared" si="2"/>
        <v>150.68842025849233</v>
      </c>
      <c r="J61" s="15">
        <f t="shared" si="3"/>
        <v>79.608416640453299</v>
      </c>
      <c r="K61" s="15">
        <f t="shared" si="4"/>
        <v>-16.263455967290589</v>
      </c>
      <c r="M61">
        <f t="shared" si="5"/>
        <v>171.19871494844813</v>
      </c>
      <c r="N61">
        <f t="shared" si="6"/>
        <v>171.19871494844813</v>
      </c>
      <c r="T61" s="18">
        <f t="shared" si="8"/>
        <v>-0.15911263759170169</v>
      </c>
      <c r="U61" s="18">
        <f t="shared" si="9"/>
        <v>0.32514949765134987</v>
      </c>
      <c r="V61" s="18">
        <f t="shared" si="10"/>
        <v>0.10225063385707706</v>
      </c>
    </row>
    <row r="62" spans="1:22" x14ac:dyDescent="0.2">
      <c r="A62">
        <v>152</v>
      </c>
      <c r="B62">
        <v>43</v>
      </c>
      <c r="C62">
        <v>66</v>
      </c>
      <c r="I62" s="15">
        <f t="shared" si="2"/>
        <v>150.68842025849233</v>
      </c>
      <c r="J62" s="15">
        <f t="shared" si="3"/>
        <v>79.608416640453299</v>
      </c>
      <c r="K62" s="15">
        <f t="shared" si="4"/>
        <v>-16.263455967290589</v>
      </c>
      <c r="M62">
        <f t="shared" si="5"/>
        <v>171.19871494844813</v>
      </c>
      <c r="N62">
        <f t="shared" si="6"/>
        <v>171.19871494844813</v>
      </c>
      <c r="T62" s="18">
        <f t="shared" si="8"/>
        <v>-0.15911263759170169</v>
      </c>
      <c r="U62" s="18">
        <f t="shared" si="9"/>
        <v>0.32514949765134987</v>
      </c>
      <c r="V62" s="18">
        <f t="shared" si="10"/>
        <v>0.10225063385707706</v>
      </c>
    </row>
    <row r="63" spans="1:22" x14ac:dyDescent="0.2">
      <c r="A63">
        <v>152</v>
      </c>
      <c r="B63">
        <v>43</v>
      </c>
      <c r="C63">
        <v>66</v>
      </c>
      <c r="I63" s="15">
        <f t="shared" si="2"/>
        <v>150.68842025849233</v>
      </c>
      <c r="J63" s="15">
        <f t="shared" si="3"/>
        <v>79.608416640453299</v>
      </c>
      <c r="K63" s="15">
        <f t="shared" si="4"/>
        <v>-16.263455967290589</v>
      </c>
      <c r="M63">
        <f t="shared" si="5"/>
        <v>171.19871494844813</v>
      </c>
      <c r="N63">
        <f t="shared" si="6"/>
        <v>171.19871494844813</v>
      </c>
      <c r="T63" s="18">
        <f t="shared" si="8"/>
        <v>-0.15911263759170169</v>
      </c>
      <c r="U63" s="18">
        <f t="shared" si="9"/>
        <v>0.32514949765134987</v>
      </c>
      <c r="V63" s="18">
        <f t="shared" si="10"/>
        <v>0.10225063385707706</v>
      </c>
    </row>
    <row r="64" spans="1:22" x14ac:dyDescent="0.2">
      <c r="A64">
        <v>152</v>
      </c>
      <c r="B64">
        <v>43</v>
      </c>
      <c r="C64">
        <v>66</v>
      </c>
      <c r="I64" s="15">
        <f t="shared" si="2"/>
        <v>150.68842025849233</v>
      </c>
      <c r="J64" s="15">
        <f t="shared" si="3"/>
        <v>79.608416640453299</v>
      </c>
      <c r="K64" s="15">
        <f t="shared" si="4"/>
        <v>-16.263455967290589</v>
      </c>
      <c r="M64">
        <f t="shared" si="5"/>
        <v>171.19871494844813</v>
      </c>
      <c r="N64">
        <f t="shared" si="6"/>
        <v>171.19871494844813</v>
      </c>
      <c r="T64" s="18">
        <f t="shared" si="8"/>
        <v>-0.15911263759170169</v>
      </c>
      <c r="U64" s="18">
        <f t="shared" si="9"/>
        <v>0.32514949765134987</v>
      </c>
      <c r="V64" s="18">
        <f t="shared" si="10"/>
        <v>0.10225063385707706</v>
      </c>
    </row>
    <row r="65" spans="1:22" x14ac:dyDescent="0.2">
      <c r="A65">
        <v>152</v>
      </c>
      <c r="B65">
        <v>43</v>
      </c>
      <c r="C65">
        <v>66</v>
      </c>
      <c r="I65" s="15">
        <f t="shared" si="2"/>
        <v>150.68842025849233</v>
      </c>
      <c r="J65" s="15">
        <f t="shared" si="3"/>
        <v>79.608416640453299</v>
      </c>
      <c r="K65" s="15">
        <f t="shared" si="4"/>
        <v>-16.263455967290589</v>
      </c>
      <c r="M65">
        <f t="shared" si="5"/>
        <v>171.19871494844813</v>
      </c>
      <c r="N65">
        <f t="shared" si="6"/>
        <v>171.19871494844813</v>
      </c>
      <c r="T65" s="18">
        <f t="shared" si="8"/>
        <v>-0.15911263759170169</v>
      </c>
      <c r="U65" s="18">
        <f t="shared" si="9"/>
        <v>0.32514949765134987</v>
      </c>
      <c r="V65" s="18">
        <f t="shared" si="10"/>
        <v>0.10225063385707706</v>
      </c>
    </row>
    <row r="66" spans="1:22" x14ac:dyDescent="0.2">
      <c r="A66">
        <v>152</v>
      </c>
      <c r="B66">
        <v>43</v>
      </c>
      <c r="C66">
        <v>66</v>
      </c>
      <c r="I66" s="15">
        <f t="shared" si="2"/>
        <v>150.68842025849233</v>
      </c>
      <c r="J66" s="15">
        <f t="shared" si="3"/>
        <v>79.608416640453299</v>
      </c>
      <c r="K66" s="15">
        <f t="shared" si="4"/>
        <v>-16.263455967290589</v>
      </c>
      <c r="M66">
        <f t="shared" si="5"/>
        <v>171.19871494844813</v>
      </c>
      <c r="N66">
        <f t="shared" si="6"/>
        <v>171.19871494844813</v>
      </c>
      <c r="T66" s="18">
        <f t="shared" si="8"/>
        <v>-0.15911263759170169</v>
      </c>
      <c r="U66" s="18">
        <f t="shared" si="9"/>
        <v>0.32514949765134987</v>
      </c>
      <c r="V66" s="18">
        <f t="shared" si="10"/>
        <v>0.10225063385707706</v>
      </c>
    </row>
    <row r="67" spans="1:22" x14ac:dyDescent="0.2">
      <c r="A67">
        <v>152</v>
      </c>
      <c r="B67">
        <v>43</v>
      </c>
      <c r="C67">
        <v>66</v>
      </c>
      <c r="I67" s="15">
        <f t="shared" ref="I67:I101" si="11">$E$3*A67+$F$3*B67+$G$3*C67</f>
        <v>150.68842025849233</v>
      </c>
      <c r="J67" s="15">
        <f t="shared" ref="J67:J101" si="12">$E$4*A67+$F$4*B67+$G$4*C67</f>
        <v>79.608416640453299</v>
      </c>
      <c r="K67" s="15">
        <f t="shared" ref="K67:K101" si="13">$F$5*B67+$G$5*C67</f>
        <v>-16.263455967290589</v>
      </c>
      <c r="M67">
        <f t="shared" ref="M67:M101" si="14">SQRT(SUMSQ(A67:C67))</f>
        <v>171.19871494844813</v>
      </c>
      <c r="N67">
        <f t="shared" ref="N67:N101" si="15">SQRT(SUMSQ(I67:K67))</f>
        <v>171.19871494844813</v>
      </c>
      <c r="T67" s="18">
        <f t="shared" si="8"/>
        <v>-0.15911263759170169</v>
      </c>
      <c r="U67" s="18">
        <f t="shared" si="9"/>
        <v>0.32514949765134987</v>
      </c>
      <c r="V67" s="18">
        <f t="shared" si="10"/>
        <v>0.10225063385707706</v>
      </c>
    </row>
    <row r="68" spans="1:22" x14ac:dyDescent="0.2">
      <c r="A68">
        <v>152</v>
      </c>
      <c r="B68">
        <v>43</v>
      </c>
      <c r="C68">
        <v>57</v>
      </c>
      <c r="I68" s="15">
        <f t="shared" si="11"/>
        <v>145.4922678357857</v>
      </c>
      <c r="J68" s="15">
        <f t="shared" si="12"/>
        <v>83.282651254628064</v>
      </c>
      <c r="K68" s="15">
        <f t="shared" si="13"/>
        <v>-9.8994949366116671</v>
      </c>
      <c r="M68">
        <f t="shared" si="14"/>
        <v>167.93451104522859</v>
      </c>
      <c r="N68">
        <f t="shared" si="15"/>
        <v>167.93451104522859</v>
      </c>
      <c r="T68" s="18">
        <f t="shared" ref="T68:T102" si="16">(I67-$X$2)/$X$3</f>
        <v>-0.15911263759170169</v>
      </c>
      <c r="U68" s="18">
        <f t="shared" ref="U68:U102" si="17">(J67-$Y$2)/$Y$3</f>
        <v>0.32514949765134987</v>
      </c>
      <c r="V68" s="18">
        <f t="shared" ref="V68:V102" si="18">(K67-$Z$2)/$Z$3</f>
        <v>0.10225063385707706</v>
      </c>
    </row>
    <row r="69" spans="1:22" x14ac:dyDescent="0.2">
      <c r="I69" s="15">
        <f t="shared" si="11"/>
        <v>0</v>
      </c>
      <c r="J69" s="15">
        <f t="shared" si="12"/>
        <v>0</v>
      </c>
      <c r="K69" s="15">
        <f t="shared" si="13"/>
        <v>0</v>
      </c>
      <c r="M69">
        <f t="shared" si="14"/>
        <v>0</v>
      </c>
      <c r="N69">
        <f t="shared" si="15"/>
        <v>0</v>
      </c>
      <c r="T69" s="18">
        <f t="shared" si="16"/>
        <v>-0.18300741046547642</v>
      </c>
      <c r="U69" s="18">
        <f t="shared" si="17"/>
        <v>0.39652377762359742</v>
      </c>
      <c r="V69" s="18">
        <f t="shared" si="18"/>
        <v>0.26483998097963801</v>
      </c>
    </row>
    <row r="70" spans="1:22" x14ac:dyDescent="0.2">
      <c r="I70" s="15">
        <f t="shared" si="11"/>
        <v>0</v>
      </c>
      <c r="J70" s="15">
        <f t="shared" si="12"/>
        <v>0</v>
      </c>
      <c r="K70" s="15">
        <f t="shared" si="13"/>
        <v>0</v>
      </c>
      <c r="M70">
        <f t="shared" si="14"/>
        <v>0</v>
      </c>
      <c r="N70">
        <f t="shared" si="15"/>
        <v>0</v>
      </c>
      <c r="T70" s="18">
        <f t="shared" si="16"/>
        <v>-0.85206105093116891</v>
      </c>
      <c r="U70" s="18">
        <f t="shared" si="17"/>
        <v>-1.221293235080682</v>
      </c>
      <c r="V70" s="18">
        <f t="shared" si="18"/>
        <v>0.51775674317028875</v>
      </c>
    </row>
    <row r="71" spans="1:22" x14ac:dyDescent="0.2">
      <c r="I71" s="15">
        <f t="shared" si="11"/>
        <v>0</v>
      </c>
      <c r="J71" s="15">
        <f t="shared" si="12"/>
        <v>0</v>
      </c>
      <c r="K71" s="15">
        <f t="shared" si="13"/>
        <v>0</v>
      </c>
      <c r="M71">
        <f t="shared" si="14"/>
        <v>0</v>
      </c>
      <c r="N71">
        <f t="shared" si="15"/>
        <v>0</v>
      </c>
      <c r="T71" s="18">
        <f t="shared" si="16"/>
        <v>-0.85206105093116891</v>
      </c>
      <c r="U71" s="18">
        <f t="shared" si="17"/>
        <v>-1.221293235080682</v>
      </c>
      <c r="V71" s="18">
        <f t="shared" si="18"/>
        <v>0.51775674317028875</v>
      </c>
    </row>
    <row r="72" spans="1:22" x14ac:dyDescent="0.2">
      <c r="I72" s="15">
        <f t="shared" si="11"/>
        <v>0</v>
      </c>
      <c r="J72" s="15">
        <f t="shared" si="12"/>
        <v>0</v>
      </c>
      <c r="K72" s="15">
        <f t="shared" si="13"/>
        <v>0</v>
      </c>
      <c r="M72">
        <f t="shared" si="14"/>
        <v>0</v>
      </c>
      <c r="N72">
        <f t="shared" si="15"/>
        <v>0</v>
      </c>
      <c r="T72" s="18">
        <f t="shared" si="16"/>
        <v>-0.85206105093116891</v>
      </c>
      <c r="U72" s="18">
        <f t="shared" si="17"/>
        <v>-1.221293235080682</v>
      </c>
      <c r="V72" s="18">
        <f t="shared" si="18"/>
        <v>0.51775674317028875</v>
      </c>
    </row>
    <row r="73" spans="1:22" x14ac:dyDescent="0.2">
      <c r="I73" s="15">
        <f t="shared" si="11"/>
        <v>0</v>
      </c>
      <c r="J73" s="15">
        <f t="shared" si="12"/>
        <v>0</v>
      </c>
      <c r="K73" s="15">
        <f t="shared" si="13"/>
        <v>0</v>
      </c>
      <c r="M73">
        <f t="shared" si="14"/>
        <v>0</v>
      </c>
      <c r="N73">
        <f t="shared" si="15"/>
        <v>0</v>
      </c>
      <c r="T73" s="18">
        <f t="shared" si="16"/>
        <v>-0.85206105093116891</v>
      </c>
      <c r="U73" s="18">
        <f t="shared" si="17"/>
        <v>-1.221293235080682</v>
      </c>
      <c r="V73" s="18">
        <f t="shared" si="18"/>
        <v>0.51775674317028875</v>
      </c>
    </row>
    <row r="74" spans="1:22" x14ac:dyDescent="0.2">
      <c r="I74" s="15">
        <f t="shared" si="11"/>
        <v>0</v>
      </c>
      <c r="J74" s="15">
        <f t="shared" si="12"/>
        <v>0</v>
      </c>
      <c r="K74" s="15">
        <f t="shared" si="13"/>
        <v>0</v>
      </c>
      <c r="M74">
        <f t="shared" si="14"/>
        <v>0</v>
      </c>
      <c r="N74">
        <f t="shared" si="15"/>
        <v>0</v>
      </c>
      <c r="T74" s="18">
        <f t="shared" si="16"/>
        <v>-0.85206105093116891</v>
      </c>
      <c r="U74" s="18">
        <f t="shared" si="17"/>
        <v>-1.221293235080682</v>
      </c>
      <c r="V74" s="18">
        <f t="shared" si="18"/>
        <v>0.51775674317028875</v>
      </c>
    </row>
    <row r="75" spans="1:22" x14ac:dyDescent="0.2">
      <c r="I75" s="15">
        <f t="shared" si="11"/>
        <v>0</v>
      </c>
      <c r="J75" s="15">
        <f t="shared" si="12"/>
        <v>0</v>
      </c>
      <c r="K75" s="15">
        <f t="shared" si="13"/>
        <v>0</v>
      </c>
      <c r="M75">
        <f t="shared" si="14"/>
        <v>0</v>
      </c>
      <c r="N75">
        <f t="shared" si="15"/>
        <v>0</v>
      </c>
      <c r="T75" s="18">
        <f t="shared" si="16"/>
        <v>-0.85206105093116891</v>
      </c>
      <c r="U75" s="18">
        <f t="shared" si="17"/>
        <v>-1.221293235080682</v>
      </c>
      <c r="V75" s="18">
        <f t="shared" si="18"/>
        <v>0.51775674317028875</v>
      </c>
    </row>
    <row r="76" spans="1:22" x14ac:dyDescent="0.2">
      <c r="I76" s="15">
        <f t="shared" si="11"/>
        <v>0</v>
      </c>
      <c r="J76" s="15">
        <f t="shared" si="12"/>
        <v>0</v>
      </c>
      <c r="K76" s="15">
        <f t="shared" si="13"/>
        <v>0</v>
      </c>
      <c r="M76">
        <f t="shared" si="14"/>
        <v>0</v>
      </c>
      <c r="N76">
        <f t="shared" si="15"/>
        <v>0</v>
      </c>
      <c r="T76" s="18">
        <f t="shared" si="16"/>
        <v>-0.85206105093116891</v>
      </c>
      <c r="U76" s="18">
        <f t="shared" si="17"/>
        <v>-1.221293235080682</v>
      </c>
      <c r="V76" s="18">
        <f t="shared" si="18"/>
        <v>0.51775674317028875</v>
      </c>
    </row>
    <row r="77" spans="1:22" x14ac:dyDescent="0.2">
      <c r="I77" s="15">
        <f t="shared" si="11"/>
        <v>0</v>
      </c>
      <c r="J77" s="15">
        <f t="shared" si="12"/>
        <v>0</v>
      </c>
      <c r="K77" s="15">
        <f t="shared" si="13"/>
        <v>0</v>
      </c>
      <c r="M77">
        <f t="shared" si="14"/>
        <v>0</v>
      </c>
      <c r="N77">
        <f t="shared" si="15"/>
        <v>0</v>
      </c>
      <c r="T77" s="18">
        <f t="shared" si="16"/>
        <v>-0.85206105093116891</v>
      </c>
      <c r="U77" s="18">
        <f t="shared" si="17"/>
        <v>-1.221293235080682</v>
      </c>
      <c r="V77" s="18">
        <f t="shared" si="18"/>
        <v>0.51775674317028875</v>
      </c>
    </row>
    <row r="78" spans="1:22" x14ac:dyDescent="0.2">
      <c r="I78" s="15">
        <f t="shared" si="11"/>
        <v>0</v>
      </c>
      <c r="J78" s="15">
        <f t="shared" si="12"/>
        <v>0</v>
      </c>
      <c r="K78" s="15">
        <f t="shared" si="13"/>
        <v>0</v>
      </c>
      <c r="M78">
        <f t="shared" si="14"/>
        <v>0</v>
      </c>
      <c r="N78">
        <f t="shared" si="15"/>
        <v>0</v>
      </c>
      <c r="T78" s="18">
        <f t="shared" si="16"/>
        <v>-0.85206105093116891</v>
      </c>
      <c r="U78" s="18">
        <f t="shared" si="17"/>
        <v>-1.221293235080682</v>
      </c>
      <c r="V78" s="18">
        <f t="shared" si="18"/>
        <v>0.51775674317028875</v>
      </c>
    </row>
    <row r="79" spans="1:22" x14ac:dyDescent="0.2">
      <c r="I79" s="15">
        <f t="shared" si="11"/>
        <v>0</v>
      </c>
      <c r="J79" s="15">
        <f t="shared" si="12"/>
        <v>0</v>
      </c>
      <c r="K79" s="15">
        <f t="shared" si="13"/>
        <v>0</v>
      </c>
      <c r="M79">
        <f t="shared" si="14"/>
        <v>0</v>
      </c>
      <c r="N79">
        <f t="shared" si="15"/>
        <v>0</v>
      </c>
      <c r="T79" s="18">
        <f t="shared" si="16"/>
        <v>-0.85206105093116891</v>
      </c>
      <c r="U79" s="18">
        <f t="shared" si="17"/>
        <v>-1.221293235080682</v>
      </c>
      <c r="V79" s="18">
        <f t="shared" si="18"/>
        <v>0.51775674317028875</v>
      </c>
    </row>
    <row r="80" spans="1:22" x14ac:dyDescent="0.2">
      <c r="I80" s="15">
        <f t="shared" si="11"/>
        <v>0</v>
      </c>
      <c r="J80" s="15">
        <f t="shared" si="12"/>
        <v>0</v>
      </c>
      <c r="K80" s="15">
        <f t="shared" si="13"/>
        <v>0</v>
      </c>
      <c r="M80">
        <f t="shared" si="14"/>
        <v>0</v>
      </c>
      <c r="N80">
        <f t="shared" si="15"/>
        <v>0</v>
      </c>
      <c r="T80" s="18">
        <f t="shared" si="16"/>
        <v>-0.85206105093116891</v>
      </c>
      <c r="U80" s="18">
        <f t="shared" si="17"/>
        <v>-1.221293235080682</v>
      </c>
      <c r="V80" s="18">
        <f t="shared" si="18"/>
        <v>0.51775674317028875</v>
      </c>
    </row>
    <row r="81" spans="9:22" x14ac:dyDescent="0.2">
      <c r="I81" s="15">
        <f t="shared" si="11"/>
        <v>0</v>
      </c>
      <c r="J81" s="15">
        <f t="shared" si="12"/>
        <v>0</v>
      </c>
      <c r="K81" s="15">
        <f t="shared" si="13"/>
        <v>0</v>
      </c>
      <c r="M81">
        <f t="shared" si="14"/>
        <v>0</v>
      </c>
      <c r="N81">
        <f t="shared" si="15"/>
        <v>0</v>
      </c>
      <c r="T81" s="18">
        <f t="shared" si="16"/>
        <v>-0.85206105093116891</v>
      </c>
      <c r="U81" s="18">
        <f t="shared" si="17"/>
        <v>-1.221293235080682</v>
      </c>
      <c r="V81" s="18">
        <f t="shared" si="18"/>
        <v>0.51775674317028875</v>
      </c>
    </row>
    <row r="82" spans="9:22" x14ac:dyDescent="0.2">
      <c r="I82" s="15">
        <f t="shared" si="11"/>
        <v>0</v>
      </c>
      <c r="J82" s="15">
        <f t="shared" si="12"/>
        <v>0</v>
      </c>
      <c r="K82" s="15">
        <f t="shared" si="13"/>
        <v>0</v>
      </c>
      <c r="M82">
        <f t="shared" si="14"/>
        <v>0</v>
      </c>
      <c r="N82">
        <f t="shared" si="15"/>
        <v>0</v>
      </c>
      <c r="T82" s="18">
        <f t="shared" si="16"/>
        <v>-0.85206105093116891</v>
      </c>
      <c r="U82" s="18">
        <f t="shared" si="17"/>
        <v>-1.221293235080682</v>
      </c>
      <c r="V82" s="18">
        <f t="shared" si="18"/>
        <v>0.51775674317028875</v>
      </c>
    </row>
    <row r="83" spans="9:22" x14ac:dyDescent="0.2">
      <c r="I83" s="15">
        <f t="shared" si="11"/>
        <v>0</v>
      </c>
      <c r="J83" s="15">
        <f t="shared" si="12"/>
        <v>0</v>
      </c>
      <c r="K83" s="15">
        <f t="shared" si="13"/>
        <v>0</v>
      </c>
      <c r="M83">
        <f t="shared" si="14"/>
        <v>0</v>
      </c>
      <c r="N83">
        <f t="shared" si="15"/>
        <v>0</v>
      </c>
      <c r="T83" s="18">
        <f t="shared" si="16"/>
        <v>-0.85206105093116891</v>
      </c>
      <c r="U83" s="18">
        <f t="shared" si="17"/>
        <v>-1.221293235080682</v>
      </c>
      <c r="V83" s="18">
        <f t="shared" si="18"/>
        <v>0.51775674317028875</v>
      </c>
    </row>
    <row r="84" spans="9:22" x14ac:dyDescent="0.2">
      <c r="I84" s="15">
        <f t="shared" si="11"/>
        <v>0</v>
      </c>
      <c r="J84" s="15">
        <f t="shared" si="12"/>
        <v>0</v>
      </c>
      <c r="K84" s="15">
        <f t="shared" si="13"/>
        <v>0</v>
      </c>
      <c r="M84">
        <f t="shared" si="14"/>
        <v>0</v>
      </c>
      <c r="N84">
        <f t="shared" si="15"/>
        <v>0</v>
      </c>
      <c r="T84" s="18">
        <f t="shared" si="16"/>
        <v>-0.85206105093116891</v>
      </c>
      <c r="U84" s="18">
        <f t="shared" si="17"/>
        <v>-1.221293235080682</v>
      </c>
      <c r="V84" s="18">
        <f t="shared" si="18"/>
        <v>0.51775674317028875</v>
      </c>
    </row>
    <row r="85" spans="9:22" x14ac:dyDescent="0.2">
      <c r="I85" s="15">
        <f t="shared" si="11"/>
        <v>0</v>
      </c>
      <c r="J85" s="15">
        <f t="shared" si="12"/>
        <v>0</v>
      </c>
      <c r="K85" s="15">
        <f t="shared" si="13"/>
        <v>0</v>
      </c>
      <c r="M85">
        <f t="shared" si="14"/>
        <v>0</v>
      </c>
      <c r="N85">
        <f t="shared" si="15"/>
        <v>0</v>
      </c>
      <c r="T85" s="18">
        <f t="shared" si="16"/>
        <v>-0.85206105093116891</v>
      </c>
      <c r="U85" s="18">
        <f t="shared" si="17"/>
        <v>-1.221293235080682</v>
      </c>
      <c r="V85" s="18">
        <f t="shared" si="18"/>
        <v>0.51775674317028875</v>
      </c>
    </row>
    <row r="86" spans="9:22" x14ac:dyDescent="0.2">
      <c r="I86" s="15">
        <f t="shared" si="11"/>
        <v>0</v>
      </c>
      <c r="J86" s="15">
        <f t="shared" si="12"/>
        <v>0</v>
      </c>
      <c r="K86" s="15">
        <f t="shared" si="13"/>
        <v>0</v>
      </c>
      <c r="M86">
        <f t="shared" si="14"/>
        <v>0</v>
      </c>
      <c r="N86">
        <f t="shared" si="15"/>
        <v>0</v>
      </c>
      <c r="T86" s="18">
        <f t="shared" si="16"/>
        <v>-0.85206105093116891</v>
      </c>
      <c r="U86" s="18">
        <f t="shared" si="17"/>
        <v>-1.221293235080682</v>
      </c>
      <c r="V86" s="18">
        <f t="shared" si="18"/>
        <v>0.51775674317028875</v>
      </c>
    </row>
    <row r="87" spans="9:22" x14ac:dyDescent="0.2">
      <c r="I87" s="15">
        <f t="shared" si="11"/>
        <v>0</v>
      </c>
      <c r="J87" s="15">
        <f t="shared" si="12"/>
        <v>0</v>
      </c>
      <c r="K87" s="15">
        <f t="shared" si="13"/>
        <v>0</v>
      </c>
      <c r="M87">
        <f t="shared" si="14"/>
        <v>0</v>
      </c>
      <c r="N87">
        <f t="shared" si="15"/>
        <v>0</v>
      </c>
      <c r="T87" s="18">
        <f t="shared" si="16"/>
        <v>-0.85206105093116891</v>
      </c>
      <c r="U87" s="18">
        <f t="shared" si="17"/>
        <v>-1.221293235080682</v>
      </c>
      <c r="V87" s="18">
        <f t="shared" si="18"/>
        <v>0.51775674317028875</v>
      </c>
    </row>
    <row r="88" spans="9:22" x14ac:dyDescent="0.2">
      <c r="I88" s="15">
        <f t="shared" si="11"/>
        <v>0</v>
      </c>
      <c r="J88" s="15">
        <f t="shared" si="12"/>
        <v>0</v>
      </c>
      <c r="K88" s="15">
        <f t="shared" si="13"/>
        <v>0</v>
      </c>
      <c r="M88">
        <f t="shared" si="14"/>
        <v>0</v>
      </c>
      <c r="N88">
        <f t="shared" si="15"/>
        <v>0</v>
      </c>
      <c r="T88" s="18">
        <f t="shared" si="16"/>
        <v>-0.85206105093116891</v>
      </c>
      <c r="U88" s="18">
        <f t="shared" si="17"/>
        <v>-1.221293235080682</v>
      </c>
      <c r="V88" s="18">
        <f t="shared" si="18"/>
        <v>0.51775674317028875</v>
      </c>
    </row>
    <row r="89" spans="9:22" x14ac:dyDescent="0.2">
      <c r="I89" s="15">
        <f t="shared" si="11"/>
        <v>0</v>
      </c>
      <c r="J89" s="15">
        <f t="shared" si="12"/>
        <v>0</v>
      </c>
      <c r="K89" s="15">
        <f t="shared" si="13"/>
        <v>0</v>
      </c>
      <c r="M89">
        <f t="shared" si="14"/>
        <v>0</v>
      </c>
      <c r="N89">
        <f t="shared" si="15"/>
        <v>0</v>
      </c>
      <c r="T89" s="18">
        <f t="shared" si="16"/>
        <v>-0.85206105093116891</v>
      </c>
      <c r="U89" s="18">
        <f t="shared" si="17"/>
        <v>-1.221293235080682</v>
      </c>
      <c r="V89" s="18">
        <f t="shared" si="18"/>
        <v>0.51775674317028875</v>
      </c>
    </row>
    <row r="90" spans="9:22" x14ac:dyDescent="0.2">
      <c r="I90" s="15">
        <f t="shared" si="11"/>
        <v>0</v>
      </c>
      <c r="J90" s="15">
        <f t="shared" si="12"/>
        <v>0</v>
      </c>
      <c r="K90" s="15">
        <f t="shared" si="13"/>
        <v>0</v>
      </c>
      <c r="M90">
        <f t="shared" si="14"/>
        <v>0</v>
      </c>
      <c r="N90">
        <f t="shared" si="15"/>
        <v>0</v>
      </c>
      <c r="T90" s="18">
        <f t="shared" si="16"/>
        <v>-0.85206105093116891</v>
      </c>
      <c r="U90" s="18">
        <f t="shared" si="17"/>
        <v>-1.221293235080682</v>
      </c>
      <c r="V90" s="18">
        <f t="shared" si="18"/>
        <v>0.51775674317028875</v>
      </c>
    </row>
    <row r="91" spans="9:22" x14ac:dyDescent="0.2">
      <c r="I91" s="15">
        <f t="shared" si="11"/>
        <v>0</v>
      </c>
      <c r="J91" s="15">
        <f t="shared" si="12"/>
        <v>0</v>
      </c>
      <c r="K91" s="15">
        <f t="shared" si="13"/>
        <v>0</v>
      </c>
      <c r="M91">
        <f t="shared" si="14"/>
        <v>0</v>
      </c>
      <c r="N91">
        <f t="shared" si="15"/>
        <v>0</v>
      </c>
      <c r="T91" s="18">
        <f t="shared" si="16"/>
        <v>-0.85206105093116891</v>
      </c>
      <c r="U91" s="18">
        <f t="shared" si="17"/>
        <v>-1.221293235080682</v>
      </c>
      <c r="V91" s="18">
        <f t="shared" si="18"/>
        <v>0.51775674317028875</v>
      </c>
    </row>
    <row r="92" spans="9:22" x14ac:dyDescent="0.2">
      <c r="I92" s="15">
        <f t="shared" si="11"/>
        <v>0</v>
      </c>
      <c r="J92" s="15">
        <f t="shared" si="12"/>
        <v>0</v>
      </c>
      <c r="K92" s="15">
        <f t="shared" si="13"/>
        <v>0</v>
      </c>
      <c r="M92">
        <f t="shared" si="14"/>
        <v>0</v>
      </c>
      <c r="N92">
        <f t="shared" si="15"/>
        <v>0</v>
      </c>
      <c r="T92" s="18">
        <f t="shared" si="16"/>
        <v>-0.85206105093116891</v>
      </c>
      <c r="U92" s="18">
        <f t="shared" si="17"/>
        <v>-1.221293235080682</v>
      </c>
      <c r="V92" s="18">
        <f t="shared" si="18"/>
        <v>0.51775674317028875</v>
      </c>
    </row>
    <row r="93" spans="9:22" x14ac:dyDescent="0.2">
      <c r="I93" s="15">
        <f t="shared" si="11"/>
        <v>0</v>
      </c>
      <c r="J93" s="15">
        <f t="shared" si="12"/>
        <v>0</v>
      </c>
      <c r="K93" s="15">
        <f t="shared" si="13"/>
        <v>0</v>
      </c>
      <c r="M93">
        <f t="shared" si="14"/>
        <v>0</v>
      </c>
      <c r="N93">
        <f t="shared" si="15"/>
        <v>0</v>
      </c>
      <c r="T93" s="18">
        <f t="shared" si="16"/>
        <v>-0.85206105093116891</v>
      </c>
      <c r="U93" s="18">
        <f t="shared" si="17"/>
        <v>-1.221293235080682</v>
      </c>
      <c r="V93" s="18">
        <f t="shared" si="18"/>
        <v>0.51775674317028875</v>
      </c>
    </row>
    <row r="94" spans="9:22" x14ac:dyDescent="0.2">
      <c r="I94" s="15">
        <f t="shared" si="11"/>
        <v>0</v>
      </c>
      <c r="J94" s="15">
        <f t="shared" si="12"/>
        <v>0</v>
      </c>
      <c r="K94" s="15">
        <f t="shared" si="13"/>
        <v>0</v>
      </c>
      <c r="M94">
        <f t="shared" si="14"/>
        <v>0</v>
      </c>
      <c r="N94">
        <f t="shared" si="15"/>
        <v>0</v>
      </c>
      <c r="T94" s="18">
        <f t="shared" si="16"/>
        <v>-0.85206105093116891</v>
      </c>
      <c r="U94" s="18">
        <f t="shared" si="17"/>
        <v>-1.221293235080682</v>
      </c>
      <c r="V94" s="18">
        <f t="shared" si="18"/>
        <v>0.51775674317028875</v>
      </c>
    </row>
    <row r="95" spans="9:22" x14ac:dyDescent="0.2">
      <c r="I95" s="15">
        <f t="shared" si="11"/>
        <v>0</v>
      </c>
      <c r="J95" s="15">
        <f t="shared" si="12"/>
        <v>0</v>
      </c>
      <c r="K95" s="15">
        <f t="shared" si="13"/>
        <v>0</v>
      </c>
      <c r="M95">
        <f t="shared" si="14"/>
        <v>0</v>
      </c>
      <c r="N95">
        <f t="shared" si="15"/>
        <v>0</v>
      </c>
      <c r="T95" s="18">
        <f t="shared" si="16"/>
        <v>-0.85206105093116891</v>
      </c>
      <c r="U95" s="18">
        <f t="shared" si="17"/>
        <v>-1.221293235080682</v>
      </c>
      <c r="V95" s="18">
        <f t="shared" si="18"/>
        <v>0.51775674317028875</v>
      </c>
    </row>
    <row r="96" spans="9:22" x14ac:dyDescent="0.2">
      <c r="I96" s="15">
        <f t="shared" si="11"/>
        <v>0</v>
      </c>
      <c r="J96" s="15">
        <f t="shared" si="12"/>
        <v>0</v>
      </c>
      <c r="K96" s="15">
        <f t="shared" si="13"/>
        <v>0</v>
      </c>
      <c r="M96">
        <f t="shared" si="14"/>
        <v>0</v>
      </c>
      <c r="N96">
        <f t="shared" si="15"/>
        <v>0</v>
      </c>
      <c r="T96" s="18">
        <f t="shared" si="16"/>
        <v>-0.85206105093116891</v>
      </c>
      <c r="U96" s="18">
        <f t="shared" si="17"/>
        <v>-1.221293235080682</v>
      </c>
      <c r="V96" s="18">
        <f t="shared" si="18"/>
        <v>0.51775674317028875</v>
      </c>
    </row>
    <row r="97" spans="9:22" x14ac:dyDescent="0.2">
      <c r="I97" s="15">
        <f t="shared" si="11"/>
        <v>0</v>
      </c>
      <c r="J97" s="15">
        <f t="shared" si="12"/>
        <v>0</v>
      </c>
      <c r="K97" s="15">
        <f t="shared" si="13"/>
        <v>0</v>
      </c>
      <c r="M97">
        <f t="shared" si="14"/>
        <v>0</v>
      </c>
      <c r="N97">
        <f t="shared" si="15"/>
        <v>0</v>
      </c>
      <c r="T97" s="18">
        <f t="shared" si="16"/>
        <v>-0.85206105093116891</v>
      </c>
      <c r="U97" s="18">
        <f t="shared" si="17"/>
        <v>-1.221293235080682</v>
      </c>
      <c r="V97" s="18">
        <f t="shared" si="18"/>
        <v>0.51775674317028875</v>
      </c>
    </row>
    <row r="98" spans="9:22" x14ac:dyDescent="0.2">
      <c r="I98" s="15">
        <f t="shared" si="11"/>
        <v>0</v>
      </c>
      <c r="J98" s="15">
        <f t="shared" si="12"/>
        <v>0</v>
      </c>
      <c r="K98" s="15">
        <f t="shared" si="13"/>
        <v>0</v>
      </c>
      <c r="M98">
        <f t="shared" si="14"/>
        <v>0</v>
      </c>
      <c r="N98">
        <f t="shared" si="15"/>
        <v>0</v>
      </c>
      <c r="T98" s="18">
        <f t="shared" si="16"/>
        <v>-0.85206105093116891</v>
      </c>
      <c r="U98" s="18">
        <f t="shared" si="17"/>
        <v>-1.221293235080682</v>
      </c>
      <c r="V98" s="18">
        <f t="shared" si="18"/>
        <v>0.51775674317028875</v>
      </c>
    </row>
    <row r="99" spans="9:22" x14ac:dyDescent="0.2">
      <c r="I99" s="15">
        <f t="shared" si="11"/>
        <v>0</v>
      </c>
      <c r="J99" s="15">
        <f t="shared" si="12"/>
        <v>0</v>
      </c>
      <c r="K99" s="15">
        <f t="shared" si="13"/>
        <v>0</v>
      </c>
      <c r="M99">
        <f t="shared" si="14"/>
        <v>0</v>
      </c>
      <c r="N99">
        <f t="shared" si="15"/>
        <v>0</v>
      </c>
      <c r="T99" s="18">
        <f t="shared" si="16"/>
        <v>-0.85206105093116891</v>
      </c>
      <c r="U99" s="18">
        <f t="shared" si="17"/>
        <v>-1.221293235080682</v>
      </c>
      <c r="V99" s="18">
        <f t="shared" si="18"/>
        <v>0.51775674317028875</v>
      </c>
    </row>
    <row r="100" spans="9:22" x14ac:dyDescent="0.2">
      <c r="I100" s="15">
        <f t="shared" si="11"/>
        <v>0</v>
      </c>
      <c r="J100" s="15">
        <f t="shared" si="12"/>
        <v>0</v>
      </c>
      <c r="K100" s="15">
        <f t="shared" si="13"/>
        <v>0</v>
      </c>
      <c r="M100">
        <f t="shared" si="14"/>
        <v>0</v>
      </c>
      <c r="N100">
        <f t="shared" si="15"/>
        <v>0</v>
      </c>
      <c r="T100" s="18">
        <f t="shared" si="16"/>
        <v>-0.85206105093116891</v>
      </c>
      <c r="U100" s="18">
        <f t="shared" si="17"/>
        <v>-1.221293235080682</v>
      </c>
      <c r="V100" s="18">
        <f t="shared" si="18"/>
        <v>0.51775674317028875</v>
      </c>
    </row>
    <row r="101" spans="9:22" x14ac:dyDescent="0.2">
      <c r="I101" s="15">
        <f t="shared" si="11"/>
        <v>0</v>
      </c>
      <c r="J101" s="15">
        <f t="shared" si="12"/>
        <v>0</v>
      </c>
      <c r="K101" s="15">
        <f t="shared" si="13"/>
        <v>0</v>
      </c>
      <c r="M101">
        <f t="shared" si="14"/>
        <v>0</v>
      </c>
      <c r="N101">
        <f t="shared" si="15"/>
        <v>0</v>
      </c>
      <c r="T101" s="18">
        <f t="shared" si="16"/>
        <v>-0.85206105093116891</v>
      </c>
      <c r="U101" s="18">
        <f t="shared" si="17"/>
        <v>-1.221293235080682</v>
      </c>
      <c r="V101" s="18">
        <f t="shared" si="18"/>
        <v>0.51775674317028875</v>
      </c>
    </row>
    <row r="102" spans="9:22" x14ac:dyDescent="0.2">
      <c r="T102" s="18">
        <f t="shared" si="16"/>
        <v>-0.85206105093116891</v>
      </c>
      <c r="U102" s="18">
        <f t="shared" si="17"/>
        <v>-1.221293235080682</v>
      </c>
      <c r="V102" s="18">
        <f t="shared" si="18"/>
        <v>0.51775674317028875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Rehankhan Daya</dc:creator>
  <cp:lastModifiedBy>David Cruz</cp:lastModifiedBy>
  <dcterms:created xsi:type="dcterms:W3CDTF">2021-03-04T04:00:13Z</dcterms:created>
  <dcterms:modified xsi:type="dcterms:W3CDTF">2021-03-08T19:07:13Z</dcterms:modified>
</cp:coreProperties>
</file>