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45" windowWidth="9105" windowHeight="3690"/>
  </bookViews>
  <sheets>
    <sheet name="Solar DC-DC Master BOM Rev 2" sheetId="4" r:id="rId1"/>
  </sheets>
  <definedNames>
    <definedName name="_xlnm._FilterDatabase" localSheetId="0" hidden="1">'Solar DC-DC Master BOM Rev 2'!#REF!</definedName>
  </definedNames>
  <calcPr calcId="125725"/>
</workbook>
</file>

<file path=xl/calcChain.xml><?xml version="1.0" encoding="utf-8"?>
<calcChain xmlns="http://schemas.openxmlformats.org/spreadsheetml/2006/main">
  <c r="O70" i="4"/>
  <c r="M70"/>
  <c r="O115"/>
  <c r="M115"/>
  <c r="O13"/>
  <c r="M13"/>
  <c r="O118"/>
  <c r="M118"/>
  <c r="O22"/>
  <c r="M22"/>
  <c r="O81"/>
  <c r="M81"/>
  <c r="O105"/>
  <c r="O106"/>
  <c r="O107"/>
  <c r="O108"/>
  <c r="O109"/>
  <c r="O110"/>
  <c r="O111"/>
  <c r="O112"/>
  <c r="O113"/>
  <c r="O114"/>
  <c r="O116"/>
  <c r="O117"/>
  <c r="O121"/>
  <c r="O122"/>
  <c r="O123"/>
  <c r="O124"/>
  <c r="O125"/>
  <c r="O126"/>
  <c r="O127"/>
  <c r="O128"/>
  <c r="O129"/>
  <c r="O130"/>
  <c r="O131"/>
  <c r="O134"/>
  <c r="O135"/>
  <c r="O136"/>
  <c r="O137"/>
  <c r="O138"/>
  <c r="O139"/>
  <c r="O141"/>
  <c r="O145"/>
  <c r="O146"/>
  <c r="O147"/>
  <c r="O148"/>
  <c r="M105"/>
  <c r="M106"/>
  <c r="M107"/>
  <c r="M108"/>
  <c r="M109"/>
  <c r="M110"/>
  <c r="M111"/>
  <c r="M112"/>
  <c r="M113"/>
  <c r="M114"/>
  <c r="M116"/>
  <c r="M117"/>
  <c r="M121"/>
  <c r="M122"/>
  <c r="M123"/>
  <c r="M124"/>
  <c r="M125"/>
  <c r="M126"/>
  <c r="M127"/>
  <c r="M128"/>
  <c r="M129"/>
  <c r="M130"/>
  <c r="M131"/>
  <c r="M134"/>
  <c r="M135"/>
  <c r="M136"/>
  <c r="M137"/>
  <c r="M138"/>
  <c r="M139"/>
  <c r="M141"/>
  <c r="M145"/>
  <c r="M146"/>
  <c r="M147"/>
  <c r="M148"/>
  <c r="L150"/>
  <c r="O152" s="1"/>
  <c r="O56"/>
  <c r="O57"/>
  <c r="O58"/>
  <c r="O59"/>
  <c r="O60"/>
  <c r="O61"/>
  <c r="O62"/>
  <c r="O63"/>
  <c r="O64"/>
  <c r="O65"/>
  <c r="O66"/>
  <c r="O67"/>
  <c r="O68"/>
  <c r="O69"/>
  <c r="O71"/>
  <c r="O72"/>
  <c r="O75"/>
  <c r="O76"/>
  <c r="O78"/>
  <c r="O80"/>
  <c r="O83"/>
  <c r="O86"/>
  <c r="O88"/>
  <c r="O91"/>
  <c r="O92"/>
  <c r="O93"/>
  <c r="O94"/>
  <c r="O95"/>
  <c r="O96"/>
  <c r="O97"/>
  <c r="O98"/>
  <c r="O99"/>
  <c r="O100"/>
  <c r="O101"/>
  <c r="O102"/>
  <c r="O103"/>
  <c r="O104"/>
  <c r="M56"/>
  <c r="M57"/>
  <c r="M58"/>
  <c r="M59"/>
  <c r="M60"/>
  <c r="M61"/>
  <c r="M62"/>
  <c r="M63"/>
  <c r="M64"/>
  <c r="M65"/>
  <c r="M66"/>
  <c r="M67"/>
  <c r="M68"/>
  <c r="M69"/>
  <c r="M71"/>
  <c r="M72"/>
  <c r="M75"/>
  <c r="M76"/>
  <c r="M78"/>
  <c r="M80"/>
  <c r="M83"/>
  <c r="M86"/>
  <c r="M88"/>
  <c r="M91"/>
  <c r="M92"/>
  <c r="M93"/>
  <c r="M94"/>
  <c r="M95"/>
  <c r="M96"/>
  <c r="M97"/>
  <c r="M98"/>
  <c r="M99"/>
  <c r="M100"/>
  <c r="M101"/>
  <c r="M102"/>
  <c r="M103"/>
  <c r="M104"/>
  <c r="M18"/>
  <c r="M19"/>
  <c r="M20"/>
  <c r="M21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O18"/>
  <c r="O19"/>
  <c r="O20"/>
  <c r="O21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9"/>
  <c r="O10"/>
  <c r="O11"/>
  <c r="O12"/>
  <c r="O150" s="1"/>
  <c r="O14"/>
  <c r="O15"/>
  <c r="O16"/>
  <c r="O17"/>
  <c r="M9"/>
  <c r="M10"/>
  <c r="M11"/>
  <c r="M12"/>
  <c r="M14"/>
  <c r="M15"/>
  <c r="M16"/>
  <c r="M17"/>
  <c r="M150" l="1"/>
  <c r="O151"/>
  <c r="O153" s="1"/>
</calcChain>
</file>

<file path=xl/sharedStrings.xml><?xml version="1.0" encoding="utf-8"?>
<sst xmlns="http://schemas.openxmlformats.org/spreadsheetml/2006/main" count="937" uniqueCount="559">
  <si>
    <t>Vendor</t>
  </si>
  <si>
    <t>Total</t>
  </si>
  <si>
    <t>MOH</t>
  </si>
  <si>
    <t>Labor</t>
  </si>
  <si>
    <t xml:space="preserve"> </t>
  </si>
  <si>
    <t>vendor partno</t>
  </si>
  <si>
    <t>VENDOR</t>
  </si>
  <si>
    <t>SR NO</t>
  </si>
  <si>
    <t>DESCRIPTION</t>
  </si>
  <si>
    <t>MFGR</t>
  </si>
  <si>
    <t>MFGR PART #</t>
  </si>
  <si>
    <t>LOCATION</t>
  </si>
  <si>
    <t>QTY</t>
  </si>
  <si>
    <t>UNIT $</t>
  </si>
  <si>
    <t>TOTAL COST</t>
  </si>
  <si>
    <t>PO QTY</t>
  </si>
  <si>
    <t>QTY/BOARD</t>
  </si>
  <si>
    <t>DATE</t>
  </si>
  <si>
    <t>VENDOR PART#</t>
  </si>
  <si>
    <t xml:space="preserve">TI STAFFORD </t>
  </si>
  <si>
    <t>MODULE</t>
  </si>
  <si>
    <t>100 pin DIMM socket - Molex 0876301001</t>
  </si>
  <si>
    <t>Ceramic, 1000pF, 0805</t>
  </si>
  <si>
    <t>Banana Connector and Screws</t>
  </si>
  <si>
    <t>Standard 0.1" SIL headers, cut to fit, total needed 1x4</t>
  </si>
  <si>
    <t>Standard 0.1" SIL headers, cut to fit, total needed 1x3</t>
  </si>
  <si>
    <t xml:space="preserve">Standard 0.1'' SIL headers, cut to fit, total needed 1x2 </t>
  </si>
  <si>
    <t>NL</t>
  </si>
  <si>
    <t>10K</t>
  </si>
  <si>
    <t>ISO7242</t>
  </si>
  <si>
    <t>Cer. Cap - 1u, 6.3V, X5R, 0603</t>
  </si>
  <si>
    <t>Cer. Cap - 2u2, 6.3V, X5R, 0603</t>
  </si>
  <si>
    <t>Cer. Cap - 100n, 16V, X7R, 0603</t>
  </si>
  <si>
    <t>Cer. Cap - 0.1uf, 100V, 20% , Axial</t>
  </si>
  <si>
    <t>Diode Array, Quad, SOT363</t>
  </si>
  <si>
    <t>Standard 0.1" SIL headers, cut to fit, total needed 1x8</t>
  </si>
  <si>
    <t>Standard 0.1" DIL header, cut to fit, remove pin 6, total needed 2x7</t>
  </si>
  <si>
    <t>Connector - USB Type B</t>
  </si>
  <si>
    <t>Inductor, 22uH, 0805</t>
  </si>
  <si>
    <t>LED, green, 0805</t>
  </si>
  <si>
    <t>Res. - 470R, 5%, 0.1W, 0603</t>
  </si>
  <si>
    <t>Res. - 27R, 5%, 0.1W, 0603</t>
  </si>
  <si>
    <t>Res. - 2K2, 5%, 0.1W, 0603</t>
  </si>
  <si>
    <t>Res. - 1M, 1%, 0.1W, 0603</t>
  </si>
  <si>
    <t>Res. - 10K, 5%, 0.1W, 0603</t>
  </si>
  <si>
    <t>Res. - 1K, 5%, 0.1W, 0603</t>
  </si>
  <si>
    <t>Res. - 680R, 5%, 0.1W, 0603</t>
  </si>
  <si>
    <t>Res. - 47K, 5%, 0.1W, 0603</t>
  </si>
  <si>
    <t>FTDI UART/FIFO Dual, 48-LQFP</t>
  </si>
  <si>
    <t>EEPROM, SOT23-6</t>
  </si>
  <si>
    <t xml:space="preserve">DFF - LVC2G74 </t>
  </si>
  <si>
    <t>LDO - 3.3V - TPS73033</t>
  </si>
  <si>
    <t>Digital Isolator, Quad 4/0, 25Mbps</t>
  </si>
  <si>
    <t>Digital Isolator, Quad 2/2, 25Mbsp</t>
  </si>
  <si>
    <t>Resonator - 6MHz</t>
  </si>
  <si>
    <t>Film Cap - 47n, 630VDC METAL POLY CAP</t>
  </si>
  <si>
    <t xml:space="preserve">Elec. Cap - 100uf, 450V, Alum, radial </t>
  </si>
  <si>
    <t xml:space="preserve">CAP CER 0.01uF 50V  5% 0805 </t>
  </si>
  <si>
    <t>Cer. Cap - 2u2, 25V, X7R, 0805</t>
  </si>
  <si>
    <t xml:space="preserve">Cer Cap, 22u, 1210, </t>
  </si>
  <si>
    <t>MLC Cap - 3.9uF, 500VDC, CAP, (AVX p/n SK087C395KAR)</t>
  </si>
  <si>
    <t>RES 10.0K OHM 1/8W 1% 0805 SMD</t>
  </si>
  <si>
    <t>RES 10.0 OHM 1/8W 1% 0805 SMD</t>
  </si>
  <si>
    <t>Res. - 1.0M, 0.1%, 0.1W, 0805</t>
  </si>
  <si>
    <t>RES 13.0K OHM 1/8W 1% 0805 SMD,</t>
  </si>
  <si>
    <t>RESISTOR .020 OHM 1W 1% 2512</t>
  </si>
  <si>
    <t>DIODE ZENER 1W 16V SMA</t>
  </si>
  <si>
    <t>Dual Power Mosfet Driver HS, 4A, 8-SOIC, UCC27324QDRQ1</t>
  </si>
  <si>
    <t>IPP60R250CP, MOSFET N-CH 650V 12A TO-220</t>
  </si>
  <si>
    <t>CSD10060G, DIODE SCHOTTKY 600V 10A TO263-2</t>
  </si>
  <si>
    <t>Nylon Washers for Heatsink Stad offs , 0.120x0.375 Nylon</t>
  </si>
  <si>
    <t>Heat Pads Insulators</t>
  </si>
  <si>
    <t>Cooper Inductors , CTX16-18833-R, 100Khz, 500uH, 3A Peak , 400W Boost Inductor</t>
  </si>
  <si>
    <t>RES 4.99K OHM 1/8W 1% 0805 SMD</t>
  </si>
  <si>
    <t>Cer. Cap- 330n, 16V, X5R, 0805</t>
  </si>
  <si>
    <t>Cer. Cap - 22u, 25V,  X5R, 1206</t>
  </si>
  <si>
    <t>Cer. Cap - 10u, 25V,  X5R, 1206</t>
  </si>
  <si>
    <t>Cer. Cap - 4u7, 25V, X5R, 0805</t>
  </si>
  <si>
    <t>Cer. Cap - 0.1uf, 25V, X5R, 0805</t>
  </si>
  <si>
    <t>Elec. Cap - 330uf, 63V, Alum, radial</t>
  </si>
  <si>
    <t>Res. - 330R, 1%, 0.1W, 0805</t>
  </si>
  <si>
    <t>Res. - 470R, 5%, 0.1W, 0805</t>
  </si>
  <si>
    <t>Toggle Switch - Miniature, SPDT</t>
  </si>
  <si>
    <t>Power Module - PTH08080</t>
  </si>
  <si>
    <t>LDO - 3.3V - TPS79533</t>
  </si>
  <si>
    <t>Standard 0.1" SIL headers, cut to fit, total needed 1x2</t>
  </si>
  <si>
    <t>Power jack 2.1 x 5.5 mm</t>
  </si>
  <si>
    <t>CAP .015UF 630V MET PLYPRO RAD</t>
  </si>
  <si>
    <t>DIODE SW DUAL 75V 350MW SOT23-3</t>
  </si>
  <si>
    <t>HEATSINK TO-220 VERT MT BLK 1.5"</t>
  </si>
  <si>
    <t>Standard 0.1'' SIL headers, cut to fit, 1x2</t>
  </si>
  <si>
    <t>MOSFET N-CH 600V 20A, 0.19 Ohm TO-220AB, SPP20N60S%</t>
  </si>
  <si>
    <t>RES 49.9 OHM 1/8W 1% 0805 SMD</t>
  </si>
  <si>
    <t>IC MOSFET DRVR DUAL HS 4A 8-SOIC</t>
  </si>
  <si>
    <t>WCM-701-6</t>
  </si>
  <si>
    <t>DIODE SCHOTTKY 30V 200MW SOT23-3</t>
  </si>
  <si>
    <t>DIODE SCHOTTKY DUAL 30V SOT23-3</t>
  </si>
  <si>
    <t>CAP CER 2.2UF 16V X7R 10% 1206</t>
  </si>
  <si>
    <t>CAP CER 1.0UF 25V X7R 10% 0805</t>
  </si>
  <si>
    <t>538-87630-1001</t>
  </si>
  <si>
    <t>Custom Made</t>
  </si>
  <si>
    <t>PCC102BNTR-ND</t>
  </si>
  <si>
    <t>501-1115-ND</t>
  </si>
  <si>
    <t>296-13013-2-ND</t>
  </si>
  <si>
    <t>ISO7242ADWR-ND</t>
  </si>
  <si>
    <t>PCC2174CT-ND</t>
  </si>
  <si>
    <t>490-1551-1-ND</t>
  </si>
  <si>
    <t>GRM188R71C104KA01D</t>
  </si>
  <si>
    <t>478-3154-1-ND</t>
  </si>
  <si>
    <t>BAW567DW-FDICT-ND</t>
  </si>
  <si>
    <t>ED90064-ND</t>
  </si>
  <si>
    <t>490-4030-1</t>
  </si>
  <si>
    <t>404-1021-1</t>
  </si>
  <si>
    <t>RHM470GCT-ND</t>
  </si>
  <si>
    <t>RHM27GCT-ND</t>
  </si>
  <si>
    <t>RHM2.2KGCT-ND</t>
  </si>
  <si>
    <t>RHM1.00MHCT-ND</t>
  </si>
  <si>
    <t>RHM10KGCT-ND</t>
  </si>
  <si>
    <t>RHM1.0KGCT-ND</t>
  </si>
  <si>
    <t>RHM680GCT-ND</t>
  </si>
  <si>
    <t>RHM47KGCT-ND</t>
  </si>
  <si>
    <t>768-1010-1-ND</t>
  </si>
  <si>
    <t>93LC46BT-I/OTCT-ND</t>
  </si>
  <si>
    <t>296-13273-1-ND</t>
  </si>
  <si>
    <t>296-17580-1-ND</t>
  </si>
  <si>
    <t>595-ISO7240CDW</t>
  </si>
  <si>
    <t>595-ISO7242CDW</t>
  </si>
  <si>
    <t>490-1218-1-ND</t>
  </si>
  <si>
    <t>E6473-ND</t>
  </si>
  <si>
    <t>565-1481-ND</t>
  </si>
  <si>
    <t>490-1664-1-ND</t>
  </si>
  <si>
    <t>PCC2231CT-ND</t>
  </si>
  <si>
    <t>490-4524-1-ND</t>
  </si>
  <si>
    <t>478-5685-ND</t>
  </si>
  <si>
    <t>RHM10.0KCCT-ND</t>
  </si>
  <si>
    <t>RHM10.0CCT-ND</t>
  </si>
  <si>
    <t>RHM2.49KCCT-ND</t>
  </si>
  <si>
    <t>P1MDACT-ND</t>
  </si>
  <si>
    <t>RHM13.0KCCT-ND</t>
  </si>
  <si>
    <t>P20MCT-ND</t>
  </si>
  <si>
    <t>SMAZ16-TPMSCT-ND</t>
  </si>
  <si>
    <t>296-23486-1-ND</t>
  </si>
  <si>
    <t>IPP60R250CPIN-ND</t>
  </si>
  <si>
    <t>CSD10060G-ND</t>
  </si>
  <si>
    <t>345-1030-ND</t>
  </si>
  <si>
    <t>3118K</t>
  </si>
  <si>
    <t>BER205-ND</t>
  </si>
  <si>
    <t>CTX16-18833-R</t>
  </si>
  <si>
    <t>296-13033-1-ND
595-OPA354AIDBVT</t>
  </si>
  <si>
    <t>RHM4.99KCCT-ND</t>
  </si>
  <si>
    <t>RHM100CCT-ND</t>
  </si>
  <si>
    <t>311-1099-1-ND</t>
  </si>
  <si>
    <t>445-1356-1-ND</t>
  </si>
  <si>
    <t>587-1433-1-ND</t>
  </si>
  <si>
    <t>PCC2326CT-ND</t>
  </si>
  <si>
    <t>490-3335-1-ND</t>
  </si>
  <si>
    <t>PCC1828CT-ND</t>
  </si>
  <si>
    <t>P5542-ND</t>
  </si>
  <si>
    <t>RHM330CTR-ND</t>
  </si>
  <si>
    <t>RHM470ARCT-ND</t>
  </si>
  <si>
    <t>108-2AS1T1203-EVX</t>
  </si>
  <si>
    <t>296-20432-ND</t>
  </si>
  <si>
    <t>296-13810-1-ND</t>
  </si>
  <si>
    <t>CP-002AH-ND</t>
  </si>
  <si>
    <t>493-3654-ND</t>
  </si>
  <si>
    <t>BAV99-FDICT-ND</t>
  </si>
  <si>
    <t>345-1029-ND</t>
  </si>
  <si>
    <t>Custom from Vitec</t>
  </si>
  <si>
    <t>SPP20N60C3IN-ND</t>
  </si>
  <si>
    <t>RHM4.99KCRCT-ND</t>
  </si>
  <si>
    <t>RHM0.0ACT-ND</t>
  </si>
  <si>
    <t>RHM475CCT-ND</t>
  </si>
  <si>
    <t>RHM49.9CRCT-ND</t>
  </si>
  <si>
    <t>296-12531-5-ND
UCC27324</t>
  </si>
  <si>
    <t>West Coast Magnetics</t>
  </si>
  <si>
    <t>RHM3.00CCT-ND</t>
  </si>
  <si>
    <t>RHM10.0CRCT-ND</t>
  </si>
  <si>
    <t>FDN358PCT-ND</t>
  </si>
  <si>
    <t>771-PMEG4005AEAT/R</t>
  </si>
  <si>
    <t>BAT54A-FDICT-ND</t>
  </si>
  <si>
    <t>BAT54C-FDICT-ND</t>
  </si>
  <si>
    <t>445-1384-1-ND</t>
  </si>
  <si>
    <t>445-1354-1-ND</t>
  </si>
  <si>
    <t>USB-JTAG-ISO[R1]</t>
  </si>
  <si>
    <t>Solar HV DC-DC Boost[R2]</t>
  </si>
  <si>
    <t>DC-PwrEntry1Sw[R1]</t>
  </si>
  <si>
    <t>Solar Resonant-HV-SSC [R2]</t>
  </si>
  <si>
    <t>H1</t>
  </si>
  <si>
    <t>M2</t>
  </si>
  <si>
    <t>C2, C3</t>
  </si>
  <si>
    <t>BS1~ BS8</t>
  </si>
  <si>
    <t>H2</t>
  </si>
  <si>
    <t>H3</t>
  </si>
  <si>
    <t>J2, J7</t>
  </si>
  <si>
    <t>J1, J3,J4,J5,J6</t>
  </si>
  <si>
    <t>C1</t>
  </si>
  <si>
    <t>Cd1, Cd2, Cd3</t>
  </si>
  <si>
    <t>R1, R2</t>
  </si>
  <si>
    <t>R3</t>
  </si>
  <si>
    <t>U2</t>
  </si>
  <si>
    <t>U1</t>
  </si>
  <si>
    <t>C1, C4, C5</t>
  </si>
  <si>
    <t>C2</t>
  </si>
  <si>
    <t>C3, C6-C16</t>
  </si>
  <si>
    <t>C17</t>
  </si>
  <si>
    <t>DA1</t>
  </si>
  <si>
    <t>J1, J3, J4, J5</t>
  </si>
  <si>
    <t>J2</t>
  </si>
  <si>
    <t>JP1</t>
  </si>
  <si>
    <t>L1, L2</t>
  </si>
  <si>
    <t>LD1</t>
  </si>
  <si>
    <t>R1</t>
  </si>
  <si>
    <t>R2, R3</t>
  </si>
  <si>
    <t>R4, R6, R9, R10, R14</t>
  </si>
  <si>
    <t>R5</t>
  </si>
  <si>
    <t>R7</t>
  </si>
  <si>
    <t>R8</t>
  </si>
  <si>
    <t>R11</t>
  </si>
  <si>
    <t>R13</t>
  </si>
  <si>
    <t>U3</t>
  </si>
  <si>
    <t>U4</t>
  </si>
  <si>
    <t>U5</t>
  </si>
  <si>
    <t>U6</t>
  </si>
  <si>
    <t>X1</t>
  </si>
  <si>
    <t>C4</t>
  </si>
  <si>
    <t>C5,C6,C16</t>
  </si>
  <si>
    <t>C1, C9</t>
  </si>
  <si>
    <t>Cd1</t>
  </si>
  <si>
    <t>Cd5</t>
  </si>
  <si>
    <t>C12,C13</t>
  </si>
  <si>
    <t>R1,R2,R7,R11</t>
  </si>
  <si>
    <t>R3,R4,R5,R9</t>
  </si>
  <si>
    <t>R6,R10</t>
  </si>
  <si>
    <t>R8,R12</t>
  </si>
  <si>
    <t>R13,R14</t>
  </si>
  <si>
    <t>R15</t>
  </si>
  <si>
    <t>R20</t>
  </si>
  <si>
    <t>RS1, RS2</t>
  </si>
  <si>
    <t>ZD1</t>
  </si>
  <si>
    <t>Q1,Q2</t>
  </si>
  <si>
    <t>D4,D5</t>
  </si>
  <si>
    <t>D2, D3</t>
  </si>
  <si>
    <t>HS1,HS2</t>
  </si>
  <si>
    <t>PR1</t>
  </si>
  <si>
    <t>L1,L2</t>
  </si>
  <si>
    <t>R16, R19</t>
  </si>
  <si>
    <t>R17, R18</t>
  </si>
  <si>
    <t>C7, C11</t>
  </si>
  <si>
    <t>C8, C10</t>
  </si>
  <si>
    <t>Cd3</t>
  </si>
  <si>
    <t>C3</t>
  </si>
  <si>
    <t>C5,C6,C7</t>
  </si>
  <si>
    <t>R2</t>
  </si>
  <si>
    <t>SW1</t>
  </si>
  <si>
    <t>M1</t>
  </si>
  <si>
    <t>C4,C17</t>
  </si>
  <si>
    <t>C1,C2</t>
  </si>
  <si>
    <t>C6</t>
  </si>
  <si>
    <t>C3,C5</t>
  </si>
  <si>
    <t>C7, C8, C9</t>
  </si>
  <si>
    <t>C12</t>
  </si>
  <si>
    <t>C16</t>
  </si>
  <si>
    <t>D1,D2</t>
  </si>
  <si>
    <t>HS1</t>
  </si>
  <si>
    <t>HS2</t>
  </si>
  <si>
    <t>GND-P</t>
  </si>
  <si>
    <t>GND-S</t>
  </si>
  <si>
    <t>L1</t>
  </si>
  <si>
    <t>D3, D4, D5, D6</t>
  </si>
  <si>
    <t>R16</t>
  </si>
  <si>
    <t>R17</t>
  </si>
  <si>
    <t>R18</t>
  </si>
  <si>
    <t>R19</t>
  </si>
  <si>
    <t>R21</t>
  </si>
  <si>
    <t>T1</t>
  </si>
  <si>
    <t>T3</t>
  </si>
  <si>
    <t>R5,R6,R7,R8,R9</t>
  </si>
  <si>
    <t>R2,R4</t>
  </si>
  <si>
    <t>R1,R3,R10,R11</t>
  </si>
  <si>
    <t>D3,D4</t>
  </si>
  <si>
    <t>D2</t>
  </si>
  <si>
    <t>D1</t>
  </si>
  <si>
    <t>Solar DC-DC Master BOM Rev 2</t>
  </si>
  <si>
    <t>Molex</t>
  </si>
  <si>
    <t>87630-1001</t>
  </si>
  <si>
    <t>Panasonic-ECG</t>
  </si>
  <si>
    <t>Pomona Electronics</t>
  </si>
  <si>
    <t>Texas Instruments</t>
  </si>
  <si>
    <t xml:space="preserve">SN74LVC2G17DCKR </t>
  </si>
  <si>
    <t xml:space="preserve">ISO7242ADWR </t>
  </si>
  <si>
    <t>Murata Electronics</t>
  </si>
  <si>
    <t xml:space="preserve">GRM188R60J225ME01D </t>
  </si>
  <si>
    <t xml:space="preserve">GRM188R71C104KA01D </t>
  </si>
  <si>
    <t>AVX</t>
  </si>
  <si>
    <t xml:space="preserve">SA111E104MAR </t>
  </si>
  <si>
    <t>Diodes</t>
  </si>
  <si>
    <t xml:space="preserve">BAW567DW-7-F </t>
  </si>
  <si>
    <t>Mill-Max</t>
  </si>
  <si>
    <t xml:space="preserve">897-43-004-90-000000 </t>
  </si>
  <si>
    <t>Murata</t>
  </si>
  <si>
    <t xml:space="preserve">LQM21FN220N00L </t>
  </si>
  <si>
    <t>Stanley</t>
  </si>
  <si>
    <t xml:space="preserve">PG1112H-TR </t>
  </si>
  <si>
    <t>Rohm</t>
  </si>
  <si>
    <t xml:space="preserve">MCR03EZPJ471 </t>
  </si>
  <si>
    <t xml:space="preserve">MCR03EZPJ270 </t>
  </si>
  <si>
    <t xml:space="preserve">MCR03EZPJ222 </t>
  </si>
  <si>
    <t xml:space="preserve">MCR03EZPFX1004 </t>
  </si>
  <si>
    <t xml:space="preserve">MCR03EZPJ103 </t>
  </si>
  <si>
    <t xml:space="preserve">MCR03EZPJ102 </t>
  </si>
  <si>
    <t xml:space="preserve">MCR03EZPJ681 </t>
  </si>
  <si>
    <t xml:space="preserve">MCR03EZPJ473 </t>
  </si>
  <si>
    <t>FTDI</t>
  </si>
  <si>
    <t xml:space="preserve">FT2232D-REEL </t>
  </si>
  <si>
    <t>Microchip</t>
  </si>
  <si>
    <t xml:space="preserve">93LC46BT-I/OT </t>
  </si>
  <si>
    <t xml:space="preserve">SN74LVC2G74DCTR </t>
  </si>
  <si>
    <t xml:space="preserve">TPS73033DBVR </t>
  </si>
  <si>
    <t xml:space="preserve">ISO7240CDW </t>
  </si>
  <si>
    <t xml:space="preserve">ISO7242CDW </t>
  </si>
  <si>
    <t xml:space="preserve">CSTCR6M00G53Z-R0 </t>
  </si>
  <si>
    <t>United Chemi-Con</t>
  </si>
  <si>
    <t xml:space="preserve">EKXG451ELL101MM40S </t>
  </si>
  <si>
    <t xml:space="preserve">GRM216R71H103KA01D </t>
  </si>
  <si>
    <t xml:space="preserve">GRM32ER71C226KE18L </t>
  </si>
  <si>
    <t xml:space="preserve">SK087C395KAR </t>
  </si>
  <si>
    <t xml:space="preserve">MCR10EZHF1002 </t>
  </si>
  <si>
    <t xml:space="preserve">MCR10EZHF10R0 </t>
  </si>
  <si>
    <t xml:space="preserve">MCR10EZHF2491 </t>
  </si>
  <si>
    <t xml:space="preserve">ERA-6AEB105V </t>
  </si>
  <si>
    <t xml:space="preserve">MCR10EZHF1302 </t>
  </si>
  <si>
    <t xml:space="preserve">ERJ-M1WSF20MU </t>
  </si>
  <si>
    <t>Micro Commercial</t>
  </si>
  <si>
    <t xml:space="preserve">SMAZ16-TP </t>
  </si>
  <si>
    <t xml:space="preserve">UCC27324QDRQ1 </t>
  </si>
  <si>
    <t>Infineon</t>
  </si>
  <si>
    <t xml:space="preserve">IPP60R250CP </t>
  </si>
  <si>
    <t>Cree</t>
  </si>
  <si>
    <t>Wakefield Thermal Sol</t>
  </si>
  <si>
    <t xml:space="preserve">637-20ABP </t>
  </si>
  <si>
    <t>Keystone</t>
  </si>
  <si>
    <t>Bergquist</t>
  </si>
  <si>
    <t xml:space="preserve">SP400-0.007-00-51 </t>
  </si>
  <si>
    <t xml:space="preserve">OPA354AIDBVT </t>
  </si>
  <si>
    <t xml:space="preserve">MCR10EZHF4991 </t>
  </si>
  <si>
    <t xml:space="preserve">MCR10EZHF1000 </t>
  </si>
  <si>
    <t>Yageo</t>
  </si>
  <si>
    <t xml:space="preserve">CC0805JRNP09BN100 </t>
  </si>
  <si>
    <t>TDK</t>
  </si>
  <si>
    <t xml:space="preserve">C2012X7R1C334K/1.25 </t>
  </si>
  <si>
    <t>Taiyo Yuden</t>
  </si>
  <si>
    <t xml:space="preserve">EMK316BJ226ML-T </t>
  </si>
  <si>
    <t xml:space="preserve">GRM21BR61E475KA12L </t>
  </si>
  <si>
    <t xml:space="preserve">ECA-1EHG331 </t>
  </si>
  <si>
    <t xml:space="preserve">MCR10EZHF3300 </t>
  </si>
  <si>
    <t xml:space="preserve">MCR10EZPJ471 </t>
  </si>
  <si>
    <t>Mountain Switch</t>
  </si>
  <si>
    <t xml:space="preserve">108-2AS1T1203-EVX </t>
  </si>
  <si>
    <t xml:space="preserve">PTH08080WAH </t>
  </si>
  <si>
    <t xml:space="preserve">TPS79533DCQR </t>
  </si>
  <si>
    <t>CUI</t>
  </si>
  <si>
    <t xml:space="preserve">PJ-002AH </t>
  </si>
  <si>
    <t>Nichicon</t>
  </si>
  <si>
    <t xml:space="preserve">QXP2J153KRPT </t>
  </si>
  <si>
    <t xml:space="preserve">BAV99-7-F </t>
  </si>
  <si>
    <t xml:space="preserve">637-15ABP </t>
  </si>
  <si>
    <t xml:space="preserve">SPP20N60C3 </t>
  </si>
  <si>
    <t xml:space="preserve">MCR10EZPF4991 </t>
  </si>
  <si>
    <t xml:space="preserve">MCR10EZHJ000 </t>
  </si>
  <si>
    <t xml:space="preserve">MCR10EZHF4750 </t>
  </si>
  <si>
    <t xml:space="preserve">MCR10EZPF49R9 </t>
  </si>
  <si>
    <t xml:space="preserve">UCC27324D </t>
  </si>
  <si>
    <t xml:space="preserve">MCR10EZHFL3R00 </t>
  </si>
  <si>
    <t xml:space="preserve">MCR10EZPF10R0 </t>
  </si>
  <si>
    <t>Fairchild</t>
  </si>
  <si>
    <t xml:space="preserve">FDN358P </t>
  </si>
  <si>
    <t>NXP</t>
  </si>
  <si>
    <t>PMEG4005AEAT/R</t>
  </si>
  <si>
    <t xml:space="preserve">BAT54A-7-F </t>
  </si>
  <si>
    <t xml:space="preserve">BAT54C-7-F </t>
  </si>
  <si>
    <t xml:space="preserve">C3216X7R1C225K/1.60 </t>
  </si>
  <si>
    <t xml:space="preserve">C2012X7R1E105K </t>
  </si>
  <si>
    <t>MANEX PART#</t>
  </si>
  <si>
    <t xml:space="preserve">160-0000913              </t>
  </si>
  <si>
    <t xml:space="preserve">121-0002344              </t>
  </si>
  <si>
    <t xml:space="preserve">260-0005067              </t>
  </si>
  <si>
    <t xml:space="preserve">121-0000154              </t>
  </si>
  <si>
    <t xml:space="preserve">121-0000169              </t>
  </si>
  <si>
    <t xml:space="preserve">121-0000110              </t>
  </si>
  <si>
    <t xml:space="preserve">221-0005072              </t>
  </si>
  <si>
    <t xml:space="preserve">125-0000911              </t>
  </si>
  <si>
    <t xml:space="preserve">160-0000912              </t>
  </si>
  <si>
    <t xml:space="preserve">131-0004603              </t>
  </si>
  <si>
    <t xml:space="preserve">144-0000911              </t>
  </si>
  <si>
    <t xml:space="preserve">101-0000460              </t>
  </si>
  <si>
    <t xml:space="preserve">101-0000359              </t>
  </si>
  <si>
    <t xml:space="preserve">101-0000307              </t>
  </si>
  <si>
    <t xml:space="preserve">101-0000209              </t>
  </si>
  <si>
    <t xml:space="preserve">101-0000247              </t>
  </si>
  <si>
    <t xml:space="preserve">101-0000297              </t>
  </si>
  <si>
    <t xml:space="preserve">101-0000520              </t>
  </si>
  <si>
    <t xml:space="preserve">101-0000466              </t>
  </si>
  <si>
    <t xml:space="preserve">150-0000913              </t>
  </si>
  <si>
    <t xml:space="preserve">150-0000407              </t>
  </si>
  <si>
    <t xml:space="preserve">150-0000469              </t>
  </si>
  <si>
    <t xml:space="preserve">150-0004608              </t>
  </si>
  <si>
    <t xml:space="preserve">150-0004611          </t>
  </si>
  <si>
    <t xml:space="preserve">000-0000911              </t>
  </si>
  <si>
    <t xml:space="preserve">221-0007814              </t>
  </si>
  <si>
    <t xml:space="preserve">221-0010341              </t>
  </si>
  <si>
    <t xml:space="preserve">121-0010984              </t>
  </si>
  <si>
    <t xml:space="preserve">121-0007264              </t>
  </si>
  <si>
    <t xml:space="preserve">101-0000627              </t>
  </si>
  <si>
    <t xml:space="preserve">101-0000608              </t>
  </si>
  <si>
    <t xml:space="preserve">101-0000572              </t>
  </si>
  <si>
    <t xml:space="preserve">101-0009399              </t>
  </si>
  <si>
    <t xml:space="preserve">125-0007804              </t>
  </si>
  <si>
    <t xml:space="preserve">150-0007815              </t>
  </si>
  <si>
    <t xml:space="preserve">240-0007816              </t>
  </si>
  <si>
    <t xml:space="preserve">125-0007819              </t>
  </si>
  <si>
    <t xml:space="preserve">676-0007857              </t>
  </si>
  <si>
    <t xml:space="preserve">675-0009334              </t>
  </si>
  <si>
    <t xml:space="preserve">251-0011236              </t>
  </si>
  <si>
    <t xml:space="preserve">150-0005126              </t>
  </si>
  <si>
    <t xml:space="preserve">121-0005129              </t>
  </si>
  <si>
    <t xml:space="preserve">121-0002909              </t>
  </si>
  <si>
    <t xml:space="preserve">121-0000389              </t>
  </si>
  <si>
    <t xml:space="preserve">121-0000249              </t>
  </si>
  <si>
    <t xml:space="preserve">221-0009366              </t>
  </si>
  <si>
    <t xml:space="preserve">101-0000881              </t>
  </si>
  <si>
    <t xml:space="preserve">101-0000964              </t>
  </si>
  <si>
    <t xml:space="preserve">249-0000911              </t>
  </si>
  <si>
    <t xml:space="preserve">425-0006612              </t>
  </si>
  <si>
    <t xml:space="preserve">150-0002191              </t>
  </si>
  <si>
    <t xml:space="preserve">260-0005141              </t>
  </si>
  <si>
    <t xml:space="preserve">221-0014804              </t>
  </si>
  <si>
    <t xml:space="preserve">125-0012375              </t>
  </si>
  <si>
    <t xml:space="preserve">676-0005123              </t>
  </si>
  <si>
    <t xml:space="preserve">101-0000937              </t>
  </si>
  <si>
    <t xml:space="preserve">150-0005125              </t>
  </si>
  <si>
    <t xml:space="preserve">101-0014811              </t>
  </si>
  <si>
    <t xml:space="preserve">140-0014809              </t>
  </si>
  <si>
    <t xml:space="preserve">125-0000039              </t>
  </si>
  <si>
    <t xml:space="preserve">125-0014807              </t>
  </si>
  <si>
    <t xml:space="preserve">121-0000317              </t>
  </si>
  <si>
    <t>260-0008027</t>
  </si>
  <si>
    <t>260-0009772</t>
  </si>
  <si>
    <t>cross C3D10060G  Dgk</t>
  </si>
  <si>
    <r>
      <t>CSD10060G   -</t>
    </r>
    <r>
      <rPr>
        <sz val="9"/>
        <color indexed="10"/>
        <rFont val="Arial"/>
        <family val="2"/>
      </rPr>
      <t>obsoleted</t>
    </r>
  </si>
  <si>
    <t>TTI</t>
  </si>
  <si>
    <r>
      <t xml:space="preserve">ECJ-2VB1H102K   </t>
    </r>
    <r>
      <rPr>
        <sz val="9"/>
        <color indexed="10"/>
        <rFont val="Arial"/>
        <family val="2"/>
      </rPr>
      <t>-Obsoleted</t>
    </r>
  </si>
  <si>
    <t>cross GRM216R71H102KA01D  Future</t>
  </si>
  <si>
    <t>Force</t>
  </si>
  <si>
    <t>Dgk</t>
  </si>
  <si>
    <t>Dgk cross 39-3188-1-ND</t>
  </si>
  <si>
    <r>
      <t>ECJ-1VB1A105K -</t>
    </r>
    <r>
      <rPr>
        <sz val="9"/>
        <color indexed="10"/>
        <rFont val="Arial"/>
        <family val="2"/>
      </rPr>
      <t>Obsoleted</t>
    </r>
  </si>
  <si>
    <t>dgk</t>
  </si>
  <si>
    <t>force</t>
  </si>
  <si>
    <t>Mouser</t>
  </si>
  <si>
    <t>Newark</t>
  </si>
  <si>
    <t>digikey</t>
  </si>
  <si>
    <t>Dgk cross EF6473-ND</t>
  </si>
  <si>
    <r>
      <t>ECQ-E6473KZ -</t>
    </r>
    <r>
      <rPr>
        <sz val="9"/>
        <color indexed="10"/>
        <rFont val="Arial"/>
        <family val="2"/>
      </rPr>
      <t>Obsoleted</t>
    </r>
  </si>
  <si>
    <t>Mouser 11/21/11</t>
  </si>
  <si>
    <t>future</t>
  </si>
  <si>
    <r>
      <t>ECJ-2FF1E225Z -</t>
    </r>
    <r>
      <rPr>
        <sz val="9"/>
        <color indexed="10"/>
        <rFont val="Arial"/>
        <family val="2"/>
      </rPr>
      <t>obsoleted</t>
    </r>
  </si>
  <si>
    <t>Dgk cross 445-1366-2-ND</t>
  </si>
  <si>
    <t>15wks 25mul Digikey.</t>
  </si>
  <si>
    <t>tti</t>
  </si>
  <si>
    <t>dgk cross 445-3469-ND</t>
  </si>
  <si>
    <r>
      <t>ECJ-3YB1E106M -</t>
    </r>
    <r>
      <rPr>
        <sz val="9"/>
        <color indexed="10"/>
        <rFont val="Arial"/>
        <family val="2"/>
      </rPr>
      <t>Obsoleted</t>
    </r>
  </si>
  <si>
    <t>dgk cross CC0805KRX8BB104</t>
  </si>
  <si>
    <r>
      <t>ECJ-2VB1E104K  -</t>
    </r>
    <r>
      <rPr>
        <sz val="9"/>
        <color indexed="10"/>
        <rFont val="Arial"/>
        <family val="2"/>
      </rPr>
      <t>Obsoleted</t>
    </r>
  </si>
  <si>
    <t>3-6wks DGK</t>
  </si>
  <si>
    <t>Promor</t>
  </si>
  <si>
    <t>406stk 19wks Digikey</t>
  </si>
  <si>
    <r>
      <t>ECQ-E6473KZ -</t>
    </r>
    <r>
      <rPr>
        <sz val="9"/>
        <color indexed="10"/>
        <rFont val="Arial"/>
        <family val="2"/>
      </rPr>
      <t>obsoleted</t>
    </r>
  </si>
  <si>
    <t>11/21 Mouser</t>
  </si>
  <si>
    <r>
      <t>CSD10060G -</t>
    </r>
    <r>
      <rPr>
        <sz val="9"/>
        <color indexed="10"/>
        <rFont val="Arial"/>
        <family val="2"/>
      </rPr>
      <t>Obsoleted</t>
    </r>
  </si>
  <si>
    <t>Dkg cross C3D10060G</t>
  </si>
  <si>
    <t>DGK</t>
  </si>
  <si>
    <t>Dgk 2wks</t>
  </si>
  <si>
    <t>159stk Dgk 7wks</t>
  </si>
  <si>
    <t>at 500pcs-Mouser</t>
  </si>
  <si>
    <t>min 1k 18-20wks avnet</t>
  </si>
  <si>
    <t xml:space="preserve">150-0018026              </t>
  </si>
  <si>
    <t xml:space="preserve">150-0018027              </t>
  </si>
  <si>
    <t xml:space="preserve">150-0017881              </t>
  </si>
  <si>
    <t xml:space="preserve">121-0000237              </t>
  </si>
  <si>
    <t xml:space="preserve">101-0000661              </t>
  </si>
  <si>
    <t xml:space="preserve">121-0000279              </t>
  </si>
  <si>
    <t xml:space="preserve">121-0011235              </t>
  </si>
  <si>
    <t xml:space="preserve">101-0000975              </t>
  </si>
  <si>
    <t xml:space="preserve">125-0018029              </t>
  </si>
  <si>
    <t xml:space="preserve">121-0000491              </t>
  </si>
  <si>
    <t xml:space="preserve">150-0018030              </t>
  </si>
  <si>
    <t xml:space="preserve">221-0018031              </t>
  </si>
  <si>
    <t xml:space="preserve">131-0018033              </t>
  </si>
  <si>
    <t>QTY does not match with reference designator</t>
  </si>
  <si>
    <t xml:space="preserve"> 254-0016338    </t>
  </si>
  <si>
    <t xml:space="preserve"> 254-0016340   </t>
  </si>
  <si>
    <t>AuxSupply-400Vin-to-12V</t>
  </si>
  <si>
    <t>PR798</t>
  </si>
  <si>
    <t>CAP CER .1UF 50V 10% X7R 0805</t>
  </si>
  <si>
    <t>DIGIKEY 490-1666-1-ND</t>
  </si>
  <si>
    <t>DIGIKEY RHM10.0KCCT-ND</t>
  </si>
  <si>
    <t>DO NOT POPULATE</t>
  </si>
  <si>
    <t xml:space="preserve">           </t>
  </si>
  <si>
    <t>Res. - 1.05K, 0.1%, 0.1W, 0805</t>
  </si>
  <si>
    <r>
      <t xml:space="preserve">Cer. Cap - </t>
    </r>
    <r>
      <rPr>
        <sz val="10"/>
        <color indexed="56"/>
        <rFont val="Arial"/>
        <family val="2"/>
      </rPr>
      <t>100p,</t>
    </r>
    <r>
      <rPr>
        <sz val="10"/>
        <color indexed="12"/>
        <rFont val="Arial"/>
        <family val="2"/>
      </rPr>
      <t xml:space="preserve"> 25V, X7R, 0805</t>
    </r>
  </si>
  <si>
    <t>AF5458R</t>
  </si>
  <si>
    <t>VITEC</t>
  </si>
  <si>
    <t>AF5457R</t>
  </si>
  <si>
    <t>LLC Transformer, 1:1:1, 120kHz, OCL=275uH</t>
  </si>
  <si>
    <t>LLC Resonant Inductor, 55uH, 120kHz</t>
  </si>
  <si>
    <t>PMEG4010CEH</t>
  </si>
  <si>
    <t>296-13012-2-ND</t>
  </si>
  <si>
    <t>74LVC2G17, corrected the DIGI p/n (see DIGI p/n column)</t>
  </si>
  <si>
    <t>568-6523-1-ND</t>
  </si>
  <si>
    <t>PMEG4010BEA</t>
  </si>
  <si>
    <t>SCHOTTKY RECT 40V 1.0A SOD323</t>
  </si>
  <si>
    <t>Digi</t>
  </si>
  <si>
    <r>
      <t xml:space="preserve">SCHOTTKY RECT 40V 0.5A SOD323, </t>
    </r>
    <r>
      <rPr>
        <b/>
        <i/>
        <u/>
        <sz val="10"/>
        <color indexed="56"/>
        <rFont val="Arial"/>
        <family val="2"/>
      </rPr>
      <t>DELETE</t>
    </r>
  </si>
  <si>
    <r>
      <t xml:space="preserve">SCHOTTKY RECT 40V 1.0A SOD323F, </t>
    </r>
    <r>
      <rPr>
        <b/>
        <i/>
        <u/>
        <sz val="9"/>
        <color indexed="56"/>
        <rFont val="Arial"/>
        <family val="2"/>
      </rPr>
      <t>DELETE</t>
    </r>
  </si>
  <si>
    <r>
      <t xml:space="preserve">Cer. Cap - 10p, 50V, X7R, 0805, </t>
    </r>
    <r>
      <rPr>
        <b/>
        <i/>
        <u/>
        <sz val="9"/>
        <color indexed="12"/>
        <rFont val="Arial"/>
        <family val="2"/>
      </rPr>
      <t>DELETE</t>
    </r>
  </si>
  <si>
    <r>
      <t xml:space="preserve">Res. - 100R, 0.1%, 0.1W, 0805, </t>
    </r>
    <r>
      <rPr>
        <b/>
        <i/>
        <u/>
        <sz val="9"/>
        <color indexed="12"/>
        <rFont val="Arial"/>
        <family val="2"/>
      </rPr>
      <t>DELETE</t>
    </r>
  </si>
  <si>
    <r>
      <t xml:space="preserve">RES 4.99K OHM 1/8W 1% 0805 SMD, </t>
    </r>
    <r>
      <rPr>
        <b/>
        <i/>
        <u/>
        <sz val="10"/>
        <color indexed="12"/>
        <rFont val="Arial"/>
        <family val="2"/>
      </rPr>
      <t>DELETE</t>
    </r>
  </si>
  <si>
    <r>
      <t xml:space="preserve">74LVC2G17, </t>
    </r>
    <r>
      <rPr>
        <b/>
        <i/>
        <u/>
        <sz val="9"/>
        <color indexed="18"/>
        <rFont val="Arial"/>
        <family val="2"/>
      </rPr>
      <t>DELETE</t>
    </r>
  </si>
  <si>
    <r>
      <t xml:space="preserve">MOSFET P-CH 30V 1.5A SSOT3, </t>
    </r>
    <r>
      <rPr>
        <b/>
        <i/>
        <u/>
        <sz val="9"/>
        <color indexed="56"/>
        <rFont val="Arial"/>
        <family val="2"/>
      </rPr>
      <t>DELETE</t>
    </r>
  </si>
  <si>
    <t>478-4042-ND</t>
  </si>
  <si>
    <t>DIGI</t>
  </si>
  <si>
    <t>CAP CERM 4700PF 3000V X7R 20% RA</t>
  </si>
  <si>
    <r>
      <t xml:space="preserve">RES 3.00 OHM 1/4W 1% 0805(R5) &amp; 1206 (R6,R7) SMD </t>
    </r>
    <r>
      <rPr>
        <b/>
        <i/>
        <u/>
        <sz val="9"/>
        <color indexed="10"/>
        <rFont val="Arial"/>
        <family val="2"/>
      </rPr>
      <t>(DELETE R8, R9), (USE 1206 for R6, R7)</t>
    </r>
  </si>
  <si>
    <t>GateDrvIso-Single-HL [R3]</t>
  </si>
  <si>
    <t>Solar HV Prim Main Board[R4]</t>
  </si>
  <si>
    <r>
      <t>WCM-601-6 (</t>
    </r>
    <r>
      <rPr>
        <b/>
        <i/>
        <u/>
        <sz val="9"/>
        <color indexed="10"/>
        <rFont val="Arial"/>
        <family val="2"/>
      </rPr>
      <t>DO NOT POPULATE</t>
    </r>
    <r>
      <rPr>
        <sz val="9"/>
        <color indexed="17"/>
        <rFont val="Arial"/>
        <family val="2"/>
      </rPr>
      <t xml:space="preserve">) </t>
    </r>
    <r>
      <rPr>
        <b/>
        <i/>
        <u/>
        <sz val="9"/>
        <color indexed="10"/>
        <rFont val="Arial"/>
        <family val="2"/>
      </rPr>
      <t>(Place SHORTs, pin 4 to 3, and pin 5 to 2)</t>
    </r>
  </si>
  <si>
    <t>Shoulder washer for Imperial 440 Screws</t>
  </si>
  <si>
    <t>749-SW-032-135</t>
  </si>
  <si>
    <t>Ref Q1, Q2</t>
  </si>
  <si>
    <t>Imperial 440 Screws</t>
  </si>
  <si>
    <r>
      <t xml:space="preserve">RES </t>
    </r>
    <r>
      <rPr>
        <sz val="10"/>
        <color indexed="56"/>
        <rFont val="Arial"/>
        <family val="2"/>
      </rPr>
      <t>39.2K</t>
    </r>
    <r>
      <rPr>
        <sz val="10"/>
        <color indexed="12"/>
        <rFont val="Arial"/>
        <family val="2"/>
      </rPr>
      <t xml:space="preserve"> OHM 1/8W 0.1% 0805 SMD</t>
    </r>
  </si>
  <si>
    <t>Suggested Digi p/n P14213-ND instead</t>
  </si>
  <si>
    <t>A34346-40-ND</t>
  </si>
  <si>
    <r>
      <t xml:space="preserve">Standard 0.1" SIL headers, cut to fit, total needed 2x5, </t>
    </r>
    <r>
      <rPr>
        <b/>
        <i/>
        <u/>
        <sz val="9"/>
        <rFont val="Arial"/>
        <family val="2"/>
      </rPr>
      <t>DELETE, Changed to Right Angle header</t>
    </r>
  </si>
  <si>
    <r>
      <t xml:space="preserve">Standard 0.1" SIL headers, cut to fit, total needed 2x5, </t>
    </r>
    <r>
      <rPr>
        <b/>
        <sz val="9"/>
        <rFont val="Arial"/>
        <family val="2"/>
      </rPr>
      <t>Right Angle</t>
    </r>
  </si>
  <si>
    <t xml:space="preserve">637-15ABPE </t>
  </si>
  <si>
    <t>HS1, HS2</t>
  </si>
  <si>
    <r>
      <t>HEATSINK TO-220 VERT MT BLK 1.5"</t>
    </r>
    <r>
      <rPr>
        <sz val="10"/>
        <color indexed="17"/>
        <rFont val="Arial"/>
        <family val="2"/>
      </rPr>
      <t xml:space="preserve"> (DELETE)</t>
    </r>
  </si>
  <si>
    <t>HEATSINK TO-220 VERT MT BLK 1.5"(DELETE)</t>
  </si>
  <si>
    <t>345-1112-ND</t>
  </si>
  <si>
    <t>DK</t>
  </si>
  <si>
    <t>Heat Sink, 2.0'', Wakefield, (DELETE)</t>
  </si>
  <si>
    <t xml:space="preserve">             </t>
  </si>
  <si>
    <t>Heat Sink, 1.5'', Wakefield,</t>
  </si>
  <si>
    <t>Amplifier, OPA365, SOT-23-5</t>
  </si>
  <si>
    <t xml:space="preserve">OPA365AIDBVT </t>
  </si>
  <si>
    <r>
      <t xml:space="preserve">Amplifier, OPA354, SOT-23-5, </t>
    </r>
    <r>
      <rPr>
        <b/>
        <i/>
        <u/>
        <sz val="9"/>
        <color indexed="12"/>
        <rFont val="Arial"/>
        <family val="2"/>
      </rPr>
      <t>DELETE</t>
    </r>
  </si>
  <si>
    <t>296-20645-2-ND</t>
  </si>
  <si>
    <t>DigiKey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</si>
</sst>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#,##0.000"/>
    <numFmt numFmtId="165" formatCode="mm/dd/yy;@"/>
  </numFmts>
  <fonts count="35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4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7"/>
      <name val="Arial"/>
      <family val="2"/>
    </font>
    <font>
      <sz val="9"/>
      <color indexed="12"/>
      <name val="Arial"/>
      <family val="2"/>
    </font>
    <font>
      <sz val="9"/>
      <color indexed="53"/>
      <name val="Arial"/>
      <family val="2"/>
    </font>
    <font>
      <sz val="9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9"/>
      <name val="Arial"/>
      <family val="2"/>
    </font>
    <font>
      <sz val="10"/>
      <color indexed="17"/>
      <name val="Arial"/>
      <family val="2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10"/>
      <color indexed="56"/>
      <name val="Arial"/>
      <family val="2"/>
    </font>
    <font>
      <b/>
      <i/>
      <u/>
      <sz val="10"/>
      <color indexed="12"/>
      <name val="Arial"/>
      <family val="2"/>
    </font>
    <font>
      <sz val="10"/>
      <color indexed="56"/>
      <name val="Arial"/>
    </font>
    <font>
      <sz val="9"/>
      <color indexed="56"/>
      <name val="Arial"/>
    </font>
    <font>
      <b/>
      <i/>
      <u/>
      <sz val="10"/>
      <color indexed="56"/>
      <name val="Arial"/>
      <family val="2"/>
    </font>
    <font>
      <b/>
      <i/>
      <u/>
      <sz val="9"/>
      <color indexed="18"/>
      <name val="Arial"/>
      <family val="2"/>
    </font>
    <font>
      <b/>
      <i/>
      <u/>
      <sz val="9"/>
      <color indexed="56"/>
      <name val="Arial"/>
      <family val="2"/>
    </font>
    <font>
      <b/>
      <i/>
      <u/>
      <sz val="9"/>
      <color indexed="12"/>
      <name val="Arial"/>
      <family val="2"/>
    </font>
    <font>
      <b/>
      <i/>
      <u/>
      <sz val="9"/>
      <color indexed="10"/>
      <name val="Arial"/>
      <family val="2"/>
    </font>
    <font>
      <sz val="12"/>
      <name val="Arial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b/>
      <i/>
      <u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2" fillId="0" borderId="0"/>
    <xf numFmtId="9" fontId="1" fillId="0" borderId="0" applyFont="0" applyFill="0" applyBorder="0" applyAlignment="0" applyProtection="0"/>
  </cellStyleXfs>
  <cellXfs count="347">
    <xf numFmtId="0" fontId="0" fillId="0" borderId="0" xfId="0"/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14" fillId="0" borderId="2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justify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justify" vertical="center" wrapText="1"/>
    </xf>
    <xf numFmtId="0" fontId="0" fillId="0" borderId="0" xfId="0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justify" vertical="center" wrapText="1"/>
    </xf>
    <xf numFmtId="0" fontId="0" fillId="0" borderId="0" xfId="0" applyBorder="1" applyAlignment="1">
      <alignment vertical="center" wrapText="1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" fontId="6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6" fillId="0" borderId="0" xfId="2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1" xfId="0" applyNumberFormat="1" applyFont="1" applyFill="1" applyBorder="1" applyAlignment="1" applyProtection="1">
      <alignment horizontal="justify" vertical="center" wrapText="1"/>
      <protection hidden="1"/>
    </xf>
    <xf numFmtId="49" fontId="4" fillId="0" borderId="0" xfId="2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justify" vertical="center" wrapText="1"/>
      <protection hidden="1"/>
    </xf>
    <xf numFmtId="49" fontId="6" fillId="0" borderId="0" xfId="2" applyNumberFormat="1" applyFont="1" applyFill="1" applyBorder="1" applyAlignment="1">
      <alignment horizontal="center" vertical="center" wrapText="1"/>
    </xf>
    <xf numFmtId="2" fontId="6" fillId="0" borderId="0" xfId="2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 applyProtection="1">
      <alignment horizontal="justify" vertical="center" wrapText="1"/>
      <protection hidden="1"/>
    </xf>
    <xf numFmtId="164" fontId="15" fillId="0" borderId="0" xfId="0" applyNumberFormat="1" applyFont="1" applyFill="1" applyBorder="1" applyAlignment="1">
      <alignment horizontal="justify" vertical="center" wrapText="1"/>
    </xf>
    <xf numFmtId="49" fontId="15" fillId="0" borderId="0" xfId="2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justify" vertical="center"/>
    </xf>
    <xf numFmtId="0" fontId="3" fillId="0" borderId="0" xfId="0" applyFont="1" applyBorder="1" applyAlignment="1">
      <alignment horizontal="left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164" fontId="4" fillId="0" borderId="0" xfId="4" applyNumberFormat="1" applyFont="1" applyFill="1" applyBorder="1" applyAlignment="1">
      <alignment vertical="center"/>
    </xf>
    <xf numFmtId="44" fontId="4" fillId="0" borderId="0" xfId="1" applyNumberFormat="1" applyFont="1" applyFill="1" applyBorder="1" applyAlignment="1">
      <alignment vertical="center"/>
    </xf>
    <xf numFmtId="44" fontId="4" fillId="0" borderId="0" xfId="1" applyFont="1" applyFill="1" applyBorder="1" applyAlignment="1">
      <alignment vertical="center"/>
    </xf>
    <xf numFmtId="2" fontId="10" fillId="0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vertical="center"/>
    </xf>
    <xf numFmtId="44" fontId="10" fillId="0" borderId="0" xfId="0" applyNumberFormat="1" applyFont="1" applyFill="1" applyBorder="1" applyAlignment="1">
      <alignment vertical="center"/>
    </xf>
    <xf numFmtId="0" fontId="12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justify" vertical="center" wrapText="1"/>
    </xf>
    <xf numFmtId="0" fontId="4" fillId="0" borderId="1" xfId="0" applyNumberFormat="1" applyFont="1" applyFill="1" applyBorder="1" applyAlignment="1" applyProtection="1">
      <alignment horizontal="justify" vertical="center" wrapText="1"/>
      <protection hidden="1"/>
    </xf>
    <xf numFmtId="164" fontId="11" fillId="0" borderId="0" xfId="0" applyNumberFormat="1" applyFont="1" applyFill="1" applyBorder="1" applyAlignment="1">
      <alignment horizontal="justify" vertical="center" wrapText="1"/>
    </xf>
    <xf numFmtId="49" fontId="11" fillId="0" borderId="0" xfId="0" applyNumberFormat="1" applyFont="1" applyFill="1" applyBorder="1" applyAlignment="1" applyProtection="1">
      <alignment horizontal="justify" vertical="center" wrapText="1"/>
      <protection hidden="1"/>
    </xf>
    <xf numFmtId="49" fontId="11" fillId="0" borderId="0" xfId="2" applyNumberFormat="1" applyFont="1" applyFill="1" applyBorder="1" applyAlignment="1">
      <alignment horizontal="center" vertical="center" wrapText="1"/>
    </xf>
    <xf numFmtId="2" fontId="11" fillId="0" borderId="0" xfId="2" applyNumberFormat="1" applyFont="1" applyFill="1" applyBorder="1" applyAlignment="1">
      <alignment horizontal="center" vertical="center" wrapText="1"/>
    </xf>
    <xf numFmtId="2" fontId="11" fillId="0" borderId="0" xfId="0" applyNumberFormat="1" applyFont="1" applyFill="1" applyBorder="1" applyAlignment="1" applyProtection="1">
      <alignment horizontal="justify" vertical="center" wrapText="1"/>
      <protection hidden="1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3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left" vertical="center"/>
    </xf>
    <xf numFmtId="0" fontId="12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justify" vertical="center"/>
    </xf>
    <xf numFmtId="0" fontId="4" fillId="0" borderId="4" xfId="0" applyFont="1" applyBorder="1" applyAlignment="1">
      <alignment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vertical="center"/>
    </xf>
    <xf numFmtId="44" fontId="4" fillId="0" borderId="5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64" fontId="4" fillId="0" borderId="0" xfId="4" applyNumberFormat="1" applyFont="1" applyBorder="1" applyAlignment="1">
      <alignment vertical="center"/>
    </xf>
    <xf numFmtId="44" fontId="4" fillId="0" borderId="1" xfId="1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vertical="center"/>
    </xf>
    <xf numFmtId="44" fontId="4" fillId="0" borderId="2" xfId="1" applyFont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2" fontId="10" fillId="2" borderId="11" xfId="0" applyNumberFormat="1" applyFont="1" applyFill="1" applyBorder="1" applyAlignment="1">
      <alignment horizontal="center" vertical="center"/>
    </xf>
    <xf numFmtId="2" fontId="10" fillId="2" borderId="10" xfId="0" applyNumberFormat="1" applyFont="1" applyFill="1" applyBorder="1" applyAlignment="1">
      <alignment horizontal="center" vertical="center"/>
    </xf>
    <xf numFmtId="164" fontId="10" fillId="2" borderId="10" xfId="0" applyNumberFormat="1" applyFont="1" applyFill="1" applyBorder="1" applyAlignment="1">
      <alignment vertical="center"/>
    </xf>
    <xf numFmtId="44" fontId="10" fillId="2" borderId="11" xfId="0" applyNumberFormat="1" applyFont="1" applyFill="1" applyBorder="1" applyAlignment="1">
      <alignment vertical="center"/>
    </xf>
    <xf numFmtId="0" fontId="0" fillId="0" borderId="12" xfId="2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justify" vertical="center"/>
    </xf>
    <xf numFmtId="0" fontId="3" fillId="0" borderId="1" xfId="0" applyNumberFormat="1" applyFont="1" applyBorder="1" applyAlignment="1" applyProtection="1">
      <alignment horizontal="justify" vertical="center"/>
      <protection hidden="1"/>
    </xf>
    <xf numFmtId="0" fontId="17" fillId="0" borderId="0" xfId="0" applyFont="1" applyAlignment="1">
      <alignment vertical="center"/>
    </xf>
    <xf numFmtId="0" fontId="18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 vertical="center"/>
    </xf>
    <xf numFmtId="0" fontId="0" fillId="4" borderId="0" xfId="0" applyFill="1" applyAlignment="1">
      <alignment vertical="center"/>
    </xf>
    <xf numFmtId="0" fontId="13" fillId="4" borderId="0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left"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6" fillId="4" borderId="0" xfId="2" applyFont="1" applyFill="1" applyBorder="1" applyAlignment="1">
      <alignment horizontal="center" vertical="center" wrapText="1"/>
    </xf>
    <xf numFmtId="164" fontId="3" fillId="4" borderId="0" xfId="0" applyNumberFormat="1" applyFont="1" applyFill="1" applyBorder="1" applyAlignment="1">
      <alignment horizontal="justify" vertical="center" wrapText="1"/>
    </xf>
    <xf numFmtId="0" fontId="3" fillId="4" borderId="1" xfId="0" applyNumberFormat="1" applyFont="1" applyFill="1" applyBorder="1" applyAlignment="1" applyProtection="1">
      <alignment horizontal="justify" vertical="center" wrapText="1"/>
      <protection hidden="1"/>
    </xf>
    <xf numFmtId="0" fontId="1" fillId="4" borderId="0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13" fillId="5" borderId="0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left"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6" fillId="5" borderId="0" xfId="2" applyFont="1" applyFill="1" applyBorder="1" applyAlignment="1">
      <alignment horizontal="center" vertical="center" wrapText="1"/>
    </xf>
    <xf numFmtId="164" fontId="3" fillId="5" borderId="0" xfId="0" applyNumberFormat="1" applyFont="1" applyFill="1" applyBorder="1" applyAlignment="1">
      <alignment horizontal="justify" vertical="center" wrapText="1"/>
    </xf>
    <xf numFmtId="0" fontId="3" fillId="5" borderId="1" xfId="0" applyNumberFormat="1" applyFont="1" applyFill="1" applyBorder="1" applyAlignment="1" applyProtection="1">
      <alignment horizontal="justify" vertical="center" wrapText="1"/>
      <protection hidden="1"/>
    </xf>
    <xf numFmtId="0" fontId="1" fillId="5" borderId="0" xfId="0" applyFont="1" applyFill="1" applyBorder="1" applyAlignment="1">
      <alignment vertical="center"/>
    </xf>
    <xf numFmtId="0" fontId="24" fillId="5" borderId="0" xfId="0" applyFont="1" applyFill="1" applyAlignment="1">
      <alignment vertical="center"/>
    </xf>
    <xf numFmtId="0" fontId="25" fillId="5" borderId="0" xfId="0" applyFont="1" applyFill="1" applyBorder="1" applyAlignment="1">
      <alignment horizontal="center" vertical="center" wrapText="1"/>
    </xf>
    <xf numFmtId="0" fontId="24" fillId="5" borderId="0" xfId="0" applyFont="1" applyFill="1" applyAlignment="1">
      <alignment horizontal="left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25" fillId="5" borderId="0" xfId="0" applyFont="1" applyFill="1" applyAlignment="1">
      <alignment horizontal="left" vertical="center"/>
    </xf>
    <xf numFmtId="0" fontId="25" fillId="5" borderId="1" xfId="0" applyFont="1" applyFill="1" applyBorder="1" applyAlignment="1">
      <alignment horizontal="center" vertical="center"/>
    </xf>
    <xf numFmtId="0" fontId="25" fillId="5" borderId="0" xfId="2" applyFont="1" applyFill="1" applyBorder="1" applyAlignment="1">
      <alignment horizontal="center" vertical="center" wrapText="1"/>
    </xf>
    <xf numFmtId="164" fontId="25" fillId="5" borderId="0" xfId="0" applyNumberFormat="1" applyFont="1" applyFill="1" applyBorder="1" applyAlignment="1">
      <alignment horizontal="justify" vertical="center" wrapText="1"/>
    </xf>
    <xf numFmtId="0" fontId="25" fillId="5" borderId="1" xfId="0" applyNumberFormat="1" applyFont="1" applyFill="1" applyBorder="1" applyAlignment="1" applyProtection="1">
      <alignment horizontal="justify" vertical="center" wrapText="1"/>
      <protection hidden="1"/>
    </xf>
    <xf numFmtId="0" fontId="24" fillId="5" borderId="0" xfId="0" applyFont="1" applyFill="1" applyBorder="1" applyAlignment="1">
      <alignment vertical="center"/>
    </xf>
    <xf numFmtId="0" fontId="20" fillId="5" borderId="0" xfId="0" applyFont="1" applyFill="1" applyAlignment="1">
      <alignment horizontal="left"/>
    </xf>
    <xf numFmtId="0" fontId="18" fillId="0" borderId="0" xfId="0" applyFont="1" applyFill="1" applyAlignment="1">
      <alignment horizontal="center" vertical="center"/>
    </xf>
    <xf numFmtId="0" fontId="12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left" vertical="center" wrapText="1"/>
    </xf>
    <xf numFmtId="0" fontId="12" fillId="4" borderId="0" xfId="0" applyFont="1" applyFill="1" applyAlignment="1">
      <alignment horizontal="left" vertical="center"/>
    </xf>
    <xf numFmtId="0" fontId="12" fillId="4" borderId="1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left" vertical="center" wrapText="1"/>
    </xf>
    <xf numFmtId="0" fontId="25" fillId="5" borderId="1" xfId="0" applyFont="1" applyFill="1" applyBorder="1" applyAlignment="1">
      <alignment horizontal="center" vertical="center" wrapText="1"/>
    </xf>
    <xf numFmtId="1" fontId="6" fillId="4" borderId="0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justify" vertical="center" wrapText="1"/>
    </xf>
    <xf numFmtId="0" fontId="4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2" fontId="10" fillId="4" borderId="0" xfId="0" applyNumberFormat="1" applyFont="1" applyFill="1" applyBorder="1" applyAlignment="1">
      <alignment horizontal="center" vertical="center"/>
    </xf>
    <xf numFmtId="164" fontId="10" fillId="4" borderId="0" xfId="0" applyNumberFormat="1" applyFont="1" applyFill="1" applyBorder="1" applyAlignment="1">
      <alignment vertical="center"/>
    </xf>
    <xf numFmtId="44" fontId="10" fillId="4" borderId="0" xfId="0" applyNumberFormat="1" applyFont="1" applyFill="1" applyBorder="1" applyAlignment="1">
      <alignment vertical="center"/>
    </xf>
    <xf numFmtId="49" fontId="6" fillId="4" borderId="0" xfId="2" applyNumberFormat="1" applyFont="1" applyFill="1" applyBorder="1" applyAlignment="1">
      <alignment horizontal="center" vertical="center" wrapText="1"/>
    </xf>
    <xf numFmtId="49" fontId="3" fillId="4" borderId="0" xfId="0" applyNumberFormat="1" applyFont="1" applyFill="1" applyBorder="1" applyAlignment="1" applyProtection="1">
      <alignment horizontal="justify" vertical="center" wrapText="1"/>
      <protection hidden="1"/>
    </xf>
    <xf numFmtId="2" fontId="6" fillId="4" borderId="0" xfId="2" applyNumberFormat="1" applyFont="1" applyFill="1" applyBorder="1" applyAlignment="1">
      <alignment horizontal="center" vertical="center" wrapText="1"/>
    </xf>
    <xf numFmtId="2" fontId="3" fillId="4" borderId="0" xfId="0" applyNumberFormat="1" applyFont="1" applyFill="1" applyBorder="1" applyAlignment="1" applyProtection="1">
      <alignment horizontal="justify" vertical="center" wrapText="1"/>
      <protection hidden="1"/>
    </xf>
    <xf numFmtId="0" fontId="0" fillId="4" borderId="0" xfId="0" applyFill="1" applyBorder="1" applyAlignment="1">
      <alignment horizontal="justify" vertical="center"/>
    </xf>
    <xf numFmtId="0" fontId="0" fillId="4" borderId="0" xfId="0" applyFill="1" applyAlignment="1">
      <alignment horizontal="justify" vertical="center"/>
    </xf>
    <xf numFmtId="1" fontId="4" fillId="5" borderId="0" xfId="0" applyNumberFormat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justify" vertical="center" wrapText="1"/>
    </xf>
    <xf numFmtId="0" fontId="4" fillId="5" borderId="0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0" xfId="2" applyFont="1" applyFill="1" applyBorder="1" applyAlignment="1">
      <alignment horizontal="center" vertical="center" wrapText="1"/>
    </xf>
    <xf numFmtId="164" fontId="4" fillId="5" borderId="0" xfId="0" applyNumberFormat="1" applyFont="1" applyFill="1" applyBorder="1" applyAlignment="1">
      <alignment horizontal="justify" vertical="center" wrapText="1"/>
    </xf>
    <xf numFmtId="0" fontId="4" fillId="5" borderId="1" xfId="0" applyNumberFormat="1" applyFont="1" applyFill="1" applyBorder="1" applyAlignment="1" applyProtection="1">
      <alignment horizontal="justify" vertical="center" wrapText="1"/>
      <protection hidden="1"/>
    </xf>
    <xf numFmtId="2" fontId="10" fillId="5" borderId="0" xfId="0" applyNumberFormat="1" applyFont="1" applyFill="1" applyBorder="1" applyAlignment="1">
      <alignment horizontal="center" vertical="center"/>
    </xf>
    <xf numFmtId="164" fontId="10" fillId="5" borderId="0" xfId="0" applyNumberFormat="1" applyFont="1" applyFill="1" applyBorder="1" applyAlignment="1">
      <alignment vertical="center"/>
    </xf>
    <xf numFmtId="44" fontId="10" fillId="5" borderId="0" xfId="0" applyNumberFormat="1" applyFont="1" applyFill="1" applyBorder="1" applyAlignment="1">
      <alignment vertical="center"/>
    </xf>
    <xf numFmtId="49" fontId="4" fillId="5" borderId="0" xfId="2" applyNumberFormat="1" applyFont="1" applyFill="1" applyBorder="1" applyAlignment="1">
      <alignment horizontal="center" vertical="center" wrapText="1"/>
    </xf>
    <xf numFmtId="49" fontId="4" fillId="5" borderId="0" xfId="0" applyNumberFormat="1" applyFont="1" applyFill="1" applyBorder="1" applyAlignment="1" applyProtection="1">
      <alignment horizontal="justify" vertical="center" wrapText="1"/>
      <protection hidden="1"/>
    </xf>
    <xf numFmtId="2" fontId="4" fillId="5" borderId="0" xfId="2" applyNumberFormat="1" applyFont="1" applyFill="1" applyBorder="1" applyAlignment="1">
      <alignment horizontal="center" vertical="center" wrapText="1"/>
    </xf>
    <xf numFmtId="2" fontId="4" fillId="5" borderId="0" xfId="0" applyNumberFormat="1" applyFont="1" applyFill="1" applyBorder="1" applyAlignment="1" applyProtection="1">
      <alignment horizontal="justify" vertical="center" wrapText="1"/>
      <protection hidden="1"/>
    </xf>
    <xf numFmtId="0" fontId="5" fillId="5" borderId="0" xfId="0" applyFont="1" applyFill="1" applyBorder="1" applyAlignment="1">
      <alignment horizontal="justify" vertical="center"/>
    </xf>
    <xf numFmtId="0" fontId="5" fillId="5" borderId="0" xfId="0" applyFont="1" applyFill="1" applyAlignment="1">
      <alignment horizontal="justify" vertical="center"/>
    </xf>
    <xf numFmtId="0" fontId="4" fillId="0" borderId="0" xfId="0" applyFont="1" applyAlignment="1">
      <alignment horizontal="center"/>
    </xf>
    <xf numFmtId="0" fontId="24" fillId="4" borderId="0" xfId="0" applyFont="1" applyFill="1" applyAlignment="1">
      <alignment vertical="center"/>
    </xf>
    <xf numFmtId="0" fontId="25" fillId="4" borderId="0" xfId="0" applyFont="1" applyFill="1" applyBorder="1" applyAlignment="1">
      <alignment horizontal="center" vertical="center" wrapText="1"/>
    </xf>
    <xf numFmtId="0" fontId="25" fillId="4" borderId="0" xfId="0" applyFont="1" applyFill="1" applyBorder="1" applyAlignment="1">
      <alignment horizontal="left" vertical="center" wrapText="1"/>
    </xf>
    <xf numFmtId="0" fontId="25" fillId="4" borderId="0" xfId="0" applyFont="1" applyFill="1" applyAlignment="1">
      <alignment vertical="center"/>
    </xf>
    <xf numFmtId="0" fontId="25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left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4" borderId="0" xfId="2" applyFont="1" applyFill="1" applyBorder="1" applyAlignment="1">
      <alignment horizontal="center" vertical="center" wrapText="1"/>
    </xf>
    <xf numFmtId="164" fontId="25" fillId="4" borderId="0" xfId="0" applyNumberFormat="1" applyFont="1" applyFill="1" applyBorder="1" applyAlignment="1">
      <alignment horizontal="justify" vertical="center" wrapText="1"/>
    </xf>
    <xf numFmtId="0" fontId="25" fillId="4" borderId="1" xfId="0" applyNumberFormat="1" applyFont="1" applyFill="1" applyBorder="1" applyAlignment="1" applyProtection="1">
      <alignment horizontal="justify" vertical="center" wrapText="1"/>
      <protection hidden="1"/>
    </xf>
    <xf numFmtId="0" fontId="24" fillId="4" borderId="0" xfId="0" applyFont="1" applyFill="1" applyBorder="1" applyAlignment="1">
      <alignment vertical="center"/>
    </xf>
    <xf numFmtId="1" fontId="6" fillId="6" borderId="0" xfId="0" applyNumberFormat="1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 applyBorder="1" applyAlignment="1">
      <alignment horizontal="justify" vertical="center" wrapText="1"/>
    </xf>
    <xf numFmtId="0" fontId="31" fillId="6" borderId="0" xfId="0" applyFont="1" applyFill="1"/>
    <xf numFmtId="0" fontId="3" fillId="6" borderId="0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6" fillId="6" borderId="0" xfId="2" applyFont="1" applyFill="1" applyBorder="1" applyAlignment="1">
      <alignment horizontal="center" vertical="center" wrapText="1"/>
    </xf>
    <xf numFmtId="164" fontId="3" fillId="6" borderId="0" xfId="0" applyNumberFormat="1" applyFont="1" applyFill="1" applyBorder="1" applyAlignment="1">
      <alignment horizontal="justify" vertical="center" wrapText="1"/>
    </xf>
    <xf numFmtId="0" fontId="3" fillId="6" borderId="1" xfId="0" applyNumberFormat="1" applyFont="1" applyFill="1" applyBorder="1" applyAlignment="1" applyProtection="1">
      <alignment horizontal="justify" vertical="center" wrapText="1"/>
      <protection hidden="1"/>
    </xf>
    <xf numFmtId="0" fontId="0" fillId="6" borderId="0" xfId="0" applyFill="1" applyBorder="1" applyAlignment="1">
      <alignment horizontal="justify" vertical="center"/>
    </xf>
    <xf numFmtId="2" fontId="4" fillId="6" borderId="0" xfId="0" applyNumberFormat="1" applyFont="1" applyFill="1" applyBorder="1" applyAlignment="1">
      <alignment horizontal="center" vertical="center"/>
    </xf>
    <xf numFmtId="164" fontId="4" fillId="6" borderId="0" xfId="0" applyNumberFormat="1" applyFont="1" applyFill="1" applyBorder="1" applyAlignment="1">
      <alignment vertical="center"/>
    </xf>
    <xf numFmtId="2" fontId="4" fillId="6" borderId="0" xfId="0" applyNumberFormat="1" applyFont="1" applyFill="1" applyBorder="1" applyAlignment="1">
      <alignment vertical="center"/>
    </xf>
    <xf numFmtId="0" fontId="0" fillId="6" borderId="0" xfId="0" applyFill="1" applyAlignment="1">
      <alignment horizontal="justify" vertical="center"/>
    </xf>
    <xf numFmtId="0" fontId="12" fillId="6" borderId="0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left" vertical="center"/>
    </xf>
    <xf numFmtId="0" fontId="4" fillId="6" borderId="0" xfId="0" applyFont="1" applyFill="1" applyAlignment="1">
      <alignment vertical="center"/>
    </xf>
    <xf numFmtId="0" fontId="12" fillId="6" borderId="1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6" fillId="7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 wrapText="1"/>
    </xf>
    <xf numFmtId="0" fontId="20" fillId="7" borderId="0" xfId="0" applyFont="1" applyFill="1" applyAlignment="1">
      <alignment horizontal="left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left" vertical="center"/>
    </xf>
    <xf numFmtId="0" fontId="13" fillId="7" borderId="1" xfId="0" applyFont="1" applyFill="1" applyBorder="1" applyAlignment="1">
      <alignment horizontal="center" vertical="center"/>
    </xf>
    <xf numFmtId="0" fontId="6" fillId="7" borderId="0" xfId="2" applyFont="1" applyFill="1" applyBorder="1" applyAlignment="1">
      <alignment horizontal="center" vertical="center" wrapText="1"/>
    </xf>
    <xf numFmtId="164" fontId="3" fillId="7" borderId="0" xfId="0" applyNumberFormat="1" applyFont="1" applyFill="1" applyBorder="1" applyAlignment="1">
      <alignment horizontal="justify" vertical="center" wrapText="1"/>
    </xf>
    <xf numFmtId="0" fontId="3" fillId="7" borderId="1" xfId="0" applyNumberFormat="1" applyFont="1" applyFill="1" applyBorder="1" applyAlignment="1" applyProtection="1">
      <alignment horizontal="justify" vertical="center" wrapText="1"/>
      <protection hidden="1"/>
    </xf>
    <xf numFmtId="0" fontId="1" fillId="7" borderId="0" xfId="0" applyFont="1" applyFill="1" applyBorder="1" applyAlignment="1">
      <alignment vertical="center"/>
    </xf>
    <xf numFmtId="0" fontId="0" fillId="7" borderId="0" xfId="0" applyFill="1" applyAlignment="1">
      <alignment vertical="center"/>
    </xf>
    <xf numFmtId="0" fontId="12" fillId="7" borderId="0" xfId="0" applyFont="1" applyFill="1" applyBorder="1" applyAlignment="1">
      <alignment horizontal="center" vertical="center" wrapText="1"/>
    </xf>
    <xf numFmtId="1" fontId="6" fillId="8" borderId="0" xfId="0" applyNumberFormat="1" applyFont="1" applyFill="1" applyBorder="1" applyAlignment="1">
      <alignment horizontal="center" vertical="center" wrapText="1"/>
    </xf>
    <xf numFmtId="0" fontId="13" fillId="8" borderId="0" xfId="0" applyFont="1" applyFill="1" applyBorder="1" applyAlignment="1">
      <alignment horizontal="center" vertical="center" wrapText="1"/>
    </xf>
    <xf numFmtId="0" fontId="13" fillId="8" borderId="0" xfId="0" applyFont="1" applyFill="1" applyAlignment="1">
      <alignment horizontal="left" vertical="center"/>
    </xf>
    <xf numFmtId="0" fontId="4" fillId="8" borderId="0" xfId="0" applyFont="1" applyFill="1" applyBorder="1" applyAlignment="1">
      <alignment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0" xfId="0" applyFont="1" applyFill="1" applyBorder="1" applyAlignment="1">
      <alignment vertical="center" wrapText="1"/>
    </xf>
    <xf numFmtId="0" fontId="4" fillId="8" borderId="0" xfId="0" applyFont="1" applyFill="1" applyBorder="1" applyAlignment="1">
      <alignment horizontal="justify" vertical="center" wrapText="1"/>
    </xf>
    <xf numFmtId="0" fontId="4" fillId="8" borderId="0" xfId="0" applyFont="1" applyFill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0" fontId="6" fillId="8" borderId="0" xfId="2" applyFont="1" applyFill="1" applyBorder="1" applyAlignment="1">
      <alignment horizontal="center" vertical="center" wrapText="1"/>
    </xf>
    <xf numFmtId="164" fontId="3" fillId="8" borderId="0" xfId="0" applyNumberFormat="1" applyFont="1" applyFill="1" applyBorder="1" applyAlignment="1">
      <alignment horizontal="justify" vertical="center" wrapText="1"/>
    </xf>
    <xf numFmtId="0" fontId="3" fillId="8" borderId="1" xfId="0" applyNumberFormat="1" applyFont="1" applyFill="1" applyBorder="1" applyAlignment="1" applyProtection="1">
      <alignment horizontal="justify" vertical="center" wrapText="1"/>
      <protection hidden="1"/>
    </xf>
    <xf numFmtId="0" fontId="16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33" fillId="8" borderId="0" xfId="0" applyFont="1" applyFill="1"/>
    <xf numFmtId="1" fontId="6" fillId="9" borderId="0" xfId="0" applyNumberFormat="1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left" vertical="center" wrapText="1"/>
    </xf>
    <xf numFmtId="0" fontId="4" fillId="9" borderId="0" xfId="0" applyFont="1" applyFill="1" applyBorder="1" applyAlignment="1">
      <alignment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0" xfId="0" applyFont="1" applyFill="1" applyBorder="1" applyAlignment="1">
      <alignment horizontal="justify" vertical="center" wrapText="1"/>
    </xf>
    <xf numFmtId="0" fontId="3" fillId="9" borderId="0" xfId="0" applyFont="1" applyFill="1" applyAlignment="1">
      <alignment horizontal="left" vertical="center"/>
    </xf>
    <xf numFmtId="0" fontId="4" fillId="9" borderId="1" xfId="0" applyFont="1" applyFill="1" applyBorder="1" applyAlignment="1">
      <alignment horizontal="center" vertical="center" wrapText="1"/>
    </xf>
    <xf numFmtId="0" fontId="6" fillId="9" borderId="0" xfId="2" applyFont="1" applyFill="1" applyBorder="1" applyAlignment="1">
      <alignment horizontal="center" vertical="center" wrapText="1"/>
    </xf>
    <xf numFmtId="164" fontId="3" fillId="9" borderId="0" xfId="0" applyNumberFormat="1" applyFont="1" applyFill="1" applyBorder="1" applyAlignment="1">
      <alignment horizontal="justify" vertical="center" wrapText="1"/>
    </xf>
    <xf numFmtId="0" fontId="3" fillId="9" borderId="1" xfId="0" applyNumberFormat="1" applyFont="1" applyFill="1" applyBorder="1" applyAlignment="1" applyProtection="1">
      <alignment horizontal="justify" vertical="center" wrapText="1"/>
      <protection hidden="1"/>
    </xf>
    <xf numFmtId="49" fontId="6" fillId="9" borderId="0" xfId="2" applyNumberFormat="1" applyFont="1" applyFill="1" applyBorder="1" applyAlignment="1">
      <alignment horizontal="center" vertical="center" wrapText="1"/>
    </xf>
    <xf numFmtId="49" fontId="3" fillId="9" borderId="0" xfId="0" applyNumberFormat="1" applyFont="1" applyFill="1" applyBorder="1" applyAlignment="1" applyProtection="1">
      <alignment horizontal="justify" vertical="center" wrapText="1"/>
      <protection hidden="1"/>
    </xf>
    <xf numFmtId="2" fontId="6" fillId="9" borderId="0" xfId="2" applyNumberFormat="1" applyFont="1" applyFill="1" applyBorder="1" applyAlignment="1">
      <alignment horizontal="center" vertical="center" wrapText="1"/>
    </xf>
    <xf numFmtId="2" fontId="3" fillId="9" borderId="0" xfId="0" applyNumberFormat="1" applyFont="1" applyFill="1" applyBorder="1" applyAlignment="1" applyProtection="1">
      <alignment horizontal="justify" vertical="center" wrapText="1"/>
      <protection hidden="1"/>
    </xf>
    <xf numFmtId="0" fontId="0" fillId="9" borderId="0" xfId="0" applyFill="1" applyAlignment="1">
      <alignment horizontal="justify" vertical="center"/>
    </xf>
    <xf numFmtId="0" fontId="1" fillId="0" borderId="0" xfId="0" applyFont="1"/>
    <xf numFmtId="0" fontId="0" fillId="9" borderId="0" xfId="0" applyFill="1" applyAlignment="1">
      <alignment vertical="center"/>
    </xf>
    <xf numFmtId="0" fontId="12" fillId="9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left" vertical="center" wrapText="1"/>
    </xf>
    <xf numFmtId="0" fontId="4" fillId="9" borderId="0" xfId="0" applyFont="1" applyFill="1" applyAlignment="1">
      <alignment vertical="center"/>
    </xf>
    <xf numFmtId="0" fontId="12" fillId="9" borderId="0" xfId="0" applyFont="1" applyFill="1" applyAlignment="1">
      <alignment horizontal="left" vertical="center"/>
    </xf>
    <xf numFmtId="0" fontId="12" fillId="9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vertical="center"/>
    </xf>
    <xf numFmtId="0" fontId="6" fillId="9" borderId="0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horizontal="left" vertical="center"/>
    </xf>
    <xf numFmtId="0" fontId="13" fillId="9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" fontId="9" fillId="2" borderId="13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3" fillId="9" borderId="0" xfId="0" applyFont="1" applyFill="1" applyAlignment="1">
      <alignment horizontal="left" vertical="center" wrapText="1"/>
    </xf>
  </cellXfs>
  <cellStyles count="5">
    <cellStyle name="Currency" xfId="1" builtinId="4"/>
    <cellStyle name="Default" xfId="2"/>
    <cellStyle name="Normal" xfId="0" builtinId="0"/>
    <cellStyle name="Normal 2" xfId="3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57"/>
  <sheetViews>
    <sheetView tabSelected="1" topLeftCell="A59" workbookViewId="0">
      <selection activeCell="P77" sqref="P77"/>
    </sheetView>
  </sheetViews>
  <sheetFormatPr defaultRowHeight="12.75"/>
  <cols>
    <col min="1" max="1" width="6.85546875" style="33" bestFit="1" customWidth="1"/>
    <col min="2" max="2" width="30" style="46" customWidth="1"/>
    <col min="3" max="3" width="68.28515625" style="33" bestFit="1" customWidth="1"/>
    <col min="4" max="4" width="18" style="33" customWidth="1"/>
    <col min="5" max="5" width="20.140625" style="35" customWidth="1"/>
    <col min="6" max="6" width="24.140625" style="35" customWidth="1"/>
    <col min="7" max="8" width="6.85546875" style="33" hidden="1" customWidth="1"/>
    <col min="9" max="9" width="9.140625" style="33"/>
    <col min="10" max="10" width="21.140625" style="33" bestFit="1" customWidth="1"/>
    <col min="11" max="11" width="19.28515625" style="33" bestFit="1" customWidth="1"/>
    <col min="12" max="12" width="9.5703125" style="36" customWidth="1"/>
    <col min="13" max="13" width="8.42578125" style="37" bestFit="1" customWidth="1"/>
    <col min="14" max="14" width="7.42578125" style="38" bestFit="1" customWidth="1"/>
    <col min="15" max="15" width="12.85546875" style="33" customWidth="1"/>
    <col min="16" max="16" width="13.42578125" style="39" customWidth="1"/>
    <col min="17" max="17" width="9.140625" style="33"/>
    <col min="18" max="18" width="44.140625" style="33" bestFit="1" customWidth="1"/>
    <col min="19" max="19" width="8.42578125" style="33" bestFit="1" customWidth="1"/>
    <col min="20" max="20" width="6.5703125" style="33" bestFit="1" customWidth="1"/>
    <col min="21" max="21" width="10" style="33" customWidth="1"/>
    <col min="22" max="22" width="9.42578125" style="33" bestFit="1" customWidth="1"/>
    <col min="23" max="23" width="6.5703125" style="33" bestFit="1" customWidth="1"/>
    <col min="24" max="24" width="6.7109375" style="33" bestFit="1" customWidth="1"/>
    <col min="25" max="25" width="8.42578125" style="33" bestFit="1" customWidth="1"/>
    <col min="26" max="26" width="6.5703125" style="33" bestFit="1" customWidth="1"/>
    <col min="27" max="27" width="6.7109375" style="33" bestFit="1" customWidth="1"/>
    <col min="28" max="28" width="9.42578125" style="33" bestFit="1" customWidth="1"/>
    <col min="29" max="29" width="6.5703125" style="33" bestFit="1" customWidth="1"/>
    <col min="30" max="30" width="12.28515625" style="33" bestFit="1" customWidth="1"/>
    <col min="31" max="16384" width="9.140625" style="33"/>
  </cols>
  <sheetData>
    <row r="1" spans="1:30">
      <c r="A1" s="33" t="s">
        <v>17</v>
      </c>
      <c r="B1" s="34">
        <v>40723</v>
      </c>
    </row>
    <row r="2" spans="1:30">
      <c r="A2" s="337" t="s">
        <v>19</v>
      </c>
      <c r="B2" s="338"/>
      <c r="C2" s="40"/>
    </row>
    <row r="3" spans="1:30">
      <c r="A3" s="339"/>
      <c r="B3" s="338"/>
      <c r="C3" s="338"/>
    </row>
    <row r="4" spans="1:30">
      <c r="A4" s="337" t="s">
        <v>282</v>
      </c>
      <c r="B4" s="338"/>
      <c r="C4" s="338"/>
      <c r="D4" s="40"/>
      <c r="E4" s="41"/>
      <c r="F4" s="42"/>
      <c r="G4" s="43"/>
      <c r="H4" s="43"/>
      <c r="I4" s="43"/>
      <c r="J4" s="43"/>
      <c r="P4" s="44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</row>
    <row r="5" spans="1:30">
      <c r="A5" s="33" t="s">
        <v>4</v>
      </c>
      <c r="D5" s="47"/>
      <c r="E5" s="42"/>
      <c r="F5" s="42"/>
      <c r="G5" s="43"/>
      <c r="H5" s="43"/>
      <c r="I5" s="43"/>
      <c r="J5" s="43"/>
      <c r="K5" s="340" t="s">
        <v>15</v>
      </c>
      <c r="L5" s="341"/>
      <c r="M5" s="343">
        <v>220</v>
      </c>
      <c r="N5" s="343"/>
      <c r="O5" s="343"/>
      <c r="P5" s="344"/>
      <c r="Q5" s="344"/>
      <c r="R5" s="344"/>
      <c r="S5" s="342"/>
      <c r="T5" s="342"/>
      <c r="U5" s="342"/>
      <c r="V5" s="342"/>
      <c r="W5" s="342"/>
      <c r="X5" s="342"/>
      <c r="Y5" s="342"/>
      <c r="Z5" s="342"/>
      <c r="AA5" s="342"/>
      <c r="AB5" s="342"/>
      <c r="AC5" s="342"/>
      <c r="AD5" s="342"/>
    </row>
    <row r="6" spans="1:30" ht="25.5">
      <c r="A6" s="48" t="s">
        <v>7</v>
      </c>
      <c r="B6" s="49" t="s">
        <v>20</v>
      </c>
      <c r="C6" s="48" t="s">
        <v>8</v>
      </c>
      <c r="D6" s="48" t="s">
        <v>382</v>
      </c>
      <c r="E6" s="50" t="s">
        <v>9</v>
      </c>
      <c r="F6" s="50" t="s">
        <v>10</v>
      </c>
      <c r="G6" s="50" t="s">
        <v>0</v>
      </c>
      <c r="H6" s="50" t="s">
        <v>5</v>
      </c>
      <c r="I6" s="50" t="s">
        <v>6</v>
      </c>
      <c r="J6" s="50" t="s">
        <v>18</v>
      </c>
      <c r="K6" s="48" t="s">
        <v>11</v>
      </c>
      <c r="L6" s="51" t="s">
        <v>16</v>
      </c>
      <c r="M6" s="52" t="s">
        <v>12</v>
      </c>
      <c r="N6" s="53" t="s">
        <v>13</v>
      </c>
      <c r="O6" s="54" t="s">
        <v>14</v>
      </c>
      <c r="P6" s="55"/>
      <c r="Q6" s="56"/>
      <c r="R6" s="57"/>
      <c r="S6" s="55"/>
      <c r="T6" s="56"/>
      <c r="U6" s="57"/>
      <c r="V6" s="55"/>
      <c r="W6" s="56"/>
      <c r="X6" s="57"/>
      <c r="Y6" s="55"/>
      <c r="Z6" s="56"/>
      <c r="AA6" s="57"/>
      <c r="AB6" s="55"/>
      <c r="AC6" s="56"/>
      <c r="AD6" s="57"/>
    </row>
    <row r="7" spans="1:30">
      <c r="D7" s="47"/>
      <c r="E7" s="42"/>
      <c r="F7" s="42"/>
      <c r="G7" s="43"/>
      <c r="H7" s="43"/>
      <c r="I7" s="43"/>
      <c r="J7" s="43"/>
      <c r="L7" s="58"/>
      <c r="M7" s="59"/>
      <c r="N7" s="60"/>
      <c r="O7" s="61"/>
      <c r="P7" s="55"/>
      <c r="Q7" s="62"/>
      <c r="R7" s="45"/>
      <c r="S7" s="55"/>
      <c r="T7" s="62"/>
      <c r="U7" s="45"/>
      <c r="V7" s="55"/>
      <c r="W7" s="62"/>
      <c r="X7" s="45"/>
      <c r="Y7" s="55"/>
      <c r="Z7" s="62"/>
      <c r="AA7" s="45"/>
      <c r="AB7" s="55"/>
      <c r="AC7" s="62"/>
      <c r="AD7" s="45"/>
    </row>
    <row r="8" spans="1:30">
      <c r="B8" s="63"/>
      <c r="C8" s="64"/>
      <c r="D8" s="65"/>
      <c r="E8" s="66"/>
      <c r="F8" s="66"/>
      <c r="G8" s="67"/>
      <c r="H8" s="67"/>
      <c r="I8" s="67"/>
      <c r="J8" s="67"/>
      <c r="K8" s="64"/>
      <c r="M8" s="68"/>
      <c r="N8" s="69"/>
      <c r="O8" s="70"/>
      <c r="P8" s="55"/>
      <c r="Q8" s="62"/>
      <c r="R8" s="45"/>
      <c r="S8" s="55"/>
      <c r="T8" s="62"/>
      <c r="U8" s="45"/>
      <c r="V8" s="55"/>
      <c r="W8" s="62"/>
      <c r="X8" s="45"/>
      <c r="Y8" s="55"/>
      <c r="Z8" s="62"/>
      <c r="AA8" s="45"/>
      <c r="AB8" s="55"/>
      <c r="AC8" s="62"/>
      <c r="AD8" s="45"/>
    </row>
    <row r="9" spans="1:30" s="35" customFormat="1">
      <c r="A9" s="71"/>
      <c r="B9" s="72" t="s">
        <v>534</v>
      </c>
      <c r="C9" s="1" t="s">
        <v>21</v>
      </c>
      <c r="D9" s="29" t="s">
        <v>383</v>
      </c>
      <c r="E9" s="25" t="s">
        <v>283</v>
      </c>
      <c r="F9" s="26" t="s">
        <v>284</v>
      </c>
      <c r="G9" s="73"/>
      <c r="H9" s="73"/>
      <c r="I9" s="73"/>
      <c r="J9" s="1" t="s">
        <v>99</v>
      </c>
      <c r="K9" s="4" t="s">
        <v>187</v>
      </c>
      <c r="L9" s="2">
        <v>1</v>
      </c>
      <c r="M9" s="74">
        <f t="shared" ref="M9:M78" si="0">L9*M$5</f>
        <v>220</v>
      </c>
      <c r="N9" s="75">
        <v>0.53800000000000003</v>
      </c>
      <c r="O9" s="76">
        <f t="shared" ref="O9:O78" si="1">L9*N9</f>
        <v>0.53800000000000003</v>
      </c>
      <c r="P9" s="77" t="s">
        <v>449</v>
      </c>
      <c r="Q9" s="75"/>
      <c r="R9" s="78"/>
      <c r="S9" s="79"/>
      <c r="T9" s="75"/>
      <c r="U9" s="78"/>
      <c r="V9" s="79"/>
      <c r="W9" s="75"/>
      <c r="X9" s="78"/>
      <c r="Y9" s="79"/>
      <c r="Z9" s="75"/>
      <c r="AA9" s="78"/>
      <c r="AB9" s="80"/>
      <c r="AC9" s="75"/>
      <c r="AD9" s="81"/>
    </row>
    <row r="10" spans="1:30" s="35" customFormat="1">
      <c r="A10" s="71"/>
      <c r="B10" s="72" t="s">
        <v>534</v>
      </c>
      <c r="C10" s="3" t="s">
        <v>501</v>
      </c>
      <c r="D10" s="162" t="s">
        <v>502</v>
      </c>
      <c r="E10" s="25"/>
      <c r="F10" s="26"/>
      <c r="G10" s="73"/>
      <c r="H10" s="73"/>
      <c r="I10" s="73"/>
      <c r="J10" s="3" t="s">
        <v>100</v>
      </c>
      <c r="K10" s="4" t="s">
        <v>188</v>
      </c>
      <c r="L10" s="2">
        <v>1</v>
      </c>
      <c r="M10" s="74">
        <f t="shared" si="0"/>
        <v>220</v>
      </c>
      <c r="N10" s="82">
        <v>0</v>
      </c>
      <c r="O10" s="76">
        <f t="shared" si="1"/>
        <v>0</v>
      </c>
      <c r="P10" s="79"/>
      <c r="Q10" s="75"/>
      <c r="R10" s="78"/>
      <c r="S10" s="79"/>
      <c r="T10" s="75"/>
      <c r="U10" s="78"/>
      <c r="V10" s="79"/>
      <c r="W10" s="75"/>
      <c r="X10" s="78"/>
      <c r="Y10" s="79"/>
      <c r="Z10" s="75"/>
      <c r="AA10" s="78"/>
      <c r="AB10" s="80"/>
      <c r="AC10" s="75"/>
      <c r="AD10" s="81"/>
    </row>
    <row r="11" spans="1:30" s="35" customFormat="1" ht="48">
      <c r="A11" s="71"/>
      <c r="B11" s="72" t="s">
        <v>534</v>
      </c>
      <c r="C11" s="4" t="s">
        <v>22</v>
      </c>
      <c r="D11" s="29" t="s">
        <v>384</v>
      </c>
      <c r="E11" s="25" t="s">
        <v>285</v>
      </c>
      <c r="F11" s="26" t="s">
        <v>450</v>
      </c>
      <c r="G11" s="73"/>
      <c r="H11" s="73"/>
      <c r="I11" s="73"/>
      <c r="J11" s="18" t="s">
        <v>101</v>
      </c>
      <c r="K11" s="4" t="s">
        <v>189</v>
      </c>
      <c r="L11" s="2">
        <v>2</v>
      </c>
      <c r="M11" s="74">
        <f t="shared" si="0"/>
        <v>440</v>
      </c>
      <c r="N11" s="75">
        <v>6.3E-3</v>
      </c>
      <c r="O11" s="76">
        <f t="shared" si="1"/>
        <v>1.26E-2</v>
      </c>
      <c r="P11" s="83" t="s">
        <v>451</v>
      </c>
      <c r="Q11" s="75"/>
      <c r="R11" s="78"/>
      <c r="S11" s="79"/>
      <c r="T11" s="75"/>
      <c r="U11" s="78"/>
      <c r="V11" s="79"/>
      <c r="W11" s="75"/>
      <c r="X11" s="78"/>
      <c r="Y11" s="79"/>
      <c r="Z11" s="75"/>
      <c r="AA11" s="78"/>
      <c r="AB11" s="80"/>
      <c r="AC11" s="75"/>
      <c r="AD11" s="81"/>
    </row>
    <row r="12" spans="1:30" s="35" customFormat="1">
      <c r="A12" s="71"/>
      <c r="B12" s="72" t="s">
        <v>534</v>
      </c>
      <c r="C12" s="3" t="s">
        <v>23</v>
      </c>
      <c r="D12" s="29" t="s">
        <v>385</v>
      </c>
      <c r="E12" s="25" t="s">
        <v>286</v>
      </c>
      <c r="F12" s="26">
        <v>3267</v>
      </c>
      <c r="G12" s="73"/>
      <c r="H12" s="73"/>
      <c r="I12" s="73"/>
      <c r="J12" s="19" t="s">
        <v>102</v>
      </c>
      <c r="K12" s="4" t="s">
        <v>190</v>
      </c>
      <c r="L12" s="2">
        <v>8</v>
      </c>
      <c r="M12" s="74">
        <f t="shared" si="0"/>
        <v>1760</v>
      </c>
      <c r="N12" s="75">
        <v>0.85499999999999998</v>
      </c>
      <c r="O12" s="76">
        <f t="shared" si="1"/>
        <v>6.84</v>
      </c>
      <c r="P12" s="77" t="s">
        <v>452</v>
      </c>
      <c r="Q12" s="75"/>
      <c r="R12" s="78"/>
      <c r="S12" s="79"/>
      <c r="T12" s="75"/>
      <c r="U12" s="78"/>
      <c r="V12" s="79"/>
      <c r="W12" s="75"/>
      <c r="X12" s="78"/>
      <c r="Y12" s="79"/>
      <c r="Z12" s="75"/>
      <c r="AA12" s="78"/>
      <c r="AB12" s="80"/>
      <c r="AC12" s="75"/>
      <c r="AD12" s="81"/>
    </row>
    <row r="13" spans="1:30" s="35" customFormat="1">
      <c r="A13" s="71"/>
      <c r="B13" s="72" t="s">
        <v>534</v>
      </c>
      <c r="C13" s="3" t="s">
        <v>544</v>
      </c>
      <c r="D13" s="29"/>
      <c r="E13" s="25"/>
      <c r="F13" s="26"/>
      <c r="G13" s="73"/>
      <c r="H13" s="73"/>
      <c r="I13" s="73" t="s">
        <v>530</v>
      </c>
      <c r="J13" s="325" t="s">
        <v>542</v>
      </c>
      <c r="K13" s="4" t="s">
        <v>191</v>
      </c>
      <c r="L13" s="2">
        <v>1</v>
      </c>
      <c r="M13" s="74">
        <f t="shared" ref="M13" si="2">L13*M$5</f>
        <v>220</v>
      </c>
      <c r="N13" s="75">
        <v>0</v>
      </c>
      <c r="O13" s="76">
        <f t="shared" ref="O13" si="3">L13*N13</f>
        <v>0</v>
      </c>
      <c r="P13" s="79"/>
      <c r="Q13" s="75"/>
      <c r="R13" s="78"/>
      <c r="S13" s="79"/>
      <c r="T13" s="75"/>
      <c r="U13" s="78"/>
      <c r="V13" s="79"/>
      <c r="W13" s="75"/>
      <c r="X13" s="78"/>
      <c r="Y13" s="79"/>
      <c r="Z13" s="75"/>
      <c r="AA13" s="78"/>
      <c r="AB13" s="80"/>
      <c r="AC13" s="75"/>
      <c r="AD13" s="81"/>
    </row>
    <row r="14" spans="1:30" s="324" customFormat="1" ht="24">
      <c r="A14" s="308"/>
      <c r="B14" s="309" t="s">
        <v>534</v>
      </c>
      <c r="C14" s="310" t="s">
        <v>543</v>
      </c>
      <c r="D14" s="311" t="s">
        <v>446</v>
      </c>
      <c r="E14" s="312"/>
      <c r="F14" s="313"/>
      <c r="G14" s="314"/>
      <c r="H14" s="314"/>
      <c r="I14" s="314"/>
      <c r="J14" s="315"/>
      <c r="K14" s="310" t="s">
        <v>191</v>
      </c>
      <c r="L14" s="316">
        <v>0</v>
      </c>
      <c r="M14" s="317">
        <f t="shared" si="0"/>
        <v>0</v>
      </c>
      <c r="N14" s="318">
        <v>0</v>
      </c>
      <c r="O14" s="319">
        <f t="shared" si="1"/>
        <v>0</v>
      </c>
      <c r="P14" s="320"/>
      <c r="Q14" s="318"/>
      <c r="R14" s="321"/>
      <c r="S14" s="320"/>
      <c r="T14" s="318"/>
      <c r="U14" s="321"/>
      <c r="V14" s="320"/>
      <c r="W14" s="318"/>
      <c r="X14" s="321"/>
      <c r="Y14" s="320"/>
      <c r="Z14" s="318"/>
      <c r="AA14" s="321"/>
      <c r="AB14" s="322"/>
      <c r="AC14" s="318"/>
      <c r="AD14" s="323"/>
    </row>
    <row r="15" spans="1:30" s="35" customFormat="1">
      <c r="A15" s="71"/>
      <c r="B15" s="72" t="s">
        <v>534</v>
      </c>
      <c r="C15" s="3" t="s">
        <v>24</v>
      </c>
      <c r="D15" s="29" t="s">
        <v>445</v>
      </c>
      <c r="E15" s="25"/>
      <c r="F15" s="26"/>
      <c r="G15" s="73"/>
      <c r="H15" s="73"/>
      <c r="I15" s="73"/>
      <c r="J15" s="19"/>
      <c r="K15" s="4" t="s">
        <v>192</v>
      </c>
      <c r="L15" s="2">
        <v>1</v>
      </c>
      <c r="M15" s="74">
        <f t="shared" si="0"/>
        <v>220</v>
      </c>
      <c r="N15" s="75">
        <v>0</v>
      </c>
      <c r="O15" s="76">
        <f t="shared" si="1"/>
        <v>0</v>
      </c>
      <c r="P15" s="79"/>
      <c r="Q15" s="75"/>
      <c r="R15" s="78"/>
      <c r="S15" s="79"/>
      <c r="T15" s="75"/>
      <c r="U15" s="78"/>
      <c r="V15" s="79"/>
      <c r="W15" s="75"/>
      <c r="X15" s="78"/>
      <c r="Y15" s="79"/>
      <c r="Z15" s="75"/>
      <c r="AA15" s="78"/>
      <c r="AB15" s="80"/>
      <c r="AC15" s="75"/>
      <c r="AD15" s="81"/>
    </row>
    <row r="16" spans="1:30" s="35" customFormat="1">
      <c r="A16" s="71"/>
      <c r="B16" s="72" t="s">
        <v>534</v>
      </c>
      <c r="C16" s="3" t="s">
        <v>25</v>
      </c>
      <c r="D16" s="29" t="s">
        <v>445</v>
      </c>
      <c r="E16" s="25"/>
      <c r="F16" s="26"/>
      <c r="G16" s="73"/>
      <c r="H16" s="73"/>
      <c r="I16" s="73"/>
      <c r="J16" s="19"/>
      <c r="K16" s="4" t="s">
        <v>193</v>
      </c>
      <c r="L16" s="2">
        <v>2</v>
      </c>
      <c r="M16" s="74">
        <f t="shared" si="0"/>
        <v>440</v>
      </c>
      <c r="N16" s="75">
        <v>0</v>
      </c>
      <c r="O16" s="76">
        <f t="shared" si="1"/>
        <v>0</v>
      </c>
      <c r="P16" s="79"/>
      <c r="Q16" s="75"/>
      <c r="R16" s="78"/>
      <c r="S16" s="79"/>
      <c r="T16" s="75"/>
      <c r="U16" s="78"/>
      <c r="V16" s="79"/>
      <c r="W16" s="75"/>
      <c r="X16" s="78"/>
      <c r="Y16" s="79"/>
      <c r="Z16" s="75"/>
      <c r="AA16" s="78"/>
      <c r="AB16" s="80"/>
      <c r="AC16" s="75"/>
      <c r="AD16" s="81"/>
    </row>
    <row r="17" spans="1:31" s="35" customFormat="1">
      <c r="A17" s="71"/>
      <c r="B17" s="72" t="s">
        <v>534</v>
      </c>
      <c r="C17" s="3" t="s">
        <v>26</v>
      </c>
      <c r="D17" s="29" t="s">
        <v>445</v>
      </c>
      <c r="E17" s="25"/>
      <c r="F17" s="26"/>
      <c r="G17" s="73"/>
      <c r="H17" s="73"/>
      <c r="I17" s="73"/>
      <c r="J17" s="19"/>
      <c r="K17" s="4" t="s">
        <v>194</v>
      </c>
      <c r="L17" s="2">
        <v>5</v>
      </c>
      <c r="M17" s="74">
        <f t="shared" si="0"/>
        <v>1100</v>
      </c>
      <c r="N17" s="75">
        <v>0</v>
      </c>
      <c r="O17" s="76">
        <f t="shared" si="1"/>
        <v>0</v>
      </c>
      <c r="P17" s="79"/>
      <c r="Q17" s="75"/>
      <c r="R17" s="78"/>
      <c r="S17" s="79"/>
      <c r="T17" s="75"/>
      <c r="U17" s="78"/>
      <c r="V17" s="79"/>
      <c r="W17" s="75"/>
      <c r="X17" s="78"/>
      <c r="Y17" s="55"/>
      <c r="Z17" s="62"/>
      <c r="AA17" s="45"/>
      <c r="AB17" s="55"/>
      <c r="AC17" s="62"/>
      <c r="AD17" s="45"/>
      <c r="AE17" s="84"/>
    </row>
    <row r="18" spans="1:31" s="271" customFormat="1" ht="15">
      <c r="A18" s="255"/>
      <c r="B18" s="256" t="s">
        <v>534</v>
      </c>
      <c r="C18" s="257" t="s">
        <v>531</v>
      </c>
      <c r="D18" s="258"/>
      <c r="E18" s="258"/>
      <c r="F18" s="259"/>
      <c r="G18" s="260"/>
      <c r="H18" s="260"/>
      <c r="I18" s="260" t="s">
        <v>530</v>
      </c>
      <c r="J18" s="261" t="s">
        <v>529</v>
      </c>
      <c r="K18" s="262" t="s">
        <v>195</v>
      </c>
      <c r="L18" s="263">
        <v>0</v>
      </c>
      <c r="M18" s="264">
        <f t="shared" si="0"/>
        <v>0</v>
      </c>
      <c r="N18" s="265">
        <v>0</v>
      </c>
      <c r="O18" s="266">
        <f t="shared" si="1"/>
        <v>0</v>
      </c>
      <c r="P18" s="267"/>
      <c r="Q18" s="267"/>
      <c r="R18" s="267"/>
      <c r="S18" s="267"/>
      <c r="T18" s="267"/>
      <c r="U18" s="267"/>
      <c r="V18" s="267"/>
      <c r="W18" s="267"/>
      <c r="X18" s="267"/>
      <c r="Y18" s="268"/>
      <c r="Z18" s="269"/>
      <c r="AA18" s="270"/>
      <c r="AB18" s="268"/>
      <c r="AC18" s="269"/>
      <c r="AD18" s="270"/>
      <c r="AE18" s="267"/>
    </row>
    <row r="19" spans="1:31" s="35" customFormat="1">
      <c r="A19" s="71"/>
      <c r="B19" s="72" t="s">
        <v>534</v>
      </c>
      <c r="C19" s="163" t="s">
        <v>503</v>
      </c>
      <c r="D19" t="s">
        <v>504</v>
      </c>
      <c r="E19" s="25"/>
      <c r="F19" s="26"/>
      <c r="G19" s="73"/>
      <c r="H19" s="73"/>
      <c r="I19" s="73"/>
      <c r="J19" s="20"/>
      <c r="K19" s="85" t="s">
        <v>196</v>
      </c>
      <c r="L19" s="2">
        <v>3</v>
      </c>
      <c r="M19" s="74">
        <f t="shared" si="0"/>
        <v>660</v>
      </c>
      <c r="N19" s="75">
        <v>0</v>
      </c>
      <c r="O19" s="76">
        <f t="shared" si="1"/>
        <v>0</v>
      </c>
      <c r="P19" s="86"/>
      <c r="Q19" s="87"/>
      <c r="R19" s="88"/>
      <c r="S19" s="86"/>
      <c r="T19" s="87"/>
      <c r="U19" s="88"/>
      <c r="V19" s="86"/>
      <c r="W19" s="87"/>
      <c r="X19" s="88"/>
      <c r="Y19" s="86"/>
      <c r="Z19" s="89"/>
      <c r="AA19" s="90"/>
      <c r="AB19" s="86"/>
      <c r="AC19" s="89"/>
      <c r="AD19" s="90"/>
      <c r="AE19" s="84"/>
    </row>
    <row r="20" spans="1:31" s="35" customFormat="1">
      <c r="A20" s="71"/>
      <c r="B20" s="72" t="s">
        <v>534</v>
      </c>
      <c r="C20" s="4" t="s">
        <v>28</v>
      </c>
      <c r="D20" s="164" t="s">
        <v>505</v>
      </c>
      <c r="E20" s="25"/>
      <c r="F20" s="26"/>
      <c r="G20" s="73"/>
      <c r="H20" s="73"/>
      <c r="I20" s="73"/>
      <c r="J20" s="20"/>
      <c r="K20" s="85" t="s">
        <v>197</v>
      </c>
      <c r="L20" s="2">
        <v>2</v>
      </c>
      <c r="M20" s="74">
        <f t="shared" si="0"/>
        <v>440</v>
      </c>
      <c r="N20" s="75">
        <v>0</v>
      </c>
      <c r="O20" s="76">
        <f t="shared" si="1"/>
        <v>0</v>
      </c>
      <c r="P20" s="86"/>
      <c r="Q20" s="89"/>
      <c r="R20" s="90"/>
      <c r="S20" s="86"/>
      <c r="T20" s="89"/>
      <c r="U20" s="90"/>
      <c r="V20" s="86"/>
      <c r="W20" s="89"/>
      <c r="X20" s="90"/>
      <c r="Y20" s="86"/>
      <c r="Z20" s="87"/>
      <c r="AA20" s="91"/>
      <c r="AB20" s="86"/>
      <c r="AC20" s="87"/>
      <c r="AD20" s="91"/>
      <c r="AE20" s="84"/>
    </row>
    <row r="21" spans="1:31" s="35" customFormat="1">
      <c r="A21" s="71"/>
      <c r="B21" s="72" t="s">
        <v>534</v>
      </c>
      <c r="C21" s="4" t="s">
        <v>27</v>
      </c>
      <c r="D21" s="161" t="s">
        <v>27</v>
      </c>
      <c r="E21" s="25"/>
      <c r="F21" s="26"/>
      <c r="G21" s="73"/>
      <c r="H21" s="73"/>
      <c r="I21" s="73"/>
      <c r="J21" s="20"/>
      <c r="K21" s="85" t="s">
        <v>198</v>
      </c>
      <c r="L21" s="2">
        <v>0</v>
      </c>
      <c r="M21" s="74">
        <f t="shared" si="0"/>
        <v>0</v>
      </c>
      <c r="N21" s="75">
        <v>0</v>
      </c>
      <c r="O21" s="76">
        <f t="shared" si="1"/>
        <v>0</v>
      </c>
      <c r="P21" s="86"/>
      <c r="Q21" s="87"/>
      <c r="R21" s="91"/>
      <c r="S21" s="86"/>
      <c r="T21" s="87"/>
      <c r="U21" s="91"/>
      <c r="V21" s="86"/>
      <c r="W21" s="87"/>
      <c r="X21" s="91"/>
      <c r="Y21" s="92"/>
      <c r="Z21" s="93"/>
      <c r="AA21" s="94"/>
      <c r="AB21" s="92"/>
      <c r="AC21" s="93"/>
      <c r="AD21" s="94"/>
      <c r="AE21" s="84"/>
    </row>
    <row r="22" spans="1:31" s="222" customFormat="1">
      <c r="A22" s="205"/>
      <c r="B22" s="206" t="s">
        <v>534</v>
      </c>
      <c r="C22" s="207" t="s">
        <v>527</v>
      </c>
      <c r="D22" s="208" t="s">
        <v>485</v>
      </c>
      <c r="E22" s="209" t="s">
        <v>287</v>
      </c>
      <c r="F22" s="170" t="s">
        <v>288</v>
      </c>
      <c r="G22" s="210"/>
      <c r="H22" s="210"/>
      <c r="I22" s="210"/>
      <c r="J22" s="211" t="s">
        <v>103</v>
      </c>
      <c r="K22" s="212" t="s">
        <v>199</v>
      </c>
      <c r="L22" s="213">
        <v>0</v>
      </c>
      <c r="M22" s="172">
        <f t="shared" si="0"/>
        <v>0</v>
      </c>
      <c r="N22" s="173">
        <v>0.218</v>
      </c>
      <c r="O22" s="174">
        <f>L22*N22</f>
        <v>0</v>
      </c>
      <c r="P22" s="214" t="s">
        <v>453</v>
      </c>
      <c r="Q22" s="215"/>
      <c r="R22" s="216"/>
      <c r="S22" s="214"/>
      <c r="T22" s="215"/>
      <c r="U22" s="216"/>
      <c r="V22" s="214"/>
      <c r="W22" s="215"/>
      <c r="X22" s="216"/>
      <c r="Y22" s="217"/>
      <c r="Z22" s="173"/>
      <c r="AA22" s="218"/>
      <c r="AB22" s="219"/>
      <c r="AC22" s="173"/>
      <c r="AD22" s="220"/>
      <c r="AE22" s="221"/>
    </row>
    <row r="23" spans="1:31" s="242" customFormat="1">
      <c r="A23" s="223"/>
      <c r="B23" s="224" t="s">
        <v>534</v>
      </c>
      <c r="C23" s="225" t="s">
        <v>517</v>
      </c>
      <c r="D23" s="226" t="s">
        <v>507</v>
      </c>
      <c r="E23" s="227" t="s">
        <v>287</v>
      </c>
      <c r="F23" s="180" t="s">
        <v>288</v>
      </c>
      <c r="G23" s="228"/>
      <c r="H23" s="228"/>
      <c r="I23" s="228"/>
      <c r="J23" s="229" t="s">
        <v>516</v>
      </c>
      <c r="K23" s="225" t="s">
        <v>199</v>
      </c>
      <c r="L23" s="230">
        <v>1</v>
      </c>
      <c r="M23" s="231">
        <f t="shared" si="0"/>
        <v>220</v>
      </c>
      <c r="N23" s="232">
        <v>0.218</v>
      </c>
      <c r="O23" s="233">
        <f t="shared" si="1"/>
        <v>0.218</v>
      </c>
      <c r="P23" s="234" t="s">
        <v>453</v>
      </c>
      <c r="Q23" s="235"/>
      <c r="R23" s="236"/>
      <c r="S23" s="234"/>
      <c r="T23" s="235"/>
      <c r="U23" s="236"/>
      <c r="V23" s="234"/>
      <c r="W23" s="235"/>
      <c r="X23" s="236"/>
      <c r="Y23" s="237"/>
      <c r="Z23" s="232"/>
      <c r="AA23" s="238"/>
      <c r="AB23" s="239"/>
      <c r="AC23" s="232"/>
      <c r="AD23" s="240"/>
      <c r="AE23" s="241"/>
    </row>
    <row r="24" spans="1:31" s="35" customFormat="1" ht="24">
      <c r="A24" s="71"/>
      <c r="B24" s="72" t="s">
        <v>534</v>
      </c>
      <c r="C24" s="4" t="s">
        <v>29</v>
      </c>
      <c r="D24" s="29" t="s">
        <v>486</v>
      </c>
      <c r="E24" s="25" t="s">
        <v>287</v>
      </c>
      <c r="F24" s="26" t="s">
        <v>289</v>
      </c>
      <c r="G24" s="73"/>
      <c r="H24" s="73"/>
      <c r="I24" s="73"/>
      <c r="J24" s="18" t="s">
        <v>104</v>
      </c>
      <c r="K24" s="85" t="s">
        <v>200</v>
      </c>
      <c r="L24" s="2">
        <v>1</v>
      </c>
      <c r="M24" s="74">
        <f t="shared" si="0"/>
        <v>220</v>
      </c>
      <c r="N24" s="82">
        <v>3.0590000000000002</v>
      </c>
      <c r="O24" s="76">
        <f t="shared" si="1"/>
        <v>3.0590000000000002</v>
      </c>
      <c r="P24" s="83" t="s">
        <v>482</v>
      </c>
      <c r="Q24" s="75"/>
      <c r="R24" s="78"/>
      <c r="S24" s="79"/>
      <c r="T24" s="75"/>
      <c r="U24" s="78"/>
      <c r="V24" s="79"/>
      <c r="W24" s="75"/>
      <c r="X24" s="78"/>
      <c r="Y24" s="79"/>
      <c r="Z24" s="75"/>
      <c r="AA24" s="78"/>
      <c r="AB24" s="80"/>
      <c r="AC24" s="75"/>
      <c r="AD24" s="81"/>
      <c r="AE24" s="84"/>
    </row>
    <row r="25" spans="1:31" s="35" customFormat="1" ht="24">
      <c r="A25" s="71"/>
      <c r="B25" s="95" t="s">
        <v>183</v>
      </c>
      <c r="C25" s="6" t="s">
        <v>30</v>
      </c>
      <c r="D25" s="29" t="s">
        <v>386</v>
      </c>
      <c r="E25" s="25" t="s">
        <v>285</v>
      </c>
      <c r="F25" s="26" t="s">
        <v>455</v>
      </c>
      <c r="G25" s="73"/>
      <c r="H25" s="73"/>
      <c r="I25" s="73"/>
      <c r="J25" s="8" t="s">
        <v>105</v>
      </c>
      <c r="K25" s="13" t="s">
        <v>201</v>
      </c>
      <c r="L25" s="5">
        <v>3</v>
      </c>
      <c r="M25" s="74">
        <f t="shared" si="0"/>
        <v>660</v>
      </c>
      <c r="N25" s="75">
        <v>3.5999999999999997E-2</v>
      </c>
      <c r="O25" s="76">
        <f t="shared" si="1"/>
        <v>0.10799999999999998</v>
      </c>
      <c r="P25" s="83" t="s">
        <v>454</v>
      </c>
      <c r="Q25" s="75"/>
      <c r="R25" s="78"/>
      <c r="S25" s="79"/>
      <c r="T25" s="75"/>
      <c r="U25" s="78"/>
      <c r="V25" s="79"/>
      <c r="W25" s="75"/>
      <c r="X25" s="78"/>
      <c r="Y25" s="79"/>
      <c r="Z25" s="75"/>
      <c r="AA25" s="78"/>
      <c r="AB25" s="80"/>
      <c r="AC25" s="75"/>
      <c r="AD25" s="81"/>
      <c r="AE25" s="84"/>
    </row>
    <row r="26" spans="1:31" s="35" customFormat="1">
      <c r="A26" s="71"/>
      <c r="B26" s="95" t="s">
        <v>183</v>
      </c>
      <c r="C26" s="6" t="s">
        <v>31</v>
      </c>
      <c r="D26" s="29" t="s">
        <v>387</v>
      </c>
      <c r="E26" s="25" t="s">
        <v>290</v>
      </c>
      <c r="F26" s="26" t="s">
        <v>291</v>
      </c>
      <c r="G26" s="73"/>
      <c r="H26" s="73"/>
      <c r="I26" s="73"/>
      <c r="J26" s="21" t="s">
        <v>106</v>
      </c>
      <c r="K26" s="13" t="s">
        <v>202</v>
      </c>
      <c r="L26" s="5">
        <v>1</v>
      </c>
      <c r="M26" s="74">
        <f t="shared" si="0"/>
        <v>220</v>
      </c>
      <c r="N26" s="75">
        <v>8.3199999999999996E-2</v>
      </c>
      <c r="O26" s="76">
        <f t="shared" si="1"/>
        <v>8.3199999999999996E-2</v>
      </c>
      <c r="P26" s="77" t="s">
        <v>456</v>
      </c>
      <c r="Q26" s="75"/>
      <c r="R26" s="78"/>
      <c r="S26" s="79"/>
      <c r="T26" s="75"/>
      <c r="U26" s="78"/>
      <c r="V26" s="79"/>
      <c r="W26" s="75"/>
      <c r="X26" s="78"/>
      <c r="Y26" s="79"/>
      <c r="Z26" s="75"/>
      <c r="AA26" s="78"/>
      <c r="AB26" s="80"/>
      <c r="AC26" s="75"/>
      <c r="AD26" s="81"/>
      <c r="AE26" s="84"/>
    </row>
    <row r="27" spans="1:31" s="35" customFormat="1">
      <c r="A27" s="71"/>
      <c r="B27" s="95" t="s">
        <v>183</v>
      </c>
      <c r="C27" s="8" t="s">
        <v>32</v>
      </c>
      <c r="D27" s="29" t="s">
        <v>388</v>
      </c>
      <c r="E27" s="25" t="s">
        <v>290</v>
      </c>
      <c r="F27" s="26" t="s">
        <v>292</v>
      </c>
      <c r="G27" s="73"/>
      <c r="H27" s="73"/>
      <c r="I27" s="73"/>
      <c r="J27" s="21" t="s">
        <v>107</v>
      </c>
      <c r="K27" s="6" t="s">
        <v>203</v>
      </c>
      <c r="L27" s="5">
        <v>12</v>
      </c>
      <c r="M27" s="74">
        <f t="shared" si="0"/>
        <v>2640</v>
      </c>
      <c r="N27" s="75">
        <v>3.0000000000000001E-3</v>
      </c>
      <c r="O27" s="76">
        <f t="shared" si="1"/>
        <v>3.6000000000000004E-2</v>
      </c>
      <c r="P27" s="77" t="s">
        <v>456</v>
      </c>
      <c r="Q27" s="75"/>
      <c r="R27" s="78"/>
      <c r="S27" s="79"/>
      <c r="T27" s="75"/>
      <c r="U27" s="78"/>
      <c r="V27" s="79"/>
      <c r="W27" s="75"/>
      <c r="X27" s="78"/>
      <c r="Y27" s="79"/>
      <c r="Z27" s="75"/>
      <c r="AA27" s="78"/>
      <c r="AB27" s="80"/>
      <c r="AC27" s="75"/>
      <c r="AD27" s="81"/>
      <c r="AE27" s="84"/>
    </row>
    <row r="28" spans="1:31" s="35" customFormat="1">
      <c r="A28" s="71"/>
      <c r="B28" s="95" t="s">
        <v>183</v>
      </c>
      <c r="C28" s="21" t="s">
        <v>33</v>
      </c>
      <c r="D28" s="29" t="s">
        <v>389</v>
      </c>
      <c r="E28" s="25" t="s">
        <v>293</v>
      </c>
      <c r="F28" s="26" t="s">
        <v>294</v>
      </c>
      <c r="G28" s="73"/>
      <c r="H28" s="73"/>
      <c r="I28" s="73"/>
      <c r="J28" s="21" t="s">
        <v>108</v>
      </c>
      <c r="K28" s="13" t="s">
        <v>204</v>
      </c>
      <c r="L28" s="5">
        <v>1</v>
      </c>
      <c r="M28" s="74">
        <f t="shared" si="0"/>
        <v>220</v>
      </c>
      <c r="N28" s="75">
        <v>0.1105</v>
      </c>
      <c r="O28" s="76">
        <f t="shared" si="1"/>
        <v>0.1105</v>
      </c>
      <c r="P28" s="77" t="s">
        <v>456</v>
      </c>
      <c r="Q28" s="75"/>
      <c r="R28" s="78"/>
      <c r="S28" s="79"/>
      <c r="T28" s="75"/>
      <c r="U28" s="78"/>
      <c r="V28" s="79"/>
      <c r="W28" s="75"/>
      <c r="X28" s="78"/>
      <c r="Y28" s="79"/>
      <c r="Z28" s="75"/>
      <c r="AA28" s="78"/>
      <c r="AB28" s="80"/>
      <c r="AC28" s="75"/>
      <c r="AD28" s="81"/>
      <c r="AE28" s="84"/>
    </row>
    <row r="29" spans="1:31" s="35" customFormat="1">
      <c r="A29" s="71"/>
      <c r="B29" s="95" t="s">
        <v>183</v>
      </c>
      <c r="C29" s="6" t="s">
        <v>34</v>
      </c>
      <c r="D29" s="29" t="s">
        <v>390</v>
      </c>
      <c r="E29" s="25" t="s">
        <v>295</v>
      </c>
      <c r="F29" s="26" t="s">
        <v>296</v>
      </c>
      <c r="G29" s="73"/>
      <c r="H29" s="73"/>
      <c r="I29" s="73"/>
      <c r="J29" s="21" t="s">
        <v>109</v>
      </c>
      <c r="K29" s="6" t="s">
        <v>205</v>
      </c>
      <c r="L29" s="5">
        <v>1</v>
      </c>
      <c r="M29" s="74">
        <f t="shared" si="0"/>
        <v>220</v>
      </c>
      <c r="N29" s="75">
        <v>0.156</v>
      </c>
      <c r="O29" s="76">
        <f t="shared" si="1"/>
        <v>0.156</v>
      </c>
      <c r="P29" s="77" t="s">
        <v>456</v>
      </c>
      <c r="Q29" s="75"/>
      <c r="R29" s="78"/>
      <c r="S29" s="79"/>
      <c r="T29" s="75"/>
      <c r="U29" s="78"/>
      <c r="V29" s="79"/>
      <c r="W29" s="75"/>
      <c r="X29" s="78"/>
      <c r="Y29" s="79"/>
      <c r="Z29" s="75"/>
      <c r="AA29" s="78"/>
      <c r="AB29" s="80"/>
      <c r="AC29" s="75"/>
      <c r="AD29" s="81"/>
      <c r="AE29" s="84"/>
    </row>
    <row r="30" spans="1:31" s="35" customFormat="1">
      <c r="A30" s="71"/>
      <c r="B30" s="95" t="s">
        <v>183</v>
      </c>
      <c r="C30" s="6" t="s">
        <v>35</v>
      </c>
      <c r="D30" s="29" t="s">
        <v>445</v>
      </c>
      <c r="E30" s="25"/>
      <c r="F30" s="26"/>
      <c r="G30" s="73"/>
      <c r="H30" s="73"/>
      <c r="I30" s="73"/>
      <c r="J30" s="21"/>
      <c r="K30" s="6" t="s">
        <v>206</v>
      </c>
      <c r="L30" s="7">
        <v>4</v>
      </c>
      <c r="M30" s="74">
        <f t="shared" si="0"/>
        <v>880</v>
      </c>
      <c r="N30" s="75">
        <v>0</v>
      </c>
      <c r="O30" s="76">
        <f t="shared" si="1"/>
        <v>0</v>
      </c>
      <c r="P30" s="79"/>
      <c r="Q30" s="75"/>
      <c r="R30" s="78"/>
      <c r="S30" s="79"/>
      <c r="T30" s="75"/>
      <c r="U30" s="78"/>
      <c r="V30" s="79"/>
      <c r="W30" s="75"/>
      <c r="X30" s="78"/>
      <c r="Y30" s="79"/>
      <c r="Z30" s="75"/>
      <c r="AA30" s="78"/>
      <c r="AB30" s="80"/>
      <c r="AC30" s="75"/>
      <c r="AD30" s="81"/>
      <c r="AE30" s="84"/>
    </row>
    <row r="31" spans="1:31" s="35" customFormat="1">
      <c r="A31" s="71"/>
      <c r="B31" s="95" t="s">
        <v>183</v>
      </c>
      <c r="C31" s="6" t="s">
        <v>36</v>
      </c>
      <c r="D31" s="29" t="s">
        <v>446</v>
      </c>
      <c r="E31" s="25"/>
      <c r="F31" s="27"/>
      <c r="G31" s="73"/>
      <c r="H31" s="73"/>
      <c r="I31" s="73"/>
      <c r="J31" s="6"/>
      <c r="K31" s="6" t="s">
        <v>207</v>
      </c>
      <c r="L31" s="7">
        <v>1</v>
      </c>
      <c r="M31" s="74">
        <f t="shared" si="0"/>
        <v>220</v>
      </c>
      <c r="N31" s="75">
        <v>0</v>
      </c>
      <c r="O31" s="76">
        <f t="shared" si="1"/>
        <v>0</v>
      </c>
      <c r="P31" s="79"/>
      <c r="Q31" s="75"/>
      <c r="R31" s="78"/>
      <c r="S31" s="79"/>
      <c r="T31" s="75"/>
      <c r="U31" s="78"/>
      <c r="V31" s="79"/>
      <c r="W31" s="75"/>
      <c r="X31" s="78"/>
      <c r="Y31" s="79"/>
      <c r="Z31" s="75"/>
      <c r="AA31" s="78"/>
      <c r="AB31" s="80"/>
      <c r="AC31" s="75"/>
      <c r="AD31" s="81"/>
      <c r="AE31" s="84"/>
    </row>
    <row r="32" spans="1:31" s="35" customFormat="1">
      <c r="A32" s="71"/>
      <c r="B32" s="95" t="s">
        <v>183</v>
      </c>
      <c r="C32" s="6" t="s">
        <v>37</v>
      </c>
      <c r="D32" s="29" t="s">
        <v>391</v>
      </c>
      <c r="E32" s="25" t="s">
        <v>297</v>
      </c>
      <c r="F32" s="26" t="s">
        <v>298</v>
      </c>
      <c r="G32" s="73"/>
      <c r="H32" s="73"/>
      <c r="I32" s="73"/>
      <c r="J32" s="21" t="s">
        <v>110</v>
      </c>
      <c r="K32" s="6" t="s">
        <v>208</v>
      </c>
      <c r="L32" s="5">
        <v>1</v>
      </c>
      <c r="M32" s="74">
        <f t="shared" si="0"/>
        <v>220</v>
      </c>
      <c r="N32" s="75">
        <v>0.68200000000000005</v>
      </c>
      <c r="O32" s="76">
        <f t="shared" si="1"/>
        <v>0.68200000000000005</v>
      </c>
      <c r="P32" s="77" t="s">
        <v>457</v>
      </c>
      <c r="Q32" s="75"/>
      <c r="R32" s="78"/>
      <c r="S32" s="79"/>
      <c r="T32" s="75"/>
      <c r="U32" s="78"/>
      <c r="V32" s="79"/>
      <c r="W32" s="75"/>
      <c r="X32" s="78"/>
      <c r="Y32" s="79"/>
      <c r="Z32" s="75"/>
      <c r="AA32" s="78"/>
      <c r="AB32" s="80"/>
      <c r="AC32" s="75"/>
      <c r="AD32" s="81"/>
      <c r="AE32" s="84"/>
    </row>
    <row r="33" spans="1:31" s="35" customFormat="1">
      <c r="A33" s="71"/>
      <c r="B33" s="95" t="s">
        <v>183</v>
      </c>
      <c r="C33" s="6" t="s">
        <v>38</v>
      </c>
      <c r="D33" s="29" t="s">
        <v>392</v>
      </c>
      <c r="E33" s="25" t="s">
        <v>299</v>
      </c>
      <c r="F33" s="26" t="s">
        <v>300</v>
      </c>
      <c r="G33" s="73"/>
      <c r="H33" s="73"/>
      <c r="I33" s="73"/>
      <c r="J33" s="21" t="s">
        <v>111</v>
      </c>
      <c r="K33" s="6" t="s">
        <v>209</v>
      </c>
      <c r="L33" s="5">
        <v>2</v>
      </c>
      <c r="M33" s="74">
        <f t="shared" si="0"/>
        <v>440</v>
      </c>
      <c r="N33" s="75">
        <v>7.8E-2</v>
      </c>
      <c r="O33" s="76">
        <f t="shared" si="1"/>
        <v>0.156</v>
      </c>
      <c r="P33" s="77" t="s">
        <v>456</v>
      </c>
      <c r="Q33" s="75"/>
      <c r="R33" s="78"/>
      <c r="S33" s="79"/>
      <c r="T33" s="75"/>
      <c r="U33" s="78"/>
      <c r="V33" s="79"/>
      <c r="W33" s="75"/>
      <c r="X33" s="78"/>
      <c r="Y33" s="79"/>
      <c r="Z33" s="75"/>
      <c r="AA33" s="78"/>
      <c r="AB33" s="80"/>
      <c r="AC33" s="75"/>
      <c r="AD33" s="81"/>
      <c r="AE33" s="84"/>
    </row>
    <row r="34" spans="1:31" s="35" customFormat="1">
      <c r="A34" s="71"/>
      <c r="B34" s="95" t="s">
        <v>183</v>
      </c>
      <c r="C34" s="6" t="s">
        <v>39</v>
      </c>
      <c r="D34" s="29" t="s">
        <v>393</v>
      </c>
      <c r="E34" s="25" t="s">
        <v>301</v>
      </c>
      <c r="F34" s="26" t="s">
        <v>302</v>
      </c>
      <c r="G34" s="73"/>
      <c r="H34" s="73"/>
      <c r="I34" s="73"/>
      <c r="J34" s="6" t="s">
        <v>112</v>
      </c>
      <c r="K34" s="13" t="s">
        <v>210</v>
      </c>
      <c r="L34" s="5">
        <v>1</v>
      </c>
      <c r="M34" s="74">
        <f t="shared" si="0"/>
        <v>220</v>
      </c>
      <c r="N34" s="75">
        <v>0.13300000000000001</v>
      </c>
      <c r="O34" s="76">
        <f t="shared" si="1"/>
        <v>0.13300000000000001</v>
      </c>
      <c r="P34" s="77" t="s">
        <v>456</v>
      </c>
      <c r="Q34" s="75"/>
      <c r="R34" s="78"/>
      <c r="S34" s="79"/>
      <c r="T34" s="75"/>
      <c r="U34" s="78"/>
      <c r="V34" s="79"/>
      <c r="W34" s="75"/>
      <c r="X34" s="78"/>
      <c r="Y34" s="79"/>
      <c r="Z34" s="75"/>
      <c r="AA34" s="78"/>
      <c r="AB34" s="80"/>
      <c r="AC34" s="75"/>
      <c r="AD34" s="81"/>
      <c r="AE34" s="84"/>
    </row>
    <row r="35" spans="1:31" s="35" customFormat="1">
      <c r="A35" s="71"/>
      <c r="B35" s="95" t="s">
        <v>183</v>
      </c>
      <c r="C35" s="6" t="s">
        <v>40</v>
      </c>
      <c r="D35" s="29" t="s">
        <v>394</v>
      </c>
      <c r="E35" s="25" t="s">
        <v>303</v>
      </c>
      <c r="F35" s="26" t="s">
        <v>304</v>
      </c>
      <c r="G35" s="73"/>
      <c r="H35" s="73"/>
      <c r="I35" s="73"/>
      <c r="J35" s="21" t="s">
        <v>113</v>
      </c>
      <c r="K35" s="13" t="s">
        <v>211</v>
      </c>
      <c r="L35" s="5">
        <v>1</v>
      </c>
      <c r="M35" s="74">
        <f t="shared" si="0"/>
        <v>220</v>
      </c>
      <c r="N35" s="75">
        <v>7.7999999999999996E-3</v>
      </c>
      <c r="O35" s="76">
        <f t="shared" si="1"/>
        <v>7.7999999999999996E-3</v>
      </c>
      <c r="P35" s="77" t="s">
        <v>456</v>
      </c>
      <c r="Q35" s="75"/>
      <c r="R35" s="78"/>
      <c r="S35" s="79"/>
      <c r="T35" s="75"/>
      <c r="U35" s="78"/>
      <c r="V35" s="79"/>
      <c r="W35" s="75"/>
      <c r="X35" s="78"/>
      <c r="Y35" s="79"/>
      <c r="Z35" s="75"/>
      <c r="AA35" s="78"/>
      <c r="AB35" s="80"/>
      <c r="AC35" s="75"/>
      <c r="AD35" s="81"/>
      <c r="AE35" s="84"/>
    </row>
    <row r="36" spans="1:31" s="35" customFormat="1">
      <c r="A36" s="71"/>
      <c r="B36" s="95" t="s">
        <v>183</v>
      </c>
      <c r="C36" s="8" t="s">
        <v>41</v>
      </c>
      <c r="D36" s="29" t="s">
        <v>395</v>
      </c>
      <c r="E36" s="25" t="s">
        <v>303</v>
      </c>
      <c r="F36" s="26" t="s">
        <v>305</v>
      </c>
      <c r="G36" s="73"/>
      <c r="H36" s="73"/>
      <c r="I36" s="73"/>
      <c r="J36" s="21" t="s">
        <v>114</v>
      </c>
      <c r="K36" s="6" t="s">
        <v>212</v>
      </c>
      <c r="L36" s="5">
        <v>2</v>
      </c>
      <c r="M36" s="74">
        <f t="shared" si="0"/>
        <v>440</v>
      </c>
      <c r="N36" s="75">
        <v>5.7600000000000004E-3</v>
      </c>
      <c r="O36" s="76">
        <f t="shared" si="1"/>
        <v>1.1520000000000001E-2</v>
      </c>
      <c r="P36" s="77" t="s">
        <v>456</v>
      </c>
      <c r="Q36" s="75"/>
      <c r="R36" s="78"/>
      <c r="S36" s="79"/>
      <c r="T36" s="75"/>
      <c r="U36" s="78"/>
      <c r="V36" s="79"/>
      <c r="W36" s="75"/>
      <c r="X36" s="78"/>
      <c r="Y36" s="79"/>
      <c r="Z36" s="75"/>
      <c r="AA36" s="78"/>
      <c r="AB36" s="80"/>
      <c r="AC36" s="75"/>
      <c r="AD36" s="81"/>
      <c r="AE36" s="84"/>
    </row>
    <row r="37" spans="1:31" s="35" customFormat="1">
      <c r="A37" s="71"/>
      <c r="B37" s="95" t="s">
        <v>183</v>
      </c>
      <c r="C37" s="8" t="s">
        <v>42</v>
      </c>
      <c r="D37" s="29" t="s">
        <v>396</v>
      </c>
      <c r="E37" s="25" t="s">
        <v>303</v>
      </c>
      <c r="F37" s="26" t="s">
        <v>306</v>
      </c>
      <c r="G37" s="73"/>
      <c r="H37" s="73"/>
      <c r="I37" s="73"/>
      <c r="J37" s="21" t="s">
        <v>115</v>
      </c>
      <c r="K37" s="13" t="s">
        <v>213</v>
      </c>
      <c r="L37" s="5">
        <v>5</v>
      </c>
      <c r="M37" s="74">
        <f t="shared" si="0"/>
        <v>1100</v>
      </c>
      <c r="N37" s="75">
        <v>3.8400000000000001E-3</v>
      </c>
      <c r="O37" s="76">
        <f t="shared" si="1"/>
        <v>1.9200000000000002E-2</v>
      </c>
      <c r="P37" s="77" t="s">
        <v>456</v>
      </c>
      <c r="Q37" s="75"/>
      <c r="R37" s="78"/>
      <c r="S37" s="79"/>
      <c r="T37" s="75"/>
      <c r="U37" s="78"/>
      <c r="V37" s="79"/>
      <c r="W37" s="75"/>
      <c r="X37" s="78"/>
      <c r="Y37" s="79"/>
      <c r="Z37" s="75"/>
      <c r="AA37" s="78"/>
      <c r="AB37" s="80"/>
      <c r="AC37" s="75"/>
      <c r="AD37" s="81"/>
      <c r="AE37" s="84"/>
    </row>
    <row r="38" spans="1:31">
      <c r="A38" s="71"/>
      <c r="B38" s="95" t="s">
        <v>183</v>
      </c>
      <c r="C38" s="6" t="s">
        <v>43</v>
      </c>
      <c r="D38" s="29" t="s">
        <v>397</v>
      </c>
      <c r="E38" s="25" t="s">
        <v>303</v>
      </c>
      <c r="F38" s="26" t="s">
        <v>307</v>
      </c>
      <c r="G38" s="96"/>
      <c r="H38" s="96"/>
      <c r="I38" s="73"/>
      <c r="J38" s="21" t="s">
        <v>116</v>
      </c>
      <c r="K38" s="13" t="s">
        <v>214</v>
      </c>
      <c r="L38" s="5">
        <v>1</v>
      </c>
      <c r="M38" s="74">
        <f t="shared" si="0"/>
        <v>220</v>
      </c>
      <c r="N38" s="75">
        <v>9.7599999999999996E-3</v>
      </c>
      <c r="O38" s="76">
        <f t="shared" si="1"/>
        <v>9.7599999999999996E-3</v>
      </c>
      <c r="P38" s="77" t="s">
        <v>456</v>
      </c>
      <c r="Q38" s="75"/>
      <c r="R38" s="78"/>
      <c r="S38" s="79"/>
      <c r="T38" s="75"/>
      <c r="U38" s="78"/>
      <c r="V38" s="79"/>
      <c r="W38" s="75"/>
      <c r="X38" s="78"/>
      <c r="Y38" s="79"/>
      <c r="Z38" s="75"/>
      <c r="AA38" s="78"/>
      <c r="AB38" s="80"/>
      <c r="AC38" s="75"/>
      <c r="AD38" s="81"/>
      <c r="AE38" s="64"/>
    </row>
    <row r="39" spans="1:31">
      <c r="A39" s="71"/>
      <c r="B39" s="95" t="s">
        <v>183</v>
      </c>
      <c r="C39" s="6" t="s">
        <v>44</v>
      </c>
      <c r="D39" s="29" t="s">
        <v>398</v>
      </c>
      <c r="E39" s="25" t="s">
        <v>303</v>
      </c>
      <c r="F39" s="26" t="s">
        <v>308</v>
      </c>
      <c r="G39" s="96"/>
      <c r="H39" s="96"/>
      <c r="I39" s="73"/>
      <c r="J39" s="21" t="s">
        <v>117</v>
      </c>
      <c r="K39" s="13" t="s">
        <v>215</v>
      </c>
      <c r="L39" s="5">
        <v>1</v>
      </c>
      <c r="M39" s="74">
        <f t="shared" si="0"/>
        <v>220</v>
      </c>
      <c r="N39" s="75">
        <v>7.7999999999999996E-3</v>
      </c>
      <c r="O39" s="76">
        <f t="shared" si="1"/>
        <v>7.7999999999999996E-3</v>
      </c>
      <c r="P39" s="77" t="s">
        <v>456</v>
      </c>
      <c r="Q39" s="75"/>
      <c r="R39" s="78"/>
      <c r="S39" s="79"/>
      <c r="T39" s="75"/>
      <c r="U39" s="78"/>
      <c r="V39" s="79"/>
      <c r="W39" s="75"/>
      <c r="X39" s="78"/>
      <c r="Y39" s="79"/>
      <c r="Z39" s="75"/>
      <c r="AA39" s="78"/>
      <c r="AB39" s="80"/>
      <c r="AC39" s="75"/>
      <c r="AD39" s="81"/>
      <c r="AE39" s="64"/>
    </row>
    <row r="40" spans="1:31">
      <c r="A40" s="71"/>
      <c r="B40" s="95" t="s">
        <v>183</v>
      </c>
      <c r="C40" s="6" t="s">
        <v>45</v>
      </c>
      <c r="D40" s="29" t="s">
        <v>399</v>
      </c>
      <c r="E40" s="25" t="s">
        <v>303</v>
      </c>
      <c r="F40" s="26" t="s">
        <v>309</v>
      </c>
      <c r="G40" s="96"/>
      <c r="H40" s="96"/>
      <c r="I40" s="73"/>
      <c r="J40" s="21" t="s">
        <v>118</v>
      </c>
      <c r="K40" s="13" t="s">
        <v>216</v>
      </c>
      <c r="L40" s="5">
        <v>1</v>
      </c>
      <c r="M40" s="74">
        <f t="shared" si="0"/>
        <v>220</v>
      </c>
      <c r="N40" s="75">
        <v>7.7999999999999996E-3</v>
      </c>
      <c r="O40" s="76">
        <f t="shared" si="1"/>
        <v>7.7999999999999996E-3</v>
      </c>
      <c r="P40" s="77" t="s">
        <v>456</v>
      </c>
      <c r="Q40" s="75"/>
      <c r="R40" s="78"/>
      <c r="S40" s="79"/>
      <c r="T40" s="75"/>
      <c r="U40" s="78"/>
      <c r="V40" s="79"/>
      <c r="W40" s="75"/>
      <c r="X40" s="78"/>
      <c r="Y40" s="79"/>
      <c r="Z40" s="75"/>
      <c r="AA40" s="78"/>
      <c r="AB40" s="80"/>
      <c r="AC40" s="75"/>
      <c r="AD40" s="81"/>
      <c r="AE40" s="64"/>
    </row>
    <row r="41" spans="1:31">
      <c r="A41" s="71"/>
      <c r="B41" s="95" t="s">
        <v>183</v>
      </c>
      <c r="C41" s="6" t="s">
        <v>46</v>
      </c>
      <c r="D41" s="29" t="s">
        <v>400</v>
      </c>
      <c r="E41" s="25" t="s">
        <v>303</v>
      </c>
      <c r="F41" s="26" t="s">
        <v>310</v>
      </c>
      <c r="G41" s="96"/>
      <c r="H41" s="96"/>
      <c r="I41" s="73"/>
      <c r="J41" s="21" t="s">
        <v>119</v>
      </c>
      <c r="K41" s="13" t="s">
        <v>217</v>
      </c>
      <c r="L41" s="5">
        <v>1</v>
      </c>
      <c r="M41" s="74">
        <f t="shared" si="0"/>
        <v>220</v>
      </c>
      <c r="N41" s="75">
        <v>7.7999999999999996E-3</v>
      </c>
      <c r="O41" s="76">
        <f t="shared" si="1"/>
        <v>7.7999999999999996E-3</v>
      </c>
      <c r="P41" s="77" t="s">
        <v>456</v>
      </c>
      <c r="Q41" s="75"/>
      <c r="R41" s="78"/>
      <c r="S41" s="79"/>
      <c r="T41" s="75"/>
      <c r="U41" s="78"/>
      <c r="V41" s="79"/>
      <c r="W41" s="75"/>
      <c r="X41" s="78"/>
      <c r="Y41" s="79"/>
      <c r="Z41" s="75"/>
      <c r="AA41" s="78"/>
      <c r="AB41" s="80"/>
      <c r="AC41" s="75"/>
      <c r="AD41" s="81"/>
      <c r="AE41" s="64"/>
    </row>
    <row r="42" spans="1:31">
      <c r="A42" s="71"/>
      <c r="B42" s="95" t="s">
        <v>183</v>
      </c>
      <c r="C42" s="6" t="s">
        <v>47</v>
      </c>
      <c r="D42" s="29" t="s">
        <v>401</v>
      </c>
      <c r="E42" s="25" t="s">
        <v>303</v>
      </c>
      <c r="F42" s="26" t="s">
        <v>311</v>
      </c>
      <c r="G42" s="96"/>
      <c r="H42" s="96"/>
      <c r="I42" s="73"/>
      <c r="J42" s="21" t="s">
        <v>120</v>
      </c>
      <c r="K42" s="6" t="s">
        <v>218</v>
      </c>
      <c r="L42" s="5">
        <v>1</v>
      </c>
      <c r="M42" s="74">
        <f t="shared" si="0"/>
        <v>220</v>
      </c>
      <c r="N42" s="75">
        <v>7.7999999999999996E-3</v>
      </c>
      <c r="O42" s="76">
        <f t="shared" si="1"/>
        <v>7.7999999999999996E-3</v>
      </c>
      <c r="P42" s="77" t="s">
        <v>456</v>
      </c>
      <c r="Q42" s="75"/>
      <c r="R42" s="78"/>
      <c r="S42" s="79"/>
      <c r="T42" s="75"/>
      <c r="U42" s="78"/>
      <c r="V42" s="79"/>
      <c r="W42" s="75"/>
      <c r="X42" s="78"/>
      <c r="Y42" s="79"/>
      <c r="Z42" s="75"/>
      <c r="AA42" s="78"/>
      <c r="AB42" s="80"/>
      <c r="AC42" s="75"/>
      <c r="AD42" s="81"/>
      <c r="AE42" s="64"/>
    </row>
    <row r="43" spans="1:31" s="107" customFormat="1">
      <c r="A43" s="71"/>
      <c r="B43" s="95" t="s">
        <v>183</v>
      </c>
      <c r="C43" s="6" t="s">
        <v>48</v>
      </c>
      <c r="D43" s="29" t="s">
        <v>487</v>
      </c>
      <c r="E43" s="25" t="s">
        <v>312</v>
      </c>
      <c r="F43" s="26" t="s">
        <v>313</v>
      </c>
      <c r="G43" s="97"/>
      <c r="H43" s="97"/>
      <c r="I43" s="73"/>
      <c r="J43" s="21" t="s">
        <v>121</v>
      </c>
      <c r="K43" s="13" t="s">
        <v>200</v>
      </c>
      <c r="L43" s="5">
        <v>1</v>
      </c>
      <c r="M43" s="98">
        <f t="shared" si="0"/>
        <v>220</v>
      </c>
      <c r="N43" s="99">
        <v>4.8099999999999996</v>
      </c>
      <c r="O43" s="100">
        <f t="shared" si="1"/>
        <v>4.8099999999999996</v>
      </c>
      <c r="P43" s="77" t="s">
        <v>456</v>
      </c>
      <c r="Q43" s="101"/>
      <c r="R43" s="102"/>
      <c r="S43" s="103"/>
      <c r="T43" s="101"/>
      <c r="U43" s="102"/>
      <c r="V43" s="103"/>
      <c r="W43" s="101"/>
      <c r="X43" s="102"/>
      <c r="Y43" s="103"/>
      <c r="Z43" s="101"/>
      <c r="AA43" s="102"/>
      <c r="AB43" s="104"/>
      <c r="AC43" s="101"/>
      <c r="AD43" s="105"/>
      <c r="AE43" s="106"/>
    </row>
    <row r="44" spans="1:31">
      <c r="A44" s="71"/>
      <c r="B44" s="95" t="s">
        <v>183</v>
      </c>
      <c r="C44" s="6" t="s">
        <v>49</v>
      </c>
      <c r="D44" s="29" t="s">
        <v>402</v>
      </c>
      <c r="E44" s="25" t="s">
        <v>314</v>
      </c>
      <c r="F44" s="26" t="s">
        <v>315</v>
      </c>
      <c r="G44" s="96"/>
      <c r="H44" s="96"/>
      <c r="I44" s="73"/>
      <c r="J44" s="21" t="s">
        <v>122</v>
      </c>
      <c r="K44" s="13" t="s">
        <v>199</v>
      </c>
      <c r="L44" s="5">
        <v>1</v>
      </c>
      <c r="M44" s="98">
        <f t="shared" si="0"/>
        <v>220</v>
      </c>
      <c r="N44" s="99">
        <v>0.19</v>
      </c>
      <c r="O44" s="100">
        <f t="shared" si="1"/>
        <v>0.19</v>
      </c>
      <c r="P44" s="77" t="s">
        <v>458</v>
      </c>
      <c r="Q44" s="75"/>
      <c r="R44" s="78"/>
      <c r="S44" s="79"/>
      <c r="T44" s="75"/>
      <c r="U44" s="78"/>
      <c r="V44" s="79"/>
      <c r="W44" s="75"/>
      <c r="X44" s="78"/>
      <c r="Y44" s="79"/>
      <c r="Z44" s="75"/>
      <c r="AA44" s="78"/>
      <c r="AB44" s="80"/>
      <c r="AC44" s="75"/>
      <c r="AD44" s="81"/>
      <c r="AE44" s="64"/>
    </row>
    <row r="45" spans="1:31" s="107" customFormat="1">
      <c r="A45" s="71"/>
      <c r="B45" s="95" t="s">
        <v>183</v>
      </c>
      <c r="C45" s="6" t="s">
        <v>50</v>
      </c>
      <c r="D45" s="29" t="s">
        <v>403</v>
      </c>
      <c r="E45" s="25" t="s">
        <v>287</v>
      </c>
      <c r="F45" s="26" t="s">
        <v>316</v>
      </c>
      <c r="G45" s="97"/>
      <c r="H45" s="97"/>
      <c r="I45" s="73"/>
      <c r="J45" s="21" t="s">
        <v>123</v>
      </c>
      <c r="K45" s="13" t="s">
        <v>219</v>
      </c>
      <c r="L45" s="5">
        <v>1</v>
      </c>
      <c r="M45" s="98">
        <f t="shared" si="0"/>
        <v>220</v>
      </c>
      <c r="N45" s="99">
        <v>0.17399999999999999</v>
      </c>
      <c r="O45" s="100">
        <f t="shared" si="1"/>
        <v>0.17399999999999999</v>
      </c>
      <c r="P45" s="77" t="s">
        <v>459</v>
      </c>
      <c r="Q45" s="101"/>
      <c r="R45" s="102"/>
      <c r="S45" s="103"/>
      <c r="T45" s="101"/>
      <c r="U45" s="102"/>
      <c r="V45" s="103"/>
      <c r="W45" s="101"/>
      <c r="X45" s="102"/>
      <c r="Y45" s="103"/>
      <c r="Z45" s="101"/>
      <c r="AA45" s="102"/>
      <c r="AB45" s="104"/>
      <c r="AC45" s="101"/>
      <c r="AD45" s="105"/>
      <c r="AE45" s="106"/>
    </row>
    <row r="46" spans="1:31">
      <c r="A46" s="71"/>
      <c r="B46" s="95" t="s">
        <v>183</v>
      </c>
      <c r="C46" s="8" t="s">
        <v>51</v>
      </c>
      <c r="D46" s="29" t="s">
        <v>404</v>
      </c>
      <c r="E46" s="25" t="s">
        <v>287</v>
      </c>
      <c r="F46" s="26" t="s">
        <v>317</v>
      </c>
      <c r="G46" s="96"/>
      <c r="H46" s="96"/>
      <c r="I46" s="73"/>
      <c r="J46" s="21" t="s">
        <v>124</v>
      </c>
      <c r="K46" s="13" t="s">
        <v>220</v>
      </c>
      <c r="L46" s="5">
        <v>1</v>
      </c>
      <c r="M46" s="98">
        <f t="shared" si="0"/>
        <v>220</v>
      </c>
      <c r="N46" s="99">
        <v>0.23799999999999999</v>
      </c>
      <c r="O46" s="100">
        <f t="shared" si="1"/>
        <v>0.23799999999999999</v>
      </c>
      <c r="P46" s="77" t="s">
        <v>459</v>
      </c>
      <c r="Q46" s="75"/>
      <c r="R46" s="78"/>
      <c r="S46" s="79"/>
      <c r="T46" s="75"/>
      <c r="U46" s="78"/>
      <c r="V46" s="79"/>
      <c r="W46" s="75"/>
      <c r="X46" s="78"/>
      <c r="Y46" s="79"/>
      <c r="Z46" s="75"/>
      <c r="AA46" s="78"/>
      <c r="AB46" s="80"/>
      <c r="AC46" s="75"/>
      <c r="AD46" s="81"/>
      <c r="AE46" s="64"/>
    </row>
    <row r="47" spans="1:31">
      <c r="A47" s="71"/>
      <c r="B47" s="95" t="s">
        <v>183</v>
      </c>
      <c r="C47" s="8" t="s">
        <v>52</v>
      </c>
      <c r="D47" s="29" t="s">
        <v>405</v>
      </c>
      <c r="E47" s="25" t="s">
        <v>287</v>
      </c>
      <c r="F47" s="26" t="s">
        <v>318</v>
      </c>
      <c r="G47" s="96"/>
      <c r="H47" s="96"/>
      <c r="I47" s="73"/>
      <c r="J47" s="21" t="s">
        <v>125</v>
      </c>
      <c r="K47" s="13" t="s">
        <v>221</v>
      </c>
      <c r="L47" s="5">
        <v>1</v>
      </c>
      <c r="M47" s="98">
        <f t="shared" si="0"/>
        <v>220</v>
      </c>
      <c r="N47" s="99">
        <v>3.59</v>
      </c>
      <c r="O47" s="100">
        <f t="shared" si="1"/>
        <v>3.59</v>
      </c>
      <c r="P47" s="77" t="s">
        <v>460</v>
      </c>
      <c r="Q47" s="75"/>
      <c r="R47" s="78"/>
      <c r="S47" s="79"/>
      <c r="T47" s="75"/>
      <c r="U47" s="78"/>
      <c r="V47" s="79"/>
      <c r="W47" s="75"/>
      <c r="X47" s="78"/>
      <c r="Y47" s="79"/>
      <c r="Z47" s="75"/>
      <c r="AA47" s="78"/>
      <c r="AB47" s="80"/>
      <c r="AC47" s="75"/>
      <c r="AD47" s="81"/>
      <c r="AE47" s="64"/>
    </row>
    <row r="48" spans="1:31" s="107" customFormat="1">
      <c r="A48" s="71"/>
      <c r="B48" s="95" t="s">
        <v>183</v>
      </c>
      <c r="C48" s="6" t="s">
        <v>53</v>
      </c>
      <c r="D48" s="29" t="s">
        <v>406</v>
      </c>
      <c r="E48" s="25" t="s">
        <v>287</v>
      </c>
      <c r="F48" s="26" t="s">
        <v>319</v>
      </c>
      <c r="G48" s="97"/>
      <c r="H48" s="97"/>
      <c r="I48" s="73"/>
      <c r="J48" s="21" t="s">
        <v>126</v>
      </c>
      <c r="K48" s="13" t="s">
        <v>222</v>
      </c>
      <c r="L48" s="5">
        <v>1</v>
      </c>
      <c r="M48" s="98">
        <f t="shared" si="0"/>
        <v>220</v>
      </c>
      <c r="N48" s="99">
        <v>4.66</v>
      </c>
      <c r="O48" s="100">
        <f t="shared" si="1"/>
        <v>4.66</v>
      </c>
      <c r="P48" s="77" t="s">
        <v>459</v>
      </c>
      <c r="Q48" s="101"/>
      <c r="R48" s="102"/>
      <c r="S48" s="103"/>
      <c r="T48" s="101"/>
      <c r="U48" s="102"/>
      <c r="V48" s="103"/>
      <c r="W48" s="101"/>
      <c r="X48" s="102"/>
      <c r="Y48" s="103"/>
      <c r="Z48" s="101"/>
      <c r="AA48" s="102"/>
      <c r="AB48" s="104"/>
      <c r="AC48" s="101"/>
      <c r="AD48" s="105"/>
      <c r="AE48" s="106"/>
    </row>
    <row r="49" spans="1:31">
      <c r="A49" s="71"/>
      <c r="B49" s="108" t="s">
        <v>183</v>
      </c>
      <c r="C49" s="109" t="s">
        <v>54</v>
      </c>
      <c r="D49" s="29" t="s">
        <v>407</v>
      </c>
      <c r="E49" s="25" t="s">
        <v>299</v>
      </c>
      <c r="F49" s="26" t="s">
        <v>320</v>
      </c>
      <c r="G49" s="96"/>
      <c r="H49" s="96"/>
      <c r="I49" s="73"/>
      <c r="J49" s="22" t="s">
        <v>127</v>
      </c>
      <c r="K49" s="110" t="s">
        <v>223</v>
      </c>
      <c r="L49" s="111">
        <v>1</v>
      </c>
      <c r="M49" s="74">
        <f t="shared" si="0"/>
        <v>220</v>
      </c>
      <c r="N49" s="75">
        <v>0.376</v>
      </c>
      <c r="O49" s="76">
        <f t="shared" si="1"/>
        <v>0.376</v>
      </c>
      <c r="P49" s="77" t="s">
        <v>460</v>
      </c>
      <c r="Q49" s="75"/>
      <c r="R49" s="78"/>
      <c r="S49" s="79"/>
      <c r="T49" s="75"/>
      <c r="U49" s="78"/>
      <c r="V49" s="79"/>
      <c r="W49" s="75"/>
      <c r="X49" s="78"/>
      <c r="Y49" s="79"/>
      <c r="Z49" s="75"/>
      <c r="AA49" s="78"/>
      <c r="AB49" s="80"/>
      <c r="AC49" s="75"/>
      <c r="AD49" s="81"/>
      <c r="AE49" s="64"/>
    </row>
    <row r="50" spans="1:31" ht="24">
      <c r="A50" s="71"/>
      <c r="B50" s="112" t="s">
        <v>184</v>
      </c>
      <c r="C50" s="113" t="s">
        <v>55</v>
      </c>
      <c r="D50" s="29" t="s">
        <v>408</v>
      </c>
      <c r="E50" s="25" t="s">
        <v>285</v>
      </c>
      <c r="F50" s="26" t="s">
        <v>462</v>
      </c>
      <c r="G50" s="114"/>
      <c r="H50" s="114"/>
      <c r="I50" s="73"/>
      <c r="J50" s="113" t="s">
        <v>128</v>
      </c>
      <c r="K50" s="113" t="s">
        <v>224</v>
      </c>
      <c r="L50" s="115">
        <v>1</v>
      </c>
      <c r="M50" s="74">
        <f t="shared" si="0"/>
        <v>220</v>
      </c>
      <c r="N50" s="75">
        <v>0.2157</v>
      </c>
      <c r="O50" s="76">
        <f t="shared" si="1"/>
        <v>0.2157</v>
      </c>
      <c r="P50" s="77" t="s">
        <v>461</v>
      </c>
      <c r="Q50" s="75"/>
      <c r="R50" s="78"/>
      <c r="S50" s="79"/>
      <c r="T50" s="75"/>
      <c r="U50" s="78"/>
      <c r="V50" s="79"/>
      <c r="W50" s="75"/>
      <c r="X50" s="78"/>
      <c r="Y50" s="79"/>
      <c r="Z50" s="75"/>
      <c r="AA50" s="78"/>
      <c r="AB50" s="80"/>
      <c r="AC50" s="75"/>
      <c r="AD50" s="81"/>
      <c r="AE50" s="64"/>
    </row>
    <row r="51" spans="1:31">
      <c r="A51" s="71"/>
      <c r="B51" s="112" t="s">
        <v>184</v>
      </c>
      <c r="C51" s="113" t="s">
        <v>56</v>
      </c>
      <c r="D51" s="29" t="s">
        <v>409</v>
      </c>
      <c r="E51" s="25" t="s">
        <v>321</v>
      </c>
      <c r="F51" s="31" t="s">
        <v>322</v>
      </c>
      <c r="G51" s="114"/>
      <c r="H51" s="114"/>
      <c r="I51" s="73"/>
      <c r="J51" s="113" t="s">
        <v>129</v>
      </c>
      <c r="K51" s="113" t="s">
        <v>225</v>
      </c>
      <c r="L51" s="115">
        <v>3</v>
      </c>
      <c r="M51" s="74">
        <f t="shared" si="0"/>
        <v>660</v>
      </c>
      <c r="N51" s="75">
        <v>1.5</v>
      </c>
      <c r="O51" s="76">
        <f t="shared" si="1"/>
        <v>4.5</v>
      </c>
      <c r="P51" s="116" t="s">
        <v>463</v>
      </c>
    </row>
    <row r="52" spans="1:31">
      <c r="A52" s="71"/>
      <c r="B52" s="112" t="s">
        <v>184</v>
      </c>
      <c r="C52" s="113" t="s">
        <v>57</v>
      </c>
      <c r="D52" s="29" t="s">
        <v>488</v>
      </c>
      <c r="E52" s="25" t="s">
        <v>299</v>
      </c>
      <c r="F52" s="26" t="s">
        <v>323</v>
      </c>
      <c r="G52" s="114"/>
      <c r="H52" s="114"/>
      <c r="I52" s="73"/>
      <c r="J52" s="18" t="s">
        <v>130</v>
      </c>
      <c r="K52" s="113" t="s">
        <v>226</v>
      </c>
      <c r="L52" s="115">
        <v>2</v>
      </c>
      <c r="M52" s="74">
        <f t="shared" si="0"/>
        <v>440</v>
      </c>
      <c r="N52" s="75">
        <v>7.0000000000000001E-3</v>
      </c>
      <c r="O52" s="76">
        <f t="shared" si="1"/>
        <v>1.4E-2</v>
      </c>
      <c r="P52" s="117" t="s">
        <v>464</v>
      </c>
    </row>
    <row r="53" spans="1:31">
      <c r="A53" s="71"/>
      <c r="B53" s="112" t="s">
        <v>184</v>
      </c>
      <c r="C53" s="113" t="s">
        <v>58</v>
      </c>
      <c r="D53" s="29" t="s">
        <v>410</v>
      </c>
      <c r="E53" s="25" t="s">
        <v>285</v>
      </c>
      <c r="F53" s="26" t="s">
        <v>465</v>
      </c>
      <c r="G53" s="114"/>
      <c r="H53" s="114"/>
      <c r="I53" s="73"/>
      <c r="J53" s="113" t="s">
        <v>131</v>
      </c>
      <c r="K53" s="113" t="s">
        <v>227</v>
      </c>
      <c r="L53" s="115">
        <v>1</v>
      </c>
      <c r="M53" s="74">
        <f t="shared" si="0"/>
        <v>220</v>
      </c>
      <c r="N53" s="75">
        <v>3.2800000000000003E-2</v>
      </c>
      <c r="O53" s="76">
        <f t="shared" si="1"/>
        <v>3.2800000000000003E-2</v>
      </c>
      <c r="P53" s="116" t="s">
        <v>466</v>
      </c>
    </row>
    <row r="54" spans="1:31">
      <c r="A54" s="71"/>
      <c r="B54" s="112" t="s">
        <v>184</v>
      </c>
      <c r="C54" s="113" t="s">
        <v>59</v>
      </c>
      <c r="D54" s="29" t="s">
        <v>411</v>
      </c>
      <c r="E54" s="25" t="s">
        <v>299</v>
      </c>
      <c r="F54" s="26" t="s">
        <v>324</v>
      </c>
      <c r="G54" s="114"/>
      <c r="H54" s="114"/>
      <c r="I54" s="73"/>
      <c r="J54" s="113" t="s">
        <v>132</v>
      </c>
      <c r="K54" s="113" t="s">
        <v>228</v>
      </c>
      <c r="L54" s="115">
        <v>1</v>
      </c>
      <c r="M54" s="74">
        <f t="shared" si="0"/>
        <v>220</v>
      </c>
      <c r="N54" s="75">
        <v>0.34</v>
      </c>
      <c r="O54" s="76">
        <f t="shared" si="1"/>
        <v>0.34</v>
      </c>
      <c r="P54" s="117" t="s">
        <v>460</v>
      </c>
    </row>
    <row r="55" spans="1:31" s="306" customFormat="1" ht="15.75">
      <c r="A55" s="292"/>
      <c r="B55" s="293" t="s">
        <v>184</v>
      </c>
      <c r="C55" s="294" t="s">
        <v>60</v>
      </c>
      <c r="D55" s="295" t="s">
        <v>496</v>
      </c>
      <c r="E55" s="296" t="s">
        <v>293</v>
      </c>
      <c r="F55" s="297" t="s">
        <v>325</v>
      </c>
      <c r="G55" s="298"/>
      <c r="H55" s="298"/>
      <c r="I55" s="299"/>
      <c r="J55" s="300" t="s">
        <v>133</v>
      </c>
      <c r="K55" s="294" t="s">
        <v>229</v>
      </c>
      <c r="L55" s="301">
        <v>2</v>
      </c>
      <c r="M55" s="302">
        <f t="shared" si="0"/>
        <v>440</v>
      </c>
      <c r="N55" s="303">
        <v>57.213000000000001</v>
      </c>
      <c r="O55" s="304">
        <f t="shared" si="1"/>
        <v>114.426</v>
      </c>
      <c r="P55" s="305" t="s">
        <v>467</v>
      </c>
      <c r="R55" s="307" t="s">
        <v>541</v>
      </c>
    </row>
    <row r="56" spans="1:31">
      <c r="A56" s="118"/>
      <c r="B56" s="112" t="s">
        <v>184</v>
      </c>
      <c r="C56" s="113" t="s">
        <v>61</v>
      </c>
      <c r="D56" s="30" t="s">
        <v>412</v>
      </c>
      <c r="E56" s="26" t="s">
        <v>303</v>
      </c>
      <c r="F56" s="26" t="s">
        <v>326</v>
      </c>
      <c r="G56" s="30"/>
      <c r="H56" s="30"/>
      <c r="I56" s="30"/>
      <c r="J56" s="113" t="s">
        <v>134</v>
      </c>
      <c r="K56" s="113" t="s">
        <v>230</v>
      </c>
      <c r="L56" s="115">
        <v>4</v>
      </c>
      <c r="M56" s="74">
        <f t="shared" si="0"/>
        <v>880</v>
      </c>
      <c r="N56" s="75">
        <v>9.5999999999999992E-3</v>
      </c>
      <c r="O56" s="76">
        <f t="shared" si="1"/>
        <v>3.8399999999999997E-2</v>
      </c>
      <c r="P56" s="117" t="s">
        <v>460</v>
      </c>
    </row>
    <row r="57" spans="1:31">
      <c r="A57" s="118"/>
      <c r="B57" s="112" t="s">
        <v>184</v>
      </c>
      <c r="C57" s="113" t="s">
        <v>62</v>
      </c>
      <c r="D57" s="30" t="s">
        <v>413</v>
      </c>
      <c r="E57" s="28" t="s">
        <v>303</v>
      </c>
      <c r="F57" s="26" t="s">
        <v>327</v>
      </c>
      <c r="G57" s="30"/>
      <c r="H57" s="30"/>
      <c r="I57" s="30"/>
      <c r="J57" s="113" t="s">
        <v>135</v>
      </c>
      <c r="K57" s="113" t="s">
        <v>231</v>
      </c>
      <c r="L57" s="115">
        <v>4</v>
      </c>
      <c r="M57" s="74">
        <f t="shared" si="0"/>
        <v>880</v>
      </c>
      <c r="N57" s="75">
        <v>9.5999999999999992E-3</v>
      </c>
      <c r="O57" s="76">
        <f t="shared" si="1"/>
        <v>3.8399999999999997E-2</v>
      </c>
      <c r="P57" s="117" t="s">
        <v>460</v>
      </c>
    </row>
    <row r="58" spans="1:31">
      <c r="A58" s="118"/>
      <c r="B58" s="112" t="s">
        <v>184</v>
      </c>
      <c r="C58" s="113" t="s">
        <v>27</v>
      </c>
      <c r="D58" s="160" t="s">
        <v>27</v>
      </c>
      <c r="E58" s="28" t="s">
        <v>303</v>
      </c>
      <c r="F58" s="26" t="s">
        <v>328</v>
      </c>
      <c r="G58" s="30"/>
      <c r="H58" s="30"/>
      <c r="I58" s="30"/>
      <c r="J58" s="113" t="s">
        <v>136</v>
      </c>
      <c r="K58" s="113" t="s">
        <v>232</v>
      </c>
      <c r="L58" s="115">
        <v>0</v>
      </c>
      <c r="M58" s="74">
        <f t="shared" si="0"/>
        <v>0</v>
      </c>
      <c r="N58" s="75">
        <v>0</v>
      </c>
      <c r="O58" s="76">
        <f t="shared" si="1"/>
        <v>0</v>
      </c>
      <c r="P58" s="117"/>
    </row>
    <row r="59" spans="1:31">
      <c r="A59" s="118"/>
      <c r="B59" s="112" t="s">
        <v>184</v>
      </c>
      <c r="C59" s="113" t="s">
        <v>63</v>
      </c>
      <c r="D59" s="30" t="s">
        <v>414</v>
      </c>
      <c r="E59" s="28" t="s">
        <v>285</v>
      </c>
      <c r="F59" s="26" t="s">
        <v>329</v>
      </c>
      <c r="G59" s="30"/>
      <c r="H59" s="30"/>
      <c r="I59" s="30"/>
      <c r="J59" s="113" t="s">
        <v>137</v>
      </c>
      <c r="K59" s="113" t="s">
        <v>233</v>
      </c>
      <c r="L59" s="115">
        <v>2</v>
      </c>
      <c r="M59" s="74">
        <f t="shared" si="0"/>
        <v>440</v>
      </c>
      <c r="N59" s="75">
        <v>8.8999999999999996E-2</v>
      </c>
      <c r="O59" s="76">
        <f t="shared" si="1"/>
        <v>0.17799999999999999</v>
      </c>
      <c r="P59" s="117" t="s">
        <v>460</v>
      </c>
    </row>
    <row r="60" spans="1:31">
      <c r="A60" s="118"/>
      <c r="B60" s="112" t="s">
        <v>184</v>
      </c>
      <c r="C60" s="113" t="s">
        <v>63</v>
      </c>
      <c r="D60" s="30" t="s">
        <v>414</v>
      </c>
      <c r="E60" s="26" t="s">
        <v>285</v>
      </c>
      <c r="F60" s="26" t="s">
        <v>329</v>
      </c>
      <c r="G60" s="30"/>
      <c r="H60" s="30"/>
      <c r="I60" s="30"/>
      <c r="J60" s="113" t="s">
        <v>137</v>
      </c>
      <c r="K60" s="113" t="s">
        <v>234</v>
      </c>
      <c r="L60" s="115">
        <v>2</v>
      </c>
      <c r="M60" s="74">
        <f t="shared" si="0"/>
        <v>440</v>
      </c>
      <c r="N60" s="75">
        <v>8.8999999999999996E-2</v>
      </c>
      <c r="O60" s="76">
        <f t="shared" si="1"/>
        <v>0.17799999999999999</v>
      </c>
      <c r="P60" s="117" t="s">
        <v>460</v>
      </c>
    </row>
    <row r="61" spans="1:31">
      <c r="A61" s="118"/>
      <c r="B61" s="112" t="s">
        <v>184</v>
      </c>
      <c r="C61" s="113" t="s">
        <v>64</v>
      </c>
      <c r="D61" s="30" t="s">
        <v>489</v>
      </c>
      <c r="E61" s="26" t="s">
        <v>303</v>
      </c>
      <c r="F61" s="26" t="s">
        <v>330</v>
      </c>
      <c r="G61" s="30"/>
      <c r="H61" s="30"/>
      <c r="I61" s="30"/>
      <c r="J61" s="113" t="s">
        <v>138</v>
      </c>
      <c r="K61" s="113" t="s">
        <v>235</v>
      </c>
      <c r="L61" s="115">
        <v>1</v>
      </c>
      <c r="M61" s="74">
        <f t="shared" si="0"/>
        <v>220</v>
      </c>
      <c r="N61" s="75">
        <v>1.95E-2</v>
      </c>
      <c r="O61" s="76">
        <f t="shared" si="1"/>
        <v>1.95E-2</v>
      </c>
      <c r="P61" s="117" t="s">
        <v>460</v>
      </c>
    </row>
    <row r="62" spans="1:31">
      <c r="A62" s="118"/>
      <c r="B62" s="112" t="s">
        <v>184</v>
      </c>
      <c r="C62" s="113" t="s">
        <v>64</v>
      </c>
      <c r="D62" s="30" t="s">
        <v>489</v>
      </c>
      <c r="E62" s="26" t="s">
        <v>303</v>
      </c>
      <c r="F62" s="26" t="s">
        <v>330</v>
      </c>
      <c r="G62" s="30"/>
      <c r="H62" s="30"/>
      <c r="I62" s="30"/>
      <c r="J62" s="113" t="s">
        <v>138</v>
      </c>
      <c r="K62" s="113" t="s">
        <v>236</v>
      </c>
      <c r="L62" s="115">
        <v>1</v>
      </c>
      <c r="M62" s="74">
        <f t="shared" si="0"/>
        <v>220</v>
      </c>
      <c r="N62" s="75">
        <v>1.95E-2</v>
      </c>
      <c r="O62" s="76">
        <f t="shared" si="1"/>
        <v>1.95E-2</v>
      </c>
      <c r="P62" s="119" t="s">
        <v>460</v>
      </c>
    </row>
    <row r="63" spans="1:31">
      <c r="A63" s="118"/>
      <c r="B63" s="112" t="s">
        <v>184</v>
      </c>
      <c r="C63" s="113" t="s">
        <v>65</v>
      </c>
      <c r="D63" s="30" t="s">
        <v>415</v>
      </c>
      <c r="E63" s="26" t="s">
        <v>285</v>
      </c>
      <c r="F63" s="26" t="s">
        <v>331</v>
      </c>
      <c r="G63" s="30"/>
      <c r="H63" s="30"/>
      <c r="I63" s="30"/>
      <c r="J63" s="113" t="s">
        <v>139</v>
      </c>
      <c r="K63" s="113" t="s">
        <v>237</v>
      </c>
      <c r="L63" s="115">
        <v>1</v>
      </c>
      <c r="M63" s="74">
        <f t="shared" si="0"/>
        <v>220</v>
      </c>
      <c r="N63" s="75">
        <v>0.28599999999999998</v>
      </c>
      <c r="O63" s="76">
        <f t="shared" si="1"/>
        <v>0.28599999999999998</v>
      </c>
      <c r="P63" s="119" t="s">
        <v>468</v>
      </c>
      <c r="R63" s="158" t="s">
        <v>498</v>
      </c>
    </row>
    <row r="64" spans="1:31">
      <c r="A64" s="118"/>
      <c r="B64" s="112" t="s">
        <v>184</v>
      </c>
      <c r="C64" s="113" t="s">
        <v>66</v>
      </c>
      <c r="D64" s="30" t="s">
        <v>416</v>
      </c>
      <c r="E64" s="26" t="s">
        <v>332</v>
      </c>
      <c r="F64" s="26" t="s">
        <v>333</v>
      </c>
      <c r="G64" s="30"/>
      <c r="H64" s="30"/>
      <c r="I64" s="30"/>
      <c r="J64" s="113" t="s">
        <v>140</v>
      </c>
      <c r="K64" s="113" t="s">
        <v>238</v>
      </c>
      <c r="L64" s="115">
        <v>1</v>
      </c>
      <c r="M64" s="74">
        <f t="shared" si="0"/>
        <v>220</v>
      </c>
      <c r="N64" s="75">
        <v>0.14899999999999999</v>
      </c>
      <c r="O64" s="76">
        <f t="shared" si="1"/>
        <v>0.14899999999999999</v>
      </c>
      <c r="P64" s="119" t="s">
        <v>460</v>
      </c>
    </row>
    <row r="65" spans="1:16">
      <c r="A65" s="118"/>
      <c r="B65" s="112" t="s">
        <v>184</v>
      </c>
      <c r="C65" s="113" t="s">
        <v>67</v>
      </c>
      <c r="D65" s="30" t="s">
        <v>417</v>
      </c>
      <c r="E65" s="26" t="s">
        <v>287</v>
      </c>
      <c r="F65" s="26" t="s">
        <v>334</v>
      </c>
      <c r="G65" s="30"/>
      <c r="H65" s="30"/>
      <c r="I65" s="30"/>
      <c r="J65" s="113" t="s">
        <v>141</v>
      </c>
      <c r="K65" s="113" t="s">
        <v>200</v>
      </c>
      <c r="L65" s="115">
        <v>1</v>
      </c>
      <c r="M65" s="74">
        <f t="shared" si="0"/>
        <v>220</v>
      </c>
      <c r="N65" s="75">
        <v>1.5840000000000001</v>
      </c>
      <c r="O65" s="76">
        <f t="shared" si="1"/>
        <v>1.5840000000000001</v>
      </c>
      <c r="P65" s="119" t="s">
        <v>460</v>
      </c>
    </row>
    <row r="66" spans="1:16">
      <c r="A66" s="118"/>
      <c r="B66" s="112" t="s">
        <v>184</v>
      </c>
      <c r="C66" s="113" t="s">
        <v>68</v>
      </c>
      <c r="D66" s="30" t="s">
        <v>418</v>
      </c>
      <c r="E66" s="26" t="s">
        <v>335</v>
      </c>
      <c r="F66" s="26" t="s">
        <v>336</v>
      </c>
      <c r="G66" s="30"/>
      <c r="H66" s="30"/>
      <c r="I66" s="30"/>
      <c r="J66" s="113" t="s">
        <v>142</v>
      </c>
      <c r="K66" s="113" t="s">
        <v>239</v>
      </c>
      <c r="L66" s="115">
        <v>2</v>
      </c>
      <c r="M66" s="74">
        <f t="shared" si="0"/>
        <v>440</v>
      </c>
      <c r="N66" s="75">
        <v>1.58</v>
      </c>
      <c r="O66" s="76">
        <f t="shared" si="1"/>
        <v>3.16</v>
      </c>
      <c r="P66" s="120" t="s">
        <v>477</v>
      </c>
    </row>
    <row r="67" spans="1:16">
      <c r="A67" s="118"/>
      <c r="B67" s="112" t="s">
        <v>184</v>
      </c>
      <c r="C67" s="113" t="s">
        <v>69</v>
      </c>
      <c r="D67" s="30" t="s">
        <v>419</v>
      </c>
      <c r="E67" s="26" t="s">
        <v>337</v>
      </c>
      <c r="F67" s="26" t="s">
        <v>448</v>
      </c>
      <c r="G67" s="30"/>
      <c r="H67" s="30"/>
      <c r="I67" s="30"/>
      <c r="J67" s="113" t="s">
        <v>143</v>
      </c>
      <c r="K67" s="113" t="s">
        <v>240</v>
      </c>
      <c r="L67" s="115">
        <v>2</v>
      </c>
      <c r="M67" s="74">
        <f t="shared" si="0"/>
        <v>440</v>
      </c>
      <c r="N67" s="75">
        <v>3.39</v>
      </c>
      <c r="O67" s="76">
        <f t="shared" si="1"/>
        <v>6.78</v>
      </c>
      <c r="P67" s="120" t="s">
        <v>447</v>
      </c>
    </row>
    <row r="68" spans="1:16">
      <c r="A68" s="118"/>
      <c r="B68" s="112" t="s">
        <v>184</v>
      </c>
      <c r="C68" s="165" t="s">
        <v>506</v>
      </c>
      <c r="D68" s="159" t="s">
        <v>27</v>
      </c>
      <c r="E68" s="26"/>
      <c r="F68" s="26"/>
      <c r="G68" s="30"/>
      <c r="H68" s="30"/>
      <c r="I68" s="30"/>
      <c r="J68" s="113"/>
      <c r="K68" s="113" t="s">
        <v>241</v>
      </c>
      <c r="L68" s="115">
        <v>0</v>
      </c>
      <c r="M68" s="74">
        <f t="shared" si="0"/>
        <v>0</v>
      </c>
      <c r="N68" s="75">
        <v>0</v>
      </c>
      <c r="O68" s="76">
        <f t="shared" si="1"/>
        <v>0</v>
      </c>
      <c r="P68" s="121"/>
    </row>
    <row r="69" spans="1:16" s="326" customFormat="1">
      <c r="A69" s="333"/>
      <c r="B69" s="334" t="s">
        <v>184</v>
      </c>
      <c r="C69" s="335" t="s">
        <v>551</v>
      </c>
      <c r="D69" s="329" t="s">
        <v>420</v>
      </c>
      <c r="E69" s="313" t="s">
        <v>338</v>
      </c>
      <c r="F69" s="313" t="s">
        <v>339</v>
      </c>
      <c r="G69" s="329"/>
      <c r="H69" s="329"/>
      <c r="I69" s="329"/>
      <c r="J69" s="335" t="s">
        <v>144</v>
      </c>
      <c r="K69" s="335" t="s">
        <v>242</v>
      </c>
      <c r="L69" s="336">
        <v>0</v>
      </c>
      <c r="M69" s="317">
        <f t="shared" si="0"/>
        <v>0</v>
      </c>
      <c r="N69" s="318">
        <v>0.94499999999999995</v>
      </c>
      <c r="O69" s="319">
        <f t="shared" si="1"/>
        <v>0</v>
      </c>
      <c r="P69" s="332" t="s">
        <v>464</v>
      </c>
    </row>
    <row r="70" spans="1:16">
      <c r="A70" s="118"/>
      <c r="B70" s="112" t="s">
        <v>184</v>
      </c>
      <c r="C70" s="113" t="s">
        <v>553</v>
      </c>
      <c r="D70" s="30" t="s">
        <v>552</v>
      </c>
      <c r="E70" s="26" t="s">
        <v>338</v>
      </c>
      <c r="F70" s="26" t="s">
        <v>545</v>
      </c>
      <c r="G70" s="30"/>
      <c r="H70" s="30"/>
      <c r="I70" s="30"/>
      <c r="J70" s="113" t="s">
        <v>549</v>
      </c>
      <c r="K70" s="113" t="s">
        <v>242</v>
      </c>
      <c r="L70" s="115">
        <v>2</v>
      </c>
      <c r="M70" s="74">
        <f t="shared" ref="M70" si="4">L70*M$5</f>
        <v>440</v>
      </c>
      <c r="N70" s="75">
        <v>0.94499999999999995</v>
      </c>
      <c r="O70" s="76">
        <f t="shared" ref="O70" si="5">L70*N70</f>
        <v>1.89</v>
      </c>
      <c r="P70" s="119" t="s">
        <v>550</v>
      </c>
    </row>
    <row r="71" spans="1:16">
      <c r="A71" s="118"/>
      <c r="B71" s="112" t="s">
        <v>184</v>
      </c>
      <c r="C71" s="113" t="s">
        <v>70</v>
      </c>
      <c r="D71" s="30" t="s">
        <v>421</v>
      </c>
      <c r="E71" s="26" t="s">
        <v>340</v>
      </c>
      <c r="F71" s="26">
        <v>3118</v>
      </c>
      <c r="G71" s="30"/>
      <c r="H71" s="30"/>
      <c r="I71" s="30"/>
      <c r="J71" s="113" t="s">
        <v>145</v>
      </c>
      <c r="K71" s="113"/>
      <c r="L71" s="115">
        <v>4</v>
      </c>
      <c r="M71" s="74">
        <f t="shared" si="0"/>
        <v>880</v>
      </c>
      <c r="N71" s="75">
        <v>4.2000000000000003E-2</v>
      </c>
      <c r="O71" s="76">
        <f t="shared" si="1"/>
        <v>0.16800000000000001</v>
      </c>
      <c r="P71" s="119" t="s">
        <v>460</v>
      </c>
    </row>
    <row r="72" spans="1:16">
      <c r="A72" s="118"/>
      <c r="B72" s="112" t="s">
        <v>184</v>
      </c>
      <c r="C72" s="113" t="s">
        <v>71</v>
      </c>
      <c r="D72" s="30" t="s">
        <v>422</v>
      </c>
      <c r="E72" s="26" t="s">
        <v>341</v>
      </c>
      <c r="F72" s="26" t="s">
        <v>342</v>
      </c>
      <c r="G72" s="30"/>
      <c r="H72" s="30"/>
      <c r="I72" s="30"/>
      <c r="J72" s="113" t="s">
        <v>146</v>
      </c>
      <c r="K72" s="113"/>
      <c r="L72" s="115">
        <v>2</v>
      </c>
      <c r="M72" s="74">
        <f t="shared" si="0"/>
        <v>440</v>
      </c>
      <c r="N72" s="75">
        <v>0</v>
      </c>
      <c r="O72" s="76">
        <f t="shared" si="1"/>
        <v>0</v>
      </c>
      <c r="P72" s="119"/>
    </row>
    <row r="73" spans="1:16" s="290" customFormat="1">
      <c r="A73" s="278"/>
      <c r="B73" s="279" t="s">
        <v>184</v>
      </c>
      <c r="C73" s="280" t="s">
        <v>536</v>
      </c>
      <c r="D73" s="281"/>
      <c r="E73" s="282"/>
      <c r="F73" s="282"/>
      <c r="G73" s="281"/>
      <c r="H73" s="281"/>
      <c r="I73" s="281" t="s">
        <v>458</v>
      </c>
      <c r="J73" s="283" t="s">
        <v>537</v>
      </c>
      <c r="K73" s="284" t="s">
        <v>538</v>
      </c>
      <c r="L73" s="285"/>
      <c r="M73" s="286"/>
      <c r="N73" s="287"/>
      <c r="O73" s="288"/>
      <c r="P73" s="289" t="s">
        <v>458</v>
      </c>
    </row>
    <row r="74" spans="1:16" s="290" customFormat="1">
      <c r="A74" s="278"/>
      <c r="B74" s="279" t="s">
        <v>184</v>
      </c>
      <c r="C74" s="280" t="s">
        <v>539</v>
      </c>
      <c r="D74" s="281"/>
      <c r="E74" s="282"/>
      <c r="F74" s="282"/>
      <c r="G74" s="281"/>
      <c r="H74" s="281"/>
      <c r="I74" s="281"/>
      <c r="J74" s="284"/>
      <c r="K74" s="284" t="s">
        <v>538</v>
      </c>
      <c r="L74" s="285"/>
      <c r="M74" s="286"/>
      <c r="N74" s="287"/>
      <c r="O74" s="288"/>
      <c r="P74" s="289"/>
    </row>
    <row r="75" spans="1:16">
      <c r="A75" s="118"/>
      <c r="B75" s="112" t="s">
        <v>184</v>
      </c>
      <c r="C75" s="113" t="s">
        <v>27</v>
      </c>
      <c r="D75" s="160" t="s">
        <v>27</v>
      </c>
      <c r="E75" s="26"/>
      <c r="F75" s="26"/>
      <c r="G75" s="30"/>
      <c r="H75" s="30"/>
      <c r="I75" s="30"/>
      <c r="J75" s="113"/>
      <c r="K75" s="113" t="s">
        <v>243</v>
      </c>
      <c r="L75" s="115"/>
      <c r="M75" s="74">
        <f t="shared" si="0"/>
        <v>0</v>
      </c>
      <c r="N75" s="75">
        <v>0</v>
      </c>
      <c r="O75" s="76">
        <f t="shared" si="1"/>
        <v>0</v>
      </c>
      <c r="P75" s="119"/>
    </row>
    <row r="76" spans="1:16">
      <c r="B76" s="112" t="s">
        <v>184</v>
      </c>
      <c r="C76" s="122" t="s">
        <v>72</v>
      </c>
      <c r="D76" s="30" t="s">
        <v>497</v>
      </c>
      <c r="E76" s="26"/>
      <c r="F76" s="26"/>
      <c r="G76" s="30"/>
      <c r="H76" s="30"/>
      <c r="I76" s="30"/>
      <c r="J76" s="122" t="s">
        <v>147</v>
      </c>
      <c r="K76" s="122" t="s">
        <v>244</v>
      </c>
      <c r="L76" s="123">
        <v>2</v>
      </c>
      <c r="M76" s="74">
        <f t="shared" si="0"/>
        <v>440</v>
      </c>
      <c r="N76" s="82">
        <v>5.05</v>
      </c>
      <c r="O76" s="76">
        <f t="shared" si="1"/>
        <v>10.1</v>
      </c>
      <c r="P76" s="120" t="s">
        <v>484</v>
      </c>
    </row>
    <row r="77" spans="1:16">
      <c r="B77" s="112" t="s">
        <v>184</v>
      </c>
      <c r="C77" s="113" t="s">
        <v>554</v>
      </c>
      <c r="D77" s="30"/>
      <c r="E77" s="26" t="s">
        <v>287</v>
      </c>
      <c r="F77" s="26" t="s">
        <v>555</v>
      </c>
      <c r="G77" s="30"/>
      <c r="H77" s="30"/>
      <c r="I77" s="30"/>
      <c r="J77" s="325" t="s">
        <v>557</v>
      </c>
      <c r="K77" s="345" t="s">
        <v>199</v>
      </c>
      <c r="L77" s="115">
        <v>1</v>
      </c>
      <c r="M77" s="74"/>
      <c r="N77" s="82"/>
      <c r="O77" s="76"/>
      <c r="P77" s="106" t="s">
        <v>558</v>
      </c>
    </row>
    <row r="78" spans="1:16" s="326" customFormat="1" ht="24">
      <c r="B78" s="334" t="s">
        <v>184</v>
      </c>
      <c r="C78" s="335" t="s">
        <v>556</v>
      </c>
      <c r="D78" s="329" t="s">
        <v>423</v>
      </c>
      <c r="E78" s="313" t="s">
        <v>287</v>
      </c>
      <c r="F78" s="313" t="s">
        <v>343</v>
      </c>
      <c r="G78" s="329"/>
      <c r="H78" s="329"/>
      <c r="I78" s="329"/>
      <c r="J78" s="346" t="s">
        <v>148</v>
      </c>
      <c r="K78" s="335" t="s">
        <v>199</v>
      </c>
      <c r="L78" s="336">
        <v>0</v>
      </c>
      <c r="M78" s="317">
        <f t="shared" si="0"/>
        <v>0</v>
      </c>
      <c r="N78" s="318">
        <v>1.08</v>
      </c>
      <c r="O78" s="319">
        <f t="shared" si="1"/>
        <v>0</v>
      </c>
      <c r="P78" s="332" t="s">
        <v>459</v>
      </c>
    </row>
    <row r="79" spans="1:16">
      <c r="B79" s="112"/>
      <c r="C79" s="113"/>
      <c r="D79" s="30"/>
      <c r="E79" s="26"/>
      <c r="F79" s="26"/>
      <c r="G79" s="30"/>
      <c r="H79" s="30"/>
      <c r="I79" s="30"/>
      <c r="J79" s="124"/>
      <c r="K79" s="113"/>
      <c r="L79" s="115"/>
      <c r="M79" s="74"/>
      <c r="N79" s="75"/>
      <c r="O79" s="76"/>
      <c r="P79" s="119"/>
    </row>
    <row r="80" spans="1:16" s="166" customFormat="1">
      <c r="B80" s="167" t="s">
        <v>184</v>
      </c>
      <c r="C80" s="168" t="s">
        <v>526</v>
      </c>
      <c r="D80" s="169" t="s">
        <v>27</v>
      </c>
      <c r="E80" s="170" t="s">
        <v>303</v>
      </c>
      <c r="F80" s="170" t="s">
        <v>344</v>
      </c>
      <c r="G80" s="169"/>
      <c r="H80" s="169"/>
      <c r="I80" s="169"/>
      <c r="J80" s="168" t="s">
        <v>149</v>
      </c>
      <c r="K80" s="168" t="s">
        <v>245</v>
      </c>
      <c r="L80" s="171">
        <v>0</v>
      </c>
      <c r="M80" s="172">
        <f t="shared" ref="M80:M148" si="6">L80*M$5</f>
        <v>0</v>
      </c>
      <c r="N80" s="173">
        <v>3.7499999999999999E-2</v>
      </c>
      <c r="O80" s="174">
        <f t="shared" ref="O80:O148" si="7">L80*N80</f>
        <v>0</v>
      </c>
      <c r="P80" s="175" t="s">
        <v>464</v>
      </c>
    </row>
    <row r="81" spans="2:16" s="176" customFormat="1">
      <c r="B81" s="177" t="s">
        <v>184</v>
      </c>
      <c r="C81" s="197" t="s">
        <v>540</v>
      </c>
      <c r="D81" s="179" t="s">
        <v>507</v>
      </c>
      <c r="E81" s="180" t="s">
        <v>303</v>
      </c>
      <c r="F81" s="180"/>
      <c r="G81" s="179"/>
      <c r="H81" s="179"/>
      <c r="I81" s="179"/>
      <c r="J81" s="178"/>
      <c r="K81" s="178" t="s">
        <v>245</v>
      </c>
      <c r="L81" s="181">
        <v>2</v>
      </c>
      <c r="M81" s="182">
        <f t="shared" si="6"/>
        <v>440</v>
      </c>
      <c r="N81" s="183">
        <v>3.7499999999999999E-2</v>
      </c>
      <c r="O81" s="184">
        <f>L81*N81</f>
        <v>7.4999999999999997E-2</v>
      </c>
      <c r="P81" s="185" t="s">
        <v>464</v>
      </c>
    </row>
    <row r="82" spans="2:16">
      <c r="B82" s="112"/>
      <c r="C82" s="113"/>
      <c r="D82" s="30"/>
      <c r="E82" s="26"/>
      <c r="F82" s="26"/>
      <c r="G82" s="30"/>
      <c r="H82" s="30"/>
      <c r="I82" s="30"/>
      <c r="J82" s="113"/>
      <c r="K82" s="113"/>
      <c r="L82" s="115"/>
      <c r="M82" s="74"/>
      <c r="N82" s="75"/>
      <c r="O82" s="76"/>
      <c r="P82" s="119"/>
    </row>
    <row r="83" spans="2:16" s="166" customFormat="1">
      <c r="B83" s="167" t="s">
        <v>184</v>
      </c>
      <c r="C83" s="168" t="s">
        <v>525</v>
      </c>
      <c r="D83" s="169" t="s">
        <v>27</v>
      </c>
      <c r="E83" s="170" t="s">
        <v>303</v>
      </c>
      <c r="F83" s="170" t="s">
        <v>345</v>
      </c>
      <c r="G83" s="169"/>
      <c r="H83" s="169"/>
      <c r="I83" s="169"/>
      <c r="J83" s="168" t="s">
        <v>150</v>
      </c>
      <c r="K83" s="168" t="s">
        <v>246</v>
      </c>
      <c r="L83" s="171">
        <v>0</v>
      </c>
      <c r="M83" s="172">
        <f t="shared" si="6"/>
        <v>0</v>
      </c>
      <c r="N83" s="173">
        <v>1.44E-2</v>
      </c>
      <c r="O83" s="174">
        <f t="shared" si="7"/>
        <v>0</v>
      </c>
      <c r="P83" s="175" t="s">
        <v>460</v>
      </c>
    </row>
    <row r="84" spans="2:16" s="186" customFormat="1">
      <c r="B84" s="187" t="s">
        <v>184</v>
      </c>
      <c r="C84" s="188" t="s">
        <v>508</v>
      </c>
      <c r="D84" s="189"/>
      <c r="E84" s="190"/>
      <c r="F84" s="190"/>
      <c r="G84" s="189"/>
      <c r="H84" s="189"/>
      <c r="I84" s="189"/>
      <c r="J84" s="191"/>
      <c r="K84" s="191" t="s">
        <v>246</v>
      </c>
      <c r="L84" s="192"/>
      <c r="M84" s="193"/>
      <c r="N84" s="194"/>
      <c r="O84" s="195"/>
      <c r="P84" s="196"/>
    </row>
    <row r="85" spans="2:16">
      <c r="B85" s="112"/>
      <c r="C85" s="113"/>
      <c r="D85" s="30"/>
      <c r="E85" s="26"/>
      <c r="F85" s="26"/>
      <c r="G85" s="30"/>
      <c r="H85" s="30"/>
      <c r="I85" s="30"/>
      <c r="J85" s="113"/>
      <c r="K85" s="113"/>
      <c r="L85" s="115"/>
      <c r="M85" s="74"/>
      <c r="N85" s="75"/>
      <c r="O85" s="76"/>
      <c r="P85" s="119"/>
    </row>
    <row r="86" spans="2:16">
      <c r="B86" s="112" t="s">
        <v>184</v>
      </c>
      <c r="C86" s="165" t="s">
        <v>506</v>
      </c>
      <c r="D86" s="159" t="s">
        <v>27</v>
      </c>
      <c r="E86" s="26"/>
      <c r="F86" s="26"/>
      <c r="G86" s="30"/>
      <c r="H86" s="30"/>
      <c r="I86" s="30"/>
      <c r="J86" s="113"/>
      <c r="K86" s="113" t="s">
        <v>247</v>
      </c>
      <c r="L86" s="115">
        <v>0</v>
      </c>
      <c r="M86" s="74">
        <f t="shared" si="6"/>
        <v>0</v>
      </c>
      <c r="N86" s="75">
        <v>0</v>
      </c>
      <c r="O86" s="76">
        <f t="shared" si="7"/>
        <v>0</v>
      </c>
      <c r="P86" s="119"/>
    </row>
    <row r="87" spans="2:16">
      <c r="B87" s="112"/>
      <c r="C87" s="165"/>
      <c r="D87" s="198"/>
      <c r="E87" s="26"/>
      <c r="F87" s="26"/>
      <c r="G87" s="30"/>
      <c r="H87" s="30"/>
      <c r="I87" s="30"/>
      <c r="J87" s="113"/>
      <c r="K87" s="113"/>
      <c r="L87" s="115"/>
      <c r="M87" s="74"/>
      <c r="N87" s="75"/>
      <c r="O87" s="76"/>
      <c r="P87" s="119"/>
    </row>
    <row r="88" spans="2:16" s="166" customFormat="1">
      <c r="B88" s="167" t="s">
        <v>184</v>
      </c>
      <c r="C88" s="168" t="s">
        <v>524</v>
      </c>
      <c r="D88" s="169" t="s">
        <v>490</v>
      </c>
      <c r="E88" s="170" t="s">
        <v>346</v>
      </c>
      <c r="F88" s="170" t="s">
        <v>347</v>
      </c>
      <c r="G88" s="169"/>
      <c r="H88" s="169"/>
      <c r="I88" s="169"/>
      <c r="J88" s="168" t="s">
        <v>151</v>
      </c>
      <c r="K88" s="168" t="s">
        <v>248</v>
      </c>
      <c r="L88" s="171">
        <v>0</v>
      </c>
      <c r="M88" s="172">
        <f t="shared" si="6"/>
        <v>0</v>
      </c>
      <c r="N88" s="173">
        <v>3.7499999999999999E-2</v>
      </c>
      <c r="O88" s="174">
        <f t="shared" si="7"/>
        <v>0</v>
      </c>
      <c r="P88" s="175" t="s">
        <v>464</v>
      </c>
    </row>
    <row r="89" spans="2:16" s="176" customFormat="1">
      <c r="B89" s="177" t="s">
        <v>184</v>
      </c>
      <c r="C89" s="197" t="s">
        <v>509</v>
      </c>
      <c r="D89" s="179"/>
      <c r="E89" s="180"/>
      <c r="F89" s="180"/>
      <c r="G89" s="179"/>
      <c r="H89" s="179"/>
      <c r="I89" s="179"/>
      <c r="J89" s="178"/>
      <c r="K89" s="178" t="s">
        <v>248</v>
      </c>
      <c r="L89" s="181"/>
      <c r="M89" s="182"/>
      <c r="N89" s="183"/>
      <c r="O89" s="184"/>
      <c r="P89" s="185"/>
    </row>
    <row r="90" spans="2:16">
      <c r="B90" s="112"/>
      <c r="C90" s="113"/>
      <c r="D90" s="30"/>
      <c r="E90" s="26"/>
      <c r="F90" s="26"/>
      <c r="G90" s="30"/>
      <c r="H90" s="30"/>
      <c r="I90" s="30"/>
      <c r="J90" s="113"/>
      <c r="K90" s="113"/>
      <c r="L90" s="115"/>
      <c r="M90" s="74"/>
      <c r="N90" s="75"/>
      <c r="O90" s="76"/>
      <c r="P90" s="119"/>
    </row>
    <row r="91" spans="2:16">
      <c r="B91" s="112" t="s">
        <v>184</v>
      </c>
      <c r="C91" s="113" t="s">
        <v>74</v>
      </c>
      <c r="D91" s="30" t="s">
        <v>491</v>
      </c>
      <c r="E91" s="26" t="s">
        <v>348</v>
      </c>
      <c r="F91" s="26" t="s">
        <v>349</v>
      </c>
      <c r="G91" s="30"/>
      <c r="H91" s="30"/>
      <c r="I91" s="30"/>
      <c r="J91" s="113" t="s">
        <v>152</v>
      </c>
      <c r="K91" s="113" t="s">
        <v>249</v>
      </c>
      <c r="L91" s="115">
        <v>1</v>
      </c>
      <c r="M91" s="74">
        <f t="shared" si="6"/>
        <v>220</v>
      </c>
      <c r="N91" s="75">
        <v>0.04</v>
      </c>
      <c r="O91" s="76">
        <f t="shared" si="7"/>
        <v>0.04</v>
      </c>
      <c r="P91" s="119" t="s">
        <v>459</v>
      </c>
    </row>
    <row r="92" spans="2:16">
      <c r="B92" s="125" t="s">
        <v>185</v>
      </c>
      <c r="C92" s="9" t="s">
        <v>75</v>
      </c>
      <c r="D92" s="30" t="s">
        <v>424</v>
      </c>
      <c r="E92" s="26" t="s">
        <v>350</v>
      </c>
      <c r="F92" s="26" t="s">
        <v>351</v>
      </c>
      <c r="G92" s="30"/>
      <c r="H92" s="30"/>
      <c r="I92" s="30"/>
      <c r="J92" s="23" t="s">
        <v>153</v>
      </c>
      <c r="K92" s="16" t="s">
        <v>195</v>
      </c>
      <c r="L92" s="10">
        <v>1</v>
      </c>
      <c r="M92" s="74">
        <f t="shared" si="6"/>
        <v>220</v>
      </c>
      <c r="N92" s="75">
        <v>0.36299999999999999</v>
      </c>
      <c r="O92" s="76">
        <f t="shared" si="7"/>
        <v>0.36299999999999999</v>
      </c>
      <c r="P92" s="119" t="s">
        <v>460</v>
      </c>
    </row>
    <row r="93" spans="2:16">
      <c r="B93" s="125" t="s">
        <v>185</v>
      </c>
      <c r="C93" s="9" t="s">
        <v>76</v>
      </c>
      <c r="D93" s="30" t="s">
        <v>425</v>
      </c>
      <c r="E93" s="26" t="s">
        <v>285</v>
      </c>
      <c r="F93" s="26" t="s">
        <v>470</v>
      </c>
      <c r="G93" s="30"/>
      <c r="H93" s="30"/>
      <c r="I93" s="30"/>
      <c r="J93" s="23" t="s">
        <v>154</v>
      </c>
      <c r="K93" s="16" t="s">
        <v>202</v>
      </c>
      <c r="L93" s="10">
        <v>1</v>
      </c>
      <c r="M93" s="74">
        <f t="shared" si="6"/>
        <v>220</v>
      </c>
      <c r="N93" s="75">
        <v>0.14949999999999999</v>
      </c>
      <c r="O93" s="76">
        <f t="shared" si="7"/>
        <v>0.14949999999999999</v>
      </c>
      <c r="P93" s="120" t="s">
        <v>469</v>
      </c>
    </row>
    <row r="94" spans="2:16">
      <c r="B94" s="125" t="s">
        <v>185</v>
      </c>
      <c r="C94" s="9" t="s">
        <v>77</v>
      </c>
      <c r="D94" s="30" t="s">
        <v>426</v>
      </c>
      <c r="E94" s="26" t="s">
        <v>290</v>
      </c>
      <c r="F94" s="26" t="s">
        <v>352</v>
      </c>
      <c r="G94" s="30"/>
      <c r="H94" s="30"/>
      <c r="I94" s="30"/>
      <c r="J94" s="23" t="s">
        <v>155</v>
      </c>
      <c r="K94" s="16" t="s">
        <v>250</v>
      </c>
      <c r="L94" s="10">
        <v>2</v>
      </c>
      <c r="M94" s="74">
        <f t="shared" si="6"/>
        <v>440</v>
      </c>
      <c r="N94" s="75">
        <v>0.1086</v>
      </c>
      <c r="O94" s="76">
        <f t="shared" si="7"/>
        <v>0.2172</v>
      </c>
      <c r="P94" s="119" t="s">
        <v>468</v>
      </c>
    </row>
    <row r="95" spans="2:16">
      <c r="B95" s="125" t="s">
        <v>185</v>
      </c>
      <c r="C95" s="9" t="s">
        <v>78</v>
      </c>
      <c r="D95" s="30" t="s">
        <v>427</v>
      </c>
      <c r="E95" s="26" t="s">
        <v>285</v>
      </c>
      <c r="F95" s="26" t="s">
        <v>472</v>
      </c>
      <c r="G95" s="30"/>
      <c r="H95" s="30"/>
      <c r="I95" s="30"/>
      <c r="J95" s="23" t="s">
        <v>156</v>
      </c>
      <c r="K95" s="9" t="s">
        <v>224</v>
      </c>
      <c r="L95" s="10">
        <v>1</v>
      </c>
      <c r="M95" s="74">
        <f t="shared" si="6"/>
        <v>220</v>
      </c>
      <c r="N95" s="75">
        <v>6.7000000000000004E-2</v>
      </c>
      <c r="O95" s="76">
        <f t="shared" si="7"/>
        <v>6.7000000000000004E-2</v>
      </c>
      <c r="P95" s="120" t="s">
        <v>471</v>
      </c>
    </row>
    <row r="96" spans="2:16">
      <c r="B96" s="125" t="s">
        <v>185</v>
      </c>
      <c r="C96" s="9" t="s">
        <v>79</v>
      </c>
      <c r="D96" s="30" t="s">
        <v>428</v>
      </c>
      <c r="E96" s="26" t="s">
        <v>285</v>
      </c>
      <c r="F96" s="26" t="s">
        <v>353</v>
      </c>
      <c r="G96" s="30"/>
      <c r="H96" s="30"/>
      <c r="I96" s="30"/>
      <c r="J96" s="23" t="s">
        <v>157</v>
      </c>
      <c r="K96" s="9" t="s">
        <v>251</v>
      </c>
      <c r="L96" s="10">
        <v>3</v>
      </c>
      <c r="M96" s="74">
        <f t="shared" si="6"/>
        <v>660</v>
      </c>
      <c r="N96" s="75">
        <v>0.125</v>
      </c>
      <c r="O96" s="76">
        <f t="shared" si="7"/>
        <v>0.375</v>
      </c>
      <c r="P96" s="119" t="s">
        <v>460</v>
      </c>
    </row>
    <row r="97" spans="2:18">
      <c r="B97" s="125" t="s">
        <v>185</v>
      </c>
      <c r="C97" s="9" t="s">
        <v>80</v>
      </c>
      <c r="D97" s="30" t="s">
        <v>429</v>
      </c>
      <c r="E97" s="26" t="s">
        <v>303</v>
      </c>
      <c r="F97" s="26" t="s">
        <v>354</v>
      </c>
      <c r="G97" s="30"/>
      <c r="H97" s="30"/>
      <c r="I97" s="30"/>
      <c r="J97" s="23" t="s">
        <v>158</v>
      </c>
      <c r="K97" s="9" t="s">
        <v>211</v>
      </c>
      <c r="L97" s="10">
        <v>1</v>
      </c>
      <c r="M97" s="74">
        <f t="shared" si="6"/>
        <v>220</v>
      </c>
      <c r="N97" s="75">
        <v>0.02</v>
      </c>
      <c r="O97" s="76">
        <f t="shared" si="7"/>
        <v>0.02</v>
      </c>
      <c r="P97" s="119" t="s">
        <v>464</v>
      </c>
    </row>
    <row r="98" spans="2:18">
      <c r="B98" s="125" t="s">
        <v>185</v>
      </c>
      <c r="C98" s="9" t="s">
        <v>81</v>
      </c>
      <c r="D98" s="30" t="s">
        <v>430</v>
      </c>
      <c r="E98" s="26" t="s">
        <v>303</v>
      </c>
      <c r="F98" s="26" t="s">
        <v>355</v>
      </c>
      <c r="G98" s="30"/>
      <c r="H98" s="30"/>
      <c r="I98" s="30"/>
      <c r="J98" s="23" t="s">
        <v>159</v>
      </c>
      <c r="K98" s="9" t="s">
        <v>252</v>
      </c>
      <c r="L98" s="10">
        <v>1</v>
      </c>
      <c r="M98" s="74">
        <f t="shared" si="6"/>
        <v>220</v>
      </c>
      <c r="N98" s="75">
        <v>1.4319999999999999E-2</v>
      </c>
      <c r="O98" s="76">
        <f t="shared" si="7"/>
        <v>1.4319999999999999E-2</v>
      </c>
      <c r="P98" s="119" t="s">
        <v>460</v>
      </c>
    </row>
    <row r="99" spans="2:18">
      <c r="B99" s="125" t="s">
        <v>185</v>
      </c>
      <c r="C99" s="11" t="s">
        <v>39</v>
      </c>
      <c r="D99" s="30" t="s">
        <v>393</v>
      </c>
      <c r="E99" s="26" t="s">
        <v>301</v>
      </c>
      <c r="F99" s="26" t="s">
        <v>302</v>
      </c>
      <c r="G99" s="30"/>
      <c r="H99" s="30"/>
      <c r="I99" s="30"/>
      <c r="J99" s="9" t="s">
        <v>112</v>
      </c>
      <c r="K99" s="9" t="s">
        <v>210</v>
      </c>
      <c r="L99" s="10">
        <v>1</v>
      </c>
      <c r="M99" s="74">
        <f t="shared" si="6"/>
        <v>220</v>
      </c>
      <c r="N99" s="75">
        <v>0.186</v>
      </c>
      <c r="O99" s="76">
        <f t="shared" si="7"/>
        <v>0.186</v>
      </c>
      <c r="P99" s="119" t="s">
        <v>473</v>
      </c>
    </row>
    <row r="100" spans="2:18">
      <c r="B100" s="125" t="s">
        <v>185</v>
      </c>
      <c r="C100" s="11" t="s">
        <v>82</v>
      </c>
      <c r="D100" s="30" t="s">
        <v>431</v>
      </c>
      <c r="E100" s="26" t="s">
        <v>356</v>
      </c>
      <c r="F100" s="26" t="s">
        <v>357</v>
      </c>
      <c r="G100" s="30"/>
      <c r="H100" s="30"/>
      <c r="I100" s="30"/>
      <c r="J100" s="9" t="s">
        <v>160</v>
      </c>
      <c r="K100" s="16" t="s">
        <v>253</v>
      </c>
      <c r="L100" s="10">
        <v>1</v>
      </c>
      <c r="M100" s="74">
        <f t="shared" si="6"/>
        <v>220</v>
      </c>
      <c r="N100" s="75">
        <v>1.39</v>
      </c>
      <c r="O100" s="76">
        <f t="shared" si="7"/>
        <v>1.39</v>
      </c>
      <c r="P100" s="119" t="s">
        <v>474</v>
      </c>
    </row>
    <row r="101" spans="2:18">
      <c r="B101" s="125" t="s">
        <v>185</v>
      </c>
      <c r="C101" s="9" t="s">
        <v>83</v>
      </c>
      <c r="D101" s="30" t="s">
        <v>432</v>
      </c>
      <c r="E101" s="26" t="s">
        <v>287</v>
      </c>
      <c r="F101" s="26" t="s">
        <v>358</v>
      </c>
      <c r="G101" s="30"/>
      <c r="H101" s="30"/>
      <c r="I101" s="30"/>
      <c r="J101" s="23" t="s">
        <v>161</v>
      </c>
      <c r="K101" s="16" t="s">
        <v>254</v>
      </c>
      <c r="L101" s="10">
        <v>1</v>
      </c>
      <c r="M101" s="74">
        <f t="shared" si="6"/>
        <v>220</v>
      </c>
      <c r="N101" s="75">
        <v>5.7190000000000003</v>
      </c>
      <c r="O101" s="76">
        <f t="shared" si="7"/>
        <v>5.7190000000000003</v>
      </c>
      <c r="P101" s="119" t="s">
        <v>460</v>
      </c>
    </row>
    <row r="102" spans="2:18">
      <c r="B102" s="125" t="s">
        <v>185</v>
      </c>
      <c r="C102" s="9" t="s">
        <v>84</v>
      </c>
      <c r="D102" s="30" t="s">
        <v>433</v>
      </c>
      <c r="E102" s="26" t="s">
        <v>287</v>
      </c>
      <c r="F102" s="26" t="s">
        <v>359</v>
      </c>
      <c r="G102" s="30"/>
      <c r="H102" s="30"/>
      <c r="I102" s="30"/>
      <c r="J102" s="11" t="s">
        <v>162</v>
      </c>
      <c r="K102" s="16" t="s">
        <v>200</v>
      </c>
      <c r="L102" s="10">
        <v>1</v>
      </c>
      <c r="M102" s="74">
        <f t="shared" si="6"/>
        <v>220</v>
      </c>
      <c r="N102" s="75">
        <v>1.35</v>
      </c>
      <c r="O102" s="76">
        <f t="shared" si="7"/>
        <v>1.35</v>
      </c>
      <c r="P102" s="119" t="s">
        <v>459</v>
      </c>
    </row>
    <row r="103" spans="2:18">
      <c r="B103" s="125" t="s">
        <v>185</v>
      </c>
      <c r="C103" s="16" t="s">
        <v>85</v>
      </c>
      <c r="D103" s="30" t="s">
        <v>445</v>
      </c>
      <c r="E103" s="26"/>
      <c r="F103" s="26"/>
      <c r="G103" s="30"/>
      <c r="H103" s="30"/>
      <c r="I103" s="30"/>
      <c r="J103" s="23"/>
      <c r="K103" s="16"/>
      <c r="L103" s="10">
        <v>1</v>
      </c>
      <c r="M103" s="74">
        <f t="shared" si="6"/>
        <v>220</v>
      </c>
      <c r="N103" s="82">
        <v>0</v>
      </c>
      <c r="O103" s="76">
        <f t="shared" si="7"/>
        <v>0</v>
      </c>
      <c r="P103" s="121"/>
    </row>
    <row r="104" spans="2:18">
      <c r="B104" s="126" t="s">
        <v>185</v>
      </c>
      <c r="C104" s="24" t="s">
        <v>86</v>
      </c>
      <c r="D104" s="30" t="s">
        <v>434</v>
      </c>
      <c r="E104" s="26" t="s">
        <v>360</v>
      </c>
      <c r="F104" s="26" t="s">
        <v>361</v>
      </c>
      <c r="G104" s="30"/>
      <c r="H104" s="30"/>
      <c r="I104" s="30"/>
      <c r="J104" s="24" t="s">
        <v>163</v>
      </c>
      <c r="K104" s="17" t="s">
        <v>208</v>
      </c>
      <c r="L104" s="12">
        <v>1</v>
      </c>
      <c r="M104" s="74">
        <f t="shared" si="6"/>
        <v>220</v>
      </c>
      <c r="N104" s="75">
        <v>0.877</v>
      </c>
      <c r="O104" s="76">
        <f t="shared" si="7"/>
        <v>0.877</v>
      </c>
      <c r="P104" s="119" t="s">
        <v>460</v>
      </c>
    </row>
    <row r="105" spans="2:18">
      <c r="B105" s="127" t="s">
        <v>186</v>
      </c>
      <c r="C105" s="128" t="s">
        <v>87</v>
      </c>
      <c r="D105" s="30" t="s">
        <v>435</v>
      </c>
      <c r="E105" s="26" t="s">
        <v>362</v>
      </c>
      <c r="F105" s="26" t="s">
        <v>363</v>
      </c>
      <c r="G105" s="30"/>
      <c r="H105" s="30"/>
      <c r="I105" s="30"/>
      <c r="J105" s="128" t="s">
        <v>164</v>
      </c>
      <c r="K105" s="128" t="s">
        <v>255</v>
      </c>
      <c r="L105" s="7">
        <v>2</v>
      </c>
      <c r="M105" s="74">
        <f t="shared" si="6"/>
        <v>440</v>
      </c>
      <c r="N105" s="75">
        <v>0.30359999999999998</v>
      </c>
      <c r="O105" s="76">
        <f t="shared" si="7"/>
        <v>0.60719999999999996</v>
      </c>
      <c r="P105" s="120" t="s">
        <v>475</v>
      </c>
    </row>
    <row r="106" spans="2:18">
      <c r="B106" s="127" t="s">
        <v>186</v>
      </c>
      <c r="C106" s="128" t="s">
        <v>87</v>
      </c>
      <c r="D106" s="30" t="s">
        <v>435</v>
      </c>
      <c r="E106" s="26" t="s">
        <v>362</v>
      </c>
      <c r="F106" s="26" t="s">
        <v>363</v>
      </c>
      <c r="G106" s="30"/>
      <c r="H106" s="30"/>
      <c r="I106" s="30"/>
      <c r="J106" s="128" t="s">
        <v>164</v>
      </c>
      <c r="K106" s="128" t="s">
        <v>256</v>
      </c>
      <c r="L106" s="7">
        <v>2</v>
      </c>
      <c r="M106" s="74">
        <f t="shared" si="6"/>
        <v>440</v>
      </c>
      <c r="N106" s="75">
        <v>0.30359999999999998</v>
      </c>
      <c r="O106" s="76">
        <f t="shared" si="7"/>
        <v>0.60719999999999996</v>
      </c>
      <c r="P106" s="120" t="s">
        <v>475</v>
      </c>
    </row>
    <row r="107" spans="2:18">
      <c r="B107" s="127" t="s">
        <v>186</v>
      </c>
      <c r="C107" s="128" t="s">
        <v>27</v>
      </c>
      <c r="D107" s="160" t="s">
        <v>27</v>
      </c>
      <c r="E107" s="26"/>
      <c r="F107" s="26"/>
      <c r="G107" s="30"/>
      <c r="H107" s="30"/>
      <c r="I107" s="30"/>
      <c r="J107" s="128"/>
      <c r="K107" s="128" t="s">
        <v>257</v>
      </c>
      <c r="L107" s="7">
        <v>1</v>
      </c>
      <c r="M107" s="74">
        <f t="shared" si="6"/>
        <v>220</v>
      </c>
      <c r="N107" s="75">
        <v>0</v>
      </c>
      <c r="O107" s="76">
        <f t="shared" si="7"/>
        <v>0</v>
      </c>
      <c r="P107" s="120"/>
    </row>
    <row r="108" spans="2:18">
      <c r="B108" s="127" t="s">
        <v>186</v>
      </c>
      <c r="C108" s="113" t="s">
        <v>55</v>
      </c>
      <c r="D108" s="30" t="s">
        <v>408</v>
      </c>
      <c r="E108" s="26" t="s">
        <v>285</v>
      </c>
      <c r="F108" s="26" t="s">
        <v>476</v>
      </c>
      <c r="G108" s="30"/>
      <c r="H108" s="30"/>
      <c r="I108" s="30"/>
      <c r="J108" s="113" t="s">
        <v>128</v>
      </c>
      <c r="K108" s="128" t="s">
        <v>258</v>
      </c>
      <c r="L108" s="7">
        <v>1</v>
      </c>
      <c r="M108" s="74">
        <f t="shared" si="6"/>
        <v>220</v>
      </c>
      <c r="N108" s="75">
        <v>9.8000000000000004E-2</v>
      </c>
      <c r="O108" s="76">
        <f t="shared" si="7"/>
        <v>9.8000000000000004E-2</v>
      </c>
      <c r="P108" s="120" t="s">
        <v>461</v>
      </c>
      <c r="R108" s="158" t="s">
        <v>498</v>
      </c>
    </row>
    <row r="109" spans="2:18">
      <c r="B109" s="127" t="s">
        <v>186</v>
      </c>
      <c r="C109" s="113" t="s">
        <v>56</v>
      </c>
      <c r="D109" s="30" t="s">
        <v>409</v>
      </c>
      <c r="E109" s="26" t="s">
        <v>321</v>
      </c>
      <c r="F109" s="26" t="s">
        <v>322</v>
      </c>
      <c r="G109" s="30"/>
      <c r="H109" s="30"/>
      <c r="I109" s="30"/>
      <c r="J109" s="113" t="s">
        <v>129</v>
      </c>
      <c r="K109" s="128" t="s">
        <v>259</v>
      </c>
      <c r="L109" s="7">
        <v>3</v>
      </c>
      <c r="M109" s="74">
        <f t="shared" si="6"/>
        <v>660</v>
      </c>
      <c r="N109" s="75">
        <v>1.5</v>
      </c>
      <c r="O109" s="76">
        <f t="shared" si="7"/>
        <v>4.5</v>
      </c>
      <c r="P109" s="120" t="s">
        <v>477</v>
      </c>
    </row>
    <row r="110" spans="2:18">
      <c r="B110" s="127" t="s">
        <v>186</v>
      </c>
      <c r="C110" s="128" t="s">
        <v>27</v>
      </c>
      <c r="D110" s="160" t="s">
        <v>27</v>
      </c>
      <c r="E110" s="26"/>
      <c r="F110" s="26"/>
      <c r="G110" s="30"/>
      <c r="H110" s="30"/>
      <c r="I110" s="30"/>
      <c r="J110" s="128"/>
      <c r="K110" s="128" t="s">
        <v>260</v>
      </c>
      <c r="L110" s="7">
        <v>1</v>
      </c>
      <c r="M110" s="74">
        <f t="shared" si="6"/>
        <v>220</v>
      </c>
      <c r="N110" s="75">
        <v>0</v>
      </c>
      <c r="O110" s="76">
        <f t="shared" si="7"/>
        <v>0</v>
      </c>
      <c r="P110" s="121"/>
    </row>
    <row r="111" spans="2:18">
      <c r="B111" s="127" t="s">
        <v>186</v>
      </c>
      <c r="C111" s="128" t="s">
        <v>27</v>
      </c>
      <c r="D111" s="160" t="s">
        <v>27</v>
      </c>
      <c r="E111" s="26"/>
      <c r="F111" s="26"/>
      <c r="G111" s="30"/>
      <c r="H111" s="30"/>
      <c r="I111" s="30"/>
      <c r="J111" s="128"/>
      <c r="K111" s="128" t="s">
        <v>261</v>
      </c>
      <c r="L111" s="7">
        <v>1</v>
      </c>
      <c r="M111" s="74">
        <f t="shared" si="6"/>
        <v>220</v>
      </c>
      <c r="N111" s="75">
        <v>0</v>
      </c>
      <c r="O111" s="76">
        <f t="shared" si="7"/>
        <v>0</v>
      </c>
      <c r="P111" s="121"/>
    </row>
    <row r="112" spans="2:18">
      <c r="B112" s="127" t="s">
        <v>186</v>
      </c>
      <c r="C112" s="128" t="s">
        <v>88</v>
      </c>
      <c r="D112" s="30" t="s">
        <v>436</v>
      </c>
      <c r="E112" s="26" t="s">
        <v>295</v>
      </c>
      <c r="F112" s="26" t="s">
        <v>364</v>
      </c>
      <c r="G112" s="30"/>
      <c r="H112" s="30"/>
      <c r="I112" s="30"/>
      <c r="J112" s="128" t="s">
        <v>165</v>
      </c>
      <c r="K112" s="128" t="s">
        <v>262</v>
      </c>
      <c r="L112" s="7">
        <v>2</v>
      </c>
      <c r="M112" s="74">
        <f t="shared" si="6"/>
        <v>440</v>
      </c>
      <c r="N112" s="75">
        <v>3.6999999999999998E-2</v>
      </c>
      <c r="O112" s="76">
        <f t="shared" si="7"/>
        <v>7.3999999999999996E-2</v>
      </c>
      <c r="P112" s="119" t="s">
        <v>464</v>
      </c>
    </row>
    <row r="113" spans="1:16" s="326" customFormat="1">
      <c r="B113" s="327" t="s">
        <v>186</v>
      </c>
      <c r="C113" s="328" t="s">
        <v>547</v>
      </c>
      <c r="D113" s="329" t="s">
        <v>437</v>
      </c>
      <c r="E113" s="313" t="s">
        <v>338</v>
      </c>
      <c r="F113" s="313" t="s">
        <v>365</v>
      </c>
      <c r="G113" s="329"/>
      <c r="H113" s="329"/>
      <c r="I113" s="329"/>
      <c r="J113" s="330" t="s">
        <v>166</v>
      </c>
      <c r="K113" s="330" t="s">
        <v>263</v>
      </c>
      <c r="L113" s="331">
        <v>0</v>
      </c>
      <c r="M113" s="317">
        <f t="shared" si="6"/>
        <v>0</v>
      </c>
      <c r="N113" s="318">
        <v>0.94499999999999995</v>
      </c>
      <c r="O113" s="319">
        <f t="shared" si="7"/>
        <v>0</v>
      </c>
      <c r="P113" s="332" t="s">
        <v>464</v>
      </c>
    </row>
    <row r="114" spans="1:16" s="326" customFormat="1">
      <c r="B114" s="327" t="s">
        <v>186</v>
      </c>
      <c r="C114" s="328" t="s">
        <v>548</v>
      </c>
      <c r="D114" s="329" t="s">
        <v>437</v>
      </c>
      <c r="E114" s="313" t="s">
        <v>338</v>
      </c>
      <c r="F114" s="313" t="s">
        <v>365</v>
      </c>
      <c r="G114" s="329"/>
      <c r="H114" s="329"/>
      <c r="I114" s="329"/>
      <c r="J114" s="330" t="s">
        <v>166</v>
      </c>
      <c r="K114" s="330" t="s">
        <v>264</v>
      </c>
      <c r="L114" s="331">
        <v>0</v>
      </c>
      <c r="M114" s="317">
        <f t="shared" si="6"/>
        <v>0</v>
      </c>
      <c r="N114" s="318">
        <v>0.94499999999999995</v>
      </c>
      <c r="O114" s="319">
        <f t="shared" si="7"/>
        <v>0</v>
      </c>
      <c r="P114" s="332" t="s">
        <v>464</v>
      </c>
    </row>
    <row r="115" spans="1:16">
      <c r="B115" s="127" t="s">
        <v>186</v>
      </c>
      <c r="C115" s="13" t="s">
        <v>89</v>
      </c>
      <c r="D115" s="30"/>
      <c r="E115" s="26" t="s">
        <v>338</v>
      </c>
      <c r="F115" s="26" t="s">
        <v>545</v>
      </c>
      <c r="G115" s="30"/>
      <c r="H115" s="30"/>
      <c r="I115" s="30"/>
      <c r="J115" s="325" t="s">
        <v>549</v>
      </c>
      <c r="K115" s="128" t="s">
        <v>546</v>
      </c>
      <c r="L115" s="7">
        <v>2</v>
      </c>
      <c r="M115" s="74">
        <f t="shared" ref="M115" si="8">L115*M$5</f>
        <v>440</v>
      </c>
      <c r="N115" s="75">
        <v>0.94499999999999995</v>
      </c>
      <c r="O115" s="76">
        <f t="shared" ref="O115" si="9">L115*N115</f>
        <v>1.89</v>
      </c>
      <c r="P115" s="119" t="s">
        <v>550</v>
      </c>
    </row>
    <row r="116" spans="1:16">
      <c r="B116" s="127" t="s">
        <v>186</v>
      </c>
      <c r="C116" s="13" t="s">
        <v>90</v>
      </c>
      <c r="D116" s="30" t="s">
        <v>445</v>
      </c>
      <c r="E116" s="26"/>
      <c r="F116" s="26"/>
      <c r="G116" s="30"/>
      <c r="H116" s="30"/>
      <c r="I116" s="30"/>
      <c r="J116" s="128"/>
      <c r="K116" s="128" t="s">
        <v>265</v>
      </c>
      <c r="L116" s="7">
        <v>1</v>
      </c>
      <c r="M116" s="74">
        <f t="shared" si="6"/>
        <v>220</v>
      </c>
      <c r="N116" s="75">
        <v>0</v>
      </c>
      <c r="O116" s="76">
        <f t="shared" si="7"/>
        <v>0</v>
      </c>
      <c r="P116" s="119"/>
    </row>
    <row r="117" spans="1:16">
      <c r="B117" s="127" t="s">
        <v>186</v>
      </c>
      <c r="C117" s="13" t="s">
        <v>90</v>
      </c>
      <c r="D117" s="30" t="s">
        <v>445</v>
      </c>
      <c r="E117" s="26"/>
      <c r="F117" s="26"/>
      <c r="G117" s="30"/>
      <c r="H117" s="30"/>
      <c r="I117" s="30"/>
      <c r="J117" s="128"/>
      <c r="K117" s="128" t="s">
        <v>266</v>
      </c>
      <c r="L117" s="7">
        <v>1</v>
      </c>
      <c r="M117" s="74">
        <f t="shared" si="6"/>
        <v>220</v>
      </c>
      <c r="N117" s="75">
        <v>0</v>
      </c>
      <c r="O117" s="76">
        <f t="shared" si="7"/>
        <v>0</v>
      </c>
      <c r="P117" s="121"/>
    </row>
    <row r="118" spans="1:16" s="290" customFormat="1">
      <c r="A118" s="278"/>
      <c r="B118" s="291" t="s">
        <v>186</v>
      </c>
      <c r="C118" s="284" t="s">
        <v>71</v>
      </c>
      <c r="D118" s="281" t="s">
        <v>422</v>
      </c>
      <c r="E118" s="282" t="s">
        <v>341</v>
      </c>
      <c r="F118" s="282" t="s">
        <v>342</v>
      </c>
      <c r="G118" s="281"/>
      <c r="H118" s="281"/>
      <c r="I118" s="281"/>
      <c r="J118" s="284" t="s">
        <v>146</v>
      </c>
      <c r="K118" s="284"/>
      <c r="L118" s="285">
        <v>2</v>
      </c>
      <c r="M118" s="286">
        <f t="shared" si="6"/>
        <v>440</v>
      </c>
      <c r="N118" s="287">
        <v>0</v>
      </c>
      <c r="O118" s="288">
        <f t="shared" si="7"/>
        <v>0</v>
      </c>
      <c r="P118" s="289"/>
    </row>
    <row r="119" spans="1:16" s="290" customFormat="1">
      <c r="A119" s="278"/>
      <c r="B119" s="291" t="s">
        <v>186</v>
      </c>
      <c r="C119" s="280" t="s">
        <v>536</v>
      </c>
      <c r="D119" s="281"/>
      <c r="E119" s="282"/>
      <c r="F119" s="282"/>
      <c r="G119" s="281"/>
      <c r="H119" s="281"/>
      <c r="I119" s="281" t="s">
        <v>458</v>
      </c>
      <c r="J119" s="283" t="s">
        <v>537</v>
      </c>
      <c r="K119" s="284" t="s">
        <v>538</v>
      </c>
      <c r="L119" s="285"/>
      <c r="M119" s="286"/>
      <c r="N119" s="287"/>
      <c r="O119" s="288"/>
      <c r="P119" s="289" t="s">
        <v>458</v>
      </c>
    </row>
    <row r="120" spans="1:16" s="290" customFormat="1">
      <c r="A120" s="278"/>
      <c r="B120" s="291" t="s">
        <v>186</v>
      </c>
      <c r="C120" s="280" t="s">
        <v>539</v>
      </c>
      <c r="D120" s="281"/>
      <c r="E120" s="282"/>
      <c r="F120" s="282"/>
      <c r="G120" s="281"/>
      <c r="H120" s="281"/>
      <c r="I120" s="281"/>
      <c r="J120" s="284"/>
      <c r="K120" s="284" t="s">
        <v>538</v>
      </c>
      <c r="L120" s="285"/>
      <c r="M120" s="286"/>
      <c r="N120" s="287"/>
      <c r="O120" s="288"/>
      <c r="P120" s="289"/>
    </row>
    <row r="121" spans="1:16">
      <c r="B121" s="129" t="s">
        <v>186</v>
      </c>
      <c r="C121" s="130" t="s">
        <v>514</v>
      </c>
      <c r="D121" s="159" t="s">
        <v>510</v>
      </c>
      <c r="E121" s="26" t="s">
        <v>511</v>
      </c>
      <c r="F121" s="26"/>
      <c r="G121" s="30"/>
      <c r="H121" s="30"/>
      <c r="I121" s="30"/>
      <c r="J121" s="130" t="s">
        <v>167</v>
      </c>
      <c r="K121" s="130" t="s">
        <v>267</v>
      </c>
      <c r="L121" s="14">
        <v>1</v>
      </c>
      <c r="M121" s="74">
        <f t="shared" si="6"/>
        <v>220</v>
      </c>
      <c r="N121" s="75">
        <v>0</v>
      </c>
      <c r="O121" s="76">
        <f t="shared" si="7"/>
        <v>0</v>
      </c>
      <c r="P121" s="121"/>
    </row>
    <row r="122" spans="1:16">
      <c r="B122" s="127" t="s">
        <v>186</v>
      </c>
      <c r="C122" s="131" t="s">
        <v>91</v>
      </c>
      <c r="D122" s="30" t="s">
        <v>495</v>
      </c>
      <c r="E122" s="26" t="s">
        <v>335</v>
      </c>
      <c r="F122" s="26" t="s">
        <v>366</v>
      </c>
      <c r="G122" s="30"/>
      <c r="H122" s="30"/>
      <c r="I122" s="30"/>
      <c r="J122" s="18" t="s">
        <v>168</v>
      </c>
      <c r="K122" s="131" t="s">
        <v>239</v>
      </c>
      <c r="L122" s="7">
        <v>2</v>
      </c>
      <c r="M122" s="74">
        <f t="shared" si="6"/>
        <v>440</v>
      </c>
      <c r="N122" s="75">
        <v>2.0099999999999998</v>
      </c>
      <c r="O122" s="76">
        <f t="shared" si="7"/>
        <v>4.0199999999999996</v>
      </c>
      <c r="P122" s="119" t="s">
        <v>483</v>
      </c>
    </row>
    <row r="123" spans="1:16">
      <c r="B123" s="127" t="s">
        <v>186</v>
      </c>
      <c r="C123" s="132" t="s">
        <v>69</v>
      </c>
      <c r="D123" s="30" t="s">
        <v>419</v>
      </c>
      <c r="E123" s="26" t="s">
        <v>337</v>
      </c>
      <c r="F123" s="26" t="s">
        <v>478</v>
      </c>
      <c r="G123" s="30"/>
      <c r="H123" s="30"/>
      <c r="I123" s="30"/>
      <c r="J123" s="132" t="s">
        <v>143</v>
      </c>
      <c r="K123" s="131" t="s">
        <v>268</v>
      </c>
      <c r="L123" s="15">
        <v>4</v>
      </c>
      <c r="M123" s="74">
        <f t="shared" si="6"/>
        <v>880</v>
      </c>
      <c r="N123" s="75">
        <v>3.39</v>
      </c>
      <c r="O123" s="76">
        <f t="shared" si="7"/>
        <v>13.56</v>
      </c>
      <c r="P123" s="120" t="s">
        <v>479</v>
      </c>
    </row>
    <row r="124" spans="1:16">
      <c r="B124" s="127" t="s">
        <v>186</v>
      </c>
      <c r="C124" s="128" t="s">
        <v>27</v>
      </c>
      <c r="D124" s="32"/>
      <c r="E124" s="26" t="s">
        <v>303</v>
      </c>
      <c r="F124" s="26" t="s">
        <v>367</v>
      </c>
      <c r="G124" s="30"/>
      <c r="H124" s="30"/>
      <c r="I124" s="30"/>
      <c r="J124" s="128" t="s">
        <v>169</v>
      </c>
      <c r="K124" s="128" t="s">
        <v>269</v>
      </c>
      <c r="L124" s="7">
        <v>1</v>
      </c>
      <c r="M124" s="74">
        <f t="shared" si="6"/>
        <v>220</v>
      </c>
      <c r="N124" s="75">
        <v>1.8200000000000001E-2</v>
      </c>
      <c r="O124" s="76">
        <f t="shared" si="7"/>
        <v>1.8200000000000001E-2</v>
      </c>
      <c r="P124" s="119" t="s">
        <v>480</v>
      </c>
    </row>
    <row r="125" spans="1:16">
      <c r="B125" s="127" t="s">
        <v>186</v>
      </c>
      <c r="C125" s="128" t="s">
        <v>27</v>
      </c>
      <c r="D125" s="32"/>
      <c r="E125" s="26" t="s">
        <v>303</v>
      </c>
      <c r="F125" s="26" t="s">
        <v>368</v>
      </c>
      <c r="G125" s="30"/>
      <c r="H125" s="30"/>
      <c r="I125" s="30"/>
      <c r="J125" s="128" t="s">
        <v>170</v>
      </c>
      <c r="K125" s="128" t="s">
        <v>270</v>
      </c>
      <c r="L125" s="7">
        <v>1</v>
      </c>
      <c r="M125" s="74">
        <f t="shared" si="6"/>
        <v>220</v>
      </c>
      <c r="N125" s="75">
        <v>1.7500000000000002E-2</v>
      </c>
      <c r="O125" s="76">
        <f t="shared" si="7"/>
        <v>1.7500000000000002E-2</v>
      </c>
      <c r="P125" s="119" t="s">
        <v>480</v>
      </c>
    </row>
    <row r="126" spans="1:16">
      <c r="B126" s="127" t="s">
        <v>186</v>
      </c>
      <c r="C126" s="128" t="s">
        <v>27</v>
      </c>
      <c r="D126" s="32"/>
      <c r="E126" s="26" t="s">
        <v>303</v>
      </c>
      <c r="F126" s="26" t="s">
        <v>369</v>
      </c>
      <c r="G126" s="30"/>
      <c r="H126" s="30"/>
      <c r="I126" s="30"/>
      <c r="J126" s="128" t="s">
        <v>171</v>
      </c>
      <c r="K126" s="128" t="s">
        <v>271</v>
      </c>
      <c r="L126" s="7">
        <v>1</v>
      </c>
      <c r="M126" s="74">
        <f t="shared" si="6"/>
        <v>220</v>
      </c>
      <c r="N126" s="75">
        <v>1.95E-2</v>
      </c>
      <c r="O126" s="76">
        <f t="shared" si="7"/>
        <v>1.95E-2</v>
      </c>
      <c r="P126" s="119" t="s">
        <v>480</v>
      </c>
    </row>
    <row r="127" spans="1:16">
      <c r="B127" s="127" t="s">
        <v>186</v>
      </c>
      <c r="C127" s="128" t="s">
        <v>92</v>
      </c>
      <c r="D127" s="30" t="s">
        <v>492</v>
      </c>
      <c r="E127" s="26" t="s">
        <v>303</v>
      </c>
      <c r="F127" s="26" t="s">
        <v>370</v>
      </c>
      <c r="G127" s="30"/>
      <c r="H127" s="30"/>
      <c r="I127" s="30"/>
      <c r="J127" s="128" t="s">
        <v>172</v>
      </c>
      <c r="K127" s="128" t="s">
        <v>272</v>
      </c>
      <c r="L127" s="7">
        <v>1</v>
      </c>
      <c r="M127" s="74">
        <f t="shared" si="6"/>
        <v>220</v>
      </c>
      <c r="N127" s="75">
        <v>1.8200000000000001E-2</v>
      </c>
      <c r="O127" s="76">
        <f t="shared" si="7"/>
        <v>1.8200000000000001E-2</v>
      </c>
      <c r="P127" s="119" t="s">
        <v>480</v>
      </c>
    </row>
    <row r="128" spans="1:16">
      <c r="B128" s="127" t="s">
        <v>186</v>
      </c>
      <c r="C128" s="128" t="s">
        <v>73</v>
      </c>
      <c r="D128" s="30" t="s">
        <v>438</v>
      </c>
      <c r="E128" s="26" t="s">
        <v>303</v>
      </c>
      <c r="F128" s="26" t="s">
        <v>367</v>
      </c>
      <c r="G128" s="30"/>
      <c r="H128" s="30"/>
      <c r="I128" s="30"/>
      <c r="J128" s="128" t="s">
        <v>169</v>
      </c>
      <c r="K128" s="128" t="s">
        <v>236</v>
      </c>
      <c r="L128" s="7">
        <v>1</v>
      </c>
      <c r="M128" s="74">
        <f t="shared" si="6"/>
        <v>220</v>
      </c>
      <c r="N128" s="75">
        <v>1.8200000000000001E-2</v>
      </c>
      <c r="O128" s="76">
        <f t="shared" si="7"/>
        <v>1.8200000000000001E-2</v>
      </c>
      <c r="P128" s="119" t="s">
        <v>480</v>
      </c>
    </row>
    <row r="129" spans="2:16">
      <c r="B129" s="127" t="s">
        <v>186</v>
      </c>
      <c r="C129" s="131" t="s">
        <v>73</v>
      </c>
      <c r="D129" s="30" t="s">
        <v>438</v>
      </c>
      <c r="E129" s="26" t="s">
        <v>303</v>
      </c>
      <c r="F129" s="26" t="s">
        <v>367</v>
      </c>
      <c r="G129" s="30"/>
      <c r="H129" s="30"/>
      <c r="I129" s="30"/>
      <c r="J129" s="131" t="s">
        <v>169</v>
      </c>
      <c r="K129" s="131" t="s">
        <v>273</v>
      </c>
      <c r="L129" s="7">
        <v>1</v>
      </c>
      <c r="M129" s="74">
        <f t="shared" si="6"/>
        <v>220</v>
      </c>
      <c r="N129" s="75">
        <v>1.8200000000000001E-2</v>
      </c>
      <c r="O129" s="76">
        <f t="shared" si="7"/>
        <v>1.8200000000000001E-2</v>
      </c>
      <c r="P129" s="119" t="s">
        <v>480</v>
      </c>
    </row>
    <row r="130" spans="2:16">
      <c r="B130" s="129" t="s">
        <v>186</v>
      </c>
      <c r="C130" s="130" t="s">
        <v>513</v>
      </c>
      <c r="D130" s="159" t="s">
        <v>512</v>
      </c>
      <c r="E130" s="26" t="s">
        <v>511</v>
      </c>
      <c r="F130" s="26"/>
      <c r="G130" s="30"/>
      <c r="H130" s="30"/>
      <c r="I130" s="30"/>
      <c r="J130" s="130" t="s">
        <v>167</v>
      </c>
      <c r="K130" s="130" t="s">
        <v>274</v>
      </c>
      <c r="L130" s="14">
        <v>1</v>
      </c>
      <c r="M130" s="74">
        <f t="shared" si="6"/>
        <v>220</v>
      </c>
      <c r="N130" s="82">
        <v>0</v>
      </c>
      <c r="O130" s="76">
        <f t="shared" si="7"/>
        <v>0</v>
      </c>
      <c r="P130" s="119"/>
    </row>
    <row r="131" spans="2:16" s="277" customFormat="1">
      <c r="B131" s="272" t="s">
        <v>186</v>
      </c>
      <c r="C131" s="273" t="s">
        <v>535</v>
      </c>
      <c r="D131" s="274" t="s">
        <v>500</v>
      </c>
      <c r="E131" s="259"/>
      <c r="F131" s="259"/>
      <c r="G131" s="274"/>
      <c r="H131" s="274"/>
      <c r="I131" s="274"/>
      <c r="J131" s="273"/>
      <c r="K131" s="273" t="s">
        <v>275</v>
      </c>
      <c r="L131" s="275">
        <v>1</v>
      </c>
      <c r="M131" s="264">
        <f t="shared" si="6"/>
        <v>220</v>
      </c>
      <c r="N131" s="265">
        <v>0</v>
      </c>
      <c r="O131" s="266">
        <f t="shared" si="7"/>
        <v>0</v>
      </c>
      <c r="P131" s="276"/>
    </row>
    <row r="132" spans="2:16">
      <c r="B132" s="127"/>
      <c r="C132" s="128"/>
      <c r="D132" s="30"/>
      <c r="E132" s="26"/>
      <c r="F132" s="26"/>
      <c r="G132" s="30"/>
      <c r="H132" s="30"/>
      <c r="I132" s="30"/>
      <c r="J132" s="128"/>
      <c r="K132" s="128"/>
      <c r="L132" s="7"/>
      <c r="M132" s="74"/>
      <c r="N132" s="75"/>
      <c r="O132" s="76"/>
      <c r="P132" s="119"/>
    </row>
    <row r="133" spans="2:16">
      <c r="B133" s="127"/>
      <c r="C133" s="128"/>
      <c r="D133" s="30"/>
      <c r="E133" s="26"/>
      <c r="F133" s="26"/>
      <c r="G133" s="30"/>
      <c r="H133" s="30"/>
      <c r="I133" s="30"/>
      <c r="J133" s="128"/>
      <c r="K133" s="128"/>
      <c r="L133" s="7"/>
      <c r="M133" s="74"/>
      <c r="N133" s="75"/>
      <c r="O133" s="76"/>
      <c r="P133" s="119"/>
    </row>
    <row r="134" spans="2:16" ht="24">
      <c r="B134" s="127" t="s">
        <v>533</v>
      </c>
      <c r="C134" s="128" t="s">
        <v>93</v>
      </c>
      <c r="D134" s="30" t="s">
        <v>439</v>
      </c>
      <c r="E134" s="26" t="s">
        <v>287</v>
      </c>
      <c r="F134" s="26" t="s">
        <v>371</v>
      </c>
      <c r="G134" s="30"/>
      <c r="H134" s="30"/>
      <c r="I134" s="30"/>
      <c r="J134" s="133" t="s">
        <v>173</v>
      </c>
      <c r="K134" s="128" t="s">
        <v>200</v>
      </c>
      <c r="L134" s="7">
        <v>1</v>
      </c>
      <c r="M134" s="74">
        <f t="shared" si="6"/>
        <v>220</v>
      </c>
      <c r="N134" s="75">
        <v>1.1499999999999999</v>
      </c>
      <c r="O134" s="76">
        <f t="shared" si="7"/>
        <v>1.1499999999999999</v>
      </c>
      <c r="P134" s="119" t="s">
        <v>459</v>
      </c>
    </row>
    <row r="135" spans="2:16">
      <c r="B135" s="127" t="s">
        <v>533</v>
      </c>
      <c r="C135" s="128" t="s">
        <v>94</v>
      </c>
      <c r="D135" s="30" t="s">
        <v>499</v>
      </c>
      <c r="E135" s="26"/>
      <c r="F135" s="26"/>
      <c r="G135" s="30"/>
      <c r="H135" s="30"/>
      <c r="I135" s="30"/>
      <c r="J135" s="128" t="s">
        <v>174</v>
      </c>
      <c r="K135" s="128" t="s">
        <v>274</v>
      </c>
      <c r="L135" s="7">
        <v>1</v>
      </c>
      <c r="M135" s="74">
        <f t="shared" si="6"/>
        <v>220</v>
      </c>
      <c r="N135" s="82">
        <v>0</v>
      </c>
      <c r="O135" s="76">
        <f t="shared" si="7"/>
        <v>0</v>
      </c>
      <c r="P135" s="119"/>
    </row>
    <row r="136" spans="2:16" s="277" customFormat="1">
      <c r="B136" s="272" t="s">
        <v>533</v>
      </c>
      <c r="C136" s="273" t="s">
        <v>532</v>
      </c>
      <c r="D136" s="274" t="s">
        <v>440</v>
      </c>
      <c r="E136" s="259" t="s">
        <v>303</v>
      </c>
      <c r="F136" s="259" t="s">
        <v>372</v>
      </c>
      <c r="G136" s="274"/>
      <c r="H136" s="274"/>
      <c r="I136" s="274"/>
      <c r="J136" s="273" t="s">
        <v>175</v>
      </c>
      <c r="K136" s="273" t="s">
        <v>276</v>
      </c>
      <c r="L136" s="275">
        <v>5</v>
      </c>
      <c r="M136" s="264">
        <f t="shared" si="6"/>
        <v>1100</v>
      </c>
      <c r="N136" s="265">
        <v>4.1000000000000002E-2</v>
      </c>
      <c r="O136" s="266">
        <f t="shared" si="7"/>
        <v>0.20500000000000002</v>
      </c>
      <c r="P136" s="276" t="s">
        <v>480</v>
      </c>
    </row>
    <row r="137" spans="2:16">
      <c r="B137" s="127" t="s">
        <v>533</v>
      </c>
      <c r="C137" s="128" t="s">
        <v>62</v>
      </c>
      <c r="D137" s="30" t="s">
        <v>413</v>
      </c>
      <c r="E137" s="26" t="s">
        <v>303</v>
      </c>
      <c r="F137" s="26" t="s">
        <v>373</v>
      </c>
      <c r="G137" s="30"/>
      <c r="H137" s="30"/>
      <c r="I137" s="30"/>
      <c r="J137" s="128" t="s">
        <v>176</v>
      </c>
      <c r="K137" s="128" t="s">
        <v>277</v>
      </c>
      <c r="L137" s="7">
        <v>2</v>
      </c>
      <c r="M137" s="74">
        <f t="shared" si="6"/>
        <v>440</v>
      </c>
      <c r="N137" s="75">
        <v>1.34E-2</v>
      </c>
      <c r="O137" s="76">
        <f t="shared" si="7"/>
        <v>2.6800000000000001E-2</v>
      </c>
      <c r="P137" s="119" t="s">
        <v>480</v>
      </c>
    </row>
    <row r="138" spans="2:16">
      <c r="B138" s="127" t="s">
        <v>533</v>
      </c>
      <c r="C138" s="128" t="s">
        <v>61</v>
      </c>
      <c r="D138" s="30" t="s">
        <v>412</v>
      </c>
      <c r="E138" s="26" t="s">
        <v>303</v>
      </c>
      <c r="F138" s="26" t="s">
        <v>326</v>
      </c>
      <c r="G138" s="30"/>
      <c r="H138" s="30"/>
      <c r="I138" s="30"/>
      <c r="J138" s="128" t="s">
        <v>134</v>
      </c>
      <c r="K138" s="128" t="s">
        <v>278</v>
      </c>
      <c r="L138" s="7">
        <v>4</v>
      </c>
      <c r="M138" s="74">
        <f t="shared" si="6"/>
        <v>880</v>
      </c>
      <c r="N138" s="75">
        <v>9.5999999999999992E-3</v>
      </c>
      <c r="O138" s="76">
        <f t="shared" si="7"/>
        <v>3.8399999999999997E-2</v>
      </c>
      <c r="P138" s="119" t="s">
        <v>480</v>
      </c>
    </row>
    <row r="139" spans="2:16" s="244" customFormat="1">
      <c r="B139" s="245" t="s">
        <v>533</v>
      </c>
      <c r="C139" s="249" t="s">
        <v>528</v>
      </c>
      <c r="D139" s="247" t="s">
        <v>441</v>
      </c>
      <c r="E139" s="248" t="s">
        <v>374</v>
      </c>
      <c r="F139" s="248" t="s">
        <v>375</v>
      </c>
      <c r="G139" s="247"/>
      <c r="H139" s="247"/>
      <c r="I139" s="247"/>
      <c r="J139" s="249" t="s">
        <v>177</v>
      </c>
      <c r="K139" s="249" t="s">
        <v>239</v>
      </c>
      <c r="L139" s="250">
        <v>0</v>
      </c>
      <c r="M139" s="251">
        <f t="shared" si="6"/>
        <v>0</v>
      </c>
      <c r="N139" s="252">
        <v>0.16200000000000001</v>
      </c>
      <c r="O139" s="253">
        <f t="shared" si="7"/>
        <v>0</v>
      </c>
      <c r="P139" s="254" t="s">
        <v>464</v>
      </c>
    </row>
    <row r="140" spans="2:16">
      <c r="B140" s="127"/>
      <c r="C140" s="128"/>
      <c r="D140" s="30"/>
      <c r="E140" s="26"/>
      <c r="F140" s="26"/>
      <c r="G140" s="30"/>
      <c r="H140" s="30"/>
      <c r="I140" s="30"/>
      <c r="J140" s="128"/>
      <c r="K140" s="128"/>
      <c r="L140" s="7"/>
      <c r="M140" s="74"/>
      <c r="N140" s="75"/>
      <c r="O140" s="76"/>
      <c r="P140" s="119"/>
    </row>
    <row r="141" spans="2:16" s="166" customFormat="1">
      <c r="B141" s="199" t="s">
        <v>533</v>
      </c>
      <c r="C141" s="200" t="s">
        <v>522</v>
      </c>
      <c r="D141" s="169" t="s">
        <v>493</v>
      </c>
      <c r="E141" s="170" t="s">
        <v>376</v>
      </c>
      <c r="F141" s="170" t="s">
        <v>377</v>
      </c>
      <c r="G141" s="169"/>
      <c r="H141" s="169"/>
      <c r="I141" s="169"/>
      <c r="J141" s="201" t="s">
        <v>178</v>
      </c>
      <c r="K141" s="201" t="s">
        <v>279</v>
      </c>
      <c r="L141" s="202">
        <v>0</v>
      </c>
      <c r="M141" s="172">
        <f t="shared" si="6"/>
        <v>0</v>
      </c>
      <c r="N141" s="173">
        <v>0.18099999999999999</v>
      </c>
      <c r="O141" s="174">
        <f t="shared" si="7"/>
        <v>0</v>
      </c>
      <c r="P141" s="175" t="s">
        <v>481</v>
      </c>
    </row>
    <row r="142" spans="2:16" s="244" customFormat="1">
      <c r="B142" s="245" t="s">
        <v>533</v>
      </c>
      <c r="C142" s="246" t="s">
        <v>523</v>
      </c>
      <c r="D142" s="247"/>
      <c r="E142" s="248" t="s">
        <v>376</v>
      </c>
      <c r="F142" s="248" t="s">
        <v>515</v>
      </c>
      <c r="G142" s="247"/>
      <c r="H142" s="247"/>
      <c r="I142" s="247"/>
      <c r="J142" s="249"/>
      <c r="K142" s="249" t="s">
        <v>279</v>
      </c>
      <c r="L142" s="250"/>
      <c r="M142" s="251"/>
      <c r="N142" s="252"/>
      <c r="O142" s="253"/>
      <c r="P142" s="254"/>
    </row>
    <row r="143" spans="2:16" s="186" customFormat="1">
      <c r="B143" s="187" t="s">
        <v>533</v>
      </c>
      <c r="C143" s="203" t="s">
        <v>520</v>
      </c>
      <c r="D143" s="189"/>
      <c r="E143" s="190" t="s">
        <v>376</v>
      </c>
      <c r="F143" s="243" t="s">
        <v>519</v>
      </c>
      <c r="G143" s="189"/>
      <c r="H143" s="189"/>
      <c r="I143" s="189"/>
      <c r="J143" s="191" t="s">
        <v>518</v>
      </c>
      <c r="K143" s="191" t="s">
        <v>279</v>
      </c>
      <c r="L143" s="204">
        <v>2</v>
      </c>
      <c r="M143" s="193"/>
      <c r="N143" s="194"/>
      <c r="O143" s="195"/>
      <c r="P143" s="196" t="s">
        <v>521</v>
      </c>
    </row>
    <row r="144" spans="2:16">
      <c r="B144" s="127"/>
      <c r="C144" s="13"/>
      <c r="D144" s="30"/>
      <c r="E144" s="26"/>
      <c r="F144" s="26"/>
      <c r="G144" s="30"/>
      <c r="H144" s="30"/>
      <c r="I144" s="30"/>
      <c r="J144" s="128"/>
      <c r="K144" s="128"/>
      <c r="L144" s="7"/>
      <c r="M144" s="74"/>
      <c r="N144" s="75"/>
      <c r="O144" s="76"/>
      <c r="P144" s="119"/>
    </row>
    <row r="145" spans="2:16">
      <c r="B145" s="127" t="s">
        <v>533</v>
      </c>
      <c r="C145" s="128" t="s">
        <v>95</v>
      </c>
      <c r="D145" s="30" t="s">
        <v>442</v>
      </c>
      <c r="E145" s="26" t="s">
        <v>295</v>
      </c>
      <c r="F145" s="26" t="s">
        <v>378</v>
      </c>
      <c r="G145" s="30"/>
      <c r="H145" s="30"/>
      <c r="I145" s="30"/>
      <c r="J145" s="128" t="s">
        <v>179</v>
      </c>
      <c r="K145" s="128" t="s">
        <v>280</v>
      </c>
      <c r="L145" s="7">
        <v>1</v>
      </c>
      <c r="M145" s="74">
        <f t="shared" si="6"/>
        <v>220</v>
      </c>
      <c r="N145" s="75">
        <v>3.7499999999999999E-2</v>
      </c>
      <c r="O145" s="76">
        <f t="shared" si="7"/>
        <v>3.7499999999999999E-2</v>
      </c>
      <c r="P145" s="119" t="s">
        <v>464</v>
      </c>
    </row>
    <row r="146" spans="2:16">
      <c r="B146" s="127" t="s">
        <v>533</v>
      </c>
      <c r="C146" s="128" t="s">
        <v>96</v>
      </c>
      <c r="D146" s="30" t="s">
        <v>443</v>
      </c>
      <c r="E146" s="26" t="s">
        <v>295</v>
      </c>
      <c r="F146" s="26" t="s">
        <v>379</v>
      </c>
      <c r="G146" s="30"/>
      <c r="H146" s="30"/>
      <c r="I146" s="30"/>
      <c r="J146" s="128" t="s">
        <v>180</v>
      </c>
      <c r="K146" s="128" t="s">
        <v>281</v>
      </c>
      <c r="L146" s="7">
        <v>1</v>
      </c>
      <c r="M146" s="74">
        <f t="shared" si="6"/>
        <v>220</v>
      </c>
      <c r="N146" s="75">
        <v>3.7499999999999999E-2</v>
      </c>
      <c r="O146" s="76">
        <f t="shared" si="7"/>
        <v>3.7499999999999999E-2</v>
      </c>
      <c r="P146" s="119" t="s">
        <v>464</v>
      </c>
    </row>
    <row r="147" spans="2:16">
      <c r="B147" s="127" t="s">
        <v>533</v>
      </c>
      <c r="C147" s="128" t="s">
        <v>97</v>
      </c>
      <c r="D147" s="30" t="s">
        <v>494</v>
      </c>
      <c r="E147" s="26" t="s">
        <v>348</v>
      </c>
      <c r="F147" s="26" t="s">
        <v>380</v>
      </c>
      <c r="G147" s="30"/>
      <c r="H147" s="30"/>
      <c r="I147" s="30"/>
      <c r="J147" s="128" t="s">
        <v>181</v>
      </c>
      <c r="K147" s="128" t="s">
        <v>227</v>
      </c>
      <c r="L147" s="7">
        <v>1</v>
      </c>
      <c r="M147" s="74">
        <f t="shared" si="6"/>
        <v>220</v>
      </c>
      <c r="N147" s="75">
        <v>0.1</v>
      </c>
      <c r="O147" s="76">
        <f t="shared" si="7"/>
        <v>0.1</v>
      </c>
      <c r="P147" s="119" t="s">
        <v>456</v>
      </c>
    </row>
    <row r="148" spans="2:16">
      <c r="B148" s="127" t="s">
        <v>533</v>
      </c>
      <c r="C148" s="131" t="s">
        <v>98</v>
      </c>
      <c r="D148" s="30" t="s">
        <v>444</v>
      </c>
      <c r="E148" s="26" t="s">
        <v>348</v>
      </c>
      <c r="F148" s="26" t="s">
        <v>381</v>
      </c>
      <c r="G148" s="30"/>
      <c r="H148" s="30"/>
      <c r="I148" s="30"/>
      <c r="J148" s="132" t="s">
        <v>182</v>
      </c>
      <c r="K148" s="128" t="s">
        <v>195</v>
      </c>
      <c r="L148" s="5">
        <v>1</v>
      </c>
      <c r="M148" s="74">
        <f t="shared" si="6"/>
        <v>220</v>
      </c>
      <c r="N148" s="75">
        <v>2.1999999999999999E-2</v>
      </c>
      <c r="O148" s="76">
        <f t="shared" si="7"/>
        <v>2.1999999999999999E-2</v>
      </c>
      <c r="P148" s="119" t="s">
        <v>459</v>
      </c>
    </row>
    <row r="149" spans="2:16">
      <c r="K149" s="35"/>
      <c r="L149" s="134"/>
      <c r="M149" s="84"/>
      <c r="N149" s="84"/>
      <c r="O149" s="135"/>
      <c r="P149" s="121"/>
    </row>
    <row r="150" spans="2:16">
      <c r="K150" s="136" t="s">
        <v>1</v>
      </c>
      <c r="L150" s="137">
        <f>SUM(L9:L148)</f>
        <v>189</v>
      </c>
      <c r="M150" s="138">
        <f>SUM(M9:M148)</f>
        <v>40920</v>
      </c>
      <c r="N150" s="139"/>
      <c r="O150" s="140">
        <f>SUM(O9:O148)</f>
        <v>208.29349999999999</v>
      </c>
      <c r="P150" s="121"/>
    </row>
    <row r="151" spans="2:16">
      <c r="K151" s="29" t="s">
        <v>2</v>
      </c>
      <c r="L151" s="141"/>
      <c r="M151" s="142"/>
      <c r="N151" s="143">
        <v>0</v>
      </c>
      <c r="O151" s="144">
        <f>+N151*O150</f>
        <v>0</v>
      </c>
      <c r="P151" s="121"/>
    </row>
    <row r="152" spans="2:16">
      <c r="K152" s="145" t="s">
        <v>3</v>
      </c>
      <c r="L152" s="146"/>
      <c r="M152" s="147"/>
      <c r="N152" s="148"/>
      <c r="O152" s="149">
        <f>L150*N152</f>
        <v>0</v>
      </c>
      <c r="P152" s="121"/>
    </row>
    <row r="153" spans="2:16" ht="13.5" thickBot="1">
      <c r="K153" s="150" t="s">
        <v>1</v>
      </c>
      <c r="L153" s="151"/>
      <c r="M153" s="152"/>
      <c r="N153" s="153"/>
      <c r="O153" s="154">
        <f>SUM(O150:O152)</f>
        <v>208.29349999999999</v>
      </c>
      <c r="P153" s="121"/>
    </row>
    <row r="154" spans="2:16" ht="13.5" thickTop="1">
      <c r="L154" s="33"/>
      <c r="M154" s="155"/>
      <c r="N154" s="156"/>
      <c r="O154" s="157"/>
      <c r="P154" s="121"/>
    </row>
    <row r="155" spans="2:16">
      <c r="K155" s="64"/>
      <c r="L155" s="68"/>
      <c r="M155" s="68"/>
      <c r="N155" s="69"/>
      <c r="O155" s="64"/>
      <c r="P155" s="121"/>
    </row>
    <row r="156" spans="2:16">
      <c r="K156" s="64"/>
      <c r="L156" s="68"/>
      <c r="M156" s="68"/>
      <c r="N156" s="69"/>
      <c r="O156" s="64"/>
      <c r="P156" s="121"/>
    </row>
    <row r="157" spans="2:16">
      <c r="K157" s="64"/>
      <c r="L157" s="68"/>
      <c r="M157" s="68"/>
      <c r="N157" s="69"/>
      <c r="O157" s="64"/>
      <c r="P157" s="121"/>
    </row>
  </sheetData>
  <dataConsolidate/>
  <mergeCells count="10">
    <mergeCell ref="A2:B2"/>
    <mergeCell ref="A4:C4"/>
    <mergeCell ref="A3:C3"/>
    <mergeCell ref="K5:L5"/>
    <mergeCell ref="AB5:AD5"/>
    <mergeCell ref="M5:O5"/>
    <mergeCell ref="P5:R5"/>
    <mergeCell ref="S5:U5"/>
    <mergeCell ref="V5:X5"/>
    <mergeCell ref="Y5:AA5"/>
  </mergeCells>
  <phoneticPr fontId="2" type="noConversion"/>
  <dataValidations xWindow="797" yWindow="616" count="5">
    <dataValidation errorStyle="warning" allowBlank="1" showInputMessage="1" showErrorMessage="1" error="DO NOT USE " prompt="THIS CELL IS RESERVED FOR AUTOMATIC CALCULATION DO NOT ENTER ANY DATA IN TO IT....THANKS" sqref="O150:O65540 U19:U50 X19:X50 R19:R50 O1:O4 AD6:AD50 R6:R17 X6:X17 U6:U17 AA6:AA50 O6:O148"/>
    <dataValidation allowBlank="1" showInputMessage="1" showErrorMessage="1" prompt="BOM DESCRIPTION" sqref="A3:C3"/>
    <dataValidation allowBlank="1" showInputMessage="1" showErrorMessage="1" prompt="ASSYMBLY NO " sqref="A4:C4"/>
    <dataValidation allowBlank="1" showInputMessage="1" showErrorMessage="1" prompt="REVISION" sqref="E4"/>
    <dataValidation allowBlank="1" showInputMessage="1" showErrorMessage="1" prompt="CUSTOMER NAME" sqref="A2:B2"/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 DC-DC Master BOM Rev 2</vt:lpstr>
    </vt:vector>
  </TitlesOfParts>
  <Company>Precision Technology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Hall</dc:creator>
  <cp:lastModifiedBy>a0323025</cp:lastModifiedBy>
  <cp:lastPrinted>2006-09-07T12:59:42Z</cp:lastPrinted>
  <dcterms:created xsi:type="dcterms:W3CDTF">1997-04-03T17:32:30Z</dcterms:created>
  <dcterms:modified xsi:type="dcterms:W3CDTF">2012-02-02T23:09:21Z</dcterms:modified>
</cp:coreProperties>
</file>