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Toastmasters Fees" sheetId="2" r:id="rId5"/>
    <sheet name="Sheet 1 - Constants" sheetId="3" r:id="rId6"/>
  </sheets>
</workbook>
</file>

<file path=xl/sharedStrings.xml><?xml version="1.0" encoding="utf-8"?>
<sst xmlns="http://schemas.openxmlformats.org/spreadsheetml/2006/main" uniqueCount="22">
  <si>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</si>
  <si>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</si>
  <si>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</si>
  <si>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</si>
  <si>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</si>
  <si>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Toastmasters Fees</t>
  </si>
  <si>
    <t>Sheet 1 - Toastmasters Fees</t>
  </si>
  <si>
    <t>Month</t>
  </si>
  <si>
    <t>TI Fee</t>
  </si>
  <si>
    <t>Club Fee</t>
  </si>
  <si>
    <t>Total (Cash/Check)</t>
  </si>
  <si>
    <t>Processing Fee</t>
  </si>
  <si>
    <t>Total (Debit/CC)</t>
  </si>
  <si>
    <t>6-Month Renewal</t>
  </si>
  <si>
    <t>New Member Materials</t>
  </si>
  <si>
    <t>Constants</t>
  </si>
  <si>
    <t>Sheet 1 - Constants</t>
  </si>
  <si>
    <t>Club Renewal Dues</t>
  </si>
  <si>
    <t>Toastmasters Intl. 6-month Renewal Fee</t>
  </si>
  <si>
    <t>Toastmasters Intl. Pro-rated delta</t>
  </si>
  <si>
    <t>Processing Fee Margin</t>
  </si>
  <si>
    <t>Processing Fee Markup</t>
  </si>
</sst>
</file>

<file path=xl/styles.xml><?xml version="1.0" encoding="utf-8"?>
<styleSheet xmlns="http://schemas.openxmlformats.org/spreadsheetml/2006/main">
  <numFmts count="4">
    <numFmt numFmtId="0" formatCode="General"/>
    <numFmt numFmtId="59" formatCode="mmmm"/>
    <numFmt numFmtId="60" formatCode="&quot;$&quot;0.00"/>
    <numFmt numFmtId="61" formatCode="0.000%"/>
  </numFmts>
  <fonts count="5">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1">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59" fontId="4" fillId="5" borderId="2" applyNumberFormat="1" applyFont="1" applyFill="1" applyBorder="1" applyAlignment="1" applyProtection="0">
      <alignment vertical="top" wrapText="1"/>
    </xf>
    <xf numFmtId="60" fontId="0" borderId="3"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60" fontId="4" borderId="4" applyNumberFormat="1" applyFont="1" applyFill="0" applyBorder="1" applyAlignment="1" applyProtection="0">
      <alignment vertical="top" wrapText="1"/>
    </xf>
    <xf numFmtId="59" fontId="4" fillId="5" borderId="5" applyNumberFormat="1" applyFont="1" applyFill="1" applyBorder="1" applyAlignment="1" applyProtection="0">
      <alignment vertical="top" wrapText="1"/>
    </xf>
    <xf numFmtId="6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60" fontId="4" borderId="7"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4" fillId="5" borderId="5" applyNumberFormat="1" applyFont="1" applyFill="1" applyBorder="1" applyAlignment="1" applyProtection="0">
      <alignment vertical="top" wrapText="1"/>
    </xf>
    <xf numFmtId="0" fontId="0" applyNumberFormat="1" applyFont="1" applyFill="0" applyBorder="0" applyAlignment="1" applyProtection="0">
      <alignment vertical="top" wrapText="1"/>
    </xf>
    <xf numFmtId="61" fontId="0" borderId="6"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15</v>
      </c>
      <c r="D11" t="s" s="5">
        <v>16</v>
      </c>
    </row>
  </sheetData>
  <mergeCells count="1">
    <mergeCell ref="B3:D3"/>
  </mergeCells>
  <hyperlinks>
    <hyperlink ref="D10" location="'Sheet 1 - Toastmasters Fees'!R2C1" tooltip="" display="Sheet 1 - Toastmasters Fees"/>
    <hyperlink ref="D11" location="'Sheet 1 - Constants'!R2C1" tooltip="" display="Sheet 1 - Constants"/>
  </hyperlinks>
</worksheet>
</file>

<file path=xl/worksheets/sheet2.xml><?xml version="1.0" encoding="utf-8"?>
<worksheet xmlns:r="http://schemas.openxmlformats.org/officeDocument/2006/relationships" xmlns="http://schemas.openxmlformats.org/spreadsheetml/2006/main">
  <sheetPr>
    <pageSetUpPr fitToPage="1"/>
  </sheetPr>
  <dimension ref="A2:F17"/>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6" customWidth="1"/>
    <col min="2" max="2" width="10.3984" style="6" customWidth="1"/>
    <col min="3" max="3" width="8.57812" style="6" customWidth="1"/>
    <col min="4" max="4" width="11.5" style="6" customWidth="1"/>
    <col min="5" max="5" width="10.9375" style="6" customWidth="1"/>
    <col min="6" max="6" width="11.2266" style="6" customWidth="1"/>
    <col min="7" max="256" width="16.3516" style="6" customWidth="1"/>
  </cols>
  <sheetData>
    <row r="1" ht="27.65" customHeight="1">
      <c r="A1" t="s" s="7">
        <v>5</v>
      </c>
      <c r="B1" s="7"/>
      <c r="C1" s="7"/>
      <c r="D1" s="7"/>
      <c r="E1" s="7"/>
      <c r="F1" s="7"/>
    </row>
    <row r="2" ht="32.25" customHeight="1">
      <c r="A2" t="s" s="8">
        <v>7</v>
      </c>
      <c r="B2" t="s" s="8">
        <v>8</v>
      </c>
      <c r="C2" t="s" s="8">
        <v>9</v>
      </c>
      <c r="D2" t="s" s="8">
        <v>10</v>
      </c>
      <c r="E2" t="s" s="8">
        <v>11</v>
      </c>
      <c r="F2" t="s" s="8">
        <v>12</v>
      </c>
    </row>
    <row r="3" ht="20.25" customHeight="1">
      <c r="A3" s="9">
        <v>41547</v>
      </c>
      <c r="B3" s="10">
        <f>'Sheet 1 - Constants'!B3</f>
        <v>45</v>
      </c>
      <c r="C3" s="11">
        <v>0</v>
      </c>
      <c r="D3" s="12">
        <f>SUM(B3:C3)</f>
        <v>45</v>
      </c>
      <c r="E3" s="11">
        <f>CEILING(D3*'Sheet 1 - Constants'!$B$6,0.01)</f>
        <v>1.28</v>
      </c>
      <c r="F3" s="12">
        <f>SUM(D3:E3)</f>
        <v>46.28</v>
      </c>
    </row>
    <row r="4" ht="20.05" customHeight="1">
      <c r="A4" s="13">
        <v>41578</v>
      </c>
      <c r="B4" s="14">
        <f>B3-'Sheet 1 - Constants'!$B$4</f>
        <v>37.5</v>
      </c>
      <c r="C4" s="15">
        <v>0</v>
      </c>
      <c r="D4" s="16">
        <f>SUM(B4:C4)</f>
        <v>37.5</v>
      </c>
      <c r="E4" s="15">
        <f>CEILING(D4*'Sheet 1 - Constants'!$B$6,0.01)</f>
        <v>1.07</v>
      </c>
      <c r="F4" s="16">
        <f>SUM(D4:E4)</f>
        <v>38.57</v>
      </c>
    </row>
    <row r="5" ht="20.05" customHeight="1">
      <c r="A5" s="13">
        <v>41608</v>
      </c>
      <c r="B5" s="14">
        <f>B4-'Sheet 1 - Constants'!$B$4</f>
        <v>30</v>
      </c>
      <c r="C5" s="15">
        <v>0</v>
      </c>
      <c r="D5" s="16">
        <f>SUM(B5:C5)</f>
        <v>30</v>
      </c>
      <c r="E5" s="15">
        <f>CEILING(D5*'Sheet 1 - Constants'!$B$6,0.01)</f>
        <v>0.85</v>
      </c>
      <c r="F5" s="16">
        <f>SUM(D5:E5)</f>
        <v>30.85</v>
      </c>
    </row>
    <row r="6" ht="20.05" customHeight="1">
      <c r="A6" s="13">
        <v>41274</v>
      </c>
      <c r="B6" s="14">
        <f>B5-'Sheet 1 - Constants'!$B$4</f>
        <v>22.5</v>
      </c>
      <c r="C6" s="15">
        <v>0</v>
      </c>
      <c r="D6" s="16">
        <f>SUM(B6:C6)</f>
        <v>22.5</v>
      </c>
      <c r="E6" s="15">
        <f>CEILING(D6*'Sheet 1 - Constants'!$B$6,0.01)</f>
        <v>0.64</v>
      </c>
      <c r="F6" s="16">
        <f>SUM(D6:E6)</f>
        <v>23.14</v>
      </c>
    </row>
    <row r="7" ht="20.05" customHeight="1">
      <c r="A7" s="13">
        <v>41305</v>
      </c>
      <c r="B7" s="14">
        <f>B6-'Sheet 1 - Constants'!$B$4</f>
        <v>15</v>
      </c>
      <c r="C7" s="15">
        <v>0</v>
      </c>
      <c r="D7" s="16">
        <f>SUM(B7:C7)</f>
        <v>15</v>
      </c>
      <c r="E7" s="15">
        <f>CEILING(D7*'Sheet 1 - Constants'!$B$6,0.01)</f>
        <v>0.43</v>
      </c>
      <c r="F7" s="16">
        <f>SUM(D7:E7)</f>
        <v>15.43</v>
      </c>
    </row>
    <row r="8" ht="20.05" customHeight="1">
      <c r="A8" s="13">
        <v>41333</v>
      </c>
      <c r="B8" s="14">
        <f>B7-'Sheet 1 - Constants'!$B$4</f>
        <v>7.5</v>
      </c>
      <c r="C8" s="15">
        <v>0</v>
      </c>
      <c r="D8" s="16">
        <f>SUM(B8:C8)</f>
        <v>7.5</v>
      </c>
      <c r="E8" s="15">
        <f>CEILING(D8*'Sheet 1 - Constants'!$B$6,0.01)</f>
        <v>0.22</v>
      </c>
      <c r="F8" s="16">
        <f>SUM(D8:E8)</f>
        <v>7.72</v>
      </c>
    </row>
    <row r="9" ht="20.05" customHeight="1">
      <c r="A9" s="13">
        <v>41364</v>
      </c>
      <c r="B9" s="14">
        <f>B3</f>
        <v>45</v>
      </c>
      <c r="C9" s="15">
        <v>0</v>
      </c>
      <c r="D9" s="16">
        <f>SUM(B9:C9)</f>
        <v>45</v>
      </c>
      <c r="E9" s="15">
        <f>CEILING(D9*'Sheet 1 - Constants'!$B$6,0.01)</f>
        <v>1.28</v>
      </c>
      <c r="F9" s="16">
        <f>SUM(D9:E9)</f>
        <v>46.28</v>
      </c>
    </row>
    <row r="10" ht="20.05" customHeight="1">
      <c r="A10" s="13">
        <v>41394</v>
      </c>
      <c r="B10" s="14">
        <f>B4</f>
        <v>37.5</v>
      </c>
      <c r="C10" s="15">
        <v>0</v>
      </c>
      <c r="D10" s="16">
        <f>SUM(B10:C10)</f>
        <v>37.5</v>
      </c>
      <c r="E10" s="15">
        <f>CEILING(D10*'Sheet 1 - Constants'!$B$6,0.01)</f>
        <v>1.07</v>
      </c>
      <c r="F10" s="16">
        <f>SUM(D10:E10)</f>
        <v>38.57</v>
      </c>
    </row>
    <row r="11" ht="20.05" customHeight="1">
      <c r="A11" s="13">
        <v>41425</v>
      </c>
      <c r="B11" s="14">
        <f>B5</f>
        <v>30</v>
      </c>
      <c r="C11" s="15">
        <v>0</v>
      </c>
      <c r="D11" s="16">
        <f>SUM(B11:C11)</f>
        <v>30</v>
      </c>
      <c r="E11" s="15">
        <f>CEILING(D11*'Sheet 1 - Constants'!$B$6,0.01)</f>
        <v>0.85</v>
      </c>
      <c r="F11" s="16">
        <f>SUM(D11:E11)</f>
        <v>30.85</v>
      </c>
    </row>
    <row r="12" ht="20.05" customHeight="1">
      <c r="A12" s="13">
        <v>41455</v>
      </c>
      <c r="B12" s="14">
        <f>B6</f>
        <v>22.5</v>
      </c>
      <c r="C12" s="15">
        <v>0</v>
      </c>
      <c r="D12" s="16">
        <f>SUM(B12:C12)</f>
        <v>22.5</v>
      </c>
      <c r="E12" s="15">
        <f>CEILING(D12*'Sheet 1 - Constants'!$B$6,0.01)</f>
        <v>0.64</v>
      </c>
      <c r="F12" s="16">
        <f>SUM(D12:E12)</f>
        <v>23.14</v>
      </c>
    </row>
    <row r="13" ht="20.05" customHeight="1">
      <c r="A13" s="13">
        <v>41486</v>
      </c>
      <c r="B13" s="14">
        <f>B7</f>
        <v>15</v>
      </c>
      <c r="C13" s="15">
        <v>0</v>
      </c>
      <c r="D13" s="16">
        <f>SUM(B13:C13)</f>
        <v>15</v>
      </c>
      <c r="E13" s="15">
        <f>CEILING(D13*'Sheet 1 - Constants'!$B$6,0.01)</f>
        <v>0.43</v>
      </c>
      <c r="F13" s="16">
        <f>SUM(D13:E13)</f>
        <v>15.43</v>
      </c>
    </row>
    <row r="14" ht="20.05" customHeight="1">
      <c r="A14" s="13">
        <v>41517</v>
      </c>
      <c r="B14" s="14">
        <f>B8</f>
        <v>7.5</v>
      </c>
      <c r="C14" s="15">
        <v>0</v>
      </c>
      <c r="D14" s="16">
        <f>SUM(B14:C14)</f>
        <v>7.5</v>
      </c>
      <c r="E14" s="15">
        <f>CEILING(D14*'Sheet 1 - Constants'!$B$6,0.01)</f>
        <v>0.22</v>
      </c>
      <c r="F14" s="16">
        <f>SUM(D14:E14)</f>
        <v>7.72</v>
      </c>
    </row>
    <row r="15" ht="20.05" customHeight="1">
      <c r="A15" s="17"/>
      <c r="B15" s="14"/>
      <c r="C15" s="15"/>
      <c r="D15" s="16"/>
      <c r="E15" s="15"/>
      <c r="F15" s="16"/>
    </row>
    <row r="16" ht="20.05" customHeight="1">
      <c r="A16" t="s" s="18">
        <v>13</v>
      </c>
      <c r="B16" s="14">
        <f>'Sheet 1 - Constants'!B3</f>
        <v>45</v>
      </c>
      <c r="C16" s="15">
        <f>'Sheet 1 - Constants'!B2</f>
        <v>6</v>
      </c>
      <c r="D16" s="16">
        <f>SUM(B16:C16)</f>
        <v>51</v>
      </c>
      <c r="E16" s="15">
        <f>CEILING(D16*'Sheet 1 - Constants'!$B$6,0.01)</f>
        <v>1.45</v>
      </c>
      <c r="F16" s="16">
        <f>SUM(D16:E16)</f>
        <v>52.45</v>
      </c>
    </row>
    <row r="17" ht="32.05" customHeight="1">
      <c r="A17" t="s" s="18">
        <v>14</v>
      </c>
      <c r="B17" s="14">
        <v>20</v>
      </c>
      <c r="C17" s="15">
        <v>0</v>
      </c>
      <c r="D17" s="16">
        <f>SUM(B17:C17)</f>
        <v>20</v>
      </c>
      <c r="E17" s="15">
        <f>CEILING(D17*'Sheet 1 - Constants'!$B$6,0.01)</f>
        <v>0.5700000000000001</v>
      </c>
      <c r="F17" s="16">
        <f>SUM(D17:E17)</f>
        <v>20.57</v>
      </c>
    </row>
  </sheetData>
  <mergeCells count="1">
    <mergeCell ref="A1:F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B6"/>
  <sheetViews>
    <sheetView workbookViewId="0" showGridLines="0" defaultGridColor="1">
      <pane topLeftCell="B1" xSplit="1" ySplit="0" activePane="topRight" state="frozen"/>
    </sheetView>
  </sheetViews>
  <sheetFormatPr defaultColWidth="16.3333" defaultRowHeight="19.9" customHeight="1" outlineLevelRow="0" outlineLevelCol="0"/>
  <cols>
    <col min="1" max="1" width="16.2656" style="19" customWidth="1"/>
    <col min="2" max="2" width="16.3516" style="19" customWidth="1"/>
    <col min="3" max="256" width="16.3516" style="19" customWidth="1"/>
  </cols>
  <sheetData>
    <row r="1" ht="27.65" customHeight="1">
      <c r="A1" t="s" s="7">
        <v>15</v>
      </c>
      <c r="B1" s="7"/>
    </row>
    <row r="2" ht="32.05" customHeight="1">
      <c r="A2" t="s" s="18">
        <v>17</v>
      </c>
      <c r="B2" s="14">
        <v>6</v>
      </c>
    </row>
    <row r="3" ht="44.05" customHeight="1">
      <c r="A3" t="s" s="18">
        <v>18</v>
      </c>
      <c r="B3" s="14">
        <v>45</v>
      </c>
    </row>
    <row r="4" ht="32.05" customHeight="1">
      <c r="A4" t="s" s="18">
        <v>19</v>
      </c>
      <c r="B4" s="14">
        <v>7.5</v>
      </c>
    </row>
    <row r="5" ht="32.05" customHeight="1">
      <c r="A5" t="s" s="18">
        <v>20</v>
      </c>
      <c r="B5" s="20">
        <v>0.0275</v>
      </c>
    </row>
    <row r="6" ht="32.05" customHeight="1">
      <c r="A6" t="s" s="18">
        <v>21</v>
      </c>
      <c r="B6" s="20">
        <f>1/(1-B5)-1</f>
        <v>0.02827763496143954</v>
      </c>
    </row>
  </sheetData>
  <mergeCells count="1">
    <mergeCell ref="A1:B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