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final project\"/>
    </mc:Choice>
  </mc:AlternateContent>
  <xr:revisionPtr revIDLastSave="0" documentId="13_ncr:1_{210EEDEA-2C57-4946-8043-1528FDE223B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ompiled Raw Data" sheetId="3" r:id="rId1"/>
    <sheet name="Scatter Plot" sheetId="5" r:id="rId2"/>
    <sheet name="Cluster Analysis" sheetId="4" r:id="rId3"/>
  </sheets>
  <externalReferences>
    <externalReference r:id="rId4"/>
  </externalReferences>
  <definedNames>
    <definedName name="solver_adj" localSheetId="2" hidden="1">'Cluster Analysis'!$B$3:$B$5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'Cluster Analysis'!$B$3:$B$5</definedName>
    <definedName name="solver_lhs2" localSheetId="2" hidden="1">'Cluster Analysis'!$B$3:$B$5</definedName>
    <definedName name="solver_lhs3" localSheetId="2" hidden="1">'Cluster Analysis'!$B$3:$B$5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'Cluster Analysis'!$A$7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4</definedName>
    <definedName name="solver_rel3" localSheetId="2" hidden="1">3</definedName>
    <definedName name="solver_rhs1" localSheetId="2" hidden="1">'Cluster Analysis'!$A$36</definedName>
    <definedName name="solver_rhs2" localSheetId="2" hidden="1">integer</definedName>
    <definedName name="solver_rhs3" localSheetId="2" hidden="1">'Cluster Analysis'!$A$12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5" l="1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F10" i="4"/>
  <c r="D10" i="4"/>
  <c r="F12" i="4" s="1"/>
  <c r="D9" i="4"/>
  <c r="F32" i="4" s="1"/>
  <c r="C5" i="4"/>
  <c r="C4" i="4"/>
  <c r="C3" i="4"/>
  <c r="E1" i="4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10" i="4" l="1"/>
  <c r="C9" i="4"/>
  <c r="E12" i="4" s="1"/>
  <c r="F31" i="4"/>
  <c r="E23" i="4"/>
  <c r="F14" i="4"/>
  <c r="E21" i="4"/>
  <c r="F13" i="4"/>
  <c r="E20" i="4"/>
  <c r="F21" i="4"/>
  <c r="E28" i="4"/>
  <c r="F29" i="4"/>
  <c r="E4" i="4" s="1"/>
  <c r="E36" i="4"/>
  <c r="F24" i="4"/>
  <c r="F22" i="4"/>
  <c r="E29" i="4"/>
  <c r="E5" i="4"/>
  <c r="E19" i="4"/>
  <c r="F20" i="4"/>
  <c r="E27" i="4"/>
  <c r="F28" i="4"/>
  <c r="E35" i="4"/>
  <c r="F36" i="4"/>
  <c r="F17" i="4"/>
  <c r="F30" i="4"/>
  <c r="E18" i="4"/>
  <c r="F19" i="4"/>
  <c r="E26" i="4"/>
  <c r="F27" i="4"/>
  <c r="E34" i="4"/>
  <c r="F35" i="4"/>
  <c r="E15" i="4"/>
  <c r="E13" i="4"/>
  <c r="E17" i="4"/>
  <c r="F18" i="4"/>
  <c r="E3" i="4" s="1"/>
  <c r="E25" i="4"/>
  <c r="D5" i="4" s="1"/>
  <c r="F26" i="4"/>
  <c r="E33" i="4"/>
  <c r="F34" i="4"/>
  <c r="E24" i="4"/>
  <c r="F25" i="4"/>
  <c r="E32" i="4"/>
  <c r="F33" i="4"/>
  <c r="F16" i="4"/>
  <c r="E31" i="4"/>
  <c r="E14" i="4"/>
  <c r="F15" i="4"/>
  <c r="E22" i="4"/>
  <c r="D3" i="4" s="1"/>
  <c r="F23" i="4"/>
  <c r="G14" i="4" l="1"/>
  <c r="G22" i="4"/>
  <c r="G30" i="4"/>
  <c r="G32" i="4"/>
  <c r="G25" i="4"/>
  <c r="G20" i="4"/>
  <c r="G29" i="4"/>
  <c r="G15" i="4"/>
  <c r="G23" i="4"/>
  <c r="G31" i="4"/>
  <c r="G12" i="4"/>
  <c r="G24" i="4"/>
  <c r="G17" i="4"/>
  <c r="G33" i="4"/>
  <c r="G36" i="4"/>
  <c r="G16" i="4"/>
  <c r="G18" i="4"/>
  <c r="G26" i="4"/>
  <c r="G34" i="4"/>
  <c r="G19" i="4"/>
  <c r="G35" i="4"/>
  <c r="G28" i="4"/>
  <c r="G21" i="4"/>
  <c r="G27" i="4"/>
  <c r="G13" i="4"/>
  <c r="I14" i="4"/>
  <c r="I22" i="4"/>
  <c r="I30" i="4"/>
  <c r="I25" i="4"/>
  <c r="I36" i="4"/>
  <c r="I15" i="4"/>
  <c r="I23" i="4"/>
  <c r="I31" i="4"/>
  <c r="I33" i="4"/>
  <c r="I16" i="4"/>
  <c r="I24" i="4"/>
  <c r="I32" i="4"/>
  <c r="I17" i="4"/>
  <c r="I21" i="4"/>
  <c r="I12" i="4"/>
  <c r="I18" i="4"/>
  <c r="I26" i="4"/>
  <c r="I34" i="4"/>
  <c r="I28" i="4"/>
  <c r="I29" i="4"/>
  <c r="I19" i="4"/>
  <c r="I27" i="4"/>
  <c r="I35" i="4"/>
  <c r="I20" i="4"/>
  <c r="I13" i="4"/>
  <c r="E16" i="4"/>
  <c r="E30" i="4"/>
  <c r="D4" i="4"/>
  <c r="H14" i="4" l="1"/>
  <c r="J14" i="4" s="1"/>
  <c r="K14" i="4" s="1"/>
  <c r="H22" i="4"/>
  <c r="J22" i="4" s="1"/>
  <c r="K22" i="4" s="1"/>
  <c r="H30" i="4"/>
  <c r="J30" i="4" s="1"/>
  <c r="K30" i="4" s="1"/>
  <c r="H12" i="4"/>
  <c r="J12" i="4" s="1"/>
  <c r="K12" i="4" s="1"/>
  <c r="H25" i="4"/>
  <c r="J25" i="4" s="1"/>
  <c r="K25" i="4" s="1"/>
  <c r="H13" i="4"/>
  <c r="J13" i="4" s="1"/>
  <c r="K13" i="4" s="1"/>
  <c r="H15" i="4"/>
  <c r="J15" i="4" s="1"/>
  <c r="K15" i="4" s="1"/>
  <c r="H23" i="4"/>
  <c r="J23" i="4" s="1"/>
  <c r="K23" i="4" s="1"/>
  <c r="H31" i="4"/>
  <c r="J31" i="4" s="1"/>
  <c r="K31" i="4" s="1"/>
  <c r="H17" i="4"/>
  <c r="J17" i="4" s="1"/>
  <c r="K17" i="4" s="1"/>
  <c r="H28" i="4"/>
  <c r="J28" i="4" s="1"/>
  <c r="K28" i="4" s="1"/>
  <c r="H21" i="4"/>
  <c r="J21" i="4" s="1"/>
  <c r="K21" i="4" s="1"/>
  <c r="H29" i="4"/>
  <c r="J29" i="4" s="1"/>
  <c r="K29" i="4" s="1"/>
  <c r="H16" i="4"/>
  <c r="J16" i="4" s="1"/>
  <c r="K16" i="4" s="1"/>
  <c r="H24" i="4"/>
  <c r="J24" i="4" s="1"/>
  <c r="K24" i="4" s="1"/>
  <c r="H32" i="4"/>
  <c r="J32" i="4" s="1"/>
  <c r="K32" i="4" s="1"/>
  <c r="H33" i="4"/>
  <c r="J33" i="4" s="1"/>
  <c r="K33" i="4" s="1"/>
  <c r="H20" i="4"/>
  <c r="J20" i="4" s="1"/>
  <c r="K20" i="4" s="1"/>
  <c r="H18" i="4"/>
  <c r="J18" i="4" s="1"/>
  <c r="K18" i="4" s="1"/>
  <c r="H26" i="4"/>
  <c r="J26" i="4" s="1"/>
  <c r="K26" i="4" s="1"/>
  <c r="H34" i="4"/>
  <c r="J34" i="4" s="1"/>
  <c r="K34" i="4" s="1"/>
  <c r="H27" i="4"/>
  <c r="J27" i="4" s="1"/>
  <c r="K27" i="4" s="1"/>
  <c r="H19" i="4"/>
  <c r="J19" i="4" s="1"/>
  <c r="K19" i="4" s="1"/>
  <c r="H35" i="4"/>
  <c r="J35" i="4" s="1"/>
  <c r="K35" i="4" s="1"/>
  <c r="H36" i="4"/>
  <c r="J36" i="4" s="1"/>
  <c r="K36" i="4" s="1"/>
  <c r="A7" i="4" l="1"/>
</calcChain>
</file>

<file path=xl/sharedStrings.xml><?xml version="1.0" encoding="utf-8"?>
<sst xmlns="http://schemas.openxmlformats.org/spreadsheetml/2006/main" count="100" uniqueCount="41">
  <si>
    <t>Allegany</t>
  </si>
  <si>
    <t>Anne_Arundel</t>
  </si>
  <si>
    <t>Baltimore</t>
  </si>
  <si>
    <t>Baltimore_City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</si>
  <si>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</si>
  <si>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</si>
  <si>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</si>
  <si>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</si>
  <si>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</si>
  <si>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</si>
  <si>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</si>
  <si>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</si>
  <si>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</si>
  <si>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</si>
  <si>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</si>
  <si>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</si>
  <si>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Prince_Georges</t>
  </si>
  <si>
    <t>Queen_Annes</t>
  </si>
  <si>
    <t>Somerset</t>
  </si>
  <si>
    <t>St_Marys</t>
  </si>
  <si>
    <t>Talbot</t>
  </si>
  <si>
    <t>Washington</t>
  </si>
  <si>
    <t>Wicomico</t>
  </si>
  <si>
    <t>Worcester</t>
  </si>
  <si>
    <t>Unknown</t>
  </si>
  <si>
    <t>County</t>
  </si>
  <si>
    <t>Deaths</t>
  </si>
  <si>
    <t>Cases</t>
  </si>
  <si>
    <t>Anchor</t>
  </si>
  <si>
    <t>County #</t>
  </si>
  <si>
    <t>County Name</t>
  </si>
  <si>
    <t>z_cases</t>
  </si>
  <si>
    <t>z_deaths</t>
  </si>
  <si>
    <t>sum min dist^2</t>
  </si>
  <si>
    <t>Standard Deviation</t>
  </si>
  <si>
    <t>Mean</t>
  </si>
  <si>
    <t>dist 2_1</t>
  </si>
  <si>
    <t>dist 2_2</t>
  </si>
  <si>
    <t>dist 2_3</t>
  </si>
  <si>
    <t>min dist^2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</si>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</sst>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164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8" xfId="0" applyFont="1" applyBorder="1"/>
    <xf numFmtId="164" fontId="0" fillId="0" borderId="19" xfId="0" applyNumberFormat="1" applyBorder="1"/>
    <xf numFmtId="0" fontId="0" fillId="0" borderId="11" xfId="0" applyBorder="1"/>
    <xf numFmtId="2" fontId="0" fillId="0" borderId="12" xfId="0" applyNumberFormat="1" applyBorder="1"/>
    <xf numFmtId="0" fontId="16" fillId="0" borderId="15" xfId="0" applyFont="1" applyBorder="1"/>
    <xf numFmtId="0" fontId="16" fillId="0" borderId="13" xfId="0" applyFont="1" applyBorder="1"/>
    <xf numFmtId="164" fontId="16" fillId="0" borderId="13" xfId="0" applyNumberFormat="1" applyFont="1" applyBorder="1"/>
    <xf numFmtId="164" fontId="16" fillId="0" borderId="0" xfId="0" applyNumberFormat="1" applyFont="1"/>
    <xf numFmtId="0" fontId="16" fillId="33" borderId="13" xfId="0" applyFont="1" applyFill="1" applyBorder="1"/>
    <xf numFmtId="164" fontId="0" fillId="0" borderId="13" xfId="0" applyNumberFormat="1" applyBorder="1"/>
    <xf numFmtId="0" fontId="0" fillId="33" borderId="13" xfId="0" applyFill="1" applyBorder="1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Cases and Deaths by MD County for Mar 3,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Plot'!$C$1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Plot'!$B$2:$B$26</c:f>
              <c:numCache>
                <c:formatCode>General</c:formatCode>
                <c:ptCount val="25"/>
                <c:pt idx="0">
                  <c:v>2</c:v>
                </c:pt>
                <c:pt idx="1">
                  <c:v>249</c:v>
                </c:pt>
                <c:pt idx="2">
                  <c:v>427</c:v>
                </c:pt>
                <c:pt idx="3">
                  <c:v>313</c:v>
                </c:pt>
                <c:pt idx="4">
                  <c:v>30</c:v>
                </c:pt>
                <c:pt idx="5">
                  <c:v>4</c:v>
                </c:pt>
                <c:pt idx="6">
                  <c:v>129</c:v>
                </c:pt>
                <c:pt idx="7">
                  <c:v>25</c:v>
                </c:pt>
                <c:pt idx="8">
                  <c:v>90</c:v>
                </c:pt>
                <c:pt idx="9">
                  <c:v>1</c:v>
                </c:pt>
                <c:pt idx="10">
                  <c:v>54</c:v>
                </c:pt>
                <c:pt idx="11">
                  <c:v>3</c:v>
                </c:pt>
                <c:pt idx="12">
                  <c:v>41</c:v>
                </c:pt>
                <c:pt idx="13">
                  <c:v>166</c:v>
                </c:pt>
                <c:pt idx="14">
                  <c:v>5</c:v>
                </c:pt>
                <c:pt idx="15">
                  <c:v>566</c:v>
                </c:pt>
                <c:pt idx="16">
                  <c:v>563</c:v>
                </c:pt>
                <c:pt idx="17">
                  <c:v>12</c:v>
                </c:pt>
                <c:pt idx="18">
                  <c:v>4</c:v>
                </c:pt>
                <c:pt idx="19">
                  <c:v>30</c:v>
                </c:pt>
                <c:pt idx="20">
                  <c:v>5</c:v>
                </c:pt>
                <c:pt idx="21">
                  <c:v>27</c:v>
                </c:pt>
                <c:pt idx="22">
                  <c:v>7</c:v>
                </c:pt>
                <c:pt idx="23">
                  <c:v>5</c:v>
                </c:pt>
                <c:pt idx="24">
                  <c:v>0</c:v>
                </c:pt>
              </c:numCache>
            </c:numRef>
          </c:xVal>
          <c:yVal>
            <c:numRef>
              <c:f>'Scatter Plot'!$C$2:$C$26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9</c:v>
                </c:pt>
                <c:pt idx="16">
                  <c:v>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3F-4D6C-915E-D28715AF4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334208"/>
        <c:axId val="616348632"/>
      </c:scatterChart>
      <c:valAx>
        <c:axId val="6283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48632"/>
        <c:crosses val="autoZero"/>
        <c:crossBetween val="midCat"/>
      </c:valAx>
      <c:valAx>
        <c:axId val="61634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0</xdr:row>
      <xdr:rowOff>161925</xdr:rowOff>
    </xdr:from>
    <xdr:to>
      <xdr:col>11</xdr:col>
      <xdr:colOff>384175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4129E4-0B7F-4F47-A732-C7BAE0AE1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D%20COVID-19%20-%20April%203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</sheetNames>
    <sheetDataSet>
      <sheetData sheetId="0">
        <row r="2">
          <cell r="A2" t="str">
            <v>Allegany</v>
          </cell>
          <cell r="B2">
            <v>2</v>
          </cell>
        </row>
        <row r="3">
          <cell r="A3" t="str">
            <v>Anne_Arundel</v>
          </cell>
          <cell r="B3">
            <v>249</v>
          </cell>
        </row>
        <row r="4">
          <cell r="A4" t="str">
            <v>Baltimore</v>
          </cell>
          <cell r="B4">
            <v>427</v>
          </cell>
        </row>
        <row r="5">
          <cell r="A5" t="str">
            <v>Baltimore_City</v>
          </cell>
          <cell r="B5">
            <v>313</v>
          </cell>
        </row>
        <row r="6">
          <cell r="A6" t="str">
            <v>Calvert</v>
          </cell>
          <cell r="B6">
            <v>30</v>
          </cell>
        </row>
        <row r="7">
          <cell r="A7" t="str">
            <v>Caroline</v>
          </cell>
          <cell r="B7">
            <v>4</v>
          </cell>
        </row>
        <row r="8">
          <cell r="A8" t="str">
            <v>Carroll</v>
          </cell>
          <cell r="B8">
            <v>129</v>
          </cell>
        </row>
        <row r="9">
          <cell r="A9" t="str">
            <v>Cecil</v>
          </cell>
          <cell r="B9">
            <v>25</v>
          </cell>
        </row>
        <row r="10">
          <cell r="A10" t="str">
            <v>Charles</v>
          </cell>
          <cell r="B10">
            <v>90</v>
          </cell>
        </row>
        <row r="11">
          <cell r="A11" t="str">
            <v>Dorchester</v>
          </cell>
          <cell r="B11">
            <v>1</v>
          </cell>
        </row>
        <row r="12">
          <cell r="A12" t="str">
            <v>Frederick</v>
          </cell>
          <cell r="B12">
            <v>54</v>
          </cell>
        </row>
        <row r="13">
          <cell r="A13" t="str">
            <v>Garrett</v>
          </cell>
          <cell r="B13">
            <v>3</v>
          </cell>
        </row>
        <row r="14">
          <cell r="A14" t="str">
            <v>Harford</v>
          </cell>
          <cell r="B14">
            <v>41</v>
          </cell>
        </row>
        <row r="15">
          <cell r="A15" t="str">
            <v>Howard</v>
          </cell>
          <cell r="B15">
            <v>166</v>
          </cell>
        </row>
        <row r="16">
          <cell r="A16" t="str">
            <v>Kent</v>
          </cell>
          <cell r="B16">
            <v>5</v>
          </cell>
        </row>
        <row r="17">
          <cell r="A17" t="str">
            <v>Montgomery</v>
          </cell>
          <cell r="B17">
            <v>566</v>
          </cell>
        </row>
        <row r="18">
          <cell r="A18" t="str">
            <v>Prince_Georges</v>
          </cell>
          <cell r="B18">
            <v>563</v>
          </cell>
        </row>
        <row r="19">
          <cell r="A19" t="str">
            <v>Queen_Annes</v>
          </cell>
          <cell r="B19">
            <v>12</v>
          </cell>
        </row>
        <row r="20">
          <cell r="A20" t="str">
            <v>Somerset</v>
          </cell>
          <cell r="B20">
            <v>4</v>
          </cell>
        </row>
        <row r="21">
          <cell r="A21" t="str">
            <v>St_Marys</v>
          </cell>
          <cell r="B21">
            <v>30</v>
          </cell>
        </row>
        <row r="22">
          <cell r="A22" t="str">
            <v>Talbot</v>
          </cell>
          <cell r="B22">
            <v>5</v>
          </cell>
        </row>
        <row r="23">
          <cell r="A23" t="str">
            <v>Washington</v>
          </cell>
          <cell r="B23">
            <v>27</v>
          </cell>
        </row>
        <row r="24">
          <cell r="A24" t="str">
            <v>Wicomico</v>
          </cell>
          <cell r="B24">
            <v>7</v>
          </cell>
        </row>
        <row r="25">
          <cell r="A25" t="str">
            <v>Worcester</v>
          </cell>
          <cell r="B25">
            <v>5</v>
          </cell>
        </row>
        <row r="26">
          <cell r="A26" t="str">
            <v>Unknown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C26" sqref="A2:C26"/>
    </sheetView>
  </sheetViews>
  <sheetFormatPr defaultRowHeight="14.5" x14ac:dyDescent="0.35"/>
  <sheetData>
    <row r="1" spans="1:3" x14ac:dyDescent="0.35">
      <c r="A1" s="1" t="s">
        <v>25</v>
      </c>
      <c r="B1" s="1" t="s">
        <v>27</v>
      </c>
      <c r="C1" s="1" t="s">
        <v>26</v>
      </c>
    </row>
    <row r="2" spans="1:3" x14ac:dyDescent="0.35">
      <c r="A2" t="s">
        <v>0</v>
      </c>
      <c r="B2">
        <f>VLOOKUP(A2,'[1]Raw Data'!$A$2:$B$26,2,FALSE)</f>
        <v>2</v>
      </c>
      <c r="C2">
        <v>0</v>
      </c>
    </row>
    <row r="3" spans="1:3" x14ac:dyDescent="0.35">
      <c r="A3" t="s">
        <v>1</v>
      </c>
      <c r="B3">
        <f>VLOOKUP(A3,'[1]Raw Data'!$A$2:$B$26,2,FALSE)</f>
        <v>249</v>
      </c>
      <c r="C3">
        <v>4</v>
      </c>
    </row>
    <row r="4" spans="1:3" x14ac:dyDescent="0.35">
      <c r="A4" t="s">
        <v>2</v>
      </c>
      <c r="B4">
        <f>VLOOKUP(A4,'[1]Raw Data'!$A$2:$B$26,2,FALSE)</f>
        <v>427</v>
      </c>
      <c r="C4">
        <v>3</v>
      </c>
    </row>
    <row r="5" spans="1:3" x14ac:dyDescent="0.35">
      <c r="A5" t="s">
        <v>3</v>
      </c>
      <c r="B5">
        <f>VLOOKUP(A5,'[1]Raw Data'!$A$2:$B$26,2,FALSE)</f>
        <v>313</v>
      </c>
      <c r="C5">
        <v>4</v>
      </c>
    </row>
    <row r="6" spans="1:3" x14ac:dyDescent="0.35">
      <c r="A6" t="s">
        <v>4</v>
      </c>
      <c r="B6">
        <f>VLOOKUP(A6,'[1]Raw Data'!$A$2:$B$26,2,FALSE)</f>
        <v>30</v>
      </c>
      <c r="C6">
        <v>1</v>
      </c>
    </row>
    <row r="7" spans="1:3" x14ac:dyDescent="0.35">
      <c r="A7" t="s">
        <v>5</v>
      </c>
      <c r="B7">
        <f>VLOOKUP(A7,'[1]Raw Data'!$A$2:$B$26,2,FALSE)</f>
        <v>4</v>
      </c>
      <c r="C7">
        <v>0</v>
      </c>
    </row>
    <row r="8" spans="1:3" x14ac:dyDescent="0.35">
      <c r="A8" t="s">
        <v>6</v>
      </c>
      <c r="B8">
        <f>VLOOKUP(A8,'[1]Raw Data'!$A$2:$B$26,2,FALSE)</f>
        <v>129</v>
      </c>
      <c r="C8">
        <v>5</v>
      </c>
    </row>
    <row r="9" spans="1:3" x14ac:dyDescent="0.35">
      <c r="A9" t="s">
        <v>7</v>
      </c>
      <c r="B9">
        <f>VLOOKUP(A9,'[1]Raw Data'!$A$2:$B$26,2,FALSE)</f>
        <v>25</v>
      </c>
      <c r="C9">
        <v>1</v>
      </c>
    </row>
    <row r="10" spans="1:3" x14ac:dyDescent="0.35">
      <c r="A10" t="s">
        <v>8</v>
      </c>
      <c r="B10">
        <f>VLOOKUP(A10,'[1]Raw Data'!$A$2:$B$26,2,FALSE)</f>
        <v>90</v>
      </c>
      <c r="C10">
        <v>1</v>
      </c>
    </row>
    <row r="11" spans="1:3" x14ac:dyDescent="0.35">
      <c r="A11" t="s">
        <v>9</v>
      </c>
      <c r="B11">
        <f>VLOOKUP(A11,'[1]Raw Data'!$A$2:$B$26,2,FALSE)</f>
        <v>1</v>
      </c>
      <c r="C11">
        <v>0</v>
      </c>
    </row>
    <row r="12" spans="1:3" x14ac:dyDescent="0.35">
      <c r="A12" t="s">
        <v>10</v>
      </c>
      <c r="B12">
        <f>VLOOKUP(A12,'[1]Raw Data'!$A$2:$B$26,2,FALSE)</f>
        <v>54</v>
      </c>
      <c r="C12">
        <v>2</v>
      </c>
    </row>
    <row r="13" spans="1:3" x14ac:dyDescent="0.35">
      <c r="A13" t="s">
        <v>11</v>
      </c>
      <c r="B13">
        <f>VLOOKUP(A13,'[1]Raw Data'!$A$2:$B$26,2,FALSE)</f>
        <v>3</v>
      </c>
      <c r="C13">
        <v>0</v>
      </c>
    </row>
    <row r="14" spans="1:3" x14ac:dyDescent="0.35">
      <c r="A14" t="s">
        <v>12</v>
      </c>
      <c r="B14">
        <f>VLOOKUP(A14,'[1]Raw Data'!$A$2:$B$26,2,FALSE)</f>
        <v>41</v>
      </c>
      <c r="C14">
        <v>0</v>
      </c>
    </row>
    <row r="15" spans="1:3" x14ac:dyDescent="0.35">
      <c r="A15" t="s">
        <v>13</v>
      </c>
      <c r="B15">
        <f>VLOOKUP(A15,'[1]Raw Data'!$A$2:$B$26,2,FALSE)</f>
        <v>166</v>
      </c>
      <c r="C15">
        <v>2</v>
      </c>
    </row>
    <row r="16" spans="1:3" x14ac:dyDescent="0.35">
      <c r="A16" t="s">
        <v>14</v>
      </c>
      <c r="B16">
        <f>VLOOKUP(A16,'[1]Raw Data'!$A$2:$B$26,2,FALSE)</f>
        <v>5</v>
      </c>
      <c r="C16">
        <v>0</v>
      </c>
    </row>
    <row r="17" spans="1:3" x14ac:dyDescent="0.35">
      <c r="A17" t="s">
        <v>15</v>
      </c>
      <c r="B17">
        <f>VLOOKUP(A17,'[1]Raw Data'!$A$2:$B$26,2,FALSE)</f>
        <v>566</v>
      </c>
      <c r="C17">
        <v>9</v>
      </c>
    </row>
    <row r="18" spans="1:3" x14ac:dyDescent="0.35">
      <c r="A18" t="s">
        <v>16</v>
      </c>
      <c r="B18">
        <f>VLOOKUP(A18,'[1]Raw Data'!$A$2:$B$26,2,FALSE)</f>
        <v>563</v>
      </c>
      <c r="C18">
        <v>9</v>
      </c>
    </row>
    <row r="19" spans="1:3" x14ac:dyDescent="0.35">
      <c r="A19" t="s">
        <v>17</v>
      </c>
      <c r="B19">
        <f>VLOOKUP(A19,'[1]Raw Data'!$A$2:$B$26,2,FALSE)</f>
        <v>12</v>
      </c>
      <c r="C19">
        <v>0</v>
      </c>
    </row>
    <row r="20" spans="1:3" x14ac:dyDescent="0.35">
      <c r="A20" t="s">
        <v>18</v>
      </c>
      <c r="B20">
        <f>VLOOKUP(A20,'[1]Raw Data'!$A$2:$B$26,2,FALSE)</f>
        <v>4</v>
      </c>
      <c r="C20">
        <v>0</v>
      </c>
    </row>
    <row r="21" spans="1:3" x14ac:dyDescent="0.35">
      <c r="A21" t="s">
        <v>19</v>
      </c>
      <c r="B21">
        <f>VLOOKUP(A21,'[1]Raw Data'!$A$2:$B$26,2,FALSE)</f>
        <v>30</v>
      </c>
      <c r="C21">
        <v>0</v>
      </c>
    </row>
    <row r="22" spans="1:3" x14ac:dyDescent="0.35">
      <c r="A22" t="s">
        <v>20</v>
      </c>
      <c r="B22">
        <f>VLOOKUP(A22,'[1]Raw Data'!$A$2:$B$26,2,FALSE)</f>
        <v>5</v>
      </c>
      <c r="C22">
        <v>0</v>
      </c>
    </row>
    <row r="23" spans="1:3" x14ac:dyDescent="0.35">
      <c r="A23" t="s">
        <v>21</v>
      </c>
      <c r="B23">
        <f>VLOOKUP(A23,'[1]Raw Data'!$A$2:$B$26,2,FALSE)</f>
        <v>27</v>
      </c>
      <c r="C23">
        <v>0</v>
      </c>
    </row>
    <row r="24" spans="1:3" x14ac:dyDescent="0.35">
      <c r="A24" t="s">
        <v>22</v>
      </c>
      <c r="B24">
        <f>VLOOKUP(A24,'[1]Raw Data'!$A$2:$B$26,2,FALSE)</f>
        <v>7</v>
      </c>
      <c r="C24">
        <v>1</v>
      </c>
    </row>
    <row r="25" spans="1:3" x14ac:dyDescent="0.35">
      <c r="A25" t="s">
        <v>23</v>
      </c>
      <c r="B25">
        <f>VLOOKUP(A25,'[1]Raw Data'!$A$2:$B$26,2,FALSE)</f>
        <v>5</v>
      </c>
      <c r="C25">
        <v>0</v>
      </c>
    </row>
    <row r="26" spans="1:3" x14ac:dyDescent="0.35">
      <c r="A26" t="s">
        <v>24</v>
      </c>
      <c r="B26">
        <f>VLOOKUP(A26,'[1]Raw Data'!$A$2:$B$26,2,FALSE)</f>
        <v>0</v>
      </c>
      <c r="C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L17" sqref="L17"/>
    </sheetView>
  </sheetViews>
  <sheetFormatPr defaultRowHeight="14.5" x14ac:dyDescent="0.35"/>
  <sheetData>
    <row r="1" spans="1:3" x14ac:dyDescent="0.35">
      <c r="A1" s="1" t="s">
        <v>25</v>
      </c>
      <c r="B1" s="1" t="s">
        <v>27</v>
      </c>
      <c r="C1" s="1" t="s">
        <v>26</v>
      </c>
    </row>
    <row r="2" spans="1:3" x14ac:dyDescent="0.35">
      <c r="A2" t="s">
        <v>0</v>
      </c>
      <c r="B2">
        <f>VLOOKUP(A2,'[1]Raw Data'!$A$2:$B$26,2,FALSE)</f>
        <v>2</v>
      </c>
      <c r="C2">
        <v>0</v>
      </c>
    </row>
    <row r="3" spans="1:3" x14ac:dyDescent="0.35">
      <c r="A3" t="s">
        <v>1</v>
      </c>
      <c r="B3">
        <f>VLOOKUP(A3,'[1]Raw Data'!$A$2:$B$26,2,FALSE)</f>
        <v>249</v>
      </c>
      <c r="C3">
        <v>4</v>
      </c>
    </row>
    <row r="4" spans="1:3" x14ac:dyDescent="0.35">
      <c r="A4" t="s">
        <v>2</v>
      </c>
      <c r="B4">
        <f>VLOOKUP(A4,'[1]Raw Data'!$A$2:$B$26,2,FALSE)</f>
        <v>427</v>
      </c>
      <c r="C4">
        <v>3</v>
      </c>
    </row>
    <row r="5" spans="1:3" x14ac:dyDescent="0.35">
      <c r="A5" t="s">
        <v>3</v>
      </c>
      <c r="B5">
        <f>VLOOKUP(A5,'[1]Raw Data'!$A$2:$B$26,2,FALSE)</f>
        <v>313</v>
      </c>
      <c r="C5">
        <v>4</v>
      </c>
    </row>
    <row r="6" spans="1:3" x14ac:dyDescent="0.35">
      <c r="A6" t="s">
        <v>4</v>
      </c>
      <c r="B6">
        <f>VLOOKUP(A6,'[1]Raw Data'!$A$2:$B$26,2,FALSE)</f>
        <v>30</v>
      </c>
      <c r="C6">
        <v>1</v>
      </c>
    </row>
    <row r="7" spans="1:3" x14ac:dyDescent="0.35">
      <c r="A7" t="s">
        <v>5</v>
      </c>
      <c r="B7">
        <f>VLOOKUP(A7,'[1]Raw Data'!$A$2:$B$26,2,FALSE)</f>
        <v>4</v>
      </c>
      <c r="C7">
        <v>0</v>
      </c>
    </row>
    <row r="8" spans="1:3" x14ac:dyDescent="0.35">
      <c r="A8" t="s">
        <v>6</v>
      </c>
      <c r="B8">
        <f>VLOOKUP(A8,'[1]Raw Data'!$A$2:$B$26,2,FALSE)</f>
        <v>129</v>
      </c>
      <c r="C8">
        <v>5</v>
      </c>
    </row>
    <row r="9" spans="1:3" x14ac:dyDescent="0.35">
      <c r="A9" t="s">
        <v>7</v>
      </c>
      <c r="B9">
        <f>VLOOKUP(A9,'[1]Raw Data'!$A$2:$B$26,2,FALSE)</f>
        <v>25</v>
      </c>
      <c r="C9">
        <v>1</v>
      </c>
    </row>
    <row r="10" spans="1:3" x14ac:dyDescent="0.35">
      <c r="A10" t="s">
        <v>8</v>
      </c>
      <c r="B10">
        <f>VLOOKUP(A10,'[1]Raw Data'!$A$2:$B$26,2,FALSE)</f>
        <v>90</v>
      </c>
      <c r="C10">
        <v>1</v>
      </c>
    </row>
    <row r="11" spans="1:3" x14ac:dyDescent="0.35">
      <c r="A11" t="s">
        <v>9</v>
      </c>
      <c r="B11">
        <f>VLOOKUP(A11,'[1]Raw Data'!$A$2:$B$26,2,FALSE)</f>
        <v>1</v>
      </c>
      <c r="C11">
        <v>0</v>
      </c>
    </row>
    <row r="12" spans="1:3" x14ac:dyDescent="0.35">
      <c r="A12" t="s">
        <v>10</v>
      </c>
      <c r="B12">
        <f>VLOOKUP(A12,'[1]Raw Data'!$A$2:$B$26,2,FALSE)</f>
        <v>54</v>
      </c>
      <c r="C12">
        <v>2</v>
      </c>
    </row>
    <row r="13" spans="1:3" x14ac:dyDescent="0.35">
      <c r="A13" t="s">
        <v>11</v>
      </c>
      <c r="B13">
        <f>VLOOKUP(A13,'[1]Raw Data'!$A$2:$B$26,2,FALSE)</f>
        <v>3</v>
      </c>
      <c r="C13">
        <v>0</v>
      </c>
    </row>
    <row r="14" spans="1:3" x14ac:dyDescent="0.35">
      <c r="A14" t="s">
        <v>12</v>
      </c>
      <c r="B14">
        <f>VLOOKUP(A14,'[1]Raw Data'!$A$2:$B$26,2,FALSE)</f>
        <v>41</v>
      </c>
      <c r="C14">
        <v>0</v>
      </c>
    </row>
    <row r="15" spans="1:3" x14ac:dyDescent="0.35">
      <c r="A15" t="s">
        <v>13</v>
      </c>
      <c r="B15">
        <f>VLOOKUP(A15,'[1]Raw Data'!$A$2:$B$26,2,FALSE)</f>
        <v>166</v>
      </c>
      <c r="C15">
        <v>2</v>
      </c>
    </row>
    <row r="16" spans="1:3" x14ac:dyDescent="0.35">
      <c r="A16" t="s">
        <v>14</v>
      </c>
      <c r="B16">
        <f>VLOOKUP(A16,'[1]Raw Data'!$A$2:$B$26,2,FALSE)</f>
        <v>5</v>
      </c>
      <c r="C16">
        <v>0</v>
      </c>
    </row>
    <row r="17" spans="1:3" x14ac:dyDescent="0.35">
      <c r="A17" t="s">
        <v>15</v>
      </c>
      <c r="B17">
        <f>VLOOKUP(A17,'[1]Raw Data'!$A$2:$B$26,2,FALSE)</f>
        <v>566</v>
      </c>
      <c r="C17">
        <v>9</v>
      </c>
    </row>
    <row r="18" spans="1:3" x14ac:dyDescent="0.35">
      <c r="A18" t="s">
        <v>16</v>
      </c>
      <c r="B18">
        <f>VLOOKUP(A18,'[1]Raw Data'!$A$2:$B$26,2,FALSE)</f>
        <v>563</v>
      </c>
      <c r="C18">
        <v>9</v>
      </c>
    </row>
    <row r="19" spans="1:3" x14ac:dyDescent="0.35">
      <c r="A19" t="s">
        <v>17</v>
      </c>
      <c r="B19">
        <f>VLOOKUP(A19,'[1]Raw Data'!$A$2:$B$26,2,FALSE)</f>
        <v>12</v>
      </c>
      <c r="C19">
        <v>0</v>
      </c>
    </row>
    <row r="20" spans="1:3" x14ac:dyDescent="0.35">
      <c r="A20" t="s">
        <v>18</v>
      </c>
      <c r="B20">
        <f>VLOOKUP(A20,'[1]Raw Data'!$A$2:$B$26,2,FALSE)</f>
        <v>4</v>
      </c>
      <c r="C20">
        <v>0</v>
      </c>
    </row>
    <row r="21" spans="1:3" x14ac:dyDescent="0.35">
      <c r="A21" t="s">
        <v>19</v>
      </c>
      <c r="B21">
        <f>VLOOKUP(A21,'[1]Raw Data'!$A$2:$B$26,2,FALSE)</f>
        <v>30</v>
      </c>
      <c r="C21">
        <v>0</v>
      </c>
    </row>
    <row r="22" spans="1:3" x14ac:dyDescent="0.35">
      <c r="A22" t="s">
        <v>20</v>
      </c>
      <c r="B22">
        <f>VLOOKUP(A22,'[1]Raw Data'!$A$2:$B$26,2,FALSE)</f>
        <v>5</v>
      </c>
      <c r="C22">
        <v>0</v>
      </c>
    </row>
    <row r="23" spans="1:3" x14ac:dyDescent="0.35">
      <c r="A23" t="s">
        <v>21</v>
      </c>
      <c r="B23">
        <f>VLOOKUP(A23,'[1]Raw Data'!$A$2:$B$26,2,FALSE)</f>
        <v>27</v>
      </c>
      <c r="C23">
        <v>0</v>
      </c>
    </row>
    <row r="24" spans="1:3" x14ac:dyDescent="0.35">
      <c r="A24" t="s">
        <v>22</v>
      </c>
      <c r="B24">
        <f>VLOOKUP(A24,'[1]Raw Data'!$A$2:$B$26,2,FALSE)</f>
        <v>7</v>
      </c>
      <c r="C24">
        <v>1</v>
      </c>
    </row>
    <row r="25" spans="1:3" x14ac:dyDescent="0.35">
      <c r="A25" t="s">
        <v>23</v>
      </c>
      <c r="B25">
        <f>VLOOKUP(A25,'[1]Raw Data'!$A$2:$B$26,2,FALSE)</f>
        <v>5</v>
      </c>
      <c r="C25">
        <v>0</v>
      </c>
    </row>
    <row r="26" spans="1:3" x14ac:dyDescent="0.35">
      <c r="A26" t="s">
        <v>24</v>
      </c>
      <c r="B26">
        <f>VLOOKUP(A26,'[1]Raw Data'!$A$2:$B$26,2,FALSE)</f>
        <v>0</v>
      </c>
      <c r="C2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tabSelected="1" workbookViewId="0">
      <selection activeCell="D2" sqref="D2:E5"/>
    </sheetView>
  </sheetViews>
  <sheetFormatPr defaultRowHeight="14.5" x14ac:dyDescent="0.35"/>
  <cols>
    <col min="1" max="1" width="13.54296875" bestFit="1" customWidth="1"/>
    <col min="2" max="2" width="16.81640625" bestFit="1" customWidth="1"/>
    <col min="3" max="3" width="12.90625" bestFit="1" customWidth="1"/>
    <col min="4" max="4" width="11.81640625" bestFit="1" customWidth="1"/>
    <col min="7" max="8" width="9" style="2" bestFit="1" customWidth="1"/>
    <col min="9" max="9" width="9" style="2" customWidth="1"/>
    <col min="10" max="10" width="9.54296875" bestFit="1" customWidth="1"/>
  </cols>
  <sheetData>
    <row r="1" spans="1:11" x14ac:dyDescent="0.35">
      <c r="D1">
        <v>5</v>
      </c>
      <c r="E1">
        <f>D1+1</f>
        <v>6</v>
      </c>
    </row>
    <row r="2" spans="1:11" x14ac:dyDescent="0.35">
      <c r="A2" s="3" t="s">
        <v>28</v>
      </c>
      <c r="B2" s="4" t="s">
        <v>29</v>
      </c>
      <c r="C2" s="4" t="s">
        <v>30</v>
      </c>
      <c r="D2" s="4" t="s">
        <v>31</v>
      </c>
      <c r="E2" s="5" t="s">
        <v>32</v>
      </c>
    </row>
    <row r="3" spans="1:11" x14ac:dyDescent="0.35">
      <c r="A3" s="6">
        <v>1</v>
      </c>
      <c r="B3">
        <v>2</v>
      </c>
      <c r="C3" t="str">
        <f>VLOOKUP(B3,A12:B36,2,FALSE)</f>
        <v>Anne_Arundel</v>
      </c>
      <c r="D3">
        <f>VLOOKUP($B3,$A$12:$F$36,D$1,FALSE)</f>
        <v>0.80840043943890039</v>
      </c>
      <c r="E3" s="7">
        <f t="shared" ref="D3:E5" si="0">VLOOKUP($B3,$A$12:$F$36,E$1,FALSE)</f>
        <v>0.89114837160135318</v>
      </c>
    </row>
    <row r="4" spans="1:11" x14ac:dyDescent="0.35">
      <c r="A4" s="6">
        <v>2</v>
      </c>
      <c r="B4">
        <v>18</v>
      </c>
      <c r="C4" t="str">
        <f>VLOOKUP(B4,A13:B37,2,FALSE)</f>
        <v>Queen_Annes</v>
      </c>
      <c r="D4">
        <f t="shared" si="0"/>
        <v>-0.5731318950507116</v>
      </c>
      <c r="E4" s="7">
        <f t="shared" si="0"/>
        <v>-0.64531433805615224</v>
      </c>
    </row>
    <row r="5" spans="1:11" x14ac:dyDescent="0.35">
      <c r="A5" s="8">
        <v>3</v>
      </c>
      <c r="B5" s="9">
        <v>16</v>
      </c>
      <c r="C5" s="9" t="str">
        <f>VLOOKUP(B5,A14:B38,2,FALSE)</f>
        <v>Montgomery</v>
      </c>
      <c r="D5" s="9">
        <f t="shared" si="0"/>
        <v>2.6562728024482127</v>
      </c>
      <c r="E5" s="10">
        <f t="shared" si="0"/>
        <v>2.8117267586732346</v>
      </c>
    </row>
    <row r="6" spans="1:11" x14ac:dyDescent="0.35">
      <c r="A6" s="11" t="s">
        <v>33</v>
      </c>
    </row>
    <row r="7" spans="1:11" x14ac:dyDescent="0.35">
      <c r="A7" s="12">
        <f>SUM(J12:J36)</f>
        <v>4.3611576406946417</v>
      </c>
    </row>
    <row r="8" spans="1:11" x14ac:dyDescent="0.35">
      <c r="B8" s="1"/>
    </row>
    <row r="9" spans="1:11" x14ac:dyDescent="0.35">
      <c r="B9" s="3" t="s">
        <v>34</v>
      </c>
      <c r="C9" s="13">
        <f>_xlfn.STDEV.P(C12:C36)</f>
        <v>171.54864499610599</v>
      </c>
      <c r="D9" s="14">
        <f>_xlfn.STDEV.P(D12:D36)</f>
        <v>2.6033824152436766</v>
      </c>
    </row>
    <row r="10" spans="1:11" x14ac:dyDescent="0.35">
      <c r="B10" s="15" t="s">
        <v>35</v>
      </c>
      <c r="C10" s="9">
        <f>AVERAGE(C12:C36)</f>
        <v>110.32</v>
      </c>
      <c r="D10" s="10">
        <f>AVERAGE(D12:D36)</f>
        <v>1.68</v>
      </c>
      <c r="E10">
        <v>5</v>
      </c>
      <c r="F10">
        <f>E10+1</f>
        <v>6</v>
      </c>
    </row>
    <row r="11" spans="1:11" s="1" customFormat="1" x14ac:dyDescent="0.35">
      <c r="A11" s="1" t="s">
        <v>29</v>
      </c>
      <c r="B11" s="1" t="s">
        <v>25</v>
      </c>
      <c r="C11" s="1" t="s">
        <v>27</v>
      </c>
      <c r="D11" s="1" t="s">
        <v>26</v>
      </c>
      <c r="E11" s="16" t="s">
        <v>31</v>
      </c>
      <c r="F11" s="1" t="s">
        <v>32</v>
      </c>
      <c r="G11" s="17" t="s">
        <v>36</v>
      </c>
      <c r="H11" s="18" t="s">
        <v>37</v>
      </c>
      <c r="I11" s="18" t="s">
        <v>38</v>
      </c>
      <c r="J11" s="16" t="s">
        <v>39</v>
      </c>
      <c r="K11" s="19" t="s">
        <v>40</v>
      </c>
    </row>
    <row r="12" spans="1:11" x14ac:dyDescent="0.35">
      <c r="A12">
        <v>1</v>
      </c>
      <c r="B12" t="s">
        <v>0</v>
      </c>
      <c r="C12">
        <f>VLOOKUP(B12,'[1]Raw Data'!$A$2:$B$26,2,FALSE)</f>
        <v>2</v>
      </c>
      <c r="D12">
        <v>0</v>
      </c>
      <c r="E12" s="6">
        <f>STANDARDIZE(C12,$C$10,$C$9)</f>
        <v>-0.63142439861567412</v>
      </c>
      <c r="F12">
        <f>STANDARDIZE(D12,$D$10,$D$9)</f>
        <v>-0.64531433805615224</v>
      </c>
      <c r="G12" s="20">
        <f>SUMXMY2($D$3:$E$3,E12:F12)</f>
        <v>4.4338132224469646</v>
      </c>
      <c r="H12" s="2">
        <f>SUMXMY2($D$4:$E$4,E12:F12)</f>
        <v>3.3980159718711676E-3</v>
      </c>
      <c r="I12" s="2">
        <f>SUMXMY2($D$5:$E$5,E12:F12)</f>
        <v>22.76008603035924</v>
      </c>
      <c r="J12" s="20">
        <f>MIN(G12:I12)</f>
        <v>3.3980159718711676E-3</v>
      </c>
      <c r="K12" s="21">
        <f>MATCH(J12,G12:I12,0)</f>
        <v>2</v>
      </c>
    </row>
    <row r="13" spans="1:11" x14ac:dyDescent="0.35">
      <c r="A13">
        <v>2</v>
      </c>
      <c r="B13" t="s">
        <v>1</v>
      </c>
      <c r="C13">
        <f>VLOOKUP(B13,'[1]Raw Data'!$A$2:$B$26,2,FALSE)</f>
        <v>249</v>
      </c>
      <c r="D13">
        <v>4</v>
      </c>
      <c r="E13" s="6">
        <f t="shared" ref="E13:E36" si="1">STANDARDIZE(C13,$C$10,$C$9)</f>
        <v>0.80840043943890039</v>
      </c>
      <c r="F13">
        <f t="shared" ref="F13:F36" si="2">STANDARDIZE(D13,$D$10,$D$9)</f>
        <v>0.89114837160135318</v>
      </c>
      <c r="G13" s="20">
        <f t="shared" ref="G13:G36" si="3">SUMXMY2($D$3:$E$3,E13:F13)</f>
        <v>0</v>
      </c>
      <c r="H13" s="2">
        <f t="shared" ref="H13:H36" si="4">SUMXMY2($D$4:$E$4,E13:F13)</f>
        <v>4.2693492494084007</v>
      </c>
      <c r="I13" s="2">
        <f t="shared" ref="I13:I36" si="5">SUMXMY2($D$5:$E$5,E13:F13)</f>
        <v>7.1032536108612501</v>
      </c>
      <c r="J13" s="20">
        <f>MIN(G13:I13)</f>
        <v>0</v>
      </c>
      <c r="K13" s="21">
        <f t="shared" ref="K13:K36" si="6">MATCH(J13,G13:I13,0)</f>
        <v>1</v>
      </c>
    </row>
    <row r="14" spans="1:11" x14ac:dyDescent="0.35">
      <c r="A14">
        <v>3</v>
      </c>
      <c r="B14" t="s">
        <v>2</v>
      </c>
      <c r="C14">
        <f>VLOOKUP(B14,'[1]Raw Data'!$A$2:$B$26,2,FALSE)</f>
        <v>427</v>
      </c>
      <c r="D14">
        <v>3</v>
      </c>
      <c r="E14" s="6">
        <f t="shared" si="1"/>
        <v>1.8460070028952333</v>
      </c>
      <c r="F14">
        <f t="shared" si="2"/>
        <v>0.50703269418697672</v>
      </c>
      <c r="G14" s="20">
        <f t="shared" si="3"/>
        <v>1.2241722341631665</v>
      </c>
      <c r="H14" s="2">
        <f t="shared" si="4"/>
        <v>7.1801366902746677</v>
      </c>
      <c r="I14" s="2">
        <f t="shared" si="5"/>
        <v>5.9681453968034157</v>
      </c>
      <c r="J14" s="20">
        <f t="shared" ref="J14:J36" si="7">MIN(G14:I14)</f>
        <v>1.2241722341631665</v>
      </c>
      <c r="K14" s="21">
        <f t="shared" si="6"/>
        <v>1</v>
      </c>
    </row>
    <row r="15" spans="1:11" x14ac:dyDescent="0.35">
      <c r="A15">
        <v>4</v>
      </c>
      <c r="B15" t="s">
        <v>3</v>
      </c>
      <c r="C15">
        <f>VLOOKUP(B15,'[1]Raw Data'!$A$2:$B$26,2,FALSE)</f>
        <v>313</v>
      </c>
      <c r="D15">
        <v>4</v>
      </c>
      <c r="E15" s="6">
        <f t="shared" si="1"/>
        <v>1.1814724622546606</v>
      </c>
      <c r="F15">
        <f t="shared" si="2"/>
        <v>0.89114837160135318</v>
      </c>
      <c r="G15" s="20">
        <f t="shared" si="3"/>
        <v>0.13918273420784313</v>
      </c>
      <c r="H15" s="2">
        <f t="shared" si="4"/>
        <v>5.4393541088430819</v>
      </c>
      <c r="I15" s="2">
        <f t="shared" si="5"/>
        <v>5.8636573843226465</v>
      </c>
      <c r="J15" s="20">
        <f t="shared" si="7"/>
        <v>0.13918273420784313</v>
      </c>
      <c r="K15" s="21">
        <f t="shared" si="6"/>
        <v>1</v>
      </c>
    </row>
    <row r="16" spans="1:11" x14ac:dyDescent="0.35">
      <c r="A16">
        <v>5</v>
      </c>
      <c r="B16" t="s">
        <v>4</v>
      </c>
      <c r="C16">
        <f>VLOOKUP(B16,'[1]Raw Data'!$A$2:$B$26,2,FALSE)</f>
        <v>30</v>
      </c>
      <c r="D16">
        <v>1</v>
      </c>
      <c r="E16" s="6">
        <f t="shared" si="1"/>
        <v>-0.46820538863377897</v>
      </c>
      <c r="F16">
        <f t="shared" si="2"/>
        <v>-0.26119866064177588</v>
      </c>
      <c r="G16" s="20">
        <f t="shared" si="3"/>
        <v>2.9576261229886782</v>
      </c>
      <c r="H16" s="2">
        <f t="shared" si="4"/>
        <v>0.15855442538436784</v>
      </c>
      <c r="I16" s="2">
        <f t="shared" si="5"/>
        <v>19.205234599219331</v>
      </c>
      <c r="J16" s="20">
        <f t="shared" si="7"/>
        <v>0.15855442538436784</v>
      </c>
      <c r="K16" s="21">
        <f t="shared" si="6"/>
        <v>2</v>
      </c>
    </row>
    <row r="17" spans="1:11" x14ac:dyDescent="0.35">
      <c r="A17">
        <v>6</v>
      </c>
      <c r="B17" t="s">
        <v>5</v>
      </c>
      <c r="C17">
        <f>VLOOKUP(B17,'[1]Raw Data'!$A$2:$B$26,2,FALSE)</f>
        <v>4</v>
      </c>
      <c r="D17">
        <v>0</v>
      </c>
      <c r="E17" s="6">
        <f t="shared" si="1"/>
        <v>-0.61976589790268155</v>
      </c>
      <c r="F17">
        <f t="shared" si="2"/>
        <v>-0.64531433805615224</v>
      </c>
      <c r="G17" s="20">
        <f t="shared" si="3"/>
        <v>4.4003767452837526</v>
      </c>
      <c r="H17" s="2">
        <f t="shared" si="4"/>
        <v>2.1747302219975412E-3</v>
      </c>
      <c r="I17" s="2">
        <f t="shared" si="5"/>
        <v>22.6835627106727</v>
      </c>
      <c r="J17" s="20">
        <f t="shared" si="7"/>
        <v>2.1747302219975412E-3</v>
      </c>
      <c r="K17" s="21">
        <f t="shared" si="6"/>
        <v>2</v>
      </c>
    </row>
    <row r="18" spans="1:11" x14ac:dyDescent="0.35">
      <c r="A18">
        <v>7</v>
      </c>
      <c r="B18" t="s">
        <v>6</v>
      </c>
      <c r="C18">
        <f>VLOOKUP(B18,'[1]Raw Data'!$A$2:$B$26,2,FALSE)</f>
        <v>129</v>
      </c>
      <c r="D18">
        <v>5</v>
      </c>
      <c r="E18" s="6">
        <f t="shared" si="1"/>
        <v>0.10889039665935005</v>
      </c>
      <c r="F18">
        <f t="shared" si="2"/>
        <v>1.2752640490157294</v>
      </c>
      <c r="G18" s="20">
        <f t="shared" si="3"/>
        <v>0.63685915358495349</v>
      </c>
      <c r="H18" s="2">
        <f t="shared" si="4"/>
        <v>4.1537757472770744</v>
      </c>
      <c r="I18" s="2">
        <f t="shared" si="5"/>
        <v>8.8498747794907384</v>
      </c>
      <c r="J18" s="20">
        <f t="shared" si="7"/>
        <v>0.63685915358495349</v>
      </c>
      <c r="K18" s="21">
        <f t="shared" si="6"/>
        <v>1</v>
      </c>
    </row>
    <row r="19" spans="1:11" x14ac:dyDescent="0.35">
      <c r="A19">
        <v>8</v>
      </c>
      <c r="B19" t="s">
        <v>7</v>
      </c>
      <c r="C19">
        <f>VLOOKUP(B19,'[1]Raw Data'!$A$2:$B$26,2,FALSE)</f>
        <v>25</v>
      </c>
      <c r="D19">
        <v>1</v>
      </c>
      <c r="E19" s="6">
        <f t="shared" si="1"/>
        <v>-0.49735164041626029</v>
      </c>
      <c r="F19">
        <f t="shared" si="2"/>
        <v>-0.26119866064177588</v>
      </c>
      <c r="G19" s="20">
        <f t="shared" si="3"/>
        <v>3.0328921767656252</v>
      </c>
      <c r="H19" s="2">
        <f t="shared" si="4"/>
        <v>0.1532875006279675</v>
      </c>
      <c r="I19" s="2">
        <f t="shared" si="5"/>
        <v>19.388217759304588</v>
      </c>
      <c r="J19" s="20">
        <f t="shared" si="7"/>
        <v>0.1532875006279675</v>
      </c>
      <c r="K19" s="21">
        <f t="shared" si="6"/>
        <v>2</v>
      </c>
    </row>
    <row r="20" spans="1:11" x14ac:dyDescent="0.35">
      <c r="A20">
        <v>9</v>
      </c>
      <c r="B20" t="s">
        <v>8</v>
      </c>
      <c r="C20">
        <f>VLOOKUP(B20,'[1]Raw Data'!$A$2:$B$26,2,FALSE)</f>
        <v>90</v>
      </c>
      <c r="D20">
        <v>1</v>
      </c>
      <c r="E20" s="6">
        <f t="shared" si="1"/>
        <v>-0.11845036724400382</v>
      </c>
      <c r="F20">
        <f t="shared" si="2"/>
        <v>-0.26119866064177588</v>
      </c>
      <c r="G20" s="20">
        <f t="shared" si="3"/>
        <v>2.1869561005682976</v>
      </c>
      <c r="H20" s="2">
        <f t="shared" si="4"/>
        <v>0.3542801453641472</v>
      </c>
      <c r="I20" s="2">
        <f t="shared" si="5"/>
        <v>17.141959301099156</v>
      </c>
      <c r="J20" s="20">
        <f t="shared" si="7"/>
        <v>0.3542801453641472</v>
      </c>
      <c r="K20" s="21">
        <f t="shared" si="6"/>
        <v>2</v>
      </c>
    </row>
    <row r="21" spans="1:11" x14ac:dyDescent="0.35">
      <c r="A21">
        <v>10</v>
      </c>
      <c r="B21" t="s">
        <v>9</v>
      </c>
      <c r="C21">
        <f>VLOOKUP(B21,'[1]Raw Data'!$A$2:$B$26,2,FALSE)</f>
        <v>1</v>
      </c>
      <c r="D21">
        <v>0</v>
      </c>
      <c r="E21" s="6">
        <f t="shared" si="1"/>
        <v>-0.63725364897217029</v>
      </c>
      <c r="F21">
        <f t="shared" si="2"/>
        <v>-0.64531433805615224</v>
      </c>
      <c r="G21" s="20">
        <f t="shared" si="3"/>
        <v>4.4506334015077273</v>
      </c>
      <c r="H21" s="2">
        <f t="shared" si="4"/>
        <v>4.1115993259641026E-3</v>
      </c>
      <c r="I21" s="2">
        <f t="shared" si="5"/>
        <v>22.798449630681663</v>
      </c>
      <c r="J21" s="20">
        <f t="shared" si="7"/>
        <v>4.1115993259641026E-3</v>
      </c>
      <c r="K21" s="21">
        <f t="shared" si="6"/>
        <v>2</v>
      </c>
    </row>
    <row r="22" spans="1:11" x14ac:dyDescent="0.35">
      <c r="A22">
        <v>11</v>
      </c>
      <c r="B22" t="s">
        <v>10</v>
      </c>
      <c r="C22">
        <f>VLOOKUP(B22,'[1]Raw Data'!$A$2:$B$26,2,FALSE)</f>
        <v>54</v>
      </c>
      <c r="D22">
        <v>2</v>
      </c>
      <c r="E22" s="6">
        <f t="shared" si="1"/>
        <v>-0.32830338007786891</v>
      </c>
      <c r="F22">
        <f t="shared" si="2"/>
        <v>0.12291701677260045</v>
      </c>
      <c r="G22" s="20">
        <f t="shared" si="3"/>
        <v>1.8822749878460332</v>
      </c>
      <c r="H22" s="2">
        <f t="shared" si="4"/>
        <v>0.6501204162858284</v>
      </c>
      <c r="I22" s="2">
        <f t="shared" si="5"/>
        <v>16.137392817441714</v>
      </c>
      <c r="J22" s="20">
        <f t="shared" si="7"/>
        <v>0.6501204162858284</v>
      </c>
      <c r="K22" s="21">
        <f t="shared" si="6"/>
        <v>2</v>
      </c>
    </row>
    <row r="23" spans="1:11" x14ac:dyDescent="0.35">
      <c r="A23">
        <v>12</v>
      </c>
      <c r="B23" t="s">
        <v>11</v>
      </c>
      <c r="C23">
        <f>VLOOKUP(B23,'[1]Raw Data'!$A$2:$B$26,2,FALSE)</f>
        <v>3</v>
      </c>
      <c r="D23">
        <v>0</v>
      </c>
      <c r="E23" s="6">
        <f t="shared" si="1"/>
        <v>-0.62559514825917784</v>
      </c>
      <c r="F23">
        <f t="shared" si="2"/>
        <v>-0.64531433805615224</v>
      </c>
      <c r="G23" s="20">
        <f t="shared" si="3"/>
        <v>4.4170610037056406</v>
      </c>
      <c r="H23" s="2">
        <f t="shared" si="4"/>
        <v>2.7523929372156425E-3</v>
      </c>
      <c r="I23" s="2">
        <f t="shared" si="5"/>
        <v>22.721790390356251</v>
      </c>
      <c r="J23" s="20">
        <f t="shared" si="7"/>
        <v>2.7523929372156425E-3</v>
      </c>
      <c r="K23" s="21">
        <f t="shared" si="6"/>
        <v>2</v>
      </c>
    </row>
    <row r="24" spans="1:11" x14ac:dyDescent="0.35">
      <c r="A24">
        <v>13</v>
      </c>
      <c r="B24" t="s">
        <v>12</v>
      </c>
      <c r="C24">
        <f>VLOOKUP(B24,'[1]Raw Data'!$A$2:$B$26,2,FALSE)</f>
        <v>41</v>
      </c>
      <c r="D24">
        <v>0</v>
      </c>
      <c r="E24" s="6">
        <f t="shared" si="1"/>
        <v>-0.40408363471232023</v>
      </c>
      <c r="F24">
        <f t="shared" si="2"/>
        <v>-0.64531433805615224</v>
      </c>
      <c r="G24" s="20">
        <f t="shared" si="3"/>
        <v>3.8308352882384265</v>
      </c>
      <c r="H24" s="2">
        <f t="shared" si="4"/>
        <v>2.8577314323436548E-2</v>
      </c>
      <c r="I24" s="2">
        <f t="shared" si="5"/>
        <v>21.316914666945834</v>
      </c>
      <c r="J24" s="20">
        <f t="shared" si="7"/>
        <v>2.8577314323436548E-2</v>
      </c>
      <c r="K24" s="21">
        <f t="shared" si="6"/>
        <v>2</v>
      </c>
    </row>
    <row r="25" spans="1:11" x14ac:dyDescent="0.35">
      <c r="A25">
        <v>14</v>
      </c>
      <c r="B25" t="s">
        <v>13</v>
      </c>
      <c r="C25">
        <f>VLOOKUP(B25,'[1]Raw Data'!$A$2:$B$26,2,FALSE)</f>
        <v>166</v>
      </c>
      <c r="D25">
        <v>2</v>
      </c>
      <c r="E25" s="6">
        <f t="shared" si="1"/>
        <v>0.3245726598497114</v>
      </c>
      <c r="F25">
        <f t="shared" si="2"/>
        <v>0.12291701677260045</v>
      </c>
      <c r="G25" s="20">
        <f t="shared" si="3"/>
        <v>0.8242687348442258</v>
      </c>
      <c r="H25" s="2">
        <f t="shared" si="4"/>
        <v>1.3960528824309875</v>
      </c>
      <c r="I25" s="2">
        <f t="shared" si="5"/>
        <v>12.666523383133629</v>
      </c>
      <c r="J25" s="20">
        <f t="shared" si="7"/>
        <v>0.8242687348442258</v>
      </c>
      <c r="K25" s="21">
        <f t="shared" si="6"/>
        <v>1</v>
      </c>
    </row>
    <row r="26" spans="1:11" x14ac:dyDescent="0.35">
      <c r="A26">
        <v>15</v>
      </c>
      <c r="B26" t="s">
        <v>14</v>
      </c>
      <c r="C26">
        <f>VLOOKUP(B26,'[1]Raw Data'!$A$2:$B$26,2,FALSE)</f>
        <v>5</v>
      </c>
      <c r="D26">
        <v>0</v>
      </c>
      <c r="E26" s="6">
        <f t="shared" si="1"/>
        <v>-0.61393664754618538</v>
      </c>
      <c r="F26">
        <f t="shared" si="2"/>
        <v>-0.64531433805615224</v>
      </c>
      <c r="G26" s="20">
        <f t="shared" si="3"/>
        <v>4.3837604471813032</v>
      </c>
      <c r="H26" s="2">
        <f t="shared" si="4"/>
        <v>1.665027826216873E-3</v>
      </c>
      <c r="I26" s="2">
        <f t="shared" si="5"/>
        <v>22.645402991308586</v>
      </c>
      <c r="J26" s="20">
        <f t="shared" si="7"/>
        <v>1.665027826216873E-3</v>
      </c>
      <c r="K26" s="21">
        <f t="shared" si="6"/>
        <v>2</v>
      </c>
    </row>
    <row r="27" spans="1:11" x14ac:dyDescent="0.35">
      <c r="A27">
        <v>16</v>
      </c>
      <c r="B27" t="s">
        <v>15</v>
      </c>
      <c r="C27">
        <f>VLOOKUP(B27,'[1]Raw Data'!$A$2:$B$26,2,FALSE)</f>
        <v>566</v>
      </c>
      <c r="D27">
        <v>9</v>
      </c>
      <c r="E27" s="6">
        <f t="shared" si="1"/>
        <v>2.6562728024482127</v>
      </c>
      <c r="F27">
        <f t="shared" si="2"/>
        <v>2.8117267586732346</v>
      </c>
      <c r="G27" s="20">
        <f t="shared" si="3"/>
        <v>7.1032536108612501</v>
      </c>
      <c r="H27" s="2">
        <f t="shared" si="4"/>
        <v>22.380187844704039</v>
      </c>
      <c r="I27" s="2">
        <f t="shared" si="5"/>
        <v>0</v>
      </c>
      <c r="J27" s="20">
        <f t="shared" si="7"/>
        <v>0</v>
      </c>
      <c r="K27" s="21">
        <f t="shared" si="6"/>
        <v>3</v>
      </c>
    </row>
    <row r="28" spans="1:11" x14ac:dyDescent="0.35">
      <c r="A28">
        <v>17</v>
      </c>
      <c r="B28" t="s">
        <v>16</v>
      </c>
      <c r="C28">
        <f>VLOOKUP(B28,'[1]Raw Data'!$A$2:$B$26,2,FALSE)</f>
        <v>563</v>
      </c>
      <c r="D28">
        <v>9</v>
      </c>
      <c r="E28" s="6">
        <f t="shared" si="1"/>
        <v>2.6387850513787239</v>
      </c>
      <c r="F28">
        <f t="shared" si="2"/>
        <v>2.8117267586732346</v>
      </c>
      <c r="G28" s="20">
        <f t="shared" si="3"/>
        <v>7.0389291685137287</v>
      </c>
      <c r="H28" s="2">
        <f t="shared" si="4"/>
        <v>22.267543615236512</v>
      </c>
      <c r="I28" s="2">
        <f t="shared" si="5"/>
        <v>3.0582143746840857E-4</v>
      </c>
      <c r="J28" s="20">
        <f t="shared" si="7"/>
        <v>3.0582143746840857E-4</v>
      </c>
      <c r="K28" s="21">
        <f t="shared" si="6"/>
        <v>3</v>
      </c>
    </row>
    <row r="29" spans="1:11" x14ac:dyDescent="0.35">
      <c r="A29">
        <v>18</v>
      </c>
      <c r="B29" t="s">
        <v>17</v>
      </c>
      <c r="C29">
        <f>VLOOKUP(B29,'[1]Raw Data'!$A$2:$B$26,2,FALSE)</f>
        <v>12</v>
      </c>
      <c r="D29">
        <v>0</v>
      </c>
      <c r="E29" s="6">
        <f t="shared" si="1"/>
        <v>-0.5731318950507116</v>
      </c>
      <c r="F29">
        <f t="shared" si="2"/>
        <v>-0.64531433805615224</v>
      </c>
      <c r="G29" s="20">
        <f t="shared" si="3"/>
        <v>4.2693492494084007</v>
      </c>
      <c r="H29" s="2">
        <f t="shared" si="4"/>
        <v>0</v>
      </c>
      <c r="I29" s="2">
        <f t="shared" si="5"/>
        <v>22.380187844704039</v>
      </c>
      <c r="J29" s="20">
        <f t="shared" si="7"/>
        <v>0</v>
      </c>
      <c r="K29" s="21">
        <f t="shared" si="6"/>
        <v>2</v>
      </c>
    </row>
    <row r="30" spans="1:11" x14ac:dyDescent="0.35">
      <c r="A30">
        <v>19</v>
      </c>
      <c r="B30" t="s">
        <v>18</v>
      </c>
      <c r="C30">
        <f>VLOOKUP(B30,'[1]Raw Data'!$A$2:$B$26,2,FALSE)</f>
        <v>4</v>
      </c>
      <c r="D30">
        <v>0</v>
      </c>
      <c r="E30" s="6">
        <f t="shared" si="1"/>
        <v>-0.61976589790268155</v>
      </c>
      <c r="F30">
        <f t="shared" si="2"/>
        <v>-0.64531433805615224</v>
      </c>
      <c r="G30" s="20">
        <f t="shared" si="3"/>
        <v>4.4003767452837526</v>
      </c>
      <c r="H30" s="2">
        <f t="shared" si="4"/>
        <v>2.1747302219975412E-3</v>
      </c>
      <c r="I30" s="2">
        <f t="shared" si="5"/>
        <v>22.6835627106727</v>
      </c>
      <c r="J30" s="20">
        <f t="shared" si="7"/>
        <v>2.1747302219975412E-3</v>
      </c>
      <c r="K30" s="21">
        <f t="shared" si="6"/>
        <v>2</v>
      </c>
    </row>
    <row r="31" spans="1:11" x14ac:dyDescent="0.35">
      <c r="A31">
        <v>20</v>
      </c>
      <c r="B31" t="s">
        <v>19</v>
      </c>
      <c r="C31">
        <f>VLOOKUP(B31,'[1]Raw Data'!$A$2:$B$26,2,FALSE)</f>
        <v>30</v>
      </c>
      <c r="D31">
        <v>0</v>
      </c>
      <c r="E31" s="6">
        <f t="shared" si="1"/>
        <v>-0.46820538863377897</v>
      </c>
      <c r="F31">
        <f t="shared" si="2"/>
        <v>-0.64531433805615224</v>
      </c>
      <c r="G31" s="20">
        <f t="shared" si="3"/>
        <v>3.9904400984372153</v>
      </c>
      <c r="H31" s="2">
        <f t="shared" si="4"/>
        <v>1.1009571748862605E-2</v>
      </c>
      <c r="I31" s="2">
        <f t="shared" si="5"/>
        <v>21.713497111022917</v>
      </c>
      <c r="J31" s="20">
        <f t="shared" si="7"/>
        <v>1.1009571748862605E-2</v>
      </c>
      <c r="K31" s="21">
        <f t="shared" si="6"/>
        <v>2</v>
      </c>
    </row>
    <row r="32" spans="1:11" x14ac:dyDescent="0.35">
      <c r="A32">
        <v>21</v>
      </c>
      <c r="B32" t="s">
        <v>20</v>
      </c>
      <c r="C32">
        <f>VLOOKUP(B32,'[1]Raw Data'!$A$2:$B$26,2,FALSE)</f>
        <v>5</v>
      </c>
      <c r="D32">
        <v>0</v>
      </c>
      <c r="E32" s="6">
        <f t="shared" si="1"/>
        <v>-0.61393664754618538</v>
      </c>
      <c r="F32">
        <f t="shared" si="2"/>
        <v>-0.64531433805615224</v>
      </c>
      <c r="G32" s="20">
        <f t="shared" si="3"/>
        <v>4.3837604471813032</v>
      </c>
      <c r="H32" s="2">
        <f t="shared" si="4"/>
        <v>1.665027826216873E-3</v>
      </c>
      <c r="I32" s="2">
        <f t="shared" si="5"/>
        <v>22.645402991308586</v>
      </c>
      <c r="J32" s="20">
        <f t="shared" si="7"/>
        <v>1.665027826216873E-3</v>
      </c>
      <c r="K32" s="21">
        <f t="shared" si="6"/>
        <v>2</v>
      </c>
    </row>
    <row r="33" spans="1:11" x14ac:dyDescent="0.35">
      <c r="A33">
        <v>22</v>
      </c>
      <c r="B33" t="s">
        <v>21</v>
      </c>
      <c r="C33">
        <f>VLOOKUP(B33,'[1]Raw Data'!$A$2:$B$26,2,FALSE)</f>
        <v>27</v>
      </c>
      <c r="D33">
        <v>0</v>
      </c>
      <c r="E33" s="6">
        <f t="shared" si="1"/>
        <v>-0.48569313970326777</v>
      </c>
      <c r="F33">
        <f t="shared" si="2"/>
        <v>-0.64531433805615224</v>
      </c>
      <c r="G33" s="20">
        <f t="shared" si="3"/>
        <v>4.035395849745071</v>
      </c>
      <c r="H33" s="2">
        <f t="shared" si="4"/>
        <v>7.6455359367101367E-3</v>
      </c>
      <c r="I33" s="2">
        <f t="shared" si="5"/>
        <v>21.823083126115762</v>
      </c>
      <c r="J33" s="20">
        <f t="shared" si="7"/>
        <v>7.6455359367101367E-3</v>
      </c>
      <c r="K33" s="21">
        <f t="shared" si="6"/>
        <v>2</v>
      </c>
    </row>
    <row r="34" spans="1:11" x14ac:dyDescent="0.35">
      <c r="A34">
        <v>23</v>
      </c>
      <c r="B34" t="s">
        <v>22</v>
      </c>
      <c r="C34">
        <f>VLOOKUP(B34,'[1]Raw Data'!$A$2:$B$26,2,FALSE)</f>
        <v>7</v>
      </c>
      <c r="D34">
        <v>1</v>
      </c>
      <c r="E34" s="6">
        <f t="shared" si="1"/>
        <v>-0.60227814683319281</v>
      </c>
      <c r="F34">
        <f t="shared" si="2"/>
        <v>-0.26119866064177588</v>
      </c>
      <c r="G34" s="20">
        <f t="shared" si="3"/>
        <v>3.3179177564861786</v>
      </c>
      <c r="H34" s="2">
        <f t="shared" si="4"/>
        <v>0.14839435762847303</v>
      </c>
      <c r="I34" s="2">
        <f t="shared" si="5"/>
        <v>20.061024921735083</v>
      </c>
      <c r="J34" s="20">
        <f t="shared" si="7"/>
        <v>0.14839435762847303</v>
      </c>
      <c r="K34" s="21">
        <f t="shared" si="6"/>
        <v>2</v>
      </c>
    </row>
    <row r="35" spans="1:11" x14ac:dyDescent="0.35">
      <c r="A35">
        <v>24</v>
      </c>
      <c r="B35" t="s">
        <v>23</v>
      </c>
      <c r="C35">
        <f>VLOOKUP(B35,'[1]Raw Data'!$A$2:$B$26,2,FALSE)</f>
        <v>5</v>
      </c>
      <c r="D35">
        <v>0</v>
      </c>
      <c r="E35" s="6">
        <f t="shared" si="1"/>
        <v>-0.61393664754618538</v>
      </c>
      <c r="F35">
        <f t="shared" si="2"/>
        <v>-0.64531433805615224</v>
      </c>
      <c r="G35" s="20">
        <f t="shared" si="3"/>
        <v>4.3837604471813032</v>
      </c>
      <c r="H35" s="2">
        <f t="shared" si="4"/>
        <v>1.665027826216873E-3</v>
      </c>
      <c r="I35" s="2">
        <f t="shared" si="5"/>
        <v>22.645402991308586</v>
      </c>
      <c r="J35" s="20">
        <f t="shared" si="7"/>
        <v>1.665027826216873E-3</v>
      </c>
      <c r="K35" s="21">
        <f t="shared" si="6"/>
        <v>2</v>
      </c>
    </row>
    <row r="36" spans="1:11" x14ac:dyDescent="0.35">
      <c r="A36">
        <v>25</v>
      </c>
      <c r="B36" t="s">
        <v>24</v>
      </c>
      <c r="C36">
        <f>VLOOKUP(B36,'[1]Raw Data'!$A$2:$B$26,2,FALSE)</f>
        <v>0</v>
      </c>
      <c r="D36">
        <v>0</v>
      </c>
      <c r="E36" s="6">
        <f t="shared" si="1"/>
        <v>-0.64308289932866658</v>
      </c>
      <c r="F36">
        <f t="shared" si="2"/>
        <v>-0.64531433805615224</v>
      </c>
      <c r="G36" s="20">
        <f t="shared" si="3"/>
        <v>4.4675215408879279</v>
      </c>
      <c r="H36" s="2">
        <f t="shared" si="4"/>
        <v>4.8931429994944755E-3</v>
      </c>
      <c r="I36" s="2">
        <f t="shared" si="5"/>
        <v>22.836881191323528</v>
      </c>
      <c r="J36" s="20">
        <f t="shared" si="7"/>
        <v>4.8931429994944755E-3</v>
      </c>
      <c r="K36" s="21">
        <f t="shared" si="6"/>
        <v>2</v>
      </c>
    </row>
    <row r="37" spans="1:11" x14ac:dyDescent="0.35">
      <c r="C37" s="22"/>
      <c r="D37" s="22"/>
    </row>
    <row r="38" spans="1:11" x14ac:dyDescent="0.35">
      <c r="C38" s="23"/>
      <c r="D3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 Raw Data</vt:lpstr>
      <vt:lpstr>Scatter Plot</vt:lpstr>
      <vt:lpstr>Cluster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S</cp:lastModifiedBy>
  <dcterms:created xsi:type="dcterms:W3CDTF">2020-12-08T00:36:15Z</dcterms:created>
  <dcterms:modified xsi:type="dcterms:W3CDTF">2020-12-13T23:08:29Z</dcterms:modified>
</cp:coreProperties>
</file>