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db2/Desktop/Research/NAFLD/NAFLD-Analysis/"/>
    </mc:Choice>
  </mc:AlternateContent>
  <xr:revisionPtr revIDLastSave="0" documentId="8_{26D6B15E-663C-084D-9C57-4C6E101ED84F}" xr6:coauthVersionLast="37" xr6:coauthVersionMax="37" xr10:uidLastSave="{00000000-0000-0000-0000-000000000000}"/>
  <bookViews>
    <workbookView xWindow="800" yWindow="520" windowWidth="30680" windowHeight="20540" activeTab="1" xr2:uid="{ECE01FD1-8B8A-5E48-A92A-F32502AEE1D1}"/>
  </bookViews>
  <sheets>
    <sheet name="Sheet1" sheetId="1" r:id="rId1"/>
    <sheet name="Experimental Planning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D27" i="2"/>
  <c r="C26" i="2"/>
  <c r="D26" i="2" s="1"/>
  <c r="C25" i="2"/>
  <c r="D25" i="2" s="1"/>
  <c r="C23" i="2"/>
  <c r="D23" i="2" s="1"/>
  <c r="AC22" i="2"/>
  <c r="C22" i="2"/>
  <c r="D22" i="2" s="1"/>
  <c r="AC21" i="2"/>
  <c r="C21" i="2"/>
  <c r="D21" i="2" s="1"/>
  <c r="AC20" i="2"/>
  <c r="C20" i="2"/>
  <c r="D20" i="2" s="1"/>
  <c r="AC19" i="2"/>
  <c r="C19" i="2"/>
  <c r="D19" i="2" s="1"/>
  <c r="AC18" i="2"/>
  <c r="C18" i="2"/>
  <c r="D18" i="2" s="1"/>
  <c r="AC17" i="2"/>
  <c r="C17" i="2"/>
  <c r="D17" i="2" s="1"/>
  <c r="B16" i="2"/>
  <c r="AC16" i="2" s="1"/>
  <c r="B15" i="2"/>
  <c r="AC15" i="2" s="1"/>
  <c r="AC14" i="2"/>
  <c r="C14" i="2"/>
  <c r="D14" i="2" s="1"/>
  <c r="AC13" i="2"/>
  <c r="C13" i="2"/>
  <c r="D13" i="2" s="1"/>
  <c r="AC12" i="2"/>
  <c r="C12" i="2"/>
  <c r="D12" i="2" s="1"/>
  <c r="C11" i="2"/>
  <c r="D11" i="2" s="1"/>
  <c r="AC10" i="2"/>
  <c r="C10" i="2"/>
  <c r="D10" i="2" s="1"/>
  <c r="C9" i="2"/>
  <c r="D9" i="2" s="1"/>
  <c r="AC8" i="2"/>
  <c r="C8" i="2"/>
  <c r="D8" i="2" s="1"/>
  <c r="AC7" i="2"/>
  <c r="C7" i="2"/>
  <c r="D7" i="2" s="1"/>
  <c r="AC6" i="2"/>
  <c r="C6" i="2"/>
  <c r="D6" i="2" s="1"/>
  <c r="AC5" i="2"/>
  <c r="C5" i="2"/>
  <c r="D5" i="2" s="1"/>
  <c r="AM4" i="2"/>
  <c r="AL4" i="2"/>
  <c r="AJ4" i="2"/>
  <c r="AI4" i="2"/>
  <c r="AN4" i="2" l="1"/>
  <c r="AK4" i="2"/>
  <c r="AP4" i="2" s="1"/>
  <c r="C16" i="2"/>
  <c r="D16" i="2" s="1"/>
  <c r="C15" i="2"/>
  <c r="D15" i="2" s="1"/>
  <c r="D17" i="1"/>
  <c r="D18" i="1"/>
  <c r="D19" i="1"/>
  <c r="D20" i="1"/>
  <c r="D21" i="1"/>
  <c r="C23" i="1"/>
  <c r="D23" i="1" s="1"/>
  <c r="M22" i="1"/>
  <c r="C22" i="1"/>
  <c r="D22" i="1" s="1"/>
  <c r="W4" i="1"/>
  <c r="V4" i="1"/>
  <c r="T4" i="1"/>
  <c r="U4" i="1" s="1"/>
  <c r="S4" i="1"/>
  <c r="M21" i="1"/>
  <c r="C21" i="1"/>
  <c r="C20" i="1" l="1"/>
  <c r="M20" i="1"/>
  <c r="M19" i="1" l="1"/>
  <c r="B15" i="1"/>
  <c r="C15" i="1" s="1"/>
  <c r="D15" i="1" s="1"/>
  <c r="M13" i="1"/>
  <c r="M5" i="1"/>
  <c r="B16" i="1"/>
  <c r="C16" i="1" s="1"/>
  <c r="D16" i="1" s="1"/>
  <c r="M18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8" i="1"/>
  <c r="C19" i="1"/>
  <c r="C5" i="1"/>
  <c r="D5" i="1" s="1"/>
  <c r="M8" i="1"/>
  <c r="C17" i="1"/>
  <c r="M17" i="1"/>
  <c r="M16" i="1"/>
  <c r="M7" i="1"/>
  <c r="M10" i="1"/>
  <c r="M12" i="1"/>
  <c r="M14" i="1"/>
  <c r="M6" i="1"/>
  <c r="X4" i="1"/>
  <c r="M15" i="1" l="1"/>
  <c r="Z4" i="1"/>
</calcChain>
</file>

<file path=xl/sharedStrings.xml><?xml version="1.0" encoding="utf-8"?>
<sst xmlns="http://schemas.openxmlformats.org/spreadsheetml/2006/main" count="259" uniqueCount="80">
  <si>
    <t>Overview of current NAFLD Experiments</t>
  </si>
  <si>
    <t>Start Date</t>
  </si>
  <si>
    <t>Microbiome</t>
  </si>
  <si>
    <t>Purpose</t>
  </si>
  <si>
    <t>Comments</t>
  </si>
  <si>
    <t>Diets</t>
  </si>
  <si>
    <t>Lab</t>
  </si>
  <si>
    <t>Wildlings</t>
  </si>
  <si>
    <t>E1</t>
  </si>
  <si>
    <t>E2</t>
  </si>
  <si>
    <t>Metabolon</t>
  </si>
  <si>
    <t>only 5 wildings were left to use, all put on HFD</t>
  </si>
  <si>
    <t>CD Lab</t>
  </si>
  <si>
    <t>HFD Lab</t>
  </si>
  <si>
    <t>CD Wildlings</t>
  </si>
  <si>
    <t>HFD Wildlings</t>
  </si>
  <si>
    <t>Mice on HFD</t>
  </si>
  <si>
    <t>Mice on CD</t>
  </si>
  <si>
    <t>Total Lab</t>
  </si>
  <si>
    <t>total Wildlings</t>
  </si>
  <si>
    <t>MALE</t>
  </si>
  <si>
    <t>E3</t>
  </si>
  <si>
    <t>Sex</t>
  </si>
  <si>
    <t>F</t>
  </si>
  <si>
    <t>M</t>
  </si>
  <si>
    <t>Shipment Received</t>
  </si>
  <si>
    <t>Birthdate From</t>
  </si>
  <si>
    <t>To</t>
  </si>
  <si>
    <t>F24</t>
  </si>
  <si>
    <t>F23</t>
  </si>
  <si>
    <t>F22</t>
  </si>
  <si>
    <t>Age at Start averaged for wildlings</t>
  </si>
  <si>
    <t>Origin</t>
  </si>
  <si>
    <t>Taconic</t>
  </si>
  <si>
    <t>10 Week Date</t>
  </si>
  <si>
    <t>M1 Lab</t>
  </si>
  <si>
    <t>M1 Wild</t>
  </si>
  <si>
    <t>All mice</t>
  </si>
  <si>
    <t>M28</t>
  </si>
  <si>
    <t>F26/27</t>
  </si>
  <si>
    <t>CC00665304 - CC00665297</t>
  </si>
  <si>
    <t>CC00665599 - CC00665606</t>
  </si>
  <si>
    <t>5 mice in 14C were fighting and had to be euthanized prior to start of Experiment</t>
  </si>
  <si>
    <t>Female</t>
  </si>
  <si>
    <t>20 Week Date</t>
  </si>
  <si>
    <t>killed due to fighting</t>
  </si>
  <si>
    <t>M 2 Lab</t>
  </si>
  <si>
    <t>Experiment Male</t>
  </si>
  <si>
    <t>F33</t>
  </si>
  <si>
    <t>Initial seperation for fecal bomb calorimetry</t>
  </si>
  <si>
    <t>Wildling</t>
  </si>
  <si>
    <t>Glucose and Insulin Testing Week 20 Chow and HFD</t>
  </si>
  <si>
    <t>Basic Readout Male E1 Lab (eg Liver histology etc)</t>
  </si>
  <si>
    <t xml:space="preserve">Last Week of January: Glucose Week 20 </t>
  </si>
  <si>
    <t>MR Body Composition Week 20 Lab</t>
  </si>
  <si>
    <t>Week 20 Lab Harvest for Metabolon</t>
  </si>
  <si>
    <t>MR Body Composition Week 10</t>
  </si>
  <si>
    <t>LPS Challenge</t>
  </si>
  <si>
    <t>LPS Challenge And Bounce Back</t>
  </si>
  <si>
    <t>E2 Male Harvest W 20</t>
  </si>
  <si>
    <t>MR Body Composition Week 20</t>
  </si>
  <si>
    <t>Body Composition Week 20, Glucose and Insulin Challenge</t>
  </si>
  <si>
    <t>Fecal Harvest Lab E 1 Timpoint 2</t>
  </si>
  <si>
    <t>Fecal Harvest Lab E 1, Baseline</t>
  </si>
  <si>
    <t>Fecal Harvest Lab E 2, Baseline and Timepoint 1</t>
  </si>
  <si>
    <t>Fecal Harvest Wild E2, Baseline</t>
  </si>
  <si>
    <t>4/3/19: Timepoint 2, Week 8, Wild E2 fecal collection</t>
  </si>
  <si>
    <t>Fecal Harvest E2 Wild, Timepoint 1</t>
  </si>
  <si>
    <t>3/30/2019: Fecal Harvest Week 8 E2 Lab</t>
  </si>
  <si>
    <t>3/17/2019: Fecal Harvest Week 8 E 1 Lab</t>
  </si>
  <si>
    <t>2/6/2019: Week 8 of HFD: 3rd time point for fecal bomb calorimetry</t>
  </si>
  <si>
    <t>Week 5 Running Wheels</t>
  </si>
  <si>
    <t>Week 5 for running wheels</t>
  </si>
  <si>
    <t>General Experiments, not limited to a certain mouse group</t>
  </si>
  <si>
    <t xml:space="preserve">Prepare Sequencing of Gut Content!!! </t>
  </si>
  <si>
    <t>Practice RNA Extraction</t>
  </si>
  <si>
    <t>Analysis for Sequencing and preparation of additional experiments</t>
  </si>
  <si>
    <t>Inoculate mice with predefined set of microbes that might be likely to cause weight loss phenotyp</t>
  </si>
  <si>
    <t>Week 10 for runnig wheels, LPS Challenge</t>
  </si>
  <si>
    <t>Harvest W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</si>
</sst>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0AF9"/>
        <bgColor indexed="64"/>
      </patternFill>
    </fill>
    <fill>
      <patternFill patternType="solid">
        <fgColor rgb="FFFF0000"/>
        <bgColor indexed="64"/>
      </patternFill>
    </fill>
    <fill>
      <patternFill patternType="lightGrid">
        <bgColor theme="7" tint="0.39994506668294322"/>
      </patternFill>
    </fill>
    <fill>
      <patternFill patternType="solid">
        <fgColor theme="1" tint="4.9989318521683403E-2"/>
        <bgColor indexed="64"/>
      </patternFill>
    </fill>
    <fill>
      <patternFill patternType="gray125">
        <bgColor theme="7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gray0625">
        <bgColor theme="5" tint="-0.249977111117893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14" fontId="0" fillId="0" borderId="2" xfId="0" applyNumberFormat="1" applyBorder="1"/>
    <xf numFmtId="0" fontId="0" fillId="0" borderId="2" xfId="0" applyBorder="1"/>
    <xf numFmtId="0" fontId="0" fillId="0" borderId="0" xfId="0" applyNumberFormat="1"/>
    <xf numFmtId="0" fontId="0" fillId="0" borderId="3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7" xfId="0" applyNumberFormat="1" applyBorder="1" applyAlignment="1">
      <alignment horizontal="center"/>
    </xf>
    <xf numFmtId="0" fontId="0" fillId="0" borderId="13" xfId="0" applyBorder="1"/>
    <xf numFmtId="0" fontId="0" fillId="0" borderId="13" xfId="0" applyNumberFormat="1" applyBorder="1" applyAlignment="1"/>
    <xf numFmtId="14" fontId="0" fillId="0" borderId="13" xfId="0" applyNumberFormat="1" applyBorder="1"/>
    <xf numFmtId="0" fontId="0" fillId="0" borderId="13" xfId="0" applyNumberFormat="1" applyBorder="1"/>
    <xf numFmtId="14" fontId="0" fillId="2" borderId="15" xfId="0" applyNumberFormat="1" applyFill="1" applyBorder="1"/>
    <xf numFmtId="14" fontId="0" fillId="2" borderId="16" xfId="0" applyNumberFormat="1" applyFill="1" applyBorder="1"/>
    <xf numFmtId="0" fontId="0" fillId="2" borderId="15" xfId="0" applyFill="1" applyBorder="1"/>
    <xf numFmtId="0" fontId="0" fillId="2" borderId="17" xfId="0" applyFill="1" applyBorder="1"/>
    <xf numFmtId="14" fontId="0" fillId="2" borderId="19" xfId="0" applyNumberFormat="1" applyFill="1" applyBorder="1"/>
    <xf numFmtId="0" fontId="0" fillId="2" borderId="19" xfId="0" applyNumberFormat="1" applyFill="1" applyBorder="1"/>
    <xf numFmtId="49" fontId="0" fillId="2" borderId="19" xfId="0" applyNumberFormat="1" applyFill="1" applyBorder="1"/>
    <xf numFmtId="0" fontId="0" fillId="2" borderId="20" xfId="0" applyFill="1" applyBorder="1"/>
    <xf numFmtId="0" fontId="0" fillId="2" borderId="16" xfId="0" applyNumberFormat="1" applyFill="1" applyBorder="1"/>
    <xf numFmtId="0" fontId="0" fillId="2" borderId="16" xfId="0" applyFill="1" applyBorder="1"/>
    <xf numFmtId="0" fontId="0" fillId="2" borderId="21" xfId="0" applyFill="1" applyBorder="1"/>
    <xf numFmtId="14" fontId="0" fillId="2" borderId="11" xfId="0" applyNumberFormat="1" applyFill="1" applyBorder="1"/>
    <xf numFmtId="0" fontId="0" fillId="2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14" fontId="0" fillId="3" borderId="3" xfId="0" applyNumberFormat="1" applyFill="1" applyBorder="1"/>
    <xf numFmtId="0" fontId="0" fillId="3" borderId="3" xfId="0" applyNumberFormat="1" applyFill="1" applyBorder="1"/>
    <xf numFmtId="0" fontId="0" fillId="3" borderId="3" xfId="0" applyFill="1" applyBorder="1"/>
    <xf numFmtId="0" fontId="0" fillId="2" borderId="22" xfId="0" applyNumberFormat="1" applyFill="1" applyBorder="1"/>
    <xf numFmtId="0" fontId="0" fillId="2" borderId="23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14" fontId="0" fillId="0" borderId="0" xfId="0" applyNumberFormat="1"/>
    <xf numFmtId="14" fontId="0" fillId="4" borderId="19" xfId="0" applyNumberFormat="1" applyFill="1" applyBorder="1"/>
    <xf numFmtId="0" fontId="0" fillId="4" borderId="19" xfId="0" applyNumberFormat="1" applyFill="1" applyBorder="1"/>
    <xf numFmtId="0" fontId="0" fillId="4" borderId="15" xfId="0" applyNumberFormat="1" applyFill="1" applyBorder="1"/>
    <xf numFmtId="0" fontId="0" fillId="5" borderId="15" xfId="0" applyNumberFormat="1" applyFill="1" applyBorder="1"/>
    <xf numFmtId="14" fontId="0" fillId="5" borderId="30" xfId="0" applyNumberFormat="1" applyFill="1" applyBorder="1"/>
    <xf numFmtId="0" fontId="0" fillId="5" borderId="30" xfId="0" applyNumberFormat="1" applyFill="1" applyBorder="1"/>
    <xf numFmtId="0" fontId="0" fillId="2" borderId="3" xfId="0" applyNumberFormat="1" applyFill="1" applyBorder="1"/>
    <xf numFmtId="0" fontId="0" fillId="2" borderId="3" xfId="0" applyFill="1" applyBorder="1"/>
    <xf numFmtId="14" fontId="0" fillId="2" borderId="3" xfId="0" applyNumberFormat="1" applyFill="1" applyBorder="1"/>
    <xf numFmtId="14" fontId="0" fillId="2" borderId="30" xfId="0" applyNumberFormat="1" applyFill="1" applyBorder="1"/>
    <xf numFmtId="0" fontId="0" fillId="2" borderId="30" xfId="0" applyNumberFormat="1" applyFill="1" applyBorder="1"/>
    <xf numFmtId="0" fontId="0" fillId="2" borderId="9" xfId="0" applyFill="1" applyBorder="1"/>
    <xf numFmtId="0" fontId="0" fillId="2" borderId="16" xfId="0" applyNumberFormat="1" applyFill="1" applyBorder="1" applyAlignment="1">
      <alignment horizontal="center"/>
    </xf>
    <xf numFmtId="0" fontId="0" fillId="2" borderId="32" xfId="0" applyNumberFormat="1" applyFill="1" applyBorder="1"/>
    <xf numFmtId="49" fontId="0" fillId="2" borderId="11" xfId="0" applyNumberFormat="1" applyFill="1" applyBorder="1"/>
    <xf numFmtId="14" fontId="0" fillId="6" borderId="16" xfId="0" applyNumberFormat="1" applyFill="1" applyBorder="1"/>
    <xf numFmtId="14" fontId="0" fillId="6" borderId="32" xfId="0" applyNumberFormat="1" applyFill="1" applyBorder="1"/>
    <xf numFmtId="14" fontId="0" fillId="6" borderId="3" xfId="0" applyNumberFormat="1" applyFill="1" applyBorder="1"/>
    <xf numFmtId="49" fontId="0" fillId="0" borderId="0" xfId="0" applyNumberFormat="1"/>
    <xf numFmtId="14" fontId="0" fillId="2" borderId="25" xfId="0" applyNumberFormat="1" applyFill="1" applyBorder="1"/>
    <xf numFmtId="14" fontId="0" fillId="8" borderId="16" xfId="0" applyNumberFormat="1" applyFill="1" applyBorder="1"/>
    <xf numFmtId="14" fontId="0" fillId="9" borderId="16" xfId="0" applyNumberFormat="1" applyFill="1" applyBorder="1"/>
    <xf numFmtId="14" fontId="0" fillId="6" borderId="15" xfId="0" applyNumberFormat="1" applyFill="1" applyBorder="1"/>
    <xf numFmtId="14" fontId="0" fillId="8" borderId="15" xfId="0" applyNumberFormat="1" applyFill="1" applyBorder="1"/>
    <xf numFmtId="14" fontId="0" fillId="0" borderId="13" xfId="0" applyNumberFormat="1" applyFill="1" applyBorder="1"/>
    <xf numFmtId="0" fontId="0" fillId="0" borderId="13" xfId="0" applyNumberFormat="1" applyFill="1" applyBorder="1"/>
    <xf numFmtId="0" fontId="0" fillId="7" borderId="33" xfId="0" applyFill="1" applyBorder="1"/>
    <xf numFmtId="14" fontId="0" fillId="7" borderId="34" xfId="0" applyNumberFormat="1" applyFill="1" applyBorder="1"/>
    <xf numFmtId="14" fontId="0" fillId="8" borderId="32" xfId="0" applyNumberFormat="1" applyFill="1" applyBorder="1"/>
    <xf numFmtId="0" fontId="0" fillId="7" borderId="32" xfId="0" applyNumberFormat="1" applyFill="1" applyBorder="1"/>
    <xf numFmtId="0" fontId="0" fillId="7" borderId="32" xfId="0" applyFill="1" applyBorder="1"/>
    <xf numFmtId="14" fontId="0" fillId="7" borderId="32" xfId="0" applyNumberFormat="1" applyFill="1" applyBorder="1"/>
    <xf numFmtId="0" fontId="0" fillId="7" borderId="35" xfId="0" applyFill="1" applyBorder="1"/>
    <xf numFmtId="0" fontId="0" fillId="0" borderId="11" xfId="0" applyBorder="1"/>
    <xf numFmtId="0" fontId="0" fillId="0" borderId="7" xfId="0" applyNumberFormat="1" applyBorder="1"/>
    <xf numFmtId="0" fontId="0" fillId="0" borderId="12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0" fontId="0" fillId="7" borderId="34" xfId="0" applyNumberFormat="1" applyFill="1" applyBorder="1"/>
    <xf numFmtId="0" fontId="0" fillId="7" borderId="34" xfId="0" applyFill="1" applyBorder="1"/>
    <xf numFmtId="0" fontId="0" fillId="7" borderId="36" xfId="0" applyFill="1" applyBorder="1"/>
    <xf numFmtId="0" fontId="0" fillId="10" borderId="0" xfId="0" applyFill="1"/>
    <xf numFmtId="14" fontId="0" fillId="10" borderId="0" xfId="0" applyNumberFormat="1" applyFill="1"/>
    <xf numFmtId="14" fontId="0" fillId="10" borderId="3" xfId="0" applyNumberFormat="1" applyFill="1" applyBorder="1"/>
    <xf numFmtId="0" fontId="0" fillId="10" borderId="30" xfId="0" applyFill="1" applyBorder="1"/>
    <xf numFmtId="14" fontId="0" fillId="10" borderId="13" xfId="0" applyNumberFormat="1" applyFill="1" applyBorder="1"/>
    <xf numFmtId="0" fontId="0" fillId="10" borderId="13" xfId="0" applyNumberFormat="1" applyFill="1" applyBorder="1"/>
    <xf numFmtId="0" fontId="0" fillId="10" borderId="13" xfId="0" applyFill="1" applyBorder="1"/>
    <xf numFmtId="0" fontId="0" fillId="10" borderId="3" xfId="0" applyNumberFormat="1" applyFill="1" applyBorder="1"/>
    <xf numFmtId="0" fontId="0" fillId="10" borderId="3" xfId="0" applyFill="1" applyBorder="1"/>
    <xf numFmtId="0" fontId="0" fillId="10" borderId="30" xfId="0" applyNumberFormat="1" applyFill="1" applyBorder="1"/>
    <xf numFmtId="0" fontId="0" fillId="11" borderId="0" xfId="0" applyFill="1"/>
    <xf numFmtId="0" fontId="0" fillId="10" borderId="2" xfId="0" applyNumberFormat="1" applyFill="1" applyBorder="1"/>
    <xf numFmtId="14" fontId="0" fillId="10" borderId="2" xfId="0" applyNumberFormat="1" applyFill="1" applyBorder="1"/>
    <xf numFmtId="0" fontId="0" fillId="10" borderId="2" xfId="0" applyFill="1" applyBorder="1"/>
    <xf numFmtId="14" fontId="0" fillId="10" borderId="30" xfId="0" applyNumberFormat="1" applyFill="1" applyBorder="1"/>
    <xf numFmtId="17" fontId="0" fillId="0" borderId="13" xfId="0" applyNumberFormat="1" applyBorder="1"/>
    <xf numFmtId="0" fontId="0" fillId="0" borderId="2" xfId="0" applyNumberFormat="1" applyFill="1" applyBorder="1"/>
    <xf numFmtId="0" fontId="0" fillId="0" borderId="2" xfId="0" applyFill="1" applyBorder="1"/>
    <xf numFmtId="14" fontId="0" fillId="2" borderId="37" xfId="0" applyNumberFormat="1" applyFill="1" applyBorder="1"/>
    <xf numFmtId="14" fontId="0" fillId="2" borderId="38" xfId="0" applyNumberFormat="1" applyFill="1" applyBorder="1"/>
    <xf numFmtId="14" fontId="0" fillId="2" borderId="39" xfId="0" applyNumberFormat="1" applyFill="1" applyBorder="1"/>
    <xf numFmtId="0" fontId="0" fillId="5" borderId="37" xfId="0" applyNumberFormat="1" applyFill="1" applyBorder="1"/>
    <xf numFmtId="14" fontId="0" fillId="4" borderId="38" xfId="0" applyNumberFormat="1" applyFill="1" applyBorder="1"/>
    <xf numFmtId="0" fontId="0" fillId="4" borderId="37" xfId="0" applyNumberFormat="1" applyFill="1" applyBorder="1"/>
    <xf numFmtId="14" fontId="0" fillId="5" borderId="39" xfId="0" applyNumberFormat="1" applyFill="1" applyBorder="1"/>
    <xf numFmtId="14" fontId="0" fillId="0" borderId="40" xfId="0" applyNumberFormat="1" applyFill="1" applyBorder="1"/>
    <xf numFmtId="14" fontId="0" fillId="7" borderId="41" xfId="0" applyNumberFormat="1" applyFill="1" applyBorder="1"/>
    <xf numFmtId="14" fontId="0" fillId="10" borderId="39" xfId="0" applyNumberFormat="1" applyFill="1" applyBorder="1"/>
    <xf numFmtId="14" fontId="0" fillId="10" borderId="42" xfId="0" applyNumberFormat="1" applyFill="1" applyBorder="1"/>
    <xf numFmtId="14" fontId="0" fillId="10" borderId="40" xfId="0" applyNumberFormat="1" applyFill="1" applyBorder="1"/>
    <xf numFmtId="14" fontId="0" fillId="10" borderId="43" xfId="0" applyNumberFormat="1" applyFill="1" applyBorder="1"/>
    <xf numFmtId="0" fontId="0" fillId="0" borderId="2" xfId="0" applyNumberFormat="1" applyFill="1" applyBorder="1" applyAlignment="1">
      <alignment horizontal="center"/>
    </xf>
    <xf numFmtId="49" fontId="0" fillId="0" borderId="2" xfId="0" applyNumberFormat="1" applyFill="1" applyBorder="1"/>
    <xf numFmtId="0" fontId="0" fillId="13" borderId="2" xfId="0" applyNumberFormat="1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4" fontId="0" fillId="1" borderId="2" xfId="0" applyNumberFormat="1" applyFill="1" applyBorder="1" applyAlignment="1">
      <alignment wrapText="1"/>
    </xf>
    <xf numFmtId="0" fontId="0" fillId="10" borderId="0" xfId="0" applyFill="1" applyBorder="1"/>
    <xf numFmtId="14" fontId="0" fillId="0" borderId="0" xfId="0" applyNumberFormat="1" applyFill="1"/>
    <xf numFmtId="14" fontId="0" fillId="0" borderId="2" xfId="0" applyNumberFormat="1" applyFill="1" applyBorder="1"/>
    <xf numFmtId="14" fontId="0" fillId="0" borderId="15" xfId="0" applyNumberForma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Fill="1" applyBorder="1"/>
    <xf numFmtId="0" fontId="0" fillId="0" borderId="0" xfId="0" applyAlignment="1">
      <alignment wrapText="1"/>
    </xf>
    <xf numFmtId="0" fontId="0" fillId="0" borderId="44" xfId="0" applyBorder="1"/>
    <xf numFmtId="14" fontId="0" fillId="0" borderId="0" xfId="0" applyNumberFormat="1" applyAlignment="1">
      <alignment wrapText="1"/>
    </xf>
    <xf numFmtId="4" fontId="0" fillId="14" borderId="2" xfId="0" applyNumberFormat="1" applyFill="1" applyBorder="1" applyAlignment="1">
      <alignment wrapText="1"/>
    </xf>
    <xf numFmtId="0" fontId="0" fillId="15" borderId="2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0" xfId="0" applyNumberFormat="1" applyFill="1" applyBorder="1" applyAlignment="1">
      <alignment wrapText="1"/>
    </xf>
    <xf numFmtId="0" fontId="0" fillId="7" borderId="2" xfId="0" applyNumberFormat="1" applyFill="1" applyBorder="1" applyAlignment="1">
      <alignment wrapText="1"/>
    </xf>
    <xf numFmtId="0" fontId="0" fillId="11" borderId="2" xfId="0" applyNumberFormat="1" applyFill="1" applyBorder="1" applyAlignment="1">
      <alignment wrapText="1"/>
    </xf>
    <xf numFmtId="0" fontId="0" fillId="17" borderId="2" xfId="0" applyNumberFormat="1" applyFill="1" applyBorder="1" applyAlignment="1">
      <alignment wrapText="1"/>
    </xf>
    <xf numFmtId="0" fontId="0" fillId="18" borderId="2" xfId="0" applyNumberFormat="1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2" xfId="0" applyNumberFormat="1" applyFill="1" applyBorder="1" applyAlignment="1">
      <alignment wrapText="1"/>
    </xf>
    <xf numFmtId="14" fontId="0" fillId="16" borderId="0" xfId="0" applyNumberFormat="1" applyFill="1" applyAlignment="1">
      <alignment wrapText="1"/>
    </xf>
    <xf numFmtId="0" fontId="0" fillId="16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9" borderId="0" xfId="0" applyFill="1"/>
    <xf numFmtId="0" fontId="0" fillId="19" borderId="3" xfId="0" applyFill="1" applyBorder="1"/>
    <xf numFmtId="0" fontId="0" fillId="16" borderId="2" xfId="0" applyFill="1" applyBorder="1"/>
    <xf numFmtId="0" fontId="0" fillId="16" borderId="0" xfId="0" applyFill="1"/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2" borderId="14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0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298F-3324-544E-A664-A7C2AF74791C}">
  <sheetPr>
    <pageSetUpPr fitToPage="1"/>
  </sheetPr>
  <dimension ref="A1:Z3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6" sqref="M26"/>
    </sheetView>
  </sheetViews>
  <sheetFormatPr baseColWidth="10" defaultRowHeight="16" x14ac:dyDescent="0.2"/>
  <cols>
    <col min="3" max="4" width="12.6640625" bestFit="1" customWidth="1"/>
    <col min="5" max="5" width="6.6640625" style="3" bestFit="1" customWidth="1"/>
    <col min="6" max="6" width="7.83203125" style="3" bestFit="1" customWidth="1"/>
    <col min="7" max="7" width="11.5" style="3" bestFit="1" customWidth="1"/>
    <col min="8" max="8" width="12.6640625" style="3" bestFit="1" customWidth="1"/>
    <col min="10" max="10" width="8.6640625" customWidth="1"/>
    <col min="11" max="11" width="13.6640625" style="3" bestFit="1" customWidth="1"/>
    <col min="12" max="12" width="10.83203125" style="3"/>
    <col min="13" max="13" width="30.33203125" style="3" customWidth="1"/>
    <col min="14" max="14" width="17" bestFit="1" customWidth="1"/>
    <col min="15" max="15" width="17" customWidth="1"/>
    <col min="16" max="16" width="15.1640625" bestFit="1" customWidth="1"/>
    <col min="17" max="17" width="40.83203125" customWidth="1"/>
    <col min="19" max="19" width="13" style="3" bestFit="1" customWidth="1"/>
    <col min="20" max="20" width="11.5" style="3" bestFit="1" customWidth="1"/>
    <col min="21" max="21" width="8.6640625" style="3" bestFit="1" customWidth="1"/>
    <col min="22" max="23" width="10.83203125" style="3"/>
    <col min="24" max="24" width="13.1640625" style="3" bestFit="1" customWidth="1"/>
  </cols>
  <sheetData>
    <row r="1" spans="1:26" ht="17" thickBot="1" x14ac:dyDescent="0.25">
      <c r="S1" s="6"/>
      <c r="T1" s="6"/>
      <c r="U1" s="6"/>
      <c r="V1" s="6"/>
      <c r="W1" s="6"/>
      <c r="X1" s="6"/>
    </row>
    <row r="2" spans="1:26" ht="20" thickBot="1" x14ac:dyDescent="0.3">
      <c r="B2" s="152" t="s">
        <v>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S2" s="150" t="s">
        <v>6</v>
      </c>
      <c r="T2" s="151"/>
      <c r="U2" s="11"/>
      <c r="V2" s="150" t="s">
        <v>7</v>
      </c>
      <c r="W2" s="151"/>
      <c r="X2" s="78"/>
    </row>
    <row r="3" spans="1:26" ht="17" thickTop="1" x14ac:dyDescent="0.2">
      <c r="E3" s="156" t="s">
        <v>5</v>
      </c>
      <c r="F3" s="156"/>
      <c r="G3" s="156"/>
      <c r="H3" s="156"/>
      <c r="S3" s="7" t="s">
        <v>17</v>
      </c>
      <c r="T3" s="4" t="s">
        <v>16</v>
      </c>
      <c r="U3" s="8" t="s">
        <v>18</v>
      </c>
      <c r="V3" s="7" t="s">
        <v>17</v>
      </c>
      <c r="W3" s="4" t="s">
        <v>16</v>
      </c>
      <c r="X3" s="8" t="s">
        <v>19</v>
      </c>
      <c r="Z3" t="s">
        <v>37</v>
      </c>
    </row>
    <row r="4" spans="1:26" ht="17" thickBot="1" x14ac:dyDescent="0.25">
      <c r="B4" s="12" t="s">
        <v>1</v>
      </c>
      <c r="C4" s="12" t="s">
        <v>34</v>
      </c>
      <c r="D4" s="12" t="s">
        <v>44</v>
      </c>
      <c r="E4" s="13" t="s">
        <v>12</v>
      </c>
      <c r="F4" s="13" t="s">
        <v>13</v>
      </c>
      <c r="G4" s="13" t="s">
        <v>14</v>
      </c>
      <c r="H4" s="13" t="s">
        <v>15</v>
      </c>
      <c r="I4" s="12" t="s">
        <v>2</v>
      </c>
      <c r="J4" s="12" t="s">
        <v>22</v>
      </c>
      <c r="K4" s="15" t="s">
        <v>26</v>
      </c>
      <c r="L4" s="15" t="s">
        <v>27</v>
      </c>
      <c r="M4" s="15" t="s">
        <v>31</v>
      </c>
      <c r="N4" s="77" t="s">
        <v>25</v>
      </c>
      <c r="O4" s="77" t="s">
        <v>32</v>
      </c>
      <c r="P4" s="12" t="s">
        <v>3</v>
      </c>
      <c r="Q4" s="12" t="s">
        <v>4</v>
      </c>
      <c r="S4" s="80">
        <f>SUM(E5:E21)</f>
        <v>124</v>
      </c>
      <c r="T4" s="10">
        <f>SUM(F5:F30)</f>
        <v>178</v>
      </c>
      <c r="U4" s="81">
        <f>SUM(S4:T4)</f>
        <v>302</v>
      </c>
      <c r="V4" s="9">
        <f>SUM(G5:G30)</f>
        <v>54</v>
      </c>
      <c r="W4" s="10">
        <f>SUM(H5:H30)</f>
        <v>101</v>
      </c>
      <c r="X4" s="79">
        <f>SUM(V4:W4)</f>
        <v>155</v>
      </c>
      <c r="Z4" s="62">
        <f>SUM(X4,U4)</f>
        <v>457</v>
      </c>
    </row>
    <row r="5" spans="1:26" ht="17" thickBot="1" x14ac:dyDescent="0.25">
      <c r="A5" s="153" t="s">
        <v>8</v>
      </c>
      <c r="B5" s="16">
        <v>43270</v>
      </c>
      <c r="C5" s="59">
        <f>B5+70</f>
        <v>43340</v>
      </c>
      <c r="D5" s="64">
        <f>C5+70</f>
        <v>43410</v>
      </c>
      <c r="E5" s="56"/>
      <c r="F5" s="56"/>
      <c r="G5" s="56">
        <v>10</v>
      </c>
      <c r="H5" s="56">
        <v>20</v>
      </c>
      <c r="I5" s="25" t="s">
        <v>50</v>
      </c>
      <c r="J5" s="25" t="s">
        <v>23</v>
      </c>
      <c r="K5" s="16">
        <v>43187</v>
      </c>
      <c r="L5" s="16">
        <v>43195</v>
      </c>
      <c r="M5" s="57">
        <f>(((B5-L5)+(B5-K5))/2)/7</f>
        <v>11.285714285714286</v>
      </c>
      <c r="N5" s="51"/>
      <c r="O5" s="51" t="s">
        <v>30</v>
      </c>
      <c r="P5" s="18"/>
      <c r="Q5" s="19" t="s">
        <v>30</v>
      </c>
      <c r="R5" s="95"/>
    </row>
    <row r="6" spans="1:26" ht="17" thickBot="1" x14ac:dyDescent="0.25">
      <c r="A6" s="154"/>
      <c r="B6" s="20">
        <v>43270</v>
      </c>
      <c r="C6" s="60">
        <f t="shared" ref="C6:C19" si="0">B6+70</f>
        <v>43340</v>
      </c>
      <c r="D6" s="64">
        <f t="shared" ref="D6:D23" si="1">C6+70</f>
        <v>43410</v>
      </c>
      <c r="E6" s="28">
        <v>12</v>
      </c>
      <c r="F6" s="28">
        <v>15</v>
      </c>
      <c r="G6" s="28"/>
      <c r="H6" s="28"/>
      <c r="I6" s="58" t="s">
        <v>6</v>
      </c>
      <c r="J6" s="58" t="s">
        <v>23</v>
      </c>
      <c r="K6" s="20">
        <v>43199</v>
      </c>
      <c r="L6" s="20"/>
      <c r="M6" s="21">
        <f>(B6-K6)/7</f>
        <v>10.142857142857142</v>
      </c>
      <c r="N6" s="27">
        <v>43258</v>
      </c>
      <c r="O6" s="27" t="s">
        <v>33</v>
      </c>
      <c r="P6" s="22"/>
      <c r="Q6" s="23"/>
      <c r="R6" s="95"/>
    </row>
    <row r="7" spans="1:26" ht="17" thickBot="1" x14ac:dyDescent="0.25">
      <c r="A7" s="155" t="s">
        <v>9</v>
      </c>
      <c r="B7" s="52">
        <v>43292</v>
      </c>
      <c r="C7" s="61">
        <f t="shared" si="0"/>
        <v>43362</v>
      </c>
      <c r="D7" s="64">
        <f t="shared" si="1"/>
        <v>43432</v>
      </c>
      <c r="E7" s="50">
        <v>15</v>
      </c>
      <c r="F7" s="50">
        <v>20</v>
      </c>
      <c r="G7" s="50"/>
      <c r="H7" s="50"/>
      <c r="I7" s="51" t="s">
        <v>6</v>
      </c>
      <c r="J7" s="51" t="s">
        <v>23</v>
      </c>
      <c r="K7" s="53">
        <v>43224</v>
      </c>
      <c r="L7" s="54"/>
      <c r="M7" s="21">
        <f>(B7-K7)/7</f>
        <v>9.7142857142857135</v>
      </c>
      <c r="N7" s="52">
        <v>43287</v>
      </c>
      <c r="O7" s="52" t="s">
        <v>33</v>
      </c>
      <c r="P7" s="51"/>
      <c r="Q7" s="55"/>
      <c r="R7" s="95"/>
    </row>
    <row r="8" spans="1:26" ht="17" thickBot="1" x14ac:dyDescent="0.25">
      <c r="A8" s="154"/>
      <c r="B8" s="27">
        <v>43293</v>
      </c>
      <c r="C8" s="59">
        <f t="shared" si="0"/>
        <v>43363</v>
      </c>
      <c r="D8" s="64">
        <f t="shared" si="1"/>
        <v>43433</v>
      </c>
      <c r="E8" s="28"/>
      <c r="F8" s="28"/>
      <c r="G8" s="28">
        <v>10</v>
      </c>
      <c r="H8" s="28">
        <v>20</v>
      </c>
      <c r="I8" s="29" t="s">
        <v>50</v>
      </c>
      <c r="J8" s="29" t="s">
        <v>23</v>
      </c>
      <c r="K8" s="20">
        <v>43218</v>
      </c>
      <c r="L8" s="20">
        <v>43232</v>
      </c>
      <c r="M8" s="21">
        <f>(((B8-K8)+(B8-L8))/2)/7</f>
        <v>9.7142857142857135</v>
      </c>
      <c r="N8" s="29"/>
      <c r="O8" s="29" t="s">
        <v>28</v>
      </c>
      <c r="P8" s="29"/>
      <c r="Q8" s="30" t="s">
        <v>28</v>
      </c>
      <c r="R8" s="95"/>
    </row>
    <row r="9" spans="1:26" ht="17" thickBot="1" x14ac:dyDescent="0.25">
      <c r="A9" s="31" t="s">
        <v>10</v>
      </c>
      <c r="B9" s="32">
        <v>43293</v>
      </c>
      <c r="C9" s="65">
        <f t="shared" si="0"/>
        <v>43363</v>
      </c>
      <c r="D9" s="65">
        <f t="shared" si="1"/>
        <v>43433</v>
      </c>
      <c r="E9" s="33"/>
      <c r="F9" s="33"/>
      <c r="G9" s="33"/>
      <c r="H9" s="33">
        <v>5</v>
      </c>
      <c r="I9" s="34" t="s">
        <v>50</v>
      </c>
      <c r="J9" s="34" t="s">
        <v>23</v>
      </c>
      <c r="K9" s="47"/>
      <c r="L9" s="47"/>
      <c r="M9" s="47"/>
      <c r="N9" s="34"/>
      <c r="O9" s="34"/>
      <c r="P9" s="34" t="s">
        <v>10</v>
      </c>
      <c r="Q9" s="34" t="s">
        <v>11</v>
      </c>
    </row>
    <row r="10" spans="1:26" ht="17" thickBot="1" x14ac:dyDescent="0.25">
      <c r="A10" t="s">
        <v>20</v>
      </c>
      <c r="B10" s="1">
        <v>43304</v>
      </c>
      <c r="C10" s="65">
        <f t="shared" si="0"/>
        <v>43374</v>
      </c>
      <c r="D10" s="65">
        <f t="shared" si="1"/>
        <v>43444</v>
      </c>
      <c r="E10" s="5"/>
      <c r="F10" s="5"/>
      <c r="G10" s="5">
        <v>5</v>
      </c>
      <c r="H10" s="5">
        <v>5</v>
      </c>
      <c r="I10" s="2" t="s">
        <v>50</v>
      </c>
      <c r="J10" s="2" t="s">
        <v>24</v>
      </c>
      <c r="K10" s="44"/>
      <c r="L10" s="44"/>
      <c r="M10" s="45">
        <f>(B10-K10)/7</f>
        <v>6186.2857142857147</v>
      </c>
      <c r="N10" s="2"/>
      <c r="O10" s="2"/>
      <c r="P10" s="2"/>
      <c r="Q10" s="2" t="s">
        <v>45</v>
      </c>
    </row>
    <row r="11" spans="1:26" ht="17" thickBot="1" x14ac:dyDescent="0.25">
      <c r="A11" t="s">
        <v>20</v>
      </c>
      <c r="B11" s="14">
        <v>43306</v>
      </c>
      <c r="C11" s="65">
        <f t="shared" si="0"/>
        <v>43376</v>
      </c>
      <c r="D11" s="65">
        <f t="shared" si="1"/>
        <v>43446</v>
      </c>
      <c r="E11" s="15">
        <v>5</v>
      </c>
      <c r="F11" s="15">
        <v>5</v>
      </c>
      <c r="G11" s="15"/>
      <c r="H11" s="15"/>
      <c r="I11" s="12" t="s">
        <v>6</v>
      </c>
      <c r="J11" s="12" t="s">
        <v>24</v>
      </c>
      <c r="K11" s="46"/>
      <c r="L11" s="46"/>
      <c r="M11" s="46"/>
      <c r="N11" s="12"/>
      <c r="O11" s="12" t="s">
        <v>33</v>
      </c>
      <c r="P11" s="12"/>
      <c r="Q11" s="12" t="s">
        <v>45</v>
      </c>
    </row>
    <row r="12" spans="1:26" ht="17" thickBot="1" x14ac:dyDescent="0.25">
      <c r="A12" s="148" t="s">
        <v>21</v>
      </c>
      <c r="B12" s="17">
        <v>43320</v>
      </c>
      <c r="C12" s="59">
        <f t="shared" si="0"/>
        <v>43390</v>
      </c>
      <c r="D12" s="64">
        <f t="shared" si="1"/>
        <v>43460</v>
      </c>
      <c r="E12" s="24">
        <v>15</v>
      </c>
      <c r="F12" s="24">
        <v>20</v>
      </c>
      <c r="G12" s="24"/>
      <c r="H12" s="35"/>
      <c r="I12" s="37" t="s">
        <v>6</v>
      </c>
      <c r="J12" s="38" t="s">
        <v>23</v>
      </c>
      <c r="K12" s="20">
        <v>43241</v>
      </c>
      <c r="L12" s="20"/>
      <c r="M12" s="21">
        <f>(B12-K12)/7</f>
        <v>11.285714285714286</v>
      </c>
      <c r="N12" s="63">
        <v>43307</v>
      </c>
      <c r="O12" s="38"/>
      <c r="P12" s="39"/>
      <c r="Q12" s="26"/>
    </row>
    <row r="13" spans="1:26" ht="17" thickBot="1" x14ac:dyDescent="0.25">
      <c r="A13" s="149"/>
      <c r="B13" s="27">
        <v>43321</v>
      </c>
      <c r="C13" s="59">
        <f t="shared" si="0"/>
        <v>43391</v>
      </c>
      <c r="D13" s="64">
        <f t="shared" si="1"/>
        <v>43461</v>
      </c>
      <c r="E13" s="28"/>
      <c r="F13" s="28"/>
      <c r="G13" s="28">
        <v>10</v>
      </c>
      <c r="H13" s="36">
        <v>20</v>
      </c>
      <c r="I13" s="40" t="s">
        <v>50</v>
      </c>
      <c r="J13" s="41" t="s">
        <v>23</v>
      </c>
      <c r="K13" s="16">
        <v>43249</v>
      </c>
      <c r="L13" s="16">
        <v>43268</v>
      </c>
      <c r="M13" s="57">
        <f>(((B13-L13)+(B13-K13))/2)/7</f>
        <v>8.9285714285714288</v>
      </c>
      <c r="N13" s="41"/>
      <c r="O13" s="41" t="s">
        <v>39</v>
      </c>
      <c r="P13" s="42"/>
      <c r="Q13" s="30"/>
    </row>
    <row r="14" spans="1:26" ht="17" thickBot="1" x14ac:dyDescent="0.25">
      <c r="A14" s="147" t="s">
        <v>10</v>
      </c>
      <c r="B14" s="32">
        <v>43304</v>
      </c>
      <c r="C14" s="59">
        <f t="shared" si="0"/>
        <v>43374</v>
      </c>
      <c r="D14" s="64">
        <f t="shared" si="1"/>
        <v>43444</v>
      </c>
      <c r="E14" s="33"/>
      <c r="F14" s="33"/>
      <c r="G14" s="33">
        <v>10</v>
      </c>
      <c r="H14" s="33">
        <v>15</v>
      </c>
      <c r="I14" s="34" t="s">
        <v>50</v>
      </c>
      <c r="J14" s="34" t="s">
        <v>23</v>
      </c>
      <c r="K14" s="48">
        <v>43202</v>
      </c>
      <c r="L14" s="48">
        <v>43213</v>
      </c>
      <c r="M14" s="49">
        <f>(B14-K14)/7</f>
        <v>14.571428571428571</v>
      </c>
      <c r="N14" s="34"/>
      <c r="O14" s="34" t="s">
        <v>29</v>
      </c>
      <c r="P14" s="34" t="s">
        <v>10</v>
      </c>
      <c r="Q14" s="34" t="s">
        <v>29</v>
      </c>
    </row>
    <row r="15" spans="1:26" ht="17" thickBot="1" x14ac:dyDescent="0.25">
      <c r="A15" t="s">
        <v>10</v>
      </c>
      <c r="B15" s="43">
        <f>N15+15</f>
        <v>43336</v>
      </c>
      <c r="C15" s="66">
        <f t="shared" si="0"/>
        <v>43406</v>
      </c>
      <c r="D15" s="67">
        <f t="shared" si="1"/>
        <v>43476</v>
      </c>
      <c r="E15" s="15">
        <v>15</v>
      </c>
      <c r="F15" s="15">
        <v>15</v>
      </c>
      <c r="G15" s="15"/>
      <c r="H15" s="15"/>
      <c r="I15" s="12"/>
      <c r="J15" s="12" t="s">
        <v>23</v>
      </c>
      <c r="K15" s="68">
        <v>43262</v>
      </c>
      <c r="L15" s="68"/>
      <c r="M15" s="69">
        <f>(B15-K15)/7</f>
        <v>10.571428571428571</v>
      </c>
      <c r="N15" s="14">
        <v>43321</v>
      </c>
      <c r="O15" t="s">
        <v>33</v>
      </c>
      <c r="P15" s="12" t="s">
        <v>10</v>
      </c>
      <c r="Q15" s="12"/>
    </row>
    <row r="16" spans="1:26" ht="17" thickBot="1" x14ac:dyDescent="0.25">
      <c r="A16" s="70" t="s">
        <v>35</v>
      </c>
      <c r="B16" s="71">
        <f>N16+15</f>
        <v>43336</v>
      </c>
      <c r="C16" s="60">
        <f t="shared" si="0"/>
        <v>43406</v>
      </c>
      <c r="D16" s="72">
        <f t="shared" si="1"/>
        <v>43476</v>
      </c>
      <c r="E16" s="73">
        <v>7</v>
      </c>
      <c r="F16" s="73">
        <v>8</v>
      </c>
      <c r="G16" s="73"/>
      <c r="H16" s="73"/>
      <c r="I16" s="74"/>
      <c r="J16" s="74" t="s">
        <v>24</v>
      </c>
      <c r="K16" s="75">
        <v>43262</v>
      </c>
      <c r="L16" s="75"/>
      <c r="M16" s="73">
        <f t="shared" ref="M16:M19" si="2">(B16-K16)/7</f>
        <v>10.571428571428571</v>
      </c>
      <c r="N16" s="75">
        <v>43321</v>
      </c>
      <c r="O16" s="74" t="s">
        <v>33</v>
      </c>
      <c r="P16" s="74"/>
      <c r="Q16" s="76" t="s">
        <v>42</v>
      </c>
    </row>
    <row r="17" spans="1:17" ht="17" thickBot="1" x14ac:dyDescent="0.25">
      <c r="A17" s="144" t="s">
        <v>23</v>
      </c>
      <c r="B17" s="86">
        <v>43342</v>
      </c>
      <c r="C17" s="99">
        <f t="shared" si="0"/>
        <v>43412</v>
      </c>
      <c r="D17" s="67">
        <f t="shared" si="1"/>
        <v>43482</v>
      </c>
      <c r="E17" s="94">
        <v>20</v>
      </c>
      <c r="F17" s="94">
        <v>20</v>
      </c>
      <c r="G17" s="94"/>
      <c r="H17" s="94"/>
      <c r="I17" s="88"/>
      <c r="J17" s="88" t="s">
        <v>23</v>
      </c>
      <c r="K17" s="99">
        <v>43269</v>
      </c>
      <c r="L17" s="99"/>
      <c r="M17" s="94">
        <f t="shared" si="2"/>
        <v>10.428571428571429</v>
      </c>
      <c r="N17" s="99">
        <v>43326</v>
      </c>
      <c r="O17" s="88" t="s">
        <v>33</v>
      </c>
      <c r="P17" s="88" t="s">
        <v>10</v>
      </c>
      <c r="Q17" s="88" t="s">
        <v>41</v>
      </c>
    </row>
    <row r="18" spans="1:17" ht="17" thickBot="1" x14ac:dyDescent="0.25">
      <c r="A18" s="70" t="s">
        <v>36</v>
      </c>
      <c r="B18" s="75">
        <v>43349</v>
      </c>
      <c r="C18" s="75">
        <f t="shared" si="0"/>
        <v>43419</v>
      </c>
      <c r="D18" s="72">
        <f t="shared" si="1"/>
        <v>43489</v>
      </c>
      <c r="E18" s="73">
        <v>7</v>
      </c>
      <c r="F18" s="73">
        <v>8</v>
      </c>
      <c r="G18" s="73"/>
      <c r="H18" s="73"/>
      <c r="I18" s="74"/>
      <c r="J18" s="74" t="s">
        <v>24</v>
      </c>
      <c r="K18" s="75">
        <v>43271</v>
      </c>
      <c r="L18" s="75">
        <v>43282</v>
      </c>
      <c r="M18" s="73">
        <f>(((B18-L18)+(B18-K18))/2)/7</f>
        <v>10.357142857142858</v>
      </c>
      <c r="N18" s="74"/>
      <c r="O18" s="74" t="s">
        <v>38</v>
      </c>
      <c r="P18" s="74"/>
      <c r="Q18" s="76"/>
    </row>
    <row r="19" spans="1:17" ht="17" thickBot="1" x14ac:dyDescent="0.25">
      <c r="A19" s="144" t="s">
        <v>43</v>
      </c>
      <c r="B19" s="87">
        <v>43342</v>
      </c>
      <c r="C19" s="87">
        <f t="shared" si="0"/>
        <v>43412</v>
      </c>
      <c r="D19" s="67">
        <f t="shared" si="1"/>
        <v>43482</v>
      </c>
      <c r="E19" s="92">
        <v>20</v>
      </c>
      <c r="F19" s="92">
        <v>20</v>
      </c>
      <c r="G19" s="92"/>
      <c r="H19" s="92"/>
      <c r="I19" s="93"/>
      <c r="J19" s="93" t="s">
        <v>23</v>
      </c>
      <c r="K19" s="87">
        <v>43271</v>
      </c>
      <c r="L19" s="92"/>
      <c r="M19" s="92">
        <f t="shared" si="2"/>
        <v>10.142857142857142</v>
      </c>
      <c r="N19" s="87">
        <v>43328</v>
      </c>
      <c r="O19" s="88" t="s">
        <v>33</v>
      </c>
      <c r="P19" s="93" t="s">
        <v>10</v>
      </c>
      <c r="Q19" s="93" t="s">
        <v>40</v>
      </c>
    </row>
    <row r="20" spans="1:17" ht="17" thickBot="1" x14ac:dyDescent="0.25">
      <c r="A20" s="144" t="s">
        <v>43</v>
      </c>
      <c r="B20" s="89">
        <v>43420</v>
      </c>
      <c r="C20" s="89">
        <f>B20+70</f>
        <v>43490</v>
      </c>
      <c r="D20" s="72">
        <f t="shared" si="1"/>
        <v>43560</v>
      </c>
      <c r="E20" s="90"/>
      <c r="F20" s="90">
        <v>10</v>
      </c>
      <c r="G20" s="90"/>
      <c r="H20" s="90"/>
      <c r="I20" s="91" t="s">
        <v>6</v>
      </c>
      <c r="J20" s="91" t="s">
        <v>23</v>
      </c>
      <c r="K20" s="89">
        <v>43346</v>
      </c>
      <c r="L20" s="89">
        <v>43346</v>
      </c>
      <c r="M20" s="90">
        <f>(B20-L20)/7</f>
        <v>10.571428571428571</v>
      </c>
      <c r="N20" s="91"/>
      <c r="O20" s="91" t="s">
        <v>33</v>
      </c>
      <c r="P20" s="91" t="s">
        <v>10</v>
      </c>
      <c r="Q20" s="91"/>
    </row>
    <row r="21" spans="1:17" ht="17" thickBot="1" x14ac:dyDescent="0.25">
      <c r="A21" s="70" t="s">
        <v>46</v>
      </c>
      <c r="B21" s="71">
        <v>43427</v>
      </c>
      <c r="C21" s="75">
        <f>B21+70</f>
        <v>43497</v>
      </c>
      <c r="D21" s="67">
        <f t="shared" si="1"/>
        <v>43567</v>
      </c>
      <c r="E21" s="73">
        <v>8</v>
      </c>
      <c r="F21" s="73">
        <v>12</v>
      </c>
      <c r="G21" s="82"/>
      <c r="H21" s="82"/>
      <c r="I21" s="83" t="s">
        <v>6</v>
      </c>
      <c r="J21" s="74" t="s">
        <v>24</v>
      </c>
      <c r="K21" s="71">
        <v>43346</v>
      </c>
      <c r="L21" s="71">
        <v>43346</v>
      </c>
      <c r="M21" s="73">
        <f>(B21-L21)/7</f>
        <v>11.571428571428571</v>
      </c>
      <c r="N21" s="71">
        <v>43403</v>
      </c>
      <c r="O21" s="74" t="s">
        <v>33</v>
      </c>
      <c r="P21" s="74" t="s">
        <v>47</v>
      </c>
      <c r="Q21" s="84"/>
    </row>
    <row r="22" spans="1:17" ht="17" thickBot="1" x14ac:dyDescent="0.25">
      <c r="A22" s="145" t="s">
        <v>43</v>
      </c>
      <c r="B22" s="87">
        <v>43439</v>
      </c>
      <c r="C22" s="87">
        <f>B22+70</f>
        <v>43509</v>
      </c>
      <c r="D22" s="72">
        <f t="shared" si="1"/>
        <v>43579</v>
      </c>
      <c r="E22" s="92">
        <v>10</v>
      </c>
      <c r="F22" s="92">
        <v>25</v>
      </c>
      <c r="G22" s="92"/>
      <c r="H22" s="92"/>
      <c r="I22" s="93" t="s">
        <v>6</v>
      </c>
      <c r="J22" s="93" t="s">
        <v>23</v>
      </c>
      <c r="K22" s="87">
        <v>43367</v>
      </c>
      <c r="L22" s="87">
        <v>43367</v>
      </c>
      <c r="M22" s="92">
        <f>(B22-L22)/7</f>
        <v>10.285714285714286</v>
      </c>
      <c r="N22" s="87">
        <v>43424</v>
      </c>
      <c r="O22" s="93" t="s">
        <v>33</v>
      </c>
      <c r="P22" s="93" t="s">
        <v>43</v>
      </c>
      <c r="Q22" s="93"/>
    </row>
    <row r="23" spans="1:17" x14ac:dyDescent="0.2">
      <c r="A23" s="146" t="s">
        <v>43</v>
      </c>
      <c r="B23" s="97">
        <v>43446</v>
      </c>
      <c r="C23" s="97">
        <f>B23+70</f>
        <v>43516</v>
      </c>
      <c r="D23" s="67">
        <f t="shared" si="1"/>
        <v>43586</v>
      </c>
      <c r="E23" s="96"/>
      <c r="F23" s="96"/>
      <c r="G23" s="96">
        <v>9</v>
      </c>
      <c r="H23" s="96">
        <v>16</v>
      </c>
      <c r="I23" s="98" t="s">
        <v>50</v>
      </c>
      <c r="J23" s="98" t="s">
        <v>23</v>
      </c>
      <c r="K23" s="97"/>
      <c r="L23" s="96"/>
      <c r="M23" s="96"/>
      <c r="N23" s="98"/>
      <c r="O23" s="98" t="s">
        <v>48</v>
      </c>
      <c r="P23" s="98" t="s">
        <v>43</v>
      </c>
      <c r="Q23" s="98" t="s">
        <v>49</v>
      </c>
    </row>
    <row r="24" spans="1:17" x14ac:dyDescent="0.2">
      <c r="B24" s="43"/>
      <c r="C24" s="43"/>
      <c r="D24" s="43"/>
      <c r="K24" s="43"/>
      <c r="N24" s="43"/>
      <c r="O24" s="43"/>
    </row>
    <row r="25" spans="1:17" x14ac:dyDescent="0.2">
      <c r="B25" s="43"/>
      <c r="C25" s="43"/>
      <c r="D25" s="43"/>
      <c r="P25" s="43"/>
      <c r="Q25" s="43"/>
    </row>
    <row r="26" spans="1:17" x14ac:dyDescent="0.2">
      <c r="B26" s="43"/>
      <c r="C26" s="43"/>
      <c r="D26" s="43"/>
    </row>
    <row r="27" spans="1:17" x14ac:dyDescent="0.2">
      <c r="B27" s="43"/>
      <c r="C27" s="43"/>
      <c r="D27" s="43"/>
    </row>
    <row r="28" spans="1:17" x14ac:dyDescent="0.2">
      <c r="B28" s="43"/>
      <c r="C28" s="43"/>
      <c r="D28" s="43"/>
      <c r="N28" s="43"/>
      <c r="O28" s="43"/>
    </row>
    <row r="29" spans="1:17" x14ac:dyDescent="0.2">
      <c r="B29" s="43"/>
      <c r="C29" s="43"/>
      <c r="D29" s="43"/>
      <c r="P29" s="43"/>
      <c r="Q29" s="43"/>
    </row>
    <row r="32" spans="1:17" x14ac:dyDescent="0.2">
      <c r="N32" s="43"/>
      <c r="O32" s="43"/>
      <c r="P32" s="43"/>
    </row>
  </sheetData>
  <mergeCells count="7">
    <mergeCell ref="A12:A13"/>
    <mergeCell ref="S2:T2"/>
    <mergeCell ref="V2:W2"/>
    <mergeCell ref="B2:Q2"/>
    <mergeCell ref="A5:A6"/>
    <mergeCell ref="A7:A8"/>
    <mergeCell ref="E3:H3"/>
  </mergeCells>
  <pageMargins left="0.7" right="0.7" top="0.75" bottom="0.75" header="0.3" footer="0.3"/>
  <pageSetup scale="3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A7B8-E435-7E4D-96A0-AE0D89361B5B}">
  <dimension ref="A1:AP40"/>
  <sheetViews>
    <sheetView tabSelected="1" workbookViewId="0">
      <pane xSplit="4" ySplit="4" topLeftCell="E16" activePane="bottomRight" state="frozen"/>
      <selection pane="topRight" activeCell="E1" sqref="E1"/>
      <selection pane="bottomLeft" activeCell="A5" sqref="A5"/>
      <selection pane="bottomRight" activeCell="O28" sqref="O28"/>
    </sheetView>
  </sheetViews>
  <sheetFormatPr baseColWidth="10" defaultRowHeight="16" x14ac:dyDescent="0.2"/>
  <cols>
    <col min="3" max="4" width="12.6640625" bestFit="1" customWidth="1"/>
    <col min="5" max="5" width="6.6640625" style="3" bestFit="1" customWidth="1"/>
    <col min="6" max="6" width="7.83203125" style="3" bestFit="1" customWidth="1"/>
    <col min="7" max="7" width="11.5" style="3" bestFit="1" customWidth="1"/>
    <col min="8" max="8" width="12.6640625" style="3" bestFit="1" customWidth="1"/>
    <col min="10" max="10" width="8.6640625" customWidth="1"/>
    <col min="11" max="11" width="18.6640625" bestFit="1" customWidth="1"/>
    <col min="12" max="26" width="16.83203125" customWidth="1"/>
    <col min="27" max="27" width="13.6640625" style="3" bestFit="1" customWidth="1"/>
    <col min="28" max="28" width="10.83203125" style="3"/>
    <col min="29" max="29" width="30.33203125" style="3" customWidth="1"/>
    <col min="30" max="30" width="17" bestFit="1" customWidth="1"/>
    <col min="31" max="31" width="17" customWidth="1"/>
    <col min="32" max="32" width="15.1640625" bestFit="1" customWidth="1"/>
    <col min="33" max="33" width="40.83203125" customWidth="1"/>
    <col min="35" max="35" width="13" style="3" bestFit="1" customWidth="1"/>
    <col min="36" max="36" width="11.5" style="3" bestFit="1" customWidth="1"/>
    <col min="37" max="37" width="8.6640625" style="3" bestFit="1" customWidth="1"/>
    <col min="38" max="39" width="10.83203125" style="3"/>
    <col min="40" max="40" width="13.1640625" style="3" bestFit="1" customWidth="1"/>
  </cols>
  <sheetData>
    <row r="1" spans="1:42" ht="17" thickBot="1" x14ac:dyDescent="0.25">
      <c r="AI1" s="6"/>
      <c r="AJ1" s="6"/>
      <c r="AK1" s="6"/>
      <c r="AL1" s="6"/>
      <c r="AM1" s="6"/>
      <c r="AN1" s="6"/>
    </row>
    <row r="2" spans="1:42" ht="20" thickBot="1" x14ac:dyDescent="0.3">
      <c r="B2" s="152" t="s">
        <v>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I2" s="150" t="s">
        <v>6</v>
      </c>
      <c r="AJ2" s="151"/>
      <c r="AK2" s="11"/>
      <c r="AL2" s="150" t="s">
        <v>7</v>
      </c>
      <c r="AM2" s="151"/>
      <c r="AN2" s="78"/>
    </row>
    <row r="3" spans="1:42" ht="17" thickTop="1" x14ac:dyDescent="0.2">
      <c r="E3" s="156" t="s">
        <v>5</v>
      </c>
      <c r="F3" s="156"/>
      <c r="G3" s="156"/>
      <c r="H3" s="156"/>
      <c r="AI3" s="7" t="s">
        <v>17</v>
      </c>
      <c r="AJ3" s="4" t="s">
        <v>16</v>
      </c>
      <c r="AK3" s="8" t="s">
        <v>18</v>
      </c>
      <c r="AL3" s="7" t="s">
        <v>17</v>
      </c>
      <c r="AM3" s="4" t="s">
        <v>16</v>
      </c>
      <c r="AN3" s="8" t="s">
        <v>19</v>
      </c>
      <c r="AP3" t="s">
        <v>37</v>
      </c>
    </row>
    <row r="4" spans="1:42" ht="17" thickBot="1" x14ac:dyDescent="0.25">
      <c r="B4" s="12" t="s">
        <v>1</v>
      </c>
      <c r="C4" s="12" t="s">
        <v>34</v>
      </c>
      <c r="D4" s="12" t="s">
        <v>44</v>
      </c>
      <c r="E4" s="13" t="s">
        <v>12</v>
      </c>
      <c r="F4" s="13" t="s">
        <v>13</v>
      </c>
      <c r="G4" s="13" t="s">
        <v>14</v>
      </c>
      <c r="H4" s="13" t="s">
        <v>15</v>
      </c>
      <c r="I4" s="12" t="s">
        <v>2</v>
      </c>
      <c r="J4" s="12" t="s">
        <v>22</v>
      </c>
      <c r="K4" s="100">
        <v>43466</v>
      </c>
      <c r="L4" s="100">
        <v>43497</v>
      </c>
      <c r="M4" s="100">
        <v>43525</v>
      </c>
      <c r="N4" s="100">
        <v>43556</v>
      </c>
      <c r="O4" s="100">
        <v>43586</v>
      </c>
      <c r="P4" s="100">
        <v>43617</v>
      </c>
      <c r="Q4" s="100">
        <v>43647</v>
      </c>
      <c r="R4" s="100">
        <v>43678</v>
      </c>
      <c r="S4" s="100">
        <v>43709</v>
      </c>
      <c r="T4" s="100">
        <v>43739</v>
      </c>
      <c r="U4" s="100">
        <v>43770</v>
      </c>
      <c r="V4" s="100">
        <v>43800</v>
      </c>
      <c r="W4" s="100">
        <v>43831</v>
      </c>
      <c r="X4" s="100">
        <v>43862</v>
      </c>
      <c r="Y4" s="100">
        <v>43891</v>
      </c>
      <c r="Z4" s="100">
        <v>43922</v>
      </c>
      <c r="AA4" s="15" t="s">
        <v>26</v>
      </c>
      <c r="AB4" s="15" t="s">
        <v>27</v>
      </c>
      <c r="AC4" s="15" t="s">
        <v>31</v>
      </c>
      <c r="AD4" s="77" t="s">
        <v>25</v>
      </c>
      <c r="AE4" s="77" t="s">
        <v>32</v>
      </c>
      <c r="AF4" s="12" t="s">
        <v>3</v>
      </c>
      <c r="AG4" s="12" t="s">
        <v>4</v>
      </c>
      <c r="AI4" s="80">
        <f>SUM(E5:E21)</f>
        <v>124</v>
      </c>
      <c r="AJ4" s="10">
        <f>SUM(F5:F30)</f>
        <v>218</v>
      </c>
      <c r="AK4" s="81">
        <f>SUM(AI4:AJ4)</f>
        <v>342</v>
      </c>
      <c r="AL4" s="9">
        <f>SUM(G5:G30)</f>
        <v>64</v>
      </c>
      <c r="AM4" s="10">
        <f>SUM(H5:H30)</f>
        <v>121</v>
      </c>
      <c r="AN4" s="79">
        <f>SUM(AL4:AM4)</f>
        <v>185</v>
      </c>
      <c r="AP4" s="62">
        <f>SUM(AN4,AK4)</f>
        <v>527</v>
      </c>
    </row>
    <row r="5" spans="1:42" ht="17" thickBot="1" x14ac:dyDescent="0.25">
      <c r="A5" s="153" t="s">
        <v>8</v>
      </c>
      <c r="B5" s="16">
        <v>43270</v>
      </c>
      <c r="C5" s="59">
        <f>B5+70</f>
        <v>43340</v>
      </c>
      <c r="D5" s="64">
        <f>C5+70</f>
        <v>43410</v>
      </c>
      <c r="E5" s="116"/>
      <c r="F5" s="116"/>
      <c r="G5" s="116">
        <v>10</v>
      </c>
      <c r="H5" s="116">
        <v>20</v>
      </c>
      <c r="I5" s="102" t="s">
        <v>50</v>
      </c>
      <c r="J5" s="102" t="s">
        <v>23</v>
      </c>
      <c r="K5" s="118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03">
        <v>43187</v>
      </c>
      <c r="AB5" s="16">
        <v>43195</v>
      </c>
      <c r="AC5" s="57">
        <f>(((B5-AB5)+(B5-AA5))/2)/7</f>
        <v>11.285714285714286</v>
      </c>
      <c r="AD5" s="51"/>
      <c r="AE5" s="51" t="s">
        <v>30</v>
      </c>
      <c r="AF5" s="18"/>
      <c r="AG5" s="19" t="s">
        <v>30</v>
      </c>
      <c r="AH5" s="95"/>
    </row>
    <row r="6" spans="1:42" ht="17" thickBot="1" x14ac:dyDescent="0.25">
      <c r="A6" s="154"/>
      <c r="B6" s="20">
        <v>43270</v>
      </c>
      <c r="C6" s="60">
        <f t="shared" ref="C6:D21" si="0">B6+70</f>
        <v>43340</v>
      </c>
      <c r="D6" s="64">
        <f t="shared" si="0"/>
        <v>43410</v>
      </c>
      <c r="E6" s="101">
        <v>12</v>
      </c>
      <c r="F6" s="101">
        <v>15</v>
      </c>
      <c r="G6" s="101"/>
      <c r="H6" s="101"/>
      <c r="I6" s="117" t="s">
        <v>6</v>
      </c>
      <c r="J6" s="117" t="s">
        <v>23</v>
      </c>
      <c r="K6" s="118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04">
        <v>43199</v>
      </c>
      <c r="AB6" s="20"/>
      <c r="AC6" s="21">
        <f>(B6-AA6)/7</f>
        <v>10.142857142857142</v>
      </c>
      <c r="AD6" s="27">
        <v>43258</v>
      </c>
      <c r="AE6" s="27" t="s">
        <v>33</v>
      </c>
      <c r="AF6" s="22"/>
      <c r="AG6" s="23"/>
      <c r="AH6" s="95"/>
    </row>
    <row r="7" spans="1:42" ht="17" thickBot="1" x14ac:dyDescent="0.25">
      <c r="A7" s="155" t="s">
        <v>9</v>
      </c>
      <c r="B7" s="52">
        <v>43292</v>
      </c>
      <c r="C7" s="61">
        <f t="shared" si="0"/>
        <v>43362</v>
      </c>
      <c r="D7" s="64">
        <f t="shared" si="0"/>
        <v>43432</v>
      </c>
      <c r="E7" s="101">
        <v>15</v>
      </c>
      <c r="F7" s="101">
        <v>20</v>
      </c>
      <c r="G7" s="101"/>
      <c r="H7" s="101"/>
      <c r="I7" s="102" t="s">
        <v>6</v>
      </c>
      <c r="J7" s="102" t="s">
        <v>23</v>
      </c>
      <c r="K7" s="118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05">
        <v>43224</v>
      </c>
      <c r="AB7" s="54"/>
      <c r="AC7" s="21">
        <f>(B7-AA7)/7</f>
        <v>9.7142857142857135</v>
      </c>
      <c r="AD7" s="52">
        <v>43287</v>
      </c>
      <c r="AE7" s="52" t="s">
        <v>33</v>
      </c>
      <c r="AF7" s="51"/>
      <c r="AG7" s="55"/>
      <c r="AH7" s="95"/>
    </row>
    <row r="8" spans="1:42" ht="17" thickBot="1" x14ac:dyDescent="0.25">
      <c r="A8" s="154"/>
      <c r="B8" s="27">
        <v>43293</v>
      </c>
      <c r="C8" s="59">
        <f t="shared" si="0"/>
        <v>43363</v>
      </c>
      <c r="D8" s="64">
        <f t="shared" si="0"/>
        <v>43433</v>
      </c>
      <c r="E8" s="101"/>
      <c r="F8" s="101"/>
      <c r="G8" s="101">
        <v>10</v>
      </c>
      <c r="H8" s="101">
        <v>20</v>
      </c>
      <c r="I8" s="102" t="s">
        <v>50</v>
      </c>
      <c r="J8" s="102" t="s">
        <v>23</v>
      </c>
      <c r="K8" s="118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04">
        <v>43218</v>
      </c>
      <c r="AB8" s="20">
        <v>43232</v>
      </c>
      <c r="AC8" s="21">
        <f>(((B8-AA8)+(B8-AB8))/2)/7</f>
        <v>9.7142857142857135</v>
      </c>
      <c r="AD8" s="29"/>
      <c r="AE8" s="29" t="s">
        <v>28</v>
      </c>
      <c r="AF8" s="29"/>
      <c r="AG8" s="30" t="s">
        <v>28</v>
      </c>
      <c r="AH8" s="95"/>
    </row>
    <row r="9" spans="1:42" ht="17" thickBot="1" x14ac:dyDescent="0.25">
      <c r="A9" s="31" t="s">
        <v>10</v>
      </c>
      <c r="B9" s="32">
        <v>43293</v>
      </c>
      <c r="C9" s="65">
        <f t="shared" si="0"/>
        <v>43363</v>
      </c>
      <c r="D9" s="65">
        <f t="shared" si="0"/>
        <v>43433</v>
      </c>
      <c r="E9" s="101"/>
      <c r="F9" s="101"/>
      <c r="G9" s="101"/>
      <c r="H9" s="101">
        <v>5</v>
      </c>
      <c r="I9" s="102" t="s">
        <v>50</v>
      </c>
      <c r="J9" s="102" t="s">
        <v>23</v>
      </c>
      <c r="K9" s="118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06"/>
      <c r="AB9" s="47"/>
      <c r="AC9" s="47"/>
      <c r="AD9" s="34"/>
      <c r="AE9" s="34"/>
      <c r="AF9" s="34" t="s">
        <v>10</v>
      </c>
      <c r="AG9" s="34" t="s">
        <v>11</v>
      </c>
    </row>
    <row r="10" spans="1:42" ht="17" thickBot="1" x14ac:dyDescent="0.25">
      <c r="A10" t="s">
        <v>20</v>
      </c>
      <c r="B10" s="1">
        <v>43304</v>
      </c>
      <c r="C10" s="65">
        <f t="shared" si="0"/>
        <v>43374</v>
      </c>
      <c r="D10" s="65">
        <f t="shared" si="0"/>
        <v>43444</v>
      </c>
      <c r="E10" s="101"/>
      <c r="F10" s="101"/>
      <c r="G10" s="101">
        <v>5</v>
      </c>
      <c r="H10" s="101">
        <v>5</v>
      </c>
      <c r="I10" s="102" t="s">
        <v>50</v>
      </c>
      <c r="J10" s="102" t="s">
        <v>24</v>
      </c>
      <c r="K10" s="118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07"/>
      <c r="AB10" s="44"/>
      <c r="AC10" s="45">
        <f>(B10-AA10)/7</f>
        <v>6186.2857142857147</v>
      </c>
      <c r="AD10" s="2"/>
      <c r="AE10" s="2"/>
      <c r="AF10" s="2"/>
      <c r="AG10" s="2" t="s">
        <v>45</v>
      </c>
    </row>
    <row r="11" spans="1:42" ht="17" thickBot="1" x14ac:dyDescent="0.25">
      <c r="A11" t="s">
        <v>20</v>
      </c>
      <c r="B11" s="14">
        <v>43306</v>
      </c>
      <c r="C11" s="65">
        <f t="shared" si="0"/>
        <v>43376</v>
      </c>
      <c r="D11" s="65">
        <f t="shared" si="0"/>
        <v>43446</v>
      </c>
      <c r="E11" s="101">
        <v>5</v>
      </c>
      <c r="F11" s="101">
        <v>5</v>
      </c>
      <c r="G11" s="101"/>
      <c r="H11" s="101"/>
      <c r="I11" s="102" t="s">
        <v>6</v>
      </c>
      <c r="J11" s="102" t="s">
        <v>24</v>
      </c>
      <c r="K11" s="118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08"/>
      <c r="AB11" s="46"/>
      <c r="AC11" s="46"/>
      <c r="AD11" s="12"/>
      <c r="AE11" s="12" t="s">
        <v>33</v>
      </c>
      <c r="AF11" s="12"/>
      <c r="AG11" s="12" t="s">
        <v>45</v>
      </c>
    </row>
    <row r="12" spans="1:42" ht="17" thickBot="1" x14ac:dyDescent="0.25">
      <c r="A12" s="148" t="s">
        <v>21</v>
      </c>
      <c r="B12" s="17">
        <v>43320</v>
      </c>
      <c r="C12" s="59">
        <f t="shared" si="0"/>
        <v>43390</v>
      </c>
      <c r="D12" s="64">
        <f t="shared" si="0"/>
        <v>43460</v>
      </c>
      <c r="E12" s="101">
        <v>15</v>
      </c>
      <c r="F12" s="101">
        <v>20</v>
      </c>
      <c r="G12" s="101"/>
      <c r="H12" s="101"/>
      <c r="I12" s="102" t="s">
        <v>6</v>
      </c>
      <c r="J12" s="102" t="s">
        <v>23</v>
      </c>
      <c r="K12" s="118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04">
        <v>43241</v>
      </c>
      <c r="AB12" s="20"/>
      <c r="AC12" s="21">
        <f>(B12-AA12)/7</f>
        <v>11.285714285714286</v>
      </c>
      <c r="AD12" s="63">
        <v>43307</v>
      </c>
      <c r="AE12" s="38"/>
      <c r="AF12" s="39"/>
      <c r="AG12" s="26"/>
    </row>
    <row r="13" spans="1:42" ht="17" thickBot="1" x14ac:dyDescent="0.25">
      <c r="A13" s="149"/>
      <c r="B13" s="27">
        <v>43321</v>
      </c>
      <c r="C13" s="59">
        <f t="shared" si="0"/>
        <v>43391</v>
      </c>
      <c r="D13" s="64">
        <f t="shared" si="0"/>
        <v>43461</v>
      </c>
      <c r="E13" s="101"/>
      <c r="F13" s="101"/>
      <c r="G13" s="101">
        <v>10</v>
      </c>
      <c r="H13" s="101">
        <v>20</v>
      </c>
      <c r="I13" s="102" t="s">
        <v>50</v>
      </c>
      <c r="J13" s="102" t="s">
        <v>23</v>
      </c>
      <c r="K13" s="118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03">
        <v>43249</v>
      </c>
      <c r="AB13" s="16">
        <v>43268</v>
      </c>
      <c r="AC13" s="57">
        <f>(((B13-AB13)+(B13-AA13))/2)/7</f>
        <v>8.9285714285714288</v>
      </c>
      <c r="AD13" s="41"/>
      <c r="AE13" s="41" t="s">
        <v>39</v>
      </c>
      <c r="AF13" s="42"/>
      <c r="AG13" s="30"/>
    </row>
    <row r="14" spans="1:42" ht="17" thickBot="1" x14ac:dyDescent="0.25">
      <c r="A14" s="31" t="s">
        <v>10</v>
      </c>
      <c r="B14" s="32">
        <v>43304</v>
      </c>
      <c r="C14" s="59">
        <f t="shared" si="0"/>
        <v>43374</v>
      </c>
      <c r="D14" s="64">
        <f t="shared" si="0"/>
        <v>43444</v>
      </c>
      <c r="E14" s="101"/>
      <c r="F14" s="101"/>
      <c r="G14" s="101">
        <v>10</v>
      </c>
      <c r="H14" s="101">
        <v>15</v>
      </c>
      <c r="I14" s="102" t="s">
        <v>50</v>
      </c>
      <c r="J14" s="102" t="s">
        <v>23</v>
      </c>
      <c r="K14" s="118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09">
        <v>43202</v>
      </c>
      <c r="AB14" s="48">
        <v>43213</v>
      </c>
      <c r="AC14" s="49">
        <f>(B14-AA14)/7</f>
        <v>14.571428571428571</v>
      </c>
      <c r="AD14" s="34"/>
      <c r="AE14" s="34" t="s">
        <v>29</v>
      </c>
      <c r="AF14" s="34" t="s">
        <v>10</v>
      </c>
      <c r="AG14" s="34" t="s">
        <v>29</v>
      </c>
    </row>
    <row r="15" spans="1:42" ht="69" thickBot="1" x14ac:dyDescent="0.25">
      <c r="A15" t="s">
        <v>10</v>
      </c>
      <c r="B15" s="43">
        <f>AD15+15</f>
        <v>43336</v>
      </c>
      <c r="C15" s="66">
        <f t="shared" si="0"/>
        <v>43406</v>
      </c>
      <c r="D15" s="67">
        <f t="shared" si="0"/>
        <v>43476</v>
      </c>
      <c r="E15" s="101">
        <v>15</v>
      </c>
      <c r="F15" s="101">
        <v>15</v>
      </c>
      <c r="G15" s="101"/>
      <c r="H15" s="101"/>
      <c r="I15" s="102"/>
      <c r="J15" s="102" t="s">
        <v>23</v>
      </c>
      <c r="K15" s="120" t="s">
        <v>51</v>
      </c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0">
        <v>43262</v>
      </c>
      <c r="AB15" s="68"/>
      <c r="AC15" s="69">
        <f>(B15-AA15)/7</f>
        <v>10.571428571428571</v>
      </c>
      <c r="AD15" s="14">
        <v>43321</v>
      </c>
      <c r="AE15" t="s">
        <v>33</v>
      </c>
      <c r="AF15" s="12" t="s">
        <v>10</v>
      </c>
      <c r="AG15" s="12"/>
    </row>
    <row r="16" spans="1:42" ht="52" thickBot="1" x14ac:dyDescent="0.25">
      <c r="A16" s="70" t="s">
        <v>35</v>
      </c>
      <c r="B16" s="71">
        <f>AD16+15</f>
        <v>43336</v>
      </c>
      <c r="C16" s="60">
        <f t="shared" si="0"/>
        <v>43406</v>
      </c>
      <c r="D16" s="72">
        <f t="shared" si="0"/>
        <v>43476</v>
      </c>
      <c r="E16" s="101">
        <v>7</v>
      </c>
      <c r="F16" s="101">
        <v>8</v>
      </c>
      <c r="G16" s="101"/>
      <c r="H16" s="101"/>
      <c r="I16" s="102"/>
      <c r="J16" s="102" t="s">
        <v>24</v>
      </c>
      <c r="K16" s="120" t="s">
        <v>52</v>
      </c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1">
        <v>43262</v>
      </c>
      <c r="AB16" s="75"/>
      <c r="AC16" s="73">
        <f>(B16-AA16)/7</f>
        <v>10.571428571428571</v>
      </c>
      <c r="AD16" s="75">
        <v>43321</v>
      </c>
      <c r="AE16" s="74" t="s">
        <v>33</v>
      </c>
      <c r="AF16" s="74"/>
      <c r="AG16" s="76" t="s">
        <v>42</v>
      </c>
    </row>
    <row r="17" spans="1:33" ht="52" thickBot="1" x14ac:dyDescent="0.25">
      <c r="A17" s="85" t="s">
        <v>23</v>
      </c>
      <c r="B17" s="86">
        <v>43342</v>
      </c>
      <c r="C17" s="99">
        <f t="shared" si="0"/>
        <v>43412</v>
      </c>
      <c r="D17" s="67">
        <f t="shared" si="0"/>
        <v>43482</v>
      </c>
      <c r="E17" s="101">
        <v>20</v>
      </c>
      <c r="F17" s="101">
        <v>20</v>
      </c>
      <c r="G17" s="101"/>
      <c r="H17" s="101"/>
      <c r="I17" s="102"/>
      <c r="J17" s="102" t="s">
        <v>23</v>
      </c>
      <c r="K17" s="120" t="s">
        <v>53</v>
      </c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2">
        <v>43269</v>
      </c>
      <c r="AB17" s="99"/>
      <c r="AC17" s="94">
        <f>(B17-AA17)/7</f>
        <v>10.428571428571429</v>
      </c>
      <c r="AD17" s="99">
        <v>43326</v>
      </c>
      <c r="AE17" s="88" t="s">
        <v>33</v>
      </c>
      <c r="AF17" s="88" t="s">
        <v>10</v>
      </c>
      <c r="AG17" s="88" t="s">
        <v>41</v>
      </c>
    </row>
    <row r="18" spans="1:33" ht="17" thickBot="1" x14ac:dyDescent="0.25">
      <c r="A18" s="70" t="s">
        <v>36</v>
      </c>
      <c r="B18" s="75">
        <v>43349</v>
      </c>
      <c r="C18" s="75">
        <f t="shared" si="0"/>
        <v>43419</v>
      </c>
      <c r="D18" s="72">
        <f t="shared" si="0"/>
        <v>43489</v>
      </c>
      <c r="E18" s="101">
        <v>7</v>
      </c>
      <c r="F18" s="101">
        <v>8</v>
      </c>
      <c r="G18" s="101"/>
      <c r="H18" s="101"/>
      <c r="I18" s="102"/>
      <c r="J18" s="102" t="s">
        <v>24</v>
      </c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1">
        <v>43271</v>
      </c>
      <c r="AB18" s="75">
        <v>43282</v>
      </c>
      <c r="AC18" s="73">
        <f>(((B18-AB18)+(B18-AA18))/2)/7</f>
        <v>10.357142857142858</v>
      </c>
      <c r="AD18" s="74"/>
      <c r="AE18" s="74" t="s">
        <v>38</v>
      </c>
      <c r="AF18" s="74"/>
      <c r="AG18" s="76"/>
    </row>
    <row r="19" spans="1:33" ht="52" thickBot="1" x14ac:dyDescent="0.25">
      <c r="A19" s="85" t="s">
        <v>43</v>
      </c>
      <c r="B19" s="87">
        <v>43342</v>
      </c>
      <c r="C19" s="87">
        <f t="shared" si="0"/>
        <v>43412</v>
      </c>
      <c r="D19" s="67">
        <f t="shared" si="0"/>
        <v>43482</v>
      </c>
      <c r="E19" s="101">
        <v>20</v>
      </c>
      <c r="F19" s="101">
        <v>20</v>
      </c>
      <c r="G19" s="101"/>
      <c r="H19" s="101"/>
      <c r="I19" s="102"/>
      <c r="J19" s="102" t="s">
        <v>23</v>
      </c>
      <c r="K19" s="131" t="s">
        <v>54</v>
      </c>
      <c r="L19" s="136" t="s">
        <v>55</v>
      </c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3">
        <v>43271</v>
      </c>
      <c r="AB19" s="92"/>
      <c r="AC19" s="92">
        <f>(B19-AA19)/7</f>
        <v>10.142857142857142</v>
      </c>
      <c r="AD19" s="87">
        <v>43328</v>
      </c>
      <c r="AE19" s="88" t="s">
        <v>33</v>
      </c>
      <c r="AF19" s="93" t="s">
        <v>10</v>
      </c>
      <c r="AG19" s="93" t="s">
        <v>40</v>
      </c>
    </row>
    <row r="20" spans="1:33" ht="18" thickBot="1" x14ac:dyDescent="0.25">
      <c r="A20" s="85" t="s">
        <v>43</v>
      </c>
      <c r="B20" s="89">
        <v>43420</v>
      </c>
      <c r="C20" s="89">
        <f>B20+70</f>
        <v>43490</v>
      </c>
      <c r="D20" s="72">
        <f t="shared" si="0"/>
        <v>43560</v>
      </c>
      <c r="E20" s="101"/>
      <c r="F20" s="101">
        <v>10</v>
      </c>
      <c r="G20" s="101"/>
      <c r="H20" s="101"/>
      <c r="I20" s="102" t="s">
        <v>6</v>
      </c>
      <c r="J20" s="102" t="s">
        <v>23</v>
      </c>
      <c r="K20" s="119"/>
      <c r="L20" s="138" t="s">
        <v>57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4">
        <v>43346</v>
      </c>
      <c r="AB20" s="89">
        <v>43346</v>
      </c>
      <c r="AC20" s="90">
        <f>(B20-AB20)/7</f>
        <v>10.571428571428571</v>
      </c>
      <c r="AD20" s="91"/>
      <c r="AE20" s="91" t="s">
        <v>33</v>
      </c>
      <c r="AF20" s="91" t="s">
        <v>10</v>
      </c>
      <c r="AG20" s="91"/>
    </row>
    <row r="21" spans="1:33" ht="35" thickBot="1" x14ac:dyDescent="0.25">
      <c r="A21" s="70" t="s">
        <v>46</v>
      </c>
      <c r="B21" s="71">
        <v>43427</v>
      </c>
      <c r="C21" s="75">
        <f>B21+70</f>
        <v>43497</v>
      </c>
      <c r="D21" s="67">
        <f t="shared" si="0"/>
        <v>43567</v>
      </c>
      <c r="E21" s="101">
        <v>8</v>
      </c>
      <c r="F21" s="101">
        <v>12</v>
      </c>
      <c r="G21" s="101"/>
      <c r="H21" s="101"/>
      <c r="I21" s="102" t="s">
        <v>6</v>
      </c>
      <c r="J21" s="102" t="s">
        <v>24</v>
      </c>
      <c r="K21" s="119"/>
      <c r="L21" s="137" t="s">
        <v>58</v>
      </c>
      <c r="M21" s="119"/>
      <c r="N21" s="136" t="s">
        <v>59</v>
      </c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71">
        <v>43346</v>
      </c>
      <c r="AB21" s="71">
        <v>43346</v>
      </c>
      <c r="AC21" s="73">
        <f>(B21-AB21)/7</f>
        <v>11.571428571428571</v>
      </c>
      <c r="AD21" s="71">
        <v>43403</v>
      </c>
      <c r="AE21" s="74" t="s">
        <v>33</v>
      </c>
      <c r="AF21" s="74" t="s">
        <v>47</v>
      </c>
      <c r="AG21" s="84"/>
    </row>
    <row r="22" spans="1:33" ht="52" thickBot="1" x14ac:dyDescent="0.25">
      <c r="A22" s="93" t="s">
        <v>43</v>
      </c>
      <c r="B22" s="87">
        <v>43439</v>
      </c>
      <c r="C22" s="87">
        <f>B22+70</f>
        <v>43509</v>
      </c>
      <c r="D22" s="72">
        <f t="shared" ref="D22" si="1">C22+70</f>
        <v>43579</v>
      </c>
      <c r="E22" s="101">
        <v>10</v>
      </c>
      <c r="F22" s="101">
        <v>25</v>
      </c>
      <c r="G22" s="101"/>
      <c r="H22" s="101"/>
      <c r="I22" s="102" t="s">
        <v>6</v>
      </c>
      <c r="J22" s="102" t="s">
        <v>23</v>
      </c>
      <c r="K22" s="119"/>
      <c r="L22" s="132" t="s">
        <v>56</v>
      </c>
      <c r="M22" s="119"/>
      <c r="N22" s="132" t="s">
        <v>60</v>
      </c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3">
        <v>43367</v>
      </c>
      <c r="AB22" s="87">
        <v>43367</v>
      </c>
      <c r="AC22" s="92">
        <f>(B22-AB22)/7</f>
        <v>10.285714285714286</v>
      </c>
      <c r="AD22" s="87">
        <v>43424</v>
      </c>
      <c r="AE22" s="93" t="s">
        <v>33</v>
      </c>
      <c r="AF22" s="93" t="s">
        <v>43</v>
      </c>
      <c r="AG22" s="93"/>
    </row>
    <row r="23" spans="1:33" ht="69" thickBot="1" x14ac:dyDescent="0.25">
      <c r="A23" s="98" t="s">
        <v>43</v>
      </c>
      <c r="B23" s="97">
        <v>43446</v>
      </c>
      <c r="C23" s="97">
        <f>B23+70</f>
        <v>43516</v>
      </c>
      <c r="D23" s="67">
        <f>C23+70</f>
        <v>43586</v>
      </c>
      <c r="E23" s="101"/>
      <c r="F23" s="101"/>
      <c r="G23" s="101">
        <v>9</v>
      </c>
      <c r="H23" s="101">
        <v>16</v>
      </c>
      <c r="I23" s="102" t="s">
        <v>50</v>
      </c>
      <c r="J23" s="102" t="s">
        <v>23</v>
      </c>
      <c r="K23" s="139" t="s">
        <v>72</v>
      </c>
      <c r="L23" s="135" t="s">
        <v>70</v>
      </c>
      <c r="M23" s="140" t="s">
        <v>78</v>
      </c>
      <c r="N23" s="132" t="s">
        <v>61</v>
      </c>
      <c r="O23" s="95" t="s">
        <v>79</v>
      </c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5"/>
      <c r="AB23" s="96"/>
      <c r="AC23" s="96"/>
      <c r="AD23" s="98"/>
      <c r="AE23" s="98" t="s">
        <v>48</v>
      </c>
      <c r="AF23" s="98" t="s">
        <v>43</v>
      </c>
      <c r="AG23" s="98" t="s">
        <v>49</v>
      </c>
    </row>
    <row r="24" spans="1:33" ht="17" thickBot="1" x14ac:dyDescent="0.25">
      <c r="B24" s="122"/>
      <c r="C24" s="123"/>
      <c r="D24" s="124"/>
      <c r="E24" s="125"/>
      <c r="K24" s="128"/>
      <c r="L24" s="128"/>
      <c r="M24" s="128"/>
      <c r="N24" s="128"/>
      <c r="O24" s="128"/>
      <c r="P24" s="128"/>
      <c r="AA24" s="43"/>
      <c r="AD24" s="43"/>
      <c r="AE24" s="43"/>
    </row>
    <row r="25" spans="1:33" ht="52" thickBot="1" x14ac:dyDescent="0.25">
      <c r="A25" s="121" t="s">
        <v>43</v>
      </c>
      <c r="B25" s="43">
        <v>43485</v>
      </c>
      <c r="C25" s="97">
        <f t="shared" ref="C25:D25" si="2">B25+70</f>
        <v>43555</v>
      </c>
      <c r="D25" s="67">
        <f t="shared" si="2"/>
        <v>43625</v>
      </c>
      <c r="E25" s="3">
        <v>15</v>
      </c>
      <c r="F25" s="127">
        <v>20</v>
      </c>
      <c r="I25" t="s">
        <v>6</v>
      </c>
      <c r="J25" t="s">
        <v>23</v>
      </c>
      <c r="K25" s="133" t="s">
        <v>63</v>
      </c>
      <c r="L25" s="134" t="s">
        <v>62</v>
      </c>
      <c r="M25" s="133" t="s">
        <v>69</v>
      </c>
      <c r="N25" s="128"/>
      <c r="O25" s="128"/>
      <c r="P25" s="128"/>
      <c r="AF25" s="43"/>
      <c r="AG25" s="43"/>
    </row>
    <row r="26" spans="1:33" ht="52" thickBot="1" x14ac:dyDescent="0.25">
      <c r="A26" s="121" t="s">
        <v>43</v>
      </c>
      <c r="B26" s="122">
        <v>43498</v>
      </c>
      <c r="C26" s="97">
        <f t="shared" ref="C26:D27" si="3">B26+70</f>
        <v>43568</v>
      </c>
      <c r="D26" s="67">
        <f t="shared" si="3"/>
        <v>43638</v>
      </c>
      <c r="E26" s="127">
        <v>15</v>
      </c>
      <c r="F26" s="127">
        <v>20</v>
      </c>
      <c r="K26" s="128"/>
      <c r="L26" s="133" t="s">
        <v>64</v>
      </c>
      <c r="M26" s="133" t="s">
        <v>68</v>
      </c>
      <c r="N26" s="128"/>
      <c r="O26" s="128"/>
      <c r="P26" s="128"/>
    </row>
    <row r="27" spans="1:33" ht="52" thickBot="1" x14ac:dyDescent="0.25">
      <c r="A27" s="121" t="s">
        <v>43</v>
      </c>
      <c r="B27" s="122">
        <v>43502</v>
      </c>
      <c r="C27" s="97">
        <f t="shared" si="3"/>
        <v>43572</v>
      </c>
      <c r="D27" s="67">
        <f t="shared" si="3"/>
        <v>43642</v>
      </c>
      <c r="E27" s="127"/>
      <c r="F27" s="127"/>
      <c r="G27" s="3">
        <v>10</v>
      </c>
      <c r="H27" s="3">
        <v>20</v>
      </c>
      <c r="I27" t="s">
        <v>50</v>
      </c>
      <c r="J27" t="s">
        <v>23</v>
      </c>
      <c r="K27" s="128"/>
      <c r="L27" s="133" t="s">
        <v>65</v>
      </c>
      <c r="M27" s="133" t="s">
        <v>67</v>
      </c>
      <c r="N27" s="133" t="s">
        <v>66</v>
      </c>
      <c r="O27" s="128"/>
      <c r="P27" s="143" t="s">
        <v>79</v>
      </c>
    </row>
    <row r="28" spans="1:33" ht="35" thickBot="1" x14ac:dyDescent="0.25">
      <c r="B28" s="122"/>
      <c r="C28" s="123"/>
      <c r="D28" s="124"/>
      <c r="E28" s="125"/>
      <c r="K28" s="128"/>
      <c r="L28" s="139" t="s">
        <v>71</v>
      </c>
      <c r="M28" s="130"/>
      <c r="N28" s="128"/>
      <c r="O28" s="128"/>
      <c r="P28" s="128"/>
      <c r="AD28" s="43"/>
      <c r="AE28" s="43"/>
    </row>
    <row r="29" spans="1:33" ht="17" thickBot="1" x14ac:dyDescent="0.25">
      <c r="B29" s="122"/>
      <c r="C29" s="123"/>
      <c r="D29" s="124"/>
      <c r="E29" s="125"/>
      <c r="K29" s="128"/>
      <c r="L29" s="128"/>
      <c r="M29" s="128"/>
      <c r="N29" s="128"/>
      <c r="O29" s="128"/>
      <c r="P29" s="128"/>
      <c r="AF29" s="43"/>
      <c r="AG29" s="43"/>
    </row>
    <row r="30" spans="1:33" x14ac:dyDescent="0.2">
      <c r="B30" s="126"/>
      <c r="C30" s="123"/>
      <c r="D30" s="124"/>
      <c r="E30" s="125"/>
      <c r="K30" s="128"/>
      <c r="L30" s="128"/>
      <c r="M30" s="130"/>
      <c r="N30" s="128"/>
      <c r="O30" s="128"/>
      <c r="P30" s="128"/>
    </row>
    <row r="31" spans="1:33" x14ac:dyDescent="0.2">
      <c r="C31" s="129"/>
      <c r="D31" s="129"/>
      <c r="K31" s="128"/>
      <c r="L31" s="128"/>
      <c r="M31" s="128"/>
      <c r="N31" s="128"/>
      <c r="O31" s="128"/>
      <c r="P31" s="128"/>
    </row>
    <row r="32" spans="1:33" ht="119" x14ac:dyDescent="0.2">
      <c r="A32" s="157" t="s">
        <v>73</v>
      </c>
      <c r="B32" s="157"/>
      <c r="C32" s="157"/>
      <c r="D32" s="157"/>
      <c r="E32" s="157"/>
      <c r="F32" s="157"/>
      <c r="G32" s="157"/>
      <c r="H32" s="157"/>
      <c r="I32" s="157"/>
      <c r="J32" s="157"/>
      <c r="K32" s="141" t="s">
        <v>74</v>
      </c>
      <c r="L32" s="128"/>
      <c r="M32" s="142" t="s">
        <v>76</v>
      </c>
      <c r="N32" s="142" t="s">
        <v>77</v>
      </c>
      <c r="O32" s="128"/>
      <c r="P32" s="128"/>
      <c r="AD32" s="43"/>
      <c r="AE32" s="43"/>
      <c r="AF32" s="43"/>
    </row>
    <row r="33" spans="11:15" ht="34" x14ac:dyDescent="0.2">
      <c r="K33" s="142" t="s">
        <v>75</v>
      </c>
      <c r="L33" s="128"/>
      <c r="M33" s="128"/>
      <c r="N33" s="128"/>
      <c r="O33" s="128"/>
    </row>
    <row r="34" spans="11:15" x14ac:dyDescent="0.2">
      <c r="K34" s="128"/>
      <c r="L34" s="128"/>
      <c r="M34" s="128"/>
      <c r="N34" s="128"/>
      <c r="O34" s="128"/>
    </row>
    <row r="35" spans="11:15" x14ac:dyDescent="0.2">
      <c r="K35" s="128"/>
      <c r="L35" s="128"/>
      <c r="M35" s="128"/>
      <c r="N35" s="128"/>
      <c r="O35" s="128"/>
    </row>
    <row r="36" spans="11:15" x14ac:dyDescent="0.2">
      <c r="K36" s="128"/>
      <c r="L36" s="128"/>
      <c r="M36" s="128"/>
      <c r="N36" s="128"/>
      <c r="O36" s="128"/>
    </row>
    <row r="37" spans="11:15" x14ac:dyDescent="0.2">
      <c r="K37" s="128"/>
      <c r="L37" s="128"/>
      <c r="M37" s="128"/>
      <c r="N37" s="128"/>
      <c r="O37" s="128"/>
    </row>
    <row r="38" spans="11:15" x14ac:dyDescent="0.2">
      <c r="K38" s="128"/>
      <c r="L38" s="128"/>
      <c r="M38" s="128"/>
      <c r="N38" s="128"/>
      <c r="O38" s="128"/>
    </row>
    <row r="39" spans="11:15" x14ac:dyDescent="0.2">
      <c r="K39" s="128"/>
      <c r="L39" s="128"/>
      <c r="M39" s="128"/>
      <c r="N39" s="128"/>
      <c r="O39" s="128"/>
    </row>
    <row r="40" spans="11:15" x14ac:dyDescent="0.2">
      <c r="K40" s="128"/>
      <c r="L40" s="128"/>
      <c r="M40" s="128"/>
      <c r="N40" s="128"/>
      <c r="O40" s="128"/>
    </row>
  </sheetData>
  <mergeCells count="8">
    <mergeCell ref="A32:J32"/>
    <mergeCell ref="A12:A13"/>
    <mergeCell ref="B2:AG2"/>
    <mergeCell ref="AI2:AJ2"/>
    <mergeCell ref="AL2:AM2"/>
    <mergeCell ref="E3:H3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Experimental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Hild</dc:creator>
  <cp:lastModifiedBy>Microsoft Office User</cp:lastModifiedBy>
  <cp:lastPrinted>2018-11-16T20:35:35Z</cp:lastPrinted>
  <dcterms:created xsi:type="dcterms:W3CDTF">2018-07-21T23:56:14Z</dcterms:created>
  <dcterms:modified xsi:type="dcterms:W3CDTF">2018-12-17T19:18:34Z</dcterms:modified>
</cp:coreProperties>
</file>