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8A0824A4-4553-418F-90A6-EE4F7520E97A}" xr6:coauthVersionLast="46" xr6:coauthVersionMax="46" xr10:uidLastSave="{00000000-0000-0000-0000-000000000000}"/>
  <bookViews>
    <workbookView xWindow="-108" yWindow="-108" windowWidth="23256" windowHeight="12720" activeTab="3" xr2:uid="{BA1AE4DB-0F34-4B6B-964E-9E8387A9406C}"/>
  </bookViews>
  <sheets>
    <sheet name="(Q1-Q4) 2020 summary" sheetId="2" r:id="rId1"/>
    <sheet name="2020 FY disaggregated" sheetId="1" r:id="rId2"/>
    <sheet name="2020_FY_IGR Ranking" sheetId="4" r:id="rId3"/>
    <sheet name="Total revenue available" sheetId="5" r:id="rId4"/>
    <sheet name="q1 2020 dissagregated" sheetId="6" r:id="rId5"/>
    <sheet name="q2 2020 dissagregated" sheetId="7" r:id="rId6"/>
    <sheet name="q3 2020 dissagregated" sheetId="8" r:id="rId7"/>
    <sheet name="q4 2020 dissagregated" sheetId="3" r:id="rId8"/>
    <sheet name="(Q1-Q4) 2019 summary" sheetId="9" r:id="rId9"/>
  </sheets>
  <externalReferences>
    <externalReference r:id="rId10"/>
  </externalReferences>
  <definedNames>
    <definedName name="_xlnm.Print_Area" localSheetId="8">'(Q1-Q4) 2019 summary'!$A$1:$F$41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" i="2"/>
  <c r="E41" i="9"/>
  <c r="D41" i="9"/>
  <c r="C41" i="9"/>
  <c r="B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I4" i="8"/>
  <c r="I5" i="8"/>
  <c r="I9" i="8"/>
  <c r="I10" i="8"/>
  <c r="I11" i="8"/>
  <c r="I12" i="8"/>
  <c r="I13" i="8"/>
  <c r="I17" i="8"/>
  <c r="I18" i="8"/>
  <c r="I19" i="8"/>
  <c r="I20" i="8"/>
  <c r="I21" i="8"/>
  <c r="I25" i="8"/>
  <c r="I26" i="8"/>
  <c r="I27" i="8"/>
  <c r="I28" i="8"/>
  <c r="I29" i="8"/>
  <c r="I33" i="8"/>
  <c r="I34" i="8"/>
  <c r="I35" i="8"/>
  <c r="I36" i="8"/>
  <c r="I37" i="8"/>
  <c r="I3" i="8"/>
  <c r="G4" i="8"/>
  <c r="G5" i="8"/>
  <c r="G6" i="8"/>
  <c r="I6" i="8" s="1"/>
  <c r="G7" i="8"/>
  <c r="I7" i="8" s="1"/>
  <c r="G8" i="8"/>
  <c r="I8" i="8" s="1"/>
  <c r="G9" i="8"/>
  <c r="G10" i="8"/>
  <c r="G11" i="8"/>
  <c r="G12" i="8"/>
  <c r="G13" i="8"/>
  <c r="G14" i="8"/>
  <c r="I14" i="8" s="1"/>
  <c r="G15" i="8"/>
  <c r="I15" i="8" s="1"/>
  <c r="G16" i="8"/>
  <c r="I16" i="8" s="1"/>
  <c r="G17" i="8"/>
  <c r="G18" i="8"/>
  <c r="G19" i="8"/>
  <c r="G20" i="8"/>
  <c r="G21" i="8"/>
  <c r="G22" i="8"/>
  <c r="I22" i="8" s="1"/>
  <c r="G23" i="8"/>
  <c r="I23" i="8" s="1"/>
  <c r="G24" i="8"/>
  <c r="I24" i="8" s="1"/>
  <c r="G25" i="8"/>
  <c r="G26" i="8"/>
  <c r="G27" i="8"/>
  <c r="G28" i="8"/>
  <c r="G29" i="8"/>
  <c r="G30" i="8"/>
  <c r="I30" i="8" s="1"/>
  <c r="G31" i="8"/>
  <c r="I31" i="8" s="1"/>
  <c r="G32" i="8"/>
  <c r="I32" i="8" s="1"/>
  <c r="G33" i="8"/>
  <c r="G34" i="8"/>
  <c r="G35" i="8"/>
  <c r="G36" i="8"/>
  <c r="G37" i="8"/>
  <c r="G38" i="8"/>
  <c r="I38" i="8" s="1"/>
  <c r="G39" i="8"/>
  <c r="I39" i="8" s="1"/>
  <c r="G40" i="8"/>
  <c r="I40" i="8" s="1"/>
  <c r="G3" i="8"/>
  <c r="H40" i="7"/>
  <c r="F40" i="7"/>
  <c r="E40" i="7"/>
  <c r="D40" i="7"/>
  <c r="C40" i="7"/>
  <c r="G39" i="7"/>
  <c r="I39" i="7" s="1"/>
  <c r="G38" i="7"/>
  <c r="I38" i="7" s="1"/>
  <c r="G37" i="7"/>
  <c r="I37" i="7" s="1"/>
  <c r="G36" i="7"/>
  <c r="I36" i="7" s="1"/>
  <c r="G35" i="7"/>
  <c r="I35" i="7" s="1"/>
  <c r="I34" i="7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I25" i="7" s="1"/>
  <c r="G24" i="7"/>
  <c r="I24" i="7" s="1"/>
  <c r="G23" i="7"/>
  <c r="I23" i="7" s="1"/>
  <c r="G22" i="7"/>
  <c r="I22" i="7" s="1"/>
  <c r="G21" i="7"/>
  <c r="I21" i="7" s="1"/>
  <c r="G20" i="7"/>
  <c r="I20" i="7" s="1"/>
  <c r="G19" i="7"/>
  <c r="I19" i="7" s="1"/>
  <c r="G18" i="7"/>
  <c r="I18" i="7" s="1"/>
  <c r="G17" i="7"/>
  <c r="I17" i="7" s="1"/>
  <c r="G16" i="7"/>
  <c r="I16" i="7" s="1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F40" i="6"/>
  <c r="E40" i="6"/>
  <c r="D40" i="6"/>
  <c r="C40" i="6"/>
  <c r="H39" i="6"/>
  <c r="H40" i="6" s="1"/>
  <c r="G39" i="6"/>
  <c r="G38" i="6"/>
  <c r="I38" i="6" s="1"/>
  <c r="G37" i="6"/>
  <c r="I37" i="6" s="1"/>
  <c r="G36" i="6"/>
  <c r="I36" i="6" s="1"/>
  <c r="G35" i="6"/>
  <c r="I35" i="6" s="1"/>
  <c r="G34" i="6"/>
  <c r="I34" i="6" s="1"/>
  <c r="G33" i="6"/>
  <c r="I33" i="6" s="1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G26" i="6"/>
  <c r="I26" i="6" s="1"/>
  <c r="G25" i="6"/>
  <c r="I25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I18" i="6" s="1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I40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3" i="5"/>
  <c r="J3" i="5" s="1"/>
  <c r="C40" i="5"/>
  <c r="F3" i="5" s="1"/>
  <c r="B40" i="5"/>
  <c r="D40" i="5" s="1"/>
  <c r="E3" i="5" l="1"/>
  <c r="G3" i="5"/>
  <c r="H3" i="5"/>
  <c r="F41" i="9"/>
  <c r="G40" i="7"/>
  <c r="I3" i="7"/>
  <c r="I40" i="7" s="1"/>
  <c r="I39" i="6"/>
  <c r="I40" i="6" s="1"/>
  <c r="G40" i="6"/>
  <c r="F40" i="5"/>
  <c r="E40" i="5"/>
  <c r="E39" i="5"/>
  <c r="J39" i="5"/>
  <c r="J38" i="5"/>
  <c r="E38" i="5"/>
  <c r="H38" i="5"/>
  <c r="E37" i="5"/>
  <c r="J37" i="5"/>
  <c r="E36" i="5"/>
  <c r="H36" i="5"/>
  <c r="E35" i="5"/>
  <c r="J35" i="5"/>
  <c r="J34" i="5"/>
  <c r="E34" i="5"/>
  <c r="H34" i="5"/>
  <c r="E33" i="5"/>
  <c r="H33" i="5"/>
  <c r="E32" i="5"/>
  <c r="H32" i="5"/>
  <c r="E31" i="5"/>
  <c r="J31" i="5"/>
  <c r="E30" i="5"/>
  <c r="H30" i="5"/>
  <c r="G29" i="5"/>
  <c r="E29" i="5"/>
  <c r="H29" i="5"/>
  <c r="J28" i="5"/>
  <c r="G28" i="5"/>
  <c r="E28" i="5"/>
  <c r="H28" i="5"/>
  <c r="E27" i="5"/>
  <c r="J27" i="5"/>
  <c r="E26" i="5"/>
  <c r="H26" i="5"/>
  <c r="E25" i="5"/>
  <c r="H25" i="5"/>
  <c r="E24" i="5"/>
  <c r="H24" i="5"/>
  <c r="E23" i="5"/>
  <c r="J23" i="5"/>
  <c r="E22" i="5"/>
  <c r="H22" i="5"/>
  <c r="E21" i="5"/>
  <c r="H21" i="5"/>
  <c r="J20" i="5"/>
  <c r="E20" i="5"/>
  <c r="H20" i="5"/>
  <c r="E19" i="5"/>
  <c r="H19" i="5"/>
  <c r="E18" i="5"/>
  <c r="H18" i="5"/>
  <c r="E17" i="5"/>
  <c r="J17" i="5"/>
  <c r="E16" i="5"/>
  <c r="H16" i="5"/>
  <c r="E15" i="5"/>
  <c r="H15" i="5"/>
  <c r="E14" i="5"/>
  <c r="H14" i="5"/>
  <c r="E13" i="5"/>
  <c r="J13" i="5"/>
  <c r="E12" i="5"/>
  <c r="H12" i="5"/>
  <c r="E11" i="5"/>
  <c r="J11" i="5"/>
  <c r="E10" i="5"/>
  <c r="H10" i="5"/>
  <c r="E9" i="5"/>
  <c r="H9" i="5"/>
  <c r="E8" i="5"/>
  <c r="H8" i="5"/>
  <c r="E7" i="5"/>
  <c r="J7" i="5"/>
  <c r="E6" i="5"/>
  <c r="H6" i="5"/>
  <c r="E5" i="5"/>
  <c r="H5" i="5"/>
  <c r="E4" i="5"/>
  <c r="H4" i="5"/>
  <c r="C37" i="4"/>
  <c r="C26" i="4"/>
  <c r="C28" i="4"/>
  <c r="C33" i="4"/>
  <c r="C30" i="4"/>
  <c r="C22" i="4"/>
  <c r="C25" i="4"/>
  <c r="C34" i="4"/>
  <c r="C15" i="4"/>
  <c r="C36" i="4"/>
  <c r="C21" i="4"/>
  <c r="C35" i="4"/>
  <c r="C31" i="4"/>
  <c r="C24" i="4"/>
  <c r="C20" i="4"/>
  <c r="C17" i="4"/>
  <c r="C27" i="4"/>
  <c r="C32" i="4"/>
  <c r="C14" i="4"/>
  <c r="C16" i="4"/>
  <c r="C18" i="4"/>
  <c r="C29" i="4"/>
  <c r="C38" i="4"/>
  <c r="C39" i="4"/>
  <c r="C19" i="4"/>
  <c r="C40" i="4"/>
  <c r="C23" i="4"/>
  <c r="H40" i="3"/>
  <c r="F40" i="3"/>
  <c r="E40" i="3"/>
  <c r="D40" i="3"/>
  <c r="C40" i="3"/>
  <c r="G39" i="3"/>
  <c r="I39" i="3" s="1"/>
  <c r="G38" i="3"/>
  <c r="I38" i="3" s="1"/>
  <c r="G37" i="3"/>
  <c r="I37" i="3" s="1"/>
  <c r="G36" i="3"/>
  <c r="I36" i="3" s="1"/>
  <c r="G35" i="3"/>
  <c r="I35" i="3" s="1"/>
  <c r="I34" i="3"/>
  <c r="G34" i="3"/>
  <c r="G33" i="3"/>
  <c r="I33" i="3" s="1"/>
  <c r="G32" i="3"/>
  <c r="I32" i="3" s="1"/>
  <c r="G31" i="3"/>
  <c r="I31" i="3" s="1"/>
  <c r="I30" i="3"/>
  <c r="G30" i="3"/>
  <c r="G29" i="3"/>
  <c r="I29" i="3" s="1"/>
  <c r="G28" i="3"/>
  <c r="I28" i="3" s="1"/>
  <c r="G27" i="3"/>
  <c r="I27" i="3" s="1"/>
  <c r="I26" i="3"/>
  <c r="G26" i="3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I18" i="3"/>
  <c r="G18" i="3"/>
  <c r="G17" i="3"/>
  <c r="I17" i="3" s="1"/>
  <c r="G16" i="3"/>
  <c r="I16" i="3" s="1"/>
  <c r="G15" i="3"/>
  <c r="I15" i="3" s="1"/>
  <c r="I14" i="3"/>
  <c r="G14" i="3"/>
  <c r="G13" i="3"/>
  <c r="I13" i="3" s="1"/>
  <c r="G12" i="3"/>
  <c r="I12" i="3" s="1"/>
  <c r="G11" i="3"/>
  <c r="I11" i="3" s="1"/>
  <c r="I10" i="3"/>
  <c r="G10" i="3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D41" i="2"/>
  <c r="E41" i="2"/>
  <c r="F41" i="2"/>
  <c r="C41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" i="2"/>
  <c r="H4" i="2" s="1"/>
  <c r="H39" i="1"/>
  <c r="F39" i="1"/>
  <c r="E39" i="1"/>
  <c r="D39" i="1"/>
  <c r="C39" i="1"/>
  <c r="G39" i="1" s="1"/>
  <c r="I39" i="1" s="1"/>
  <c r="H38" i="1"/>
  <c r="F38" i="1"/>
  <c r="E38" i="1"/>
  <c r="D38" i="1"/>
  <c r="C38" i="1"/>
  <c r="G38" i="1" s="1"/>
  <c r="I38" i="1" s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G31" i="1" s="1"/>
  <c r="I31" i="1" s="1"/>
  <c r="H30" i="1"/>
  <c r="F30" i="1"/>
  <c r="E30" i="1"/>
  <c r="D30" i="1"/>
  <c r="C30" i="1"/>
  <c r="G30" i="1" s="1"/>
  <c r="I30" i="1" s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G27" i="1" s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G23" i="1" s="1"/>
  <c r="I23" i="1" s="1"/>
  <c r="H22" i="1"/>
  <c r="F22" i="1"/>
  <c r="E22" i="1"/>
  <c r="D22" i="1"/>
  <c r="C22" i="1"/>
  <c r="G22" i="1" s="1"/>
  <c r="I22" i="1" s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G15" i="1" s="1"/>
  <c r="I15" i="1" s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E7" i="1"/>
  <c r="D7" i="1"/>
  <c r="C7" i="1"/>
  <c r="G7" i="1" s="1"/>
  <c r="I7" i="1" s="1"/>
  <c r="H6" i="1"/>
  <c r="F6" i="1"/>
  <c r="E6" i="1"/>
  <c r="D6" i="1"/>
  <c r="C6" i="1"/>
  <c r="H5" i="1"/>
  <c r="F5" i="1"/>
  <c r="E5" i="1"/>
  <c r="D5" i="1"/>
  <c r="C5" i="1"/>
  <c r="H4" i="1"/>
  <c r="F4" i="1"/>
  <c r="E4" i="1"/>
  <c r="D4" i="1"/>
  <c r="C4" i="1"/>
  <c r="H3" i="1"/>
  <c r="F3" i="1"/>
  <c r="E3" i="1"/>
  <c r="D3" i="1"/>
  <c r="C3" i="1"/>
  <c r="G4" i="1" l="1"/>
  <c r="I4" i="1" s="1"/>
  <c r="G12" i="1"/>
  <c r="I12" i="1" s="1"/>
  <c r="G20" i="1"/>
  <c r="I20" i="1" s="1"/>
  <c r="G28" i="1"/>
  <c r="I28" i="1" s="1"/>
  <c r="G36" i="1"/>
  <c r="I36" i="1" s="1"/>
  <c r="G9" i="1"/>
  <c r="I9" i="1" s="1"/>
  <c r="G17" i="1"/>
  <c r="I17" i="1" s="1"/>
  <c r="G25" i="1"/>
  <c r="I25" i="1" s="1"/>
  <c r="G33" i="1"/>
  <c r="I33" i="1" s="1"/>
  <c r="G41" i="2"/>
  <c r="H41" i="2" s="1"/>
  <c r="G6" i="1"/>
  <c r="I6" i="1" s="1"/>
  <c r="G11" i="1"/>
  <c r="I11" i="1" s="1"/>
  <c r="G19" i="1"/>
  <c r="I19" i="1" s="1"/>
  <c r="I27" i="1"/>
  <c r="G35" i="1"/>
  <c r="I35" i="1" s="1"/>
  <c r="I41" i="2"/>
  <c r="J41" i="2"/>
  <c r="G14" i="1"/>
  <c r="I14" i="1" s="1"/>
  <c r="G8" i="1"/>
  <c r="I8" i="1" s="1"/>
  <c r="G16" i="1"/>
  <c r="I16" i="1" s="1"/>
  <c r="G24" i="1"/>
  <c r="I24" i="1" s="1"/>
  <c r="G32" i="1"/>
  <c r="I32" i="1" s="1"/>
  <c r="E40" i="1"/>
  <c r="F40" i="1"/>
  <c r="D40" i="1"/>
  <c r="H40" i="1"/>
  <c r="G10" i="1"/>
  <c r="I10" i="1" s="1"/>
  <c r="G13" i="1"/>
  <c r="I13" i="1" s="1"/>
  <c r="G18" i="1"/>
  <c r="I18" i="1" s="1"/>
  <c r="G21" i="1"/>
  <c r="I21" i="1" s="1"/>
  <c r="G26" i="1"/>
  <c r="I26" i="1" s="1"/>
  <c r="G29" i="1"/>
  <c r="I29" i="1" s="1"/>
  <c r="G34" i="1"/>
  <c r="I34" i="1" s="1"/>
  <c r="G37" i="1"/>
  <c r="I37" i="1" s="1"/>
  <c r="G40" i="3"/>
  <c r="G3" i="1"/>
  <c r="G5" i="1"/>
  <c r="I5" i="1" s="1"/>
  <c r="C40" i="1"/>
  <c r="J22" i="5"/>
  <c r="G27" i="5"/>
  <c r="G20" i="5"/>
  <c r="G21" i="5"/>
  <c r="G26" i="5"/>
  <c r="J6" i="5"/>
  <c r="G15" i="5"/>
  <c r="J26" i="5"/>
  <c r="J12" i="5"/>
  <c r="G34" i="5"/>
  <c r="G35" i="5"/>
  <c r="G4" i="5"/>
  <c r="G5" i="5"/>
  <c r="G10" i="5"/>
  <c r="G11" i="5"/>
  <c r="G19" i="5"/>
  <c r="J4" i="5"/>
  <c r="J10" i="5"/>
  <c r="J16" i="5"/>
  <c r="J30" i="5"/>
  <c r="G36" i="5"/>
  <c r="G37" i="5"/>
  <c r="J36" i="5"/>
  <c r="G8" i="5"/>
  <c r="G9" i="5"/>
  <c r="J14" i="5"/>
  <c r="J18" i="5"/>
  <c r="G24" i="5"/>
  <c r="G25" i="5"/>
  <c r="G32" i="5"/>
  <c r="G33" i="5"/>
  <c r="G6" i="5"/>
  <c r="G7" i="5"/>
  <c r="J8" i="5"/>
  <c r="G13" i="5"/>
  <c r="G17" i="5"/>
  <c r="G22" i="5"/>
  <c r="G23" i="5"/>
  <c r="J24" i="5"/>
  <c r="G30" i="5"/>
  <c r="G31" i="5"/>
  <c r="J32" i="5"/>
  <c r="G38" i="5"/>
  <c r="G39" i="5"/>
  <c r="J40" i="5"/>
  <c r="G40" i="5"/>
  <c r="F6" i="5"/>
  <c r="H7" i="5"/>
  <c r="F10" i="5"/>
  <c r="H11" i="5"/>
  <c r="F12" i="5"/>
  <c r="H13" i="5"/>
  <c r="F16" i="5"/>
  <c r="H17" i="5"/>
  <c r="F22" i="5"/>
  <c r="H23" i="5"/>
  <c r="F26" i="5"/>
  <c r="H27" i="5"/>
  <c r="H31" i="5"/>
  <c r="F34" i="5"/>
  <c r="H35" i="5"/>
  <c r="H37" i="5"/>
  <c r="H39" i="5"/>
  <c r="H40" i="5"/>
  <c r="J5" i="5"/>
  <c r="J9" i="5"/>
  <c r="G12" i="5"/>
  <c r="G14" i="5"/>
  <c r="J15" i="5"/>
  <c r="G16" i="5"/>
  <c r="G18" i="5"/>
  <c r="J19" i="5"/>
  <c r="J21" i="5"/>
  <c r="J25" i="5"/>
  <c r="J29" i="5"/>
  <c r="J33" i="5"/>
  <c r="F4" i="5"/>
  <c r="F8" i="5"/>
  <c r="F14" i="5"/>
  <c r="F18" i="5"/>
  <c r="F20" i="5"/>
  <c r="F24" i="5"/>
  <c r="F28" i="5"/>
  <c r="F30" i="5"/>
  <c r="F32" i="5"/>
  <c r="F36" i="5"/>
  <c r="F38" i="5"/>
  <c r="F5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I3" i="3"/>
  <c r="I40" i="3" s="1"/>
  <c r="I3" i="1" l="1"/>
  <c r="I40" i="1" s="1"/>
  <c r="G40" i="1"/>
</calcChain>
</file>

<file path=xl/sharedStrings.xml><?xml version="1.0" encoding="utf-8"?>
<sst xmlns="http://schemas.openxmlformats.org/spreadsheetml/2006/main" count="470" uniqueCount="91">
  <si>
    <t>2020 FULL YEAR DATA ON INTERNALLY GENERATED REVENUE FOR STATES/FCT</t>
  </si>
  <si>
    <t>S/N</t>
  </si>
  <si>
    <t>STATE</t>
  </si>
  <si>
    <t>PAYE</t>
  </si>
  <si>
    <t>DIRECT ASSESSMENT</t>
  </si>
  <si>
    <t>ROAD TAXES</t>
  </si>
  <si>
    <t>OTHER TAXES</t>
  </si>
  <si>
    <t>TOTAL TAX</t>
  </si>
  <si>
    <t>MDAs REVENUE</t>
  </si>
  <si>
    <t>GRAND TOTAL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</si>
  <si>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</si>
  <si>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</si>
  <si>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</si>
  <si>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</si>
  <si>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</si>
  <si>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</si>
  <si>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</si>
  <si>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</si>
  <si>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</si>
  <si>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</si>
  <si>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</si>
  <si>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</si>
  <si>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</si>
  <si>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</si>
  <si>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</si>
  <si>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</si>
  <si>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</si>
  <si>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</si>
  <si>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</si>
  <si>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</si>
  <si>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</si>
  <si>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</si>
  <si>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</si>
  <si>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</si>
  <si>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Nasawara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</si>
  <si>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</si>
  <si>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</si>
  <si>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</si>
  <si>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</si>
  <si>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</si>
  <si>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</si>
  <si>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</si>
  <si>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</si>
  <si>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</si>
  <si>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</si>
  <si>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</si>
  <si>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</si>
  <si>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Total</t>
  </si>
  <si>
    <t>Q1</t>
  </si>
  <si>
    <t>Q2</t>
  </si>
  <si>
    <t>Q3</t>
  </si>
  <si>
    <t>Q4</t>
  </si>
  <si>
    <t>Total Tax</t>
  </si>
  <si>
    <t>INTERNALLY GENERATED REVENUE OF STATES (q1 - q4)</t>
  </si>
  <si>
    <t xml:space="preserve">Yr on Yr Change (Annual ) </t>
  </si>
  <si>
    <t>Yr on Yr Change (Quarterly)</t>
  </si>
  <si>
    <t>Quarter on Quarter Change</t>
  </si>
  <si>
    <t>2020 FOURTH QUARTER IGR COLLECTION</t>
  </si>
  <si>
    <r>
      <rPr>
        <b/>
        <sz val="12"/>
        <rFont val="Corbel"/>
        <family val="2"/>
      </rPr>
      <t>State</t>
    </r>
  </si>
  <si>
    <t>Total - IGR</t>
  </si>
  <si>
    <t>Percentage Share (%)</t>
  </si>
  <si>
    <t>States</t>
  </si>
  <si>
    <t>Total Revenue Available 2019 (N)</t>
  </si>
  <si>
    <t>FAAC</t>
  </si>
  <si>
    <t>IGR</t>
  </si>
  <si>
    <t>Year on Year Growth %</t>
  </si>
  <si>
    <t>Nasarawa</t>
  </si>
  <si>
    <t>FAAC 2020 (N)</t>
  </si>
  <si>
    <t>IGR 2020 (N)</t>
  </si>
  <si>
    <t>Total Revenue Available 2020 (N)</t>
  </si>
  <si>
    <t>% Share of  Total FAAC 2020</t>
  </si>
  <si>
    <t>% Share of Total State IGR 2020</t>
  </si>
  <si>
    <t>% Contribution to Total Revenue Available 2020</t>
  </si>
  <si>
    <t>TOTAL REVENUE AVAiLABLE TO STATES IN 2020</t>
  </si>
  <si>
    <t>2020 ON 2019</t>
  </si>
  <si>
    <t>INTERNALLY GENERATED REVENUE FOR STATES/FCT (JANUARY - MARCH, 2020)</t>
  </si>
  <si>
    <t>INTERNALLY GENERATED REVENUE FOR STATES/FCT (APRIL - JUNE, 2020)</t>
  </si>
  <si>
    <t>INTERNALLY GENERATED REVENUE FOR STATES/FCT (JULY - SEPTEMBER, 2020)</t>
  </si>
  <si>
    <t>State</t>
  </si>
  <si>
    <t>Quarter 1</t>
  </si>
  <si>
    <t>Quarter 2</t>
  </si>
  <si>
    <t>Quarter 3</t>
  </si>
  <si>
    <t>Quarter 4</t>
  </si>
  <si>
    <t>Total Tax 2019</t>
  </si>
  <si>
    <t>INTERNALLY GENERATED REVENUE OF STATES (q1 - q4) 2019</t>
  </si>
  <si>
    <t xml:space="preserve"> 2019 on 2020 Growth %</t>
  </si>
  <si>
    <t>Q4 2019 on Q4 2020 Growth %</t>
  </si>
  <si>
    <t>(Q4 on Q3 2020) Growth %</t>
  </si>
  <si>
    <t>s</t>
  </si>
  <si>
    <t>2020 RANKING BY FULL YEAR IGR SHARE OF TOTAL</t>
  </si>
  <si>
    <t>IGR RANKING BY 2020 FULL YEAR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</si>
</sst>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orbel"/>
      <family val="2"/>
    </font>
    <font>
      <b/>
      <sz val="9.5"/>
      <name val="Corbel"/>
      <family val="2"/>
    </font>
    <font>
      <sz val="12"/>
      <name val="Corbel"/>
      <family val="2"/>
    </font>
    <font>
      <sz val="12"/>
      <color rgb="FF000000"/>
      <name val="Corbel"/>
      <family val="2"/>
    </font>
    <font>
      <b/>
      <sz val="12"/>
      <name val="Corbel"/>
      <family val="2"/>
    </font>
    <font>
      <b/>
      <sz val="12"/>
      <color rgb="FF000000"/>
      <name val="Corbel"/>
      <family val="2"/>
    </font>
    <font>
      <b/>
      <sz val="14"/>
      <color rgb="FF000000"/>
      <name val="Corbel"/>
      <family val="2"/>
    </font>
    <font>
      <b/>
      <sz val="14"/>
      <name val="Corbel"/>
      <family val="2"/>
    </font>
    <font>
      <sz val="14"/>
      <name val="Corbel"/>
      <family val="2"/>
    </font>
    <font>
      <b/>
      <sz val="11"/>
      <color rgb="FF000000"/>
      <name val="Corbel"/>
      <family val="2"/>
    </font>
    <font>
      <b/>
      <sz val="11"/>
      <name val="Corbel"/>
      <family val="2"/>
    </font>
    <font>
      <sz val="11"/>
      <name val="Corbel"/>
      <family val="2"/>
    </font>
    <font>
      <sz val="11"/>
      <color rgb="FF000000"/>
      <name val="Corbel"/>
      <family val="2"/>
    </font>
    <font>
      <b/>
      <sz val="12"/>
      <color theme="1"/>
      <name val="Corbel"/>
      <family val="2"/>
    </font>
    <font>
      <b/>
      <sz val="10"/>
      <color theme="1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sz val="12"/>
      <color theme="1"/>
      <name val="Corbel"/>
      <family val="2"/>
    </font>
    <font>
      <sz val="10"/>
      <name val="Corbel"/>
      <family val="2"/>
    </font>
    <font>
      <sz val="14"/>
      <color theme="1"/>
      <name val="Corbel"/>
      <family val="2"/>
    </font>
    <font>
      <b/>
      <sz val="14"/>
      <color theme="1"/>
      <name val="Corbel"/>
      <family val="2"/>
    </font>
    <font>
      <b/>
      <sz val="18"/>
      <name val="Tahom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C00000"/>
      <name val="Corbel"/>
      <family val="2"/>
    </font>
    <font>
      <b/>
      <sz val="11"/>
      <color rgb="FFC00000"/>
      <name val="Calibri"/>
      <family val="2"/>
      <scheme val="minor"/>
    </font>
    <font>
      <sz val="10"/>
      <color theme="1"/>
      <name val="Corbel"/>
      <family val="2"/>
    </font>
    <font>
      <sz val="10"/>
      <color rgb="FFFF0000"/>
      <name val="Corbe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orbel"/>
      <family val="2"/>
    </font>
    <font>
      <sz val="13"/>
      <name val="Corbel"/>
      <family val="2"/>
    </font>
    <font>
      <sz val="11"/>
      <color theme="1"/>
      <name val="Tahoma"/>
      <family val="2"/>
    </font>
    <font>
      <b/>
      <sz val="10"/>
      <color rgb="FFFF0000"/>
      <name val="Corbel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rgb="FFFF0000"/>
      <name val="Tahoma"/>
      <family val="2"/>
    </font>
    <font>
      <b/>
      <sz val="10"/>
      <name val="Corbel"/>
      <family val="2"/>
    </font>
    <font>
      <sz val="1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5CFA60"/>
        <bgColor rgb="FFC6E0B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6E0B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27" fillId="0" borderId="0"/>
    <xf numFmtId="164" fontId="1" fillId="0" borderId="0" applyFont="0" applyFill="0" applyBorder="0" applyAlignment="0" applyProtection="0"/>
  </cellStyleXfs>
  <cellXfs count="146">
    <xf numFmtId="0" fontId="0" fillId="0" borderId="0" xfId="0"/>
    <xf numFmtId="4" fontId="6" fillId="3" borderId="2" xfId="0" applyNumberFormat="1" applyFont="1" applyFill="1" applyBorder="1" applyAlignment="1">
      <alignment horizontal="center" vertical="center"/>
    </xf>
    <xf numFmtId="4" fontId="6" fillId="3" borderId="2" xfId="3" applyNumberFormat="1" applyFont="1" applyFill="1" applyBorder="1" applyAlignment="1">
      <alignment horizontal="center" vertical="center"/>
    </xf>
    <xf numFmtId="4" fontId="6" fillId="3" borderId="2" xfId="3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left" indent="1"/>
    </xf>
    <xf numFmtId="0" fontId="8" fillId="0" borderId="2" xfId="0" applyFont="1" applyBorder="1" applyAlignment="1">
      <alignment horizontal="left" vertical="center" indent="1"/>
    </xf>
    <xf numFmtId="4" fontId="7" fillId="0" borderId="2" xfId="0" applyNumberFormat="1" applyFont="1" applyBorder="1"/>
    <xf numFmtId="4" fontId="9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4" fontId="13" fillId="0" borderId="2" xfId="0" applyNumberFormat="1" applyFont="1" applyBorder="1"/>
    <xf numFmtId="4" fontId="12" fillId="0" borderId="2" xfId="0" applyNumberFormat="1" applyFont="1" applyBorder="1" applyAlignment="1">
      <alignment vertical="center"/>
    </xf>
    <xf numFmtId="4" fontId="15" fillId="3" borderId="2" xfId="0" applyNumberFormat="1" applyFont="1" applyFill="1" applyBorder="1" applyAlignment="1">
      <alignment horizontal="center" vertical="center"/>
    </xf>
    <xf numFmtId="4" fontId="15" fillId="3" borderId="2" xfId="3" applyNumberFormat="1" applyFont="1" applyFill="1" applyBorder="1" applyAlignment="1">
      <alignment horizontal="center" vertical="center"/>
    </xf>
    <xf numFmtId="4" fontId="15" fillId="3" borderId="2" xfId="3" applyNumberFormat="1" applyFont="1" applyFill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left" indent="1"/>
    </xf>
    <xf numFmtId="0" fontId="17" fillId="0" borderId="2" xfId="0" applyFont="1" applyBorder="1" applyAlignment="1">
      <alignment horizontal="left" vertical="center" indent="1"/>
    </xf>
    <xf numFmtId="4" fontId="16" fillId="0" borderId="2" xfId="0" applyNumberFormat="1" applyFont="1" applyBorder="1"/>
    <xf numFmtId="4" fontId="15" fillId="0" borderId="2" xfId="0" applyNumberFormat="1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164" fontId="0" fillId="0" borderId="0" xfId="1" applyFont="1"/>
    <xf numFmtId="0" fontId="0" fillId="0" borderId="0" xfId="0" applyAlignment="1">
      <alignment horizontal="center"/>
    </xf>
    <xf numFmtId="0" fontId="18" fillId="0" borderId="2" xfId="0" applyFont="1" applyBorder="1" applyAlignment="1">
      <alignment horizontal="center" vertical="center"/>
    </xf>
    <xf numFmtId="164" fontId="19" fillId="4" borderId="2" xfId="1" applyFont="1" applyFill="1" applyBorder="1" applyAlignment="1">
      <alignment horizontal="center"/>
    </xf>
    <xf numFmtId="164" fontId="19" fillId="4" borderId="2" xfId="1" applyFont="1" applyFill="1" applyBorder="1" applyAlignment="1">
      <alignment wrapText="1"/>
    </xf>
    <xf numFmtId="0" fontId="20" fillId="0" borderId="2" xfId="0" applyFont="1" applyBorder="1"/>
    <xf numFmtId="0" fontId="20" fillId="0" borderId="2" xfId="0" applyFont="1" applyBorder="1" applyAlignment="1">
      <alignment horizontal="center"/>
    </xf>
    <xf numFmtId="164" fontId="20" fillId="0" borderId="2" xfId="1" applyFont="1" applyBorder="1"/>
    <xf numFmtId="164" fontId="20" fillId="0" borderId="2" xfId="0" applyNumberFormat="1" applyFont="1" applyBorder="1"/>
    <xf numFmtId="0" fontId="21" fillId="0" borderId="2" xfId="0" applyFont="1" applyBorder="1"/>
    <xf numFmtId="164" fontId="21" fillId="0" borderId="2" xfId="1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/>
    </xf>
    <xf numFmtId="0" fontId="20" fillId="7" borderId="2" xfId="0" applyFont="1" applyFill="1" applyBorder="1"/>
    <xf numFmtId="4" fontId="6" fillId="8" borderId="2" xfId="3" applyNumberFormat="1" applyFont="1" applyFill="1" applyBorder="1" applyAlignment="1">
      <alignment horizontal="center" vertical="center"/>
    </xf>
    <xf numFmtId="4" fontId="6" fillId="8" borderId="2" xfId="3" applyNumberFormat="1" applyFont="1" applyFill="1" applyBorder="1" applyAlignment="1">
      <alignment horizontal="center" vertical="center" wrapText="1"/>
    </xf>
    <xf numFmtId="4" fontId="6" fillId="8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4" fontId="23" fillId="0" borderId="2" xfId="0" applyNumberFormat="1" applyFont="1" applyBorder="1"/>
    <xf numFmtId="0" fontId="24" fillId="0" borderId="2" xfId="0" applyFont="1" applyBorder="1"/>
    <xf numFmtId="4" fontId="12" fillId="8" borderId="2" xfId="3" applyNumberFormat="1" applyFont="1" applyFill="1" applyBorder="1" applyAlignment="1">
      <alignment horizontal="center" vertical="center"/>
    </xf>
    <xf numFmtId="4" fontId="12" fillId="8" borderId="2" xfId="3" applyNumberFormat="1" applyFont="1" applyFill="1" applyBorder="1" applyAlignment="1">
      <alignment horizontal="center" vertical="center" wrapText="1"/>
    </xf>
    <xf numFmtId="4" fontId="12" fillId="8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4" fontId="24" fillId="0" borderId="2" xfId="0" applyNumberFormat="1" applyFont="1" applyBorder="1"/>
    <xf numFmtId="164" fontId="24" fillId="0" borderId="2" xfId="0" applyNumberFormat="1" applyFont="1" applyBorder="1"/>
    <xf numFmtId="164" fontId="13" fillId="0" borderId="2" xfId="0" applyNumberFormat="1" applyFont="1" applyBorder="1"/>
    <xf numFmtId="43" fontId="13" fillId="0" borderId="2" xfId="0" applyNumberFormat="1" applyFont="1" applyBorder="1"/>
    <xf numFmtId="0" fontId="25" fillId="0" borderId="2" xfId="0" applyFont="1" applyBorder="1"/>
    <xf numFmtId="0" fontId="25" fillId="7" borderId="2" xfId="0" applyFont="1" applyFill="1" applyBorder="1" applyAlignment="1">
      <alignment horizontal="center"/>
    </xf>
    <xf numFmtId="0" fontId="25" fillId="7" borderId="2" xfId="0" applyFont="1" applyFill="1" applyBorder="1"/>
    <xf numFmtId="0" fontId="9" fillId="4" borderId="2" xfId="4" applyFont="1" applyFill="1" applyBorder="1" applyAlignment="1">
      <alignment horizontal="center"/>
    </xf>
    <xf numFmtId="0" fontId="9" fillId="9" borderId="2" xfId="4" applyFont="1" applyFill="1" applyBorder="1" applyAlignment="1">
      <alignment horizontal="center"/>
    </xf>
    <xf numFmtId="0" fontId="7" fillId="4" borderId="2" xfId="4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9" fillId="0" borderId="8" xfId="0" applyFont="1" applyBorder="1" applyAlignment="1">
      <alignment horizontal="left"/>
    </xf>
    <xf numFmtId="43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" fillId="11" borderId="0" xfId="0" applyFont="1" applyFill="1" applyAlignment="1">
      <alignment horizontal="center" vertical="center"/>
    </xf>
    <xf numFmtId="164" fontId="31" fillId="0" borderId="2" xfId="5" applyFont="1" applyBorder="1"/>
    <xf numFmtId="43" fontId="0" fillId="0" borderId="2" xfId="0" applyNumberFormat="1" applyBorder="1"/>
    <xf numFmtId="164" fontId="32" fillId="0" borderId="2" xfId="5" applyFont="1" applyBorder="1"/>
    <xf numFmtId="164" fontId="0" fillId="0" borderId="2" xfId="0" applyNumberFormat="1" applyBorder="1"/>
    <xf numFmtId="10" fontId="0" fillId="0" borderId="2" xfId="2" applyNumberFormat="1" applyFont="1" applyBorder="1"/>
    <xf numFmtId="10" fontId="0" fillId="9" borderId="2" xfId="2" applyNumberFormat="1" applyFont="1" applyFill="1" applyBorder="1"/>
    <xf numFmtId="10" fontId="3" fillId="11" borderId="0" xfId="2" applyNumberFormat="1" applyFont="1" applyFill="1" applyAlignment="1">
      <alignment vertical="center"/>
    </xf>
    <xf numFmtId="4" fontId="33" fillId="12" borderId="2" xfId="0" applyNumberFormat="1" applyFont="1" applyFill="1" applyBorder="1" applyAlignment="1">
      <alignment horizontal="center"/>
    </xf>
    <xf numFmtId="10" fontId="34" fillId="9" borderId="0" xfId="2" applyNumberFormat="1" applyFont="1" applyFill="1" applyAlignment="1">
      <alignment vertical="center"/>
    </xf>
    <xf numFmtId="164" fontId="31" fillId="6" borderId="2" xfId="5" applyFont="1" applyFill="1" applyBorder="1"/>
    <xf numFmtId="0" fontId="0" fillId="0" borderId="9" xfId="0" applyBorder="1"/>
    <xf numFmtId="164" fontId="23" fillId="0" borderId="2" xfId="5" applyFont="1" applyFill="1" applyBorder="1"/>
    <xf numFmtId="10" fontId="0" fillId="0" borderId="2" xfId="2" applyNumberFormat="1" applyFont="1" applyBorder="1" applyAlignment="1">
      <alignment horizontal="right" indent="1"/>
    </xf>
    <xf numFmtId="10" fontId="0" fillId="9" borderId="2" xfId="2" applyNumberFormat="1" applyFont="1" applyFill="1" applyBorder="1" applyAlignment="1">
      <alignment horizontal="right"/>
    </xf>
    <xf numFmtId="4" fontId="33" fillId="0" borderId="2" xfId="0" applyNumberFormat="1" applyFont="1" applyBorder="1" applyAlignment="1">
      <alignment horizontal="center"/>
    </xf>
    <xf numFmtId="0" fontId="35" fillId="0" borderId="10" xfId="0" applyFont="1" applyBorder="1"/>
    <xf numFmtId="43" fontId="4" fillId="0" borderId="0" xfId="0" applyNumberFormat="1" applyFont="1"/>
    <xf numFmtId="0" fontId="3" fillId="11" borderId="0" xfId="0" applyFont="1" applyFill="1" applyAlignment="1">
      <alignment vertical="center"/>
    </xf>
    <xf numFmtId="164" fontId="32" fillId="6" borderId="2" xfId="5" applyFont="1" applyFill="1" applyBorder="1"/>
    <xf numFmtId="164" fontId="4" fillId="0" borderId="2" xfId="0" applyNumberFormat="1" applyFont="1" applyBorder="1"/>
    <xf numFmtId="10" fontId="4" fillId="0" borderId="0" xfId="2" applyNumberFormat="1" applyFont="1"/>
    <xf numFmtId="43" fontId="36" fillId="0" borderId="2" xfId="0" applyNumberFormat="1" applyFont="1" applyBorder="1"/>
    <xf numFmtId="4" fontId="36" fillId="0" borderId="2" xfId="0" applyNumberFormat="1" applyFont="1" applyBorder="1"/>
    <xf numFmtId="43" fontId="16" fillId="0" borderId="2" xfId="0" applyNumberFormat="1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164" fontId="22" fillId="0" borderId="2" xfId="1" applyFont="1" applyBorder="1"/>
    <xf numFmtId="0" fontId="18" fillId="7" borderId="2" xfId="0" applyFont="1" applyFill="1" applyBorder="1" applyAlignment="1">
      <alignment horizontal="center"/>
    </xf>
    <xf numFmtId="0" fontId="18" fillId="7" borderId="2" xfId="0" applyFont="1" applyFill="1" applyBorder="1"/>
    <xf numFmtId="164" fontId="18" fillId="7" borderId="2" xfId="1" applyFont="1" applyFill="1" applyBorder="1"/>
    <xf numFmtId="0" fontId="18" fillId="0" borderId="2" xfId="0" applyFont="1" applyBorder="1"/>
    <xf numFmtId="164" fontId="18" fillId="0" borderId="2" xfId="1" applyFont="1" applyBorder="1"/>
    <xf numFmtId="0" fontId="37" fillId="0" borderId="0" xfId="0" applyFont="1"/>
    <xf numFmtId="164" fontId="38" fillId="4" borderId="2" xfId="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164" fontId="31" fillId="0" borderId="2" xfId="1" applyFont="1" applyBorder="1"/>
    <xf numFmtId="4" fontId="31" fillId="0" borderId="2" xfId="0" applyNumberFormat="1" applyFont="1" applyBorder="1"/>
    <xf numFmtId="164" fontId="32" fillId="0" borderId="2" xfId="1" applyFont="1" applyBorder="1"/>
    <xf numFmtId="164" fontId="31" fillId="9" borderId="2" xfId="1" applyFont="1" applyFill="1" applyBorder="1"/>
    <xf numFmtId="164" fontId="32" fillId="9" borderId="2" xfId="1" applyFont="1" applyFill="1" applyBorder="1"/>
    <xf numFmtId="164" fontId="31" fillId="6" borderId="2" xfId="1" applyFont="1" applyFill="1" applyBorder="1"/>
    <xf numFmtId="4" fontId="31" fillId="6" borderId="2" xfId="0" applyNumberFormat="1" applyFont="1" applyFill="1" applyBorder="1"/>
    <xf numFmtId="0" fontId="37" fillId="6" borderId="0" xfId="0" applyFont="1" applyFill="1"/>
    <xf numFmtId="164" fontId="23" fillId="0" borderId="2" xfId="1" applyFont="1" applyFill="1" applyBorder="1"/>
    <xf numFmtId="0" fontId="37" fillId="9" borderId="0" xfId="0" applyFont="1" applyFill="1"/>
    <xf numFmtId="164" fontId="19" fillId="4" borderId="2" xfId="1" applyFont="1" applyFill="1" applyBorder="1"/>
    <xf numFmtId="4" fontId="19" fillId="4" borderId="2" xfId="0" applyNumberFormat="1" applyFont="1" applyFill="1" applyBorder="1"/>
    <xf numFmtId="4" fontId="19" fillId="9" borderId="2" xfId="0" applyNumberFormat="1" applyFont="1" applyFill="1" applyBorder="1"/>
    <xf numFmtId="4" fontId="38" fillId="9" borderId="2" xfId="0" applyNumberFormat="1" applyFont="1" applyFill="1" applyBorder="1"/>
    <xf numFmtId="0" fontId="40" fillId="0" borderId="0" xfId="0" applyFont="1"/>
    <xf numFmtId="0" fontId="31" fillId="0" borderId="0" xfId="0" applyFont="1"/>
    <xf numFmtId="0" fontId="32" fillId="0" borderId="0" xfId="0" applyFont="1"/>
    <xf numFmtId="0" fontId="41" fillId="0" borderId="0" xfId="0" applyFont="1"/>
    <xf numFmtId="0" fontId="9" fillId="0" borderId="2" xfId="0" applyFont="1" applyBorder="1" applyAlignment="1">
      <alignment horizontal="center" vertical="center"/>
    </xf>
    <xf numFmtId="164" fontId="42" fillId="4" borderId="2" xfId="1" applyFont="1" applyFill="1" applyBorder="1" applyAlignment="1">
      <alignment horizontal="center"/>
    </xf>
    <xf numFmtId="164" fontId="23" fillId="0" borderId="2" xfId="1" applyFont="1" applyBorder="1"/>
    <xf numFmtId="164" fontId="23" fillId="9" borderId="2" xfId="1" applyFont="1" applyFill="1" applyBorder="1"/>
    <xf numFmtId="164" fontId="23" fillId="6" borderId="2" xfId="1" applyFont="1" applyFill="1" applyBorder="1"/>
    <xf numFmtId="4" fontId="42" fillId="9" borderId="2" xfId="0" applyNumberFormat="1" applyFont="1" applyFill="1" applyBorder="1"/>
    <xf numFmtId="0" fontId="23" fillId="0" borderId="0" xfId="0" applyFont="1"/>
    <xf numFmtId="0" fontId="43" fillId="0" borderId="0" xfId="0" applyFont="1"/>
    <xf numFmtId="0" fontId="7" fillId="4" borderId="2" xfId="4" applyFont="1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164" fontId="21" fillId="5" borderId="2" xfId="1" applyFont="1" applyFill="1" applyBorder="1" applyAlignment="1">
      <alignment horizontal="center" vertical="center" wrapText="1"/>
    </xf>
    <xf numFmtId="164" fontId="21" fillId="5" borderId="2" xfId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2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6">
    <cellStyle name="Comma" xfId="1" builtinId="3"/>
    <cellStyle name="Comma 3" xfId="5" xr:uid="{2663C767-3F42-487E-BC20-03D6CC8A6253}"/>
    <cellStyle name="Normal" xfId="0" builtinId="0"/>
    <cellStyle name="Normal 2 2" xfId="4" xr:uid="{2C10ED2F-A25E-49AD-A40D-33BEFA70EB9F}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bukolami/Downloads/2020%20Full_Year_Final_Version_0904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Full Year_Final"/>
      <sheetName val="Full Year"/>
      <sheetName val="Q1"/>
      <sheetName val="Q2"/>
      <sheetName val="Q4"/>
    </sheetNames>
    <sheetDataSet>
      <sheetData sheetId="0">
        <row r="5">
          <cell r="C5">
            <v>2240315057.3699999</v>
          </cell>
          <cell r="D5">
            <v>85519703.269999996</v>
          </cell>
          <cell r="E5">
            <v>96089570</v>
          </cell>
          <cell r="F5">
            <v>1014578796.89</v>
          </cell>
          <cell r="H5">
            <v>1836988014.8099999</v>
          </cell>
          <cell r="K5">
            <v>1437340691.1199999</v>
          </cell>
          <cell r="L5">
            <v>20169757.09</v>
          </cell>
          <cell r="M5">
            <v>22200000</v>
          </cell>
          <cell r="N5">
            <v>323755837.45999998</v>
          </cell>
          <cell r="P5">
            <v>151787510.72999999</v>
          </cell>
          <cell r="T5">
            <v>2654324499.52</v>
          </cell>
          <cell r="U5">
            <v>68815476.760000005</v>
          </cell>
          <cell r="V5">
            <v>51400000</v>
          </cell>
          <cell r="W5">
            <v>807476609.14999998</v>
          </cell>
          <cell r="Y5">
            <v>516950415.91000003</v>
          </cell>
          <cell r="AB5">
            <v>1668070851.01</v>
          </cell>
          <cell r="AC5">
            <v>57944747.289999999</v>
          </cell>
          <cell r="AD5">
            <v>129099787.81999999</v>
          </cell>
          <cell r="AE5">
            <v>530101382.10000002</v>
          </cell>
          <cell r="AG5">
            <v>663942614</v>
          </cell>
        </row>
        <row r="6">
          <cell r="C6">
            <v>1019327831.49</v>
          </cell>
          <cell r="D6">
            <v>16968320.469999999</v>
          </cell>
          <cell r="E6">
            <v>111856997.20999999</v>
          </cell>
          <cell r="F6">
            <v>143923541.06</v>
          </cell>
          <cell r="H6">
            <v>334177425.36000001</v>
          </cell>
          <cell r="K6">
            <v>1514005135.8</v>
          </cell>
          <cell r="L6">
            <v>9219220</v>
          </cell>
          <cell r="M6">
            <v>23925999</v>
          </cell>
          <cell r="N6">
            <v>215205182.84</v>
          </cell>
          <cell r="P6">
            <v>698196912.54999995</v>
          </cell>
          <cell r="T6">
            <v>1318326023.71</v>
          </cell>
          <cell r="U6">
            <v>15382997.289999999</v>
          </cell>
          <cell r="V6">
            <v>30190175</v>
          </cell>
          <cell r="W6">
            <v>235762987.56</v>
          </cell>
          <cell r="Y6">
            <v>369119411.45999998</v>
          </cell>
          <cell r="AB6">
            <v>1759171447.3500001</v>
          </cell>
          <cell r="AC6">
            <v>18511740.699999999</v>
          </cell>
          <cell r="AD6">
            <v>36831375</v>
          </cell>
          <cell r="AE6">
            <v>221275440.94999999</v>
          </cell>
          <cell r="AG6">
            <v>238492541.85000002</v>
          </cell>
        </row>
        <row r="7">
          <cell r="C7">
            <v>10768359908.240002</v>
          </cell>
          <cell r="D7">
            <v>42350101.199999996</v>
          </cell>
          <cell r="E7">
            <v>89148325</v>
          </cell>
          <cell r="F7">
            <v>283360808.81999999</v>
          </cell>
          <cell r="H7">
            <v>771209243.16999996</v>
          </cell>
          <cell r="K7">
            <v>2966824783.5799999</v>
          </cell>
          <cell r="L7">
            <v>13205513.050000001</v>
          </cell>
          <cell r="M7">
            <v>47877625</v>
          </cell>
          <cell r="N7">
            <v>944148973.19000006</v>
          </cell>
          <cell r="P7">
            <v>284509027.01999998</v>
          </cell>
          <cell r="T7">
            <v>5237718130.0599995</v>
          </cell>
          <cell r="U7">
            <v>53833068.959999993</v>
          </cell>
          <cell r="V7">
            <v>98178325</v>
          </cell>
          <cell r="W7">
            <v>602686366.22000003</v>
          </cell>
          <cell r="Y7">
            <v>1403275075.4400001</v>
          </cell>
          <cell r="AB7">
            <v>4383361711</v>
          </cell>
          <cell r="AC7">
            <v>14872728.15</v>
          </cell>
          <cell r="AD7">
            <v>70832073</v>
          </cell>
          <cell r="AE7">
            <v>1138127934.4100001</v>
          </cell>
          <cell r="AG7">
            <v>1482890557.55</v>
          </cell>
        </row>
        <row r="8">
          <cell r="C8">
            <v>1505286766.23</v>
          </cell>
          <cell r="D8">
            <v>169023826.08000001</v>
          </cell>
          <cell r="E8">
            <v>210941300</v>
          </cell>
          <cell r="F8">
            <v>644202415.99000001</v>
          </cell>
          <cell r="H8">
            <v>2003929152.4899998</v>
          </cell>
          <cell r="K8">
            <v>3194092342.5600004</v>
          </cell>
          <cell r="L8">
            <v>132594695.40000001</v>
          </cell>
          <cell r="M8">
            <v>139166075</v>
          </cell>
          <cell r="N8">
            <v>662816246.23000002</v>
          </cell>
          <cell r="P8">
            <v>884659362.71000004</v>
          </cell>
          <cell r="T8">
            <v>3927734190.2400002</v>
          </cell>
          <cell r="U8">
            <v>226247731.94</v>
          </cell>
          <cell r="V8">
            <v>250651450</v>
          </cell>
          <cell r="W8">
            <v>1010404517.0899999</v>
          </cell>
          <cell r="Y8">
            <v>2008693439.4400001</v>
          </cell>
          <cell r="AB8">
            <v>1971997584.4300001</v>
          </cell>
          <cell r="AC8">
            <v>138167496.17000002</v>
          </cell>
          <cell r="AD8">
            <v>270435150</v>
          </cell>
          <cell r="AE8">
            <v>1395506644.52</v>
          </cell>
          <cell r="AG8">
            <v>7263356193.9599991</v>
          </cell>
        </row>
        <row r="9">
          <cell r="C9">
            <v>4230618187.4200001</v>
          </cell>
          <cell r="D9">
            <v>7061460.4900000002</v>
          </cell>
          <cell r="E9">
            <v>19573044.530000001</v>
          </cell>
          <cell r="F9">
            <v>89440739.159999996</v>
          </cell>
          <cell r="H9">
            <v>38347533.490000002</v>
          </cell>
          <cell r="K9">
            <v>1255073415.24</v>
          </cell>
          <cell r="L9">
            <v>29844003.09</v>
          </cell>
          <cell r="M9">
            <v>15354925</v>
          </cell>
          <cell r="N9">
            <v>56311708.240000002</v>
          </cell>
          <cell r="P9">
            <v>10662741.060000001</v>
          </cell>
          <cell r="T9">
            <v>4291464064.7600002</v>
          </cell>
          <cell r="U9">
            <v>198024669.77000001</v>
          </cell>
          <cell r="V9">
            <v>28773924</v>
          </cell>
          <cell r="W9">
            <v>71087921.25</v>
          </cell>
          <cell r="Y9">
            <v>29987008.380000003</v>
          </cell>
          <cell r="AB9">
            <v>1902759238.5</v>
          </cell>
          <cell r="AC9">
            <v>49039680.880000003</v>
          </cell>
          <cell r="AD9">
            <v>33148200</v>
          </cell>
          <cell r="AE9">
            <v>86514861.5</v>
          </cell>
          <cell r="AG9">
            <v>59512036.789999999</v>
          </cell>
        </row>
        <row r="10">
          <cell r="C10">
            <v>2326792900</v>
          </cell>
          <cell r="D10">
            <v>3989780</v>
          </cell>
          <cell r="E10">
            <v>12167195</v>
          </cell>
          <cell r="F10">
            <v>451319413</v>
          </cell>
          <cell r="H10">
            <v>81052631</v>
          </cell>
          <cell r="K10">
            <v>2256872458</v>
          </cell>
          <cell r="L10">
            <v>12952918</v>
          </cell>
          <cell r="M10">
            <v>10558760</v>
          </cell>
          <cell r="N10">
            <v>213591383</v>
          </cell>
          <cell r="P10">
            <v>16971733</v>
          </cell>
          <cell r="T10">
            <v>2721078391</v>
          </cell>
          <cell r="U10">
            <v>1692446</v>
          </cell>
          <cell r="V10">
            <v>15315692</v>
          </cell>
          <cell r="W10">
            <v>160986138</v>
          </cell>
          <cell r="Y10">
            <v>40597974</v>
          </cell>
          <cell r="AB10">
            <v>3645532976</v>
          </cell>
          <cell r="AC10">
            <v>38098329</v>
          </cell>
          <cell r="AD10">
            <v>23521785</v>
          </cell>
          <cell r="AE10">
            <v>113168647</v>
          </cell>
          <cell r="AG10">
            <v>34513694</v>
          </cell>
        </row>
        <row r="11">
          <cell r="C11">
            <v>2083720699.8299999</v>
          </cell>
          <cell r="D11">
            <v>179009062.88</v>
          </cell>
          <cell r="E11">
            <v>53366775</v>
          </cell>
          <cell r="F11">
            <v>13339614</v>
          </cell>
          <cell r="H11">
            <v>1289018286.22</v>
          </cell>
          <cell r="K11">
            <v>1286587610.5</v>
          </cell>
          <cell r="L11">
            <v>103217117.26000001</v>
          </cell>
          <cell r="M11">
            <v>35962515</v>
          </cell>
          <cell r="N11">
            <v>5250972.4800000004</v>
          </cell>
          <cell r="P11">
            <v>296172279.33999997</v>
          </cell>
          <cell r="T11">
            <v>2365061412.6199999</v>
          </cell>
          <cell r="U11">
            <v>83368354.930000007</v>
          </cell>
          <cell r="V11">
            <v>54116593</v>
          </cell>
          <cell r="W11">
            <v>7426971</v>
          </cell>
          <cell r="Y11">
            <v>276989392.64999998</v>
          </cell>
          <cell r="AB11">
            <v>1766817748.8699999</v>
          </cell>
          <cell r="AC11">
            <v>74225250.400000006</v>
          </cell>
          <cell r="AD11">
            <v>53324958</v>
          </cell>
          <cell r="AE11">
            <v>7622875.8399999999</v>
          </cell>
          <cell r="AG11">
            <v>429075790.91000003</v>
          </cell>
        </row>
        <row r="12">
          <cell r="C12">
            <v>3063603968.4299998</v>
          </cell>
          <cell r="D12">
            <v>174219865.49000001</v>
          </cell>
          <cell r="E12">
            <v>38217752</v>
          </cell>
          <cell r="F12">
            <v>18968299</v>
          </cell>
          <cell r="H12">
            <v>293555141.75</v>
          </cell>
          <cell r="K12">
            <v>1157142361</v>
          </cell>
          <cell r="L12">
            <v>200604272</v>
          </cell>
          <cell r="M12">
            <v>16598075</v>
          </cell>
          <cell r="N12">
            <v>118968299</v>
          </cell>
          <cell r="P12">
            <v>297262429</v>
          </cell>
          <cell r="T12">
            <v>3465993264</v>
          </cell>
          <cell r="U12">
            <v>288536807</v>
          </cell>
          <cell r="V12">
            <v>39909993</v>
          </cell>
          <cell r="W12">
            <v>45955200</v>
          </cell>
          <cell r="Y12">
            <v>175105078</v>
          </cell>
          <cell r="AB12">
            <v>1202144989</v>
          </cell>
          <cell r="AC12">
            <v>379265713</v>
          </cell>
          <cell r="AD12">
            <v>63521175</v>
          </cell>
          <cell r="AE12">
            <v>0</v>
          </cell>
          <cell r="AG12">
            <v>538945439</v>
          </cell>
        </row>
        <row r="13">
          <cell r="C13">
            <v>2178893726.77</v>
          </cell>
          <cell r="D13">
            <v>69127255.670000002</v>
          </cell>
          <cell r="E13">
            <v>212641935.22999999</v>
          </cell>
          <cell r="F13">
            <v>544567951.46000004</v>
          </cell>
          <cell r="H13">
            <v>982720341.8599999</v>
          </cell>
          <cell r="K13">
            <v>1383926620.21</v>
          </cell>
          <cell r="L13">
            <v>40887106.820000008</v>
          </cell>
          <cell r="M13">
            <v>161718978.25999999</v>
          </cell>
          <cell r="N13">
            <v>1498747445.3399999</v>
          </cell>
          <cell r="P13">
            <v>977455215.95999992</v>
          </cell>
          <cell r="T13">
            <v>2124474666.3</v>
          </cell>
          <cell r="U13">
            <v>15265098.529999999</v>
          </cell>
          <cell r="V13">
            <v>205093699.88</v>
          </cell>
          <cell r="W13">
            <v>2068034906.53</v>
          </cell>
          <cell r="Y13">
            <v>396200127.37</v>
          </cell>
          <cell r="AB13">
            <v>1481638049.3199999</v>
          </cell>
          <cell r="AC13">
            <v>12653903.76</v>
          </cell>
          <cell r="AD13">
            <v>211342348.40000001</v>
          </cell>
          <cell r="AE13">
            <v>551649386.48000002</v>
          </cell>
          <cell r="AG13">
            <v>1066302692.17</v>
          </cell>
        </row>
        <row r="14">
          <cell r="C14">
            <v>14926892785.48</v>
          </cell>
          <cell r="D14">
            <v>160303301.03</v>
          </cell>
          <cell r="E14">
            <v>286880800</v>
          </cell>
          <cell r="F14">
            <v>1448765502.8399999</v>
          </cell>
          <cell r="H14">
            <v>2484456114.5500002</v>
          </cell>
          <cell r="K14">
            <v>8800837260.0900002</v>
          </cell>
          <cell r="L14">
            <v>57617485.090000004</v>
          </cell>
          <cell r="M14">
            <v>242104627.00999999</v>
          </cell>
          <cell r="N14">
            <v>1410580885.24</v>
          </cell>
          <cell r="P14">
            <v>1023846678.34</v>
          </cell>
          <cell r="T14">
            <v>11131251325.32</v>
          </cell>
          <cell r="U14">
            <v>98834426.170000002</v>
          </cell>
          <cell r="V14">
            <v>419705647.40999997</v>
          </cell>
          <cell r="W14">
            <v>1769263719.7</v>
          </cell>
          <cell r="Y14">
            <v>832575416.1500001</v>
          </cell>
          <cell r="AB14">
            <v>11246326792.91</v>
          </cell>
          <cell r="AC14">
            <v>130034401.47</v>
          </cell>
          <cell r="AD14">
            <v>356104099.87</v>
          </cell>
          <cell r="AE14">
            <v>1393443478.79</v>
          </cell>
          <cell r="AG14">
            <v>1513057915.51</v>
          </cell>
        </row>
        <row r="15">
          <cell r="C15">
            <v>3047823669.8600001</v>
          </cell>
          <cell r="D15">
            <v>141630650</v>
          </cell>
          <cell r="E15">
            <v>202996033.88999999</v>
          </cell>
          <cell r="F15">
            <v>168410512.05000001</v>
          </cell>
          <cell r="H15">
            <v>1084501805.96</v>
          </cell>
          <cell r="K15">
            <v>755287760.08999991</v>
          </cell>
          <cell r="L15">
            <v>3963660</v>
          </cell>
          <cell r="M15">
            <v>23237140</v>
          </cell>
          <cell r="N15">
            <v>188339029.65000001</v>
          </cell>
          <cell r="P15">
            <v>715018576.38</v>
          </cell>
          <cell r="T15">
            <v>1356032696.04</v>
          </cell>
          <cell r="U15">
            <v>19495029.440000001</v>
          </cell>
          <cell r="V15">
            <v>50093168.039999999</v>
          </cell>
          <cell r="W15">
            <v>416565089.85000002</v>
          </cell>
          <cell r="Y15">
            <v>864011080.65999997</v>
          </cell>
          <cell r="AB15">
            <v>1577605400.5599999</v>
          </cell>
          <cell r="AC15">
            <v>356808276.85000002</v>
          </cell>
          <cell r="AD15">
            <v>366667400.70999998</v>
          </cell>
          <cell r="AE15">
            <v>860187986.17999995</v>
          </cell>
          <cell r="AG15">
            <v>1392363617.9400001</v>
          </cell>
        </row>
        <row r="16">
          <cell r="C16">
            <v>3528658326</v>
          </cell>
          <cell r="D16">
            <v>400101327.58999997</v>
          </cell>
          <cell r="E16">
            <v>232242597.91</v>
          </cell>
          <cell r="F16">
            <v>4367844175.0299997</v>
          </cell>
          <cell r="H16">
            <v>982623825.32000005</v>
          </cell>
          <cell r="K16">
            <v>2838106651.1799998</v>
          </cell>
          <cell r="L16">
            <v>122065819.56999999</v>
          </cell>
          <cell r="M16">
            <v>88338471.640000001</v>
          </cell>
          <cell r="N16">
            <v>831413625.29999995</v>
          </cell>
          <cell r="P16">
            <v>622582327.51999998</v>
          </cell>
          <cell r="T16">
            <v>4042778935.2600002</v>
          </cell>
          <cell r="U16">
            <v>233742889.93000001</v>
          </cell>
          <cell r="V16">
            <v>143825828.81999999</v>
          </cell>
          <cell r="W16">
            <v>2443229902.6599998</v>
          </cell>
          <cell r="Y16">
            <v>1013479066.5</v>
          </cell>
          <cell r="AB16">
            <v>3229056601.4299998</v>
          </cell>
          <cell r="AC16">
            <v>243730775.88</v>
          </cell>
          <cell r="AD16">
            <v>174468716.78999999</v>
          </cell>
          <cell r="AE16">
            <v>613937587.08000004</v>
          </cell>
          <cell r="AG16">
            <v>1032123283.49</v>
          </cell>
        </row>
        <row r="17">
          <cell r="C17">
            <v>991059456.17999995</v>
          </cell>
          <cell r="D17">
            <v>78206943</v>
          </cell>
          <cell r="E17">
            <v>30938650</v>
          </cell>
          <cell r="F17">
            <v>294801466.07999998</v>
          </cell>
          <cell r="H17">
            <v>258922711.53999999</v>
          </cell>
          <cell r="K17">
            <v>865132330.92999995</v>
          </cell>
          <cell r="L17">
            <v>80075514.620000005</v>
          </cell>
          <cell r="M17">
            <v>2833900</v>
          </cell>
          <cell r="N17">
            <v>505843613.51999998</v>
          </cell>
          <cell r="P17">
            <v>97438215.390000001</v>
          </cell>
          <cell r="T17">
            <v>1106892017.3400002</v>
          </cell>
          <cell r="U17">
            <v>162137960.05000001</v>
          </cell>
          <cell r="V17">
            <v>21009330</v>
          </cell>
          <cell r="W17">
            <v>588175370.10000002</v>
          </cell>
          <cell r="Y17">
            <v>233078161.71000001</v>
          </cell>
          <cell r="AB17">
            <v>1228763528.72</v>
          </cell>
          <cell r="AC17">
            <v>101076161.95999999</v>
          </cell>
          <cell r="AD17">
            <v>30356125</v>
          </cell>
          <cell r="AE17">
            <v>334662020.57999998</v>
          </cell>
          <cell r="AG17">
            <v>1705056717.1199999</v>
          </cell>
        </row>
        <row r="18">
          <cell r="C18">
            <v>2432369009</v>
          </cell>
          <cell r="D18">
            <v>39700544</v>
          </cell>
          <cell r="E18">
            <v>143021069</v>
          </cell>
          <cell r="F18">
            <v>381229655</v>
          </cell>
          <cell r="H18">
            <v>2956787262</v>
          </cell>
          <cell r="K18">
            <v>2995905356</v>
          </cell>
          <cell r="L18">
            <v>28073286</v>
          </cell>
          <cell r="M18">
            <v>142070134</v>
          </cell>
          <cell r="N18">
            <v>557941590</v>
          </cell>
          <cell r="P18">
            <v>2585307229</v>
          </cell>
          <cell r="T18">
            <v>3380225862</v>
          </cell>
          <cell r="U18">
            <v>55777013</v>
          </cell>
          <cell r="V18">
            <v>202305903</v>
          </cell>
          <cell r="W18">
            <v>476355278</v>
          </cell>
          <cell r="Y18">
            <v>2143700628</v>
          </cell>
          <cell r="AB18">
            <v>2141473024</v>
          </cell>
          <cell r="AC18">
            <v>19040115</v>
          </cell>
          <cell r="AD18">
            <v>207654249</v>
          </cell>
          <cell r="AE18">
            <v>254843049</v>
          </cell>
          <cell r="AG18">
            <v>2506943102</v>
          </cell>
        </row>
        <row r="19">
          <cell r="C19">
            <v>846357095.34000003</v>
          </cell>
          <cell r="D19">
            <v>2794370</v>
          </cell>
          <cell r="E19">
            <v>23918545</v>
          </cell>
          <cell r="F19">
            <v>103125371.22</v>
          </cell>
          <cell r="H19">
            <v>129357174.33</v>
          </cell>
          <cell r="K19">
            <v>665465736.57000005</v>
          </cell>
          <cell r="L19">
            <v>208072</v>
          </cell>
          <cell r="M19">
            <v>27158794</v>
          </cell>
          <cell r="N19">
            <v>1424978429.23</v>
          </cell>
          <cell r="P19">
            <v>564586844.13</v>
          </cell>
          <cell r="T19">
            <v>849663530.73000002</v>
          </cell>
          <cell r="U19">
            <v>2519829.84</v>
          </cell>
          <cell r="V19">
            <v>58476497.990000002</v>
          </cell>
          <cell r="W19">
            <v>1352287628.22</v>
          </cell>
          <cell r="Y19">
            <v>870217528.63999999</v>
          </cell>
          <cell r="AB19">
            <v>986113907.59000003</v>
          </cell>
          <cell r="AC19">
            <v>22031671</v>
          </cell>
          <cell r="AD19">
            <v>91713723.280000001</v>
          </cell>
          <cell r="AE19">
            <v>118011579.89</v>
          </cell>
          <cell r="AG19">
            <v>398997598.43000001</v>
          </cell>
        </row>
        <row r="20">
          <cell r="C20">
            <v>1914461869.3900001</v>
          </cell>
          <cell r="D20">
            <v>86035860.709999993</v>
          </cell>
          <cell r="E20">
            <v>100954272.48</v>
          </cell>
          <cell r="F20">
            <v>235352579.47</v>
          </cell>
          <cell r="H20">
            <v>748051644.89999998</v>
          </cell>
          <cell r="K20">
            <v>3759526441.04</v>
          </cell>
          <cell r="L20">
            <v>47967612.039999999</v>
          </cell>
          <cell r="M20">
            <v>70224663.25</v>
          </cell>
          <cell r="N20">
            <v>235393246.43000001</v>
          </cell>
          <cell r="P20">
            <v>534220540.74000001</v>
          </cell>
          <cell r="T20">
            <v>4109446220.5100002</v>
          </cell>
          <cell r="U20">
            <v>46479744.600000001</v>
          </cell>
          <cell r="V20">
            <v>106494219.14</v>
          </cell>
          <cell r="W20">
            <v>333587353.58999997</v>
          </cell>
          <cell r="Y20">
            <v>505231483.26999998</v>
          </cell>
          <cell r="AB20">
            <v>3039557871.8299999</v>
          </cell>
          <cell r="AC20">
            <v>155623083.72999999</v>
          </cell>
          <cell r="AD20">
            <v>252843425.62</v>
          </cell>
          <cell r="AE20">
            <v>301623124.84000015</v>
          </cell>
          <cell r="AG20">
            <v>498803727.35000002</v>
          </cell>
        </row>
        <row r="21">
          <cell r="C21">
            <v>866303626.0200001</v>
          </cell>
          <cell r="D21">
            <v>131687250.69</v>
          </cell>
          <cell r="E21">
            <v>36586981</v>
          </cell>
          <cell r="F21">
            <v>406796448.81000006</v>
          </cell>
          <cell r="H21">
            <v>467108942.59000003</v>
          </cell>
          <cell r="K21">
            <v>610682986.10000002</v>
          </cell>
          <cell r="L21">
            <v>1832974.4100000001</v>
          </cell>
          <cell r="M21">
            <v>11392000</v>
          </cell>
          <cell r="N21">
            <v>39745518.850000001</v>
          </cell>
          <cell r="P21">
            <v>433491698.28000003</v>
          </cell>
          <cell r="T21">
            <v>1064778711.61</v>
          </cell>
          <cell r="U21">
            <v>138596171.03</v>
          </cell>
          <cell r="V21">
            <v>87924232</v>
          </cell>
          <cell r="W21">
            <v>590484952.34000003</v>
          </cell>
          <cell r="Y21">
            <v>785299424.74000001</v>
          </cell>
          <cell r="AB21">
            <v>897238768.74000001</v>
          </cell>
          <cell r="AC21">
            <v>112948664.38</v>
          </cell>
          <cell r="AD21">
            <v>35815875.240000002</v>
          </cell>
          <cell r="AE21">
            <v>1142503705.9100001</v>
          </cell>
          <cell r="AG21">
            <v>806501675.03999996</v>
          </cell>
        </row>
        <row r="22">
          <cell r="C22">
            <v>2683725023.1999998</v>
          </cell>
          <cell r="D22">
            <v>86844766.209999993</v>
          </cell>
          <cell r="E22">
            <v>157300250</v>
          </cell>
          <cell r="F22">
            <v>4561566172.5600004</v>
          </cell>
          <cell r="H22">
            <v>6947014216.7399998</v>
          </cell>
          <cell r="K22">
            <v>3276790573.1999998</v>
          </cell>
          <cell r="L22">
            <v>52490652.710000001</v>
          </cell>
          <cell r="M22">
            <v>32101853.699999999</v>
          </cell>
          <cell r="N22">
            <v>360320836.69999999</v>
          </cell>
          <cell r="P22">
            <v>6068119377.4200001</v>
          </cell>
          <cell r="T22">
            <v>3352376073.02</v>
          </cell>
          <cell r="U22">
            <v>59588368.159999996</v>
          </cell>
          <cell r="V22">
            <v>163068626.12</v>
          </cell>
          <cell r="W22">
            <v>4407945786.6099997</v>
          </cell>
          <cell r="Y22">
            <v>1899057112.8099999</v>
          </cell>
          <cell r="AB22">
            <v>7302883948.7200003</v>
          </cell>
          <cell r="AC22">
            <v>98356939.909999996</v>
          </cell>
          <cell r="AD22">
            <v>180135014.37</v>
          </cell>
          <cell r="AE22">
            <v>880377949.58000004</v>
          </cell>
          <cell r="AG22">
            <v>8198459865.6000004</v>
          </cell>
        </row>
        <row r="23">
          <cell r="C23">
            <v>4790214222.1400003</v>
          </cell>
          <cell r="D23">
            <v>188580979.30000001</v>
          </cell>
          <cell r="E23">
            <v>226173666</v>
          </cell>
          <cell r="F23">
            <v>766620500.17999995</v>
          </cell>
          <cell r="H23">
            <v>1878026661.9200001</v>
          </cell>
          <cell r="K23">
            <v>2651188407.6900001</v>
          </cell>
          <cell r="L23">
            <v>43520025.920000002</v>
          </cell>
          <cell r="M23">
            <v>97500620.909999996</v>
          </cell>
          <cell r="N23">
            <v>5720710710.3900003</v>
          </cell>
          <cell r="P23">
            <v>1146894410.48</v>
          </cell>
          <cell r="T23">
            <v>4111236415.6900001</v>
          </cell>
          <cell r="U23">
            <v>97256644.569999993</v>
          </cell>
          <cell r="V23">
            <v>180910340.09999999</v>
          </cell>
          <cell r="W23">
            <v>496326891.38999999</v>
          </cell>
          <cell r="Y23">
            <v>1042162362.92</v>
          </cell>
          <cell r="AB23">
            <v>4046906055.6799998</v>
          </cell>
          <cell r="AC23">
            <v>155775671.71000001</v>
          </cell>
          <cell r="AD23">
            <v>183393043.28</v>
          </cell>
          <cell r="AE23">
            <v>1005447190.15</v>
          </cell>
          <cell r="AG23">
            <v>2990971891.3200002</v>
          </cell>
        </row>
        <row r="24">
          <cell r="C24">
            <v>1753820668</v>
          </cell>
          <cell r="D24">
            <v>61624587</v>
          </cell>
          <cell r="E24">
            <v>45962496</v>
          </cell>
          <cell r="F24">
            <v>136036675</v>
          </cell>
          <cell r="H24">
            <v>102923812</v>
          </cell>
          <cell r="K24">
            <v>3277559036</v>
          </cell>
          <cell r="L24">
            <v>30586811</v>
          </cell>
          <cell r="M24">
            <v>15597867.630000001</v>
          </cell>
          <cell r="N24">
            <v>46505148.960000001</v>
          </cell>
          <cell r="P24">
            <v>66206226.409999996</v>
          </cell>
          <cell r="T24">
            <v>3578975797</v>
          </cell>
          <cell r="U24">
            <v>34869503</v>
          </cell>
          <cell r="V24">
            <v>27270674</v>
          </cell>
          <cell r="W24">
            <v>85077631</v>
          </cell>
          <cell r="Y24">
            <v>95143449.640000001</v>
          </cell>
          <cell r="AB24">
            <v>1792108504.53</v>
          </cell>
          <cell r="AC24">
            <v>41776836.359999999</v>
          </cell>
          <cell r="AD24">
            <v>47570680.75</v>
          </cell>
          <cell r="AE24">
            <v>34129246.659999996</v>
          </cell>
          <cell r="AG24">
            <v>125904858.73</v>
          </cell>
        </row>
        <row r="25">
          <cell r="C25">
            <v>979646380.25999999</v>
          </cell>
          <cell r="D25">
            <v>172141295.99000001</v>
          </cell>
          <cell r="E25">
            <v>5650925</v>
          </cell>
          <cell r="F25">
            <v>970413978.30999994</v>
          </cell>
          <cell r="H25">
            <v>112424475.37</v>
          </cell>
          <cell r="K25">
            <v>1002221356.85</v>
          </cell>
          <cell r="L25">
            <v>109420170.17</v>
          </cell>
          <cell r="M25">
            <v>9188075</v>
          </cell>
          <cell r="N25">
            <v>2521100</v>
          </cell>
          <cell r="P25">
            <v>1054299571.55</v>
          </cell>
          <cell r="T25">
            <v>1067207652.55</v>
          </cell>
          <cell r="U25">
            <v>153250680.12</v>
          </cell>
          <cell r="V25">
            <v>14572413</v>
          </cell>
          <cell r="W25">
            <v>1010081882.22</v>
          </cell>
          <cell r="Y25">
            <v>110591467.89</v>
          </cell>
          <cell r="AB25">
            <v>1388674524.4200001</v>
          </cell>
          <cell r="AC25">
            <v>178888163.41</v>
          </cell>
          <cell r="AD25">
            <v>13224132</v>
          </cell>
          <cell r="AE25">
            <v>4990593153.0299997</v>
          </cell>
          <cell r="AG25">
            <v>433249403</v>
          </cell>
        </row>
        <row r="26">
          <cell r="C26">
            <v>3743136514.4299998</v>
          </cell>
          <cell r="D26">
            <v>6596956.6100000003</v>
          </cell>
          <cell r="E26">
            <v>184289150</v>
          </cell>
          <cell r="F26">
            <v>249041769.53999999</v>
          </cell>
          <cell r="H26">
            <v>1239494884.79</v>
          </cell>
          <cell r="K26">
            <v>1481956704.1300001</v>
          </cell>
          <cell r="L26">
            <v>2978883.05</v>
          </cell>
          <cell r="M26">
            <v>96483750</v>
          </cell>
          <cell r="N26">
            <v>195855974.66000003</v>
          </cell>
          <cell r="P26">
            <v>235127072.00999999</v>
          </cell>
          <cell r="T26">
            <v>2283152673.2800002</v>
          </cell>
          <cell r="U26">
            <v>19959418.190000001</v>
          </cell>
          <cell r="V26">
            <v>172930760</v>
          </cell>
          <cell r="W26">
            <v>1742641415.75</v>
          </cell>
          <cell r="Y26">
            <v>466122033.74000001</v>
          </cell>
          <cell r="AB26">
            <v>4191764782.9499998</v>
          </cell>
          <cell r="AC26">
            <v>21894972.360000003</v>
          </cell>
          <cell r="AD26">
            <v>169884740.31</v>
          </cell>
          <cell r="AE26">
            <v>303348121.25999999</v>
          </cell>
          <cell r="AG26">
            <v>551172954.92999995</v>
          </cell>
        </row>
        <row r="27">
          <cell r="C27">
            <v>2355387829.9466667</v>
          </cell>
          <cell r="D27">
            <v>270377137.56999999</v>
          </cell>
          <cell r="E27">
            <v>107519590</v>
          </cell>
          <cell r="F27">
            <v>57350962.190554813</v>
          </cell>
          <cell r="H27">
            <v>4429330959.9500008</v>
          </cell>
          <cell r="K27">
            <v>1206304395.99</v>
          </cell>
          <cell r="L27">
            <v>283287766.69999999</v>
          </cell>
          <cell r="M27">
            <v>58288950</v>
          </cell>
          <cell r="N27">
            <v>21895476.275000002</v>
          </cell>
          <cell r="P27">
            <v>571010456.98000002</v>
          </cell>
          <cell r="T27">
            <v>2505453773.4500003</v>
          </cell>
          <cell r="U27">
            <v>229690203.15999997</v>
          </cell>
          <cell r="V27">
            <v>121748959</v>
          </cell>
          <cell r="W27">
            <v>49754107.219999999</v>
          </cell>
          <cell r="Y27">
            <v>1109803245.79</v>
          </cell>
          <cell r="AB27">
            <v>1599437516.2801971</v>
          </cell>
          <cell r="AC27">
            <v>235362233.08999997</v>
          </cell>
          <cell r="AD27">
            <v>118756910</v>
          </cell>
          <cell r="AE27">
            <v>55477280.928407334</v>
          </cell>
          <cell r="AG27">
            <v>4218066033.1200004</v>
          </cell>
        </row>
        <row r="28">
          <cell r="C28">
            <v>82164817307.729996</v>
          </cell>
          <cell r="D28">
            <v>4513702888.9799995</v>
          </cell>
          <cell r="E28">
            <v>3211922511.8499999</v>
          </cell>
          <cell r="F28">
            <v>13551922163.049999</v>
          </cell>
          <cell r="H28">
            <v>10559572921.15</v>
          </cell>
          <cell r="K28">
            <v>62763412810.480003</v>
          </cell>
          <cell r="L28">
            <v>2781339235.3499999</v>
          </cell>
          <cell r="M28">
            <v>1973307348</v>
          </cell>
          <cell r="N28">
            <v>15062744663.84</v>
          </cell>
          <cell r="P28">
            <v>7931387090.3500004</v>
          </cell>
          <cell r="T28">
            <v>64556947765.620003</v>
          </cell>
          <cell r="U28">
            <v>5827058162.1000004</v>
          </cell>
          <cell r="V28">
            <v>4203849932.8299999</v>
          </cell>
          <cell r="W28">
            <v>16431042084.700001</v>
          </cell>
          <cell r="Y28">
            <v>16825879129.66</v>
          </cell>
          <cell r="AB28">
            <v>69399996557.190002</v>
          </cell>
          <cell r="AC28">
            <v>3949337170.7800002</v>
          </cell>
          <cell r="AD28">
            <v>2750524246.8099999</v>
          </cell>
          <cell r="AE28">
            <v>14051812500.139999</v>
          </cell>
          <cell r="AG28">
            <v>16478011406.5</v>
          </cell>
        </row>
        <row r="29">
          <cell r="C29">
            <v>1965132449.5</v>
          </cell>
          <cell r="D29">
            <v>19338160</v>
          </cell>
          <cell r="E29">
            <v>47267104</v>
          </cell>
          <cell r="F29">
            <v>98665370.730000004</v>
          </cell>
          <cell r="H29">
            <v>903951418.73000002</v>
          </cell>
          <cell r="K29">
            <v>2671640368.8499999</v>
          </cell>
          <cell r="L29">
            <v>2918800</v>
          </cell>
          <cell r="M29">
            <v>21394436</v>
          </cell>
          <cell r="N29">
            <v>48498539.469999999</v>
          </cell>
          <cell r="P29">
            <v>121672734.36</v>
          </cell>
          <cell r="T29">
            <v>3350548324.4299998</v>
          </cell>
          <cell r="U29">
            <v>10974125.640000001</v>
          </cell>
          <cell r="V29">
            <v>58577948.869999997</v>
          </cell>
          <cell r="W29">
            <v>55775988.270000003</v>
          </cell>
          <cell r="Y29">
            <v>492166620.10000002</v>
          </cell>
          <cell r="AB29">
            <v>1529835784.0699999</v>
          </cell>
          <cell r="AC29">
            <v>14223162.289999999</v>
          </cell>
          <cell r="AD29">
            <v>53946434</v>
          </cell>
          <cell r="AE29">
            <v>43987813.32</v>
          </cell>
          <cell r="AG29">
            <v>966223067.51999998</v>
          </cell>
        </row>
        <row r="30">
          <cell r="C30">
            <v>1440315072.28</v>
          </cell>
          <cell r="D30">
            <v>51990053.869999997</v>
          </cell>
          <cell r="E30">
            <v>72219755</v>
          </cell>
          <cell r="F30">
            <v>269995942.00999999</v>
          </cell>
          <cell r="H30">
            <v>64269337.960000001</v>
          </cell>
          <cell r="K30">
            <v>1053293524.73</v>
          </cell>
          <cell r="L30">
            <v>28140998.09</v>
          </cell>
          <cell r="M30">
            <v>41325913.200000003</v>
          </cell>
          <cell r="N30">
            <v>959286988.25</v>
          </cell>
          <cell r="P30">
            <v>37053080.460000001</v>
          </cell>
          <cell r="T30">
            <v>1166984351.48</v>
          </cell>
          <cell r="U30">
            <v>37630418.009999998</v>
          </cell>
          <cell r="V30">
            <v>65297532</v>
          </cell>
          <cell r="W30">
            <v>1706791251.9200001</v>
          </cell>
          <cell r="Y30">
            <v>1562872856</v>
          </cell>
          <cell r="AB30">
            <v>1523116182.02</v>
          </cell>
          <cell r="AC30">
            <v>77997371.049999997</v>
          </cell>
          <cell r="AD30">
            <v>61910748</v>
          </cell>
          <cell r="AE30">
            <v>194937338.11000001</v>
          </cell>
          <cell r="AG30">
            <v>108853206.73</v>
          </cell>
        </row>
        <row r="31">
          <cell r="C31">
            <v>7058894348.2199993</v>
          </cell>
          <cell r="D31">
            <v>761941016.36000001</v>
          </cell>
          <cell r="E31">
            <v>193780890.22</v>
          </cell>
          <cell r="F31">
            <v>914171425.40999997</v>
          </cell>
          <cell r="H31">
            <v>5686613066.0200024</v>
          </cell>
          <cell r="K31">
            <v>5199389671.3499994</v>
          </cell>
          <cell r="L31">
            <v>198066110.03999999</v>
          </cell>
          <cell r="M31">
            <v>111890817.65000001</v>
          </cell>
          <cell r="N31">
            <v>674446709.38</v>
          </cell>
          <cell r="P31">
            <v>2885253470.0899997</v>
          </cell>
          <cell r="T31">
            <v>6479378553.2000008</v>
          </cell>
          <cell r="U31">
            <v>586366167.75</v>
          </cell>
          <cell r="V31">
            <v>201177173.20999998</v>
          </cell>
          <cell r="W31">
            <v>1015649325.78</v>
          </cell>
          <cell r="Y31">
            <v>5767536438</v>
          </cell>
          <cell r="AB31">
            <v>6693170508.3900013</v>
          </cell>
          <cell r="AC31">
            <v>505070408.30000001</v>
          </cell>
          <cell r="AD31">
            <v>240139249.71000004</v>
          </cell>
          <cell r="AE31">
            <v>711622696.98000002</v>
          </cell>
          <cell r="AG31">
            <v>4865037804.0100002</v>
          </cell>
        </row>
        <row r="32">
          <cell r="C32">
            <v>4301412658.96</v>
          </cell>
          <cell r="D32">
            <v>223009392.99000001</v>
          </cell>
          <cell r="E32">
            <v>246578126.80000001</v>
          </cell>
          <cell r="F32">
            <v>2395180518.3400002</v>
          </cell>
          <cell r="H32">
            <v>997602021.14999986</v>
          </cell>
          <cell r="K32">
            <v>3558054061.9899998</v>
          </cell>
          <cell r="L32">
            <v>91565301.329999998</v>
          </cell>
          <cell r="M32">
            <v>265441736.97</v>
          </cell>
          <cell r="N32">
            <v>754079789.45000005</v>
          </cell>
          <cell r="P32">
            <v>749923107.85000002</v>
          </cell>
          <cell r="T32">
            <v>3659621898.5400004</v>
          </cell>
          <cell r="U32">
            <v>94939821.439999998</v>
          </cell>
          <cell r="V32">
            <v>294512500</v>
          </cell>
          <cell r="W32">
            <v>803844066.38</v>
          </cell>
          <cell r="Y32">
            <v>936035490.77999997</v>
          </cell>
          <cell r="AB32">
            <v>2999951742.0300002</v>
          </cell>
          <cell r="AC32">
            <v>81038386.090000004</v>
          </cell>
          <cell r="AD32">
            <v>266183233.65000001</v>
          </cell>
          <cell r="AE32">
            <v>1258905454.4000001</v>
          </cell>
          <cell r="AG32">
            <v>870586883.74000001</v>
          </cell>
        </row>
        <row r="33">
          <cell r="C33">
            <v>3656414296.2400002</v>
          </cell>
          <cell r="D33">
            <v>205611310.95999998</v>
          </cell>
          <cell r="E33">
            <v>66397353</v>
          </cell>
          <cell r="F33">
            <v>37098653.789999999</v>
          </cell>
          <cell r="H33">
            <v>3492072662.8700004</v>
          </cell>
          <cell r="K33">
            <v>971640423.3900001</v>
          </cell>
          <cell r="L33">
            <v>163445399.94</v>
          </cell>
          <cell r="M33">
            <v>32761040</v>
          </cell>
          <cell r="N33">
            <v>16235601.51</v>
          </cell>
          <cell r="P33">
            <v>1106067611.76</v>
          </cell>
          <cell r="T33">
            <v>4074410035.6999998</v>
          </cell>
          <cell r="U33">
            <v>217009482.62</v>
          </cell>
          <cell r="V33">
            <v>92151361.120000005</v>
          </cell>
          <cell r="W33">
            <v>24016520.710000001</v>
          </cell>
          <cell r="Y33">
            <v>1540236476.99</v>
          </cell>
          <cell r="AB33">
            <v>1531551226.03</v>
          </cell>
          <cell r="AC33">
            <v>204249554.75999999</v>
          </cell>
          <cell r="AD33">
            <v>105417924.40000001</v>
          </cell>
          <cell r="AE33">
            <v>44886772.030000001</v>
          </cell>
          <cell r="AG33">
            <v>2086698208.1900001</v>
          </cell>
        </row>
        <row r="34">
          <cell r="C34">
            <v>4654151597.0100002</v>
          </cell>
          <cell r="D34">
            <v>260809373.03999999</v>
          </cell>
          <cell r="E34">
            <v>207170852.23000002</v>
          </cell>
          <cell r="F34">
            <v>865724985.53999996</v>
          </cell>
          <cell r="H34">
            <v>1366580148.8499999</v>
          </cell>
          <cell r="K34">
            <v>8271124408.5299997</v>
          </cell>
          <cell r="L34">
            <v>115253220.5</v>
          </cell>
          <cell r="M34">
            <v>181103591.38</v>
          </cell>
          <cell r="N34">
            <v>744240448.47000003</v>
          </cell>
          <cell r="P34">
            <v>1107432913.4400001</v>
          </cell>
          <cell r="T34">
            <v>8892088598.9500008</v>
          </cell>
          <cell r="U34">
            <v>262009713.04999998</v>
          </cell>
          <cell r="V34">
            <v>287395454.35000002</v>
          </cell>
          <cell r="W34">
            <v>872086807.79999995</v>
          </cell>
          <cell r="Y34">
            <v>2240270844.1099997</v>
          </cell>
          <cell r="AB34">
            <v>4541593586.3699999</v>
          </cell>
          <cell r="AC34">
            <v>143342866.06</v>
          </cell>
          <cell r="AD34">
            <v>227704982.52999997</v>
          </cell>
          <cell r="AE34">
            <v>764473638.05999994</v>
          </cell>
          <cell r="AG34">
            <v>2038175006.1999998</v>
          </cell>
        </row>
        <row r="35">
          <cell r="C35">
            <v>5775138786.6000004</v>
          </cell>
          <cell r="D35">
            <v>39505138.939999998</v>
          </cell>
          <cell r="E35">
            <v>128784150</v>
          </cell>
          <cell r="F35">
            <v>344553846.22000003</v>
          </cell>
          <cell r="H35">
            <v>915347719.85000002</v>
          </cell>
          <cell r="K35">
            <v>1695300132.0599999</v>
          </cell>
          <cell r="L35">
            <v>20739627.09</v>
          </cell>
          <cell r="M35">
            <v>54263758.149999999</v>
          </cell>
          <cell r="N35">
            <v>207101422.66999999</v>
          </cell>
          <cell r="P35">
            <v>219330666.13999999</v>
          </cell>
          <cell r="T35">
            <v>6187294757.8800011</v>
          </cell>
          <cell r="U35">
            <v>16462366.810000001</v>
          </cell>
          <cell r="V35">
            <v>136029125</v>
          </cell>
          <cell r="W35">
            <v>297121886.67000002</v>
          </cell>
          <cell r="Y35">
            <v>409987220.90999997</v>
          </cell>
          <cell r="AB35">
            <v>1848742979.2</v>
          </cell>
          <cell r="AC35">
            <v>21642317.710000001</v>
          </cell>
          <cell r="AD35">
            <v>151473175</v>
          </cell>
          <cell r="AE35">
            <v>195562822.44999999</v>
          </cell>
          <cell r="AG35">
            <v>457993902.24000001</v>
          </cell>
        </row>
        <row r="36">
          <cell r="C36">
            <v>31323914550.75</v>
          </cell>
          <cell r="D36">
            <v>475969458.87</v>
          </cell>
          <cell r="E36">
            <v>165977636.72</v>
          </cell>
          <cell r="F36">
            <v>3043757059.7799997</v>
          </cell>
          <cell r="H36">
            <v>1636678018.77</v>
          </cell>
          <cell r="K36">
            <v>22610524547.959999</v>
          </cell>
          <cell r="L36">
            <v>149102353.59999999</v>
          </cell>
          <cell r="M36">
            <v>73878300</v>
          </cell>
          <cell r="N36">
            <v>3489637564.4000006</v>
          </cell>
          <cell r="P36">
            <v>1617543601.26</v>
          </cell>
          <cell r="T36">
            <v>21415686100.169998</v>
          </cell>
          <cell r="U36">
            <v>259446568.89999998</v>
          </cell>
          <cell r="V36">
            <v>110039750</v>
          </cell>
          <cell r="W36">
            <v>4031874362.0099993</v>
          </cell>
          <cell r="Y36">
            <v>1605658299.1199999</v>
          </cell>
          <cell r="AB36">
            <v>21802828049.779999</v>
          </cell>
          <cell r="AC36">
            <v>94616037.450000003</v>
          </cell>
          <cell r="AD36">
            <v>2500</v>
          </cell>
          <cell r="AE36">
            <v>1689401833.8699999</v>
          </cell>
          <cell r="AG36">
            <v>1593192651.8800001</v>
          </cell>
        </row>
        <row r="37">
          <cell r="C37">
            <v>1287297389.0599999</v>
          </cell>
          <cell r="D37">
            <v>4052500</v>
          </cell>
          <cell r="E37">
            <v>24345715</v>
          </cell>
          <cell r="F37">
            <v>95115297.260000005</v>
          </cell>
          <cell r="H37">
            <v>169873836.55000001</v>
          </cell>
          <cell r="K37">
            <v>1685120151.26</v>
          </cell>
          <cell r="L37">
            <v>3450500</v>
          </cell>
          <cell r="M37">
            <v>8756153</v>
          </cell>
          <cell r="N37">
            <v>1116458995.28</v>
          </cell>
          <cell r="P37">
            <v>145305099.40000001</v>
          </cell>
          <cell r="T37">
            <v>1469727057.8</v>
          </cell>
          <cell r="U37">
            <v>1956230.5</v>
          </cell>
          <cell r="V37">
            <v>15436815</v>
          </cell>
          <cell r="W37">
            <v>1806780489.02</v>
          </cell>
          <cell r="Y37">
            <v>209241588.06</v>
          </cell>
          <cell r="AB37">
            <v>1859178890.6500001</v>
          </cell>
          <cell r="AC37">
            <v>3256879.32</v>
          </cell>
          <cell r="AD37">
            <v>13238682</v>
          </cell>
          <cell r="AE37">
            <v>1162410891.9100001</v>
          </cell>
          <cell r="AG37">
            <v>715823967.12</v>
          </cell>
        </row>
        <row r="38">
          <cell r="C38">
            <v>1671384524.3900001</v>
          </cell>
          <cell r="D38">
            <v>47891202.259999998</v>
          </cell>
          <cell r="E38">
            <v>37504275</v>
          </cell>
          <cell r="F38">
            <v>7398409.8399999999</v>
          </cell>
          <cell r="H38">
            <v>585311431.82000005</v>
          </cell>
          <cell r="K38">
            <v>608736933.29999995</v>
          </cell>
          <cell r="L38">
            <v>21571099.989999998</v>
          </cell>
          <cell r="M38">
            <v>15952600</v>
          </cell>
          <cell r="N38">
            <v>9799259.1500000004</v>
          </cell>
          <cell r="P38">
            <v>1055430544.22</v>
          </cell>
          <cell r="T38">
            <v>1957957463.51</v>
          </cell>
          <cell r="U38">
            <v>118483744.22</v>
          </cell>
          <cell r="V38">
            <v>26947950</v>
          </cell>
          <cell r="W38">
            <v>9834201.3800000008</v>
          </cell>
          <cell r="Y38">
            <v>265003292.13</v>
          </cell>
          <cell r="AB38">
            <v>655004797.84000003</v>
          </cell>
          <cell r="AC38">
            <v>20719092.969999999</v>
          </cell>
          <cell r="AD38">
            <v>32438725</v>
          </cell>
          <cell r="AE38">
            <v>8835163.8399999999</v>
          </cell>
          <cell r="AG38">
            <v>958768432.27999997</v>
          </cell>
        </row>
        <row r="39">
          <cell r="C39">
            <v>1524189467.9400001</v>
          </cell>
          <cell r="D39">
            <v>1148712</v>
          </cell>
          <cell r="E39">
            <v>22544410</v>
          </cell>
          <cell r="F39">
            <v>69201277.850000009</v>
          </cell>
          <cell r="H39">
            <v>344666498.13</v>
          </cell>
          <cell r="K39">
            <v>1524189467.9400001</v>
          </cell>
          <cell r="L39">
            <v>1148712</v>
          </cell>
          <cell r="M39">
            <v>22544410</v>
          </cell>
          <cell r="N39">
            <v>69201277.849999994</v>
          </cell>
          <cell r="P39">
            <v>344666498.13</v>
          </cell>
          <cell r="T39">
            <v>1733401402.52</v>
          </cell>
          <cell r="U39">
            <v>620168</v>
          </cell>
          <cell r="V39">
            <v>15766700</v>
          </cell>
          <cell r="W39">
            <v>41066077.539999999</v>
          </cell>
          <cell r="Y39">
            <v>875533003.11000001</v>
          </cell>
          <cell r="AB39">
            <v>817041625.91999996</v>
          </cell>
          <cell r="AC39">
            <v>1101950</v>
          </cell>
          <cell r="AD39">
            <v>30318994</v>
          </cell>
          <cell r="AE39">
            <v>27849487.920000002</v>
          </cell>
          <cell r="AG39">
            <v>313431034.69</v>
          </cell>
        </row>
        <row r="40">
          <cell r="C40">
            <v>1897134156.4100001</v>
          </cell>
          <cell r="D40">
            <v>339529755.18000001</v>
          </cell>
          <cell r="E40">
            <v>480820600</v>
          </cell>
          <cell r="F40">
            <v>445071458</v>
          </cell>
          <cell r="H40">
            <v>409194843.60000002</v>
          </cell>
          <cell r="K40">
            <v>1455083967.1700001</v>
          </cell>
          <cell r="L40">
            <v>446612244.46000004</v>
          </cell>
          <cell r="M40">
            <v>482277000</v>
          </cell>
          <cell r="N40">
            <v>816555169.41000009</v>
          </cell>
          <cell r="P40">
            <v>316711332.56999999</v>
          </cell>
          <cell r="T40">
            <v>2183297789</v>
          </cell>
          <cell r="U40">
            <v>749210747.84000003</v>
          </cell>
          <cell r="V40">
            <v>502040000</v>
          </cell>
          <cell r="W40">
            <v>918804173.98000002</v>
          </cell>
          <cell r="Y40">
            <v>829491072.06000006</v>
          </cell>
          <cell r="AB40">
            <v>1511065400.5</v>
          </cell>
          <cell r="AC40">
            <v>662934232.01999998</v>
          </cell>
          <cell r="AD40">
            <v>578333895</v>
          </cell>
          <cell r="AE40">
            <v>981251096.95000005</v>
          </cell>
          <cell r="AG40">
            <v>2493833157.46</v>
          </cell>
        </row>
        <row r="41">
          <cell r="C41">
            <v>22324455433.809998</v>
          </cell>
          <cell r="D41">
            <v>842474563.79000008</v>
          </cell>
          <cell r="E41">
            <v>0</v>
          </cell>
          <cell r="F41">
            <v>1089428095.6300001</v>
          </cell>
          <cell r="H41">
            <v>0</v>
          </cell>
          <cell r="K41">
            <v>16279542802.829998</v>
          </cell>
          <cell r="L41">
            <v>575530267.70000005</v>
          </cell>
          <cell r="M41">
            <v>0</v>
          </cell>
          <cell r="N41">
            <v>1670438803.7</v>
          </cell>
          <cell r="P41">
            <v>0</v>
          </cell>
          <cell r="T41">
            <v>18917061919.82</v>
          </cell>
          <cell r="U41">
            <v>680700968.11000001</v>
          </cell>
          <cell r="V41">
            <v>0</v>
          </cell>
          <cell r="W41">
            <v>1225477166.2</v>
          </cell>
          <cell r="Y41">
            <v>0</v>
          </cell>
          <cell r="AB41">
            <v>26170776114.940002</v>
          </cell>
          <cell r="AC41">
            <v>1067707165.29</v>
          </cell>
          <cell r="AD41">
            <v>0</v>
          </cell>
          <cell r="AE41">
            <v>1216107595.5999999</v>
          </cell>
          <cell r="AG4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79E4-DA64-44D8-AD7C-1F7C584C4E0E}">
  <dimension ref="A1:J41"/>
  <sheetViews>
    <sheetView zoomScale="80" workbookViewId="0">
      <selection activeCell="B4" sqref="B4:B41"/>
    </sheetView>
  </sheetViews>
  <sheetFormatPr defaultRowHeight="14.4" x14ac:dyDescent="0.3"/>
  <cols>
    <col min="2" max="2" width="10.5546875" bestFit="1" customWidth="1"/>
    <col min="3" max="3" width="23.109375" style="19" customWidth="1"/>
    <col min="4" max="4" width="23.44140625" style="19" customWidth="1"/>
    <col min="5" max="5" width="23.6640625" style="19" customWidth="1"/>
    <col min="6" max="6" width="27" style="19" customWidth="1"/>
    <col min="7" max="7" width="31.109375" customWidth="1"/>
    <col min="8" max="8" width="16.44140625" customWidth="1"/>
    <col min="9" max="9" width="16.109375" customWidth="1"/>
    <col min="10" max="10" width="16.44140625" customWidth="1"/>
  </cols>
  <sheetData>
    <row r="1" spans="1:10" ht="15.6" x14ac:dyDescent="0.3">
      <c r="A1" s="125" t="s">
        <v>53</v>
      </c>
      <c r="B1" s="125"/>
      <c r="C1" s="125"/>
      <c r="D1" s="125"/>
      <c r="E1" s="125"/>
      <c r="F1" s="125"/>
      <c r="G1" s="125"/>
      <c r="H1" s="24"/>
      <c r="I1" s="24"/>
      <c r="J1" s="24"/>
    </row>
    <row r="2" spans="1:10" ht="37.35" customHeight="1" x14ac:dyDescent="0.3">
      <c r="A2" s="126" t="s">
        <v>1</v>
      </c>
      <c r="B2" s="126" t="s">
        <v>2</v>
      </c>
      <c r="C2" s="127" t="s">
        <v>48</v>
      </c>
      <c r="D2" s="127" t="s">
        <v>49</v>
      </c>
      <c r="E2" s="128" t="s">
        <v>50</v>
      </c>
      <c r="F2" s="127" t="s">
        <v>51</v>
      </c>
      <c r="G2" s="127" t="s">
        <v>52</v>
      </c>
      <c r="H2" s="23" t="s">
        <v>54</v>
      </c>
      <c r="I2" s="23" t="s">
        <v>55</v>
      </c>
      <c r="J2" s="23" t="s">
        <v>56</v>
      </c>
    </row>
    <row r="3" spans="1:10" ht="27.6" x14ac:dyDescent="0.3">
      <c r="A3" s="126"/>
      <c r="B3" s="126"/>
      <c r="C3" s="127"/>
      <c r="D3" s="127"/>
      <c r="E3" s="128"/>
      <c r="F3" s="127"/>
      <c r="G3" s="127"/>
      <c r="H3" s="23" t="s">
        <v>85</v>
      </c>
      <c r="I3" s="23" t="s">
        <v>86</v>
      </c>
      <c r="J3" s="23" t="s">
        <v>87</v>
      </c>
    </row>
    <row r="4" spans="1:10" x14ac:dyDescent="0.3">
      <c r="A4" s="25">
        <v>1</v>
      </c>
      <c r="B4" s="24" t="s">
        <v>10</v>
      </c>
      <c r="C4" s="26">
        <v>5273491142.3400002</v>
      </c>
      <c r="D4" s="26">
        <v>1955253796.3999999</v>
      </c>
      <c r="E4" s="26">
        <v>4098967001.3400002</v>
      </c>
      <c r="F4" s="26">
        <v>3049159382.2199998</v>
      </c>
      <c r="G4" s="27">
        <f>SUM(C4:F4)</f>
        <v>14376871322.299999</v>
      </c>
      <c r="H4" s="26">
        <f>(G4-'(Q1-Q4) 2019 summary'!F4)/'(Q1-Q4) 2019 summary'!F4*100</f>
        <v>-2.6571071937319406</v>
      </c>
      <c r="I4" s="26">
        <f>(F4-'(Q1-Q4) 2019 summary'!E4)/'(Q1-Q4) 2019 summary'!E4*100</f>
        <v>-26.718789369163598</v>
      </c>
      <c r="J4" s="26">
        <f>(F4-E4)/E4*100</f>
        <v>-25.611516725477568</v>
      </c>
    </row>
    <row r="5" spans="1:10" x14ac:dyDescent="0.3">
      <c r="A5" s="25">
        <v>2</v>
      </c>
      <c r="B5" s="24" t="s">
        <v>11</v>
      </c>
      <c r="C5" s="26">
        <v>1626254115.5900002</v>
      </c>
      <c r="D5" s="26">
        <v>2460552450.1899996</v>
      </c>
      <c r="E5" s="26">
        <v>1968781595.02</v>
      </c>
      <c r="F5" s="26">
        <v>2274282545.8500004</v>
      </c>
      <c r="G5" s="27">
        <f t="shared" ref="G5:G40" si="0">SUM(C5:F5)</f>
        <v>8329870706.6499996</v>
      </c>
      <c r="H5" s="26">
        <f>(G5-'(Q1-Q4) 2019 summary'!F5)/'(Q1-Q4) 2019 summary'!F5*100</f>
        <v>-14.166281482327886</v>
      </c>
      <c r="I5" s="26">
        <f>(F5-'(Q1-Q4) 2019 summary'!E5)/'(Q1-Q4) 2019 summary'!E5*100</f>
        <v>-21.249006708116422</v>
      </c>
      <c r="J5" s="26">
        <f t="shared" ref="J5:J41" si="1">(F5-E5)/E5*100</f>
        <v>15.517259588506919</v>
      </c>
    </row>
    <row r="6" spans="1:10" x14ac:dyDescent="0.3">
      <c r="A6" s="25">
        <v>3</v>
      </c>
      <c r="B6" s="24" t="s">
        <v>12</v>
      </c>
      <c r="C6" s="26">
        <v>11954428386.430002</v>
      </c>
      <c r="D6" s="26">
        <v>4256565921.8400002</v>
      </c>
      <c r="E6" s="26">
        <v>7395690965.6800003</v>
      </c>
      <c r="F6" s="26">
        <v>7090085004.1099997</v>
      </c>
      <c r="G6" s="27">
        <f t="shared" si="0"/>
        <v>30696770278.060005</v>
      </c>
      <c r="H6" s="26">
        <f>(G6-'(Q1-Q4) 2019 summary'!F6)/'(Q1-Q4) 2019 summary'!F6*100</f>
        <v>-4.9371148746495441</v>
      </c>
      <c r="I6" s="26">
        <f>(F6-'(Q1-Q4) 2019 summary'!E6)/'(Q1-Q4) 2019 summary'!E6*100</f>
        <v>24.916619930603165</v>
      </c>
      <c r="J6" s="26">
        <f t="shared" si="1"/>
        <v>-4.132216489144521</v>
      </c>
    </row>
    <row r="7" spans="1:10" x14ac:dyDescent="0.3">
      <c r="A7" s="25">
        <v>4</v>
      </c>
      <c r="B7" s="24" t="s">
        <v>13</v>
      </c>
      <c r="C7" s="26">
        <v>4533383460.79</v>
      </c>
      <c r="D7" s="26">
        <v>5013328721.9000006</v>
      </c>
      <c r="E7" s="26">
        <v>7423731328.710001</v>
      </c>
      <c r="F7" s="26">
        <v>11039463069.08</v>
      </c>
      <c r="G7" s="27">
        <f t="shared" si="0"/>
        <v>28009906580.480003</v>
      </c>
      <c r="H7" s="26">
        <f>(G7-'(Q1-Q4) 2019 summary'!F7)/'(Q1-Q4) 2019 summary'!F7*100</f>
        <v>6.2220733768168257</v>
      </c>
      <c r="I7" s="26">
        <f>(F7-'(Q1-Q4) 2019 summary'!E7)/'(Q1-Q4) 2019 summary'!E7*100</f>
        <v>16.070418542015304</v>
      </c>
      <c r="J7" s="26">
        <f t="shared" si="1"/>
        <v>48.70504575491276</v>
      </c>
    </row>
    <row r="8" spans="1:10" x14ac:dyDescent="0.3">
      <c r="A8" s="25">
        <v>5</v>
      </c>
      <c r="B8" s="24" t="s">
        <v>14</v>
      </c>
      <c r="C8" s="26">
        <v>4385040965.0900002</v>
      </c>
      <c r="D8" s="26">
        <v>1367246792.6299999</v>
      </c>
      <c r="E8" s="26">
        <v>4619337588.1600008</v>
      </c>
      <c r="F8" s="26">
        <v>2130974017.6700001</v>
      </c>
      <c r="G8" s="27">
        <f t="shared" si="0"/>
        <v>12502599363.550001</v>
      </c>
      <c r="H8" s="26">
        <f>(G8-'(Q1-Q4) 2019 summary'!F8)/'(Q1-Q4) 2019 summary'!F8*100</f>
        <v>6.8876337291343068</v>
      </c>
      <c r="I8" s="26">
        <f>(F8-'(Q1-Q4) 2019 summary'!E8)/'(Q1-Q4) 2019 summary'!E8*100</f>
        <v>26.844409400891102</v>
      </c>
      <c r="J8" s="26">
        <f t="shared" si="1"/>
        <v>-53.868406952287259</v>
      </c>
    </row>
    <row r="9" spans="1:10" x14ac:dyDescent="0.3">
      <c r="A9" s="25">
        <v>6</v>
      </c>
      <c r="B9" s="24" t="s">
        <v>15</v>
      </c>
      <c r="C9" s="26">
        <v>2875321919</v>
      </c>
      <c r="D9" s="26">
        <v>2510947252</v>
      </c>
      <c r="E9" s="26">
        <v>2939670641</v>
      </c>
      <c r="F9" s="26">
        <v>3854835431</v>
      </c>
      <c r="G9" s="27">
        <f t="shared" si="0"/>
        <v>12180775243</v>
      </c>
      <c r="H9" s="26">
        <f>(G9-'(Q1-Q4) 2019 summary'!F9)/'(Q1-Q4) 2019 summary'!F9*100</f>
        <v>-12.038690851801872</v>
      </c>
      <c r="I9" s="26">
        <f>(F9-'(Q1-Q4) 2019 summary'!E9)/'(Q1-Q4) 2019 summary'!E9*100</f>
        <v>-51.647497462972822</v>
      </c>
      <c r="J9" s="26">
        <f t="shared" si="1"/>
        <v>31.131541650825369</v>
      </c>
    </row>
    <row r="10" spans="1:10" x14ac:dyDescent="0.3">
      <c r="A10" s="25">
        <v>7</v>
      </c>
      <c r="B10" s="24" t="s">
        <v>16</v>
      </c>
      <c r="C10" s="26">
        <v>3618454437.9300003</v>
      </c>
      <c r="D10" s="26">
        <v>1727190494.5799999</v>
      </c>
      <c r="E10" s="26">
        <v>2786962724.1999998</v>
      </c>
      <c r="F10" s="26">
        <v>2331066624.02</v>
      </c>
      <c r="G10" s="27">
        <f t="shared" si="0"/>
        <v>10463674280.73</v>
      </c>
      <c r="H10" s="26">
        <f>(G10-'(Q1-Q4) 2019 summary'!F10)/'(Q1-Q4) 2019 summary'!F10*100</f>
        <v>-41.381553592003591</v>
      </c>
      <c r="I10" s="26">
        <f>(F10-'(Q1-Q4) 2019 summary'!E10)/'(Q1-Q4) 2019 summary'!E10*100</f>
        <v>-20.144974026633378</v>
      </c>
      <c r="J10" s="26">
        <f t="shared" si="1"/>
        <v>-16.358169997084023</v>
      </c>
    </row>
    <row r="11" spans="1:10" x14ac:dyDescent="0.3">
      <c r="A11" s="25">
        <v>8</v>
      </c>
      <c r="B11" s="24" t="s">
        <v>17</v>
      </c>
      <c r="C11" s="26">
        <v>3588565026.6700001</v>
      </c>
      <c r="D11" s="26">
        <v>1790575436</v>
      </c>
      <c r="E11" s="26">
        <v>4015500342</v>
      </c>
      <c r="F11" s="26">
        <v>2183877316</v>
      </c>
      <c r="G11" s="27">
        <f t="shared" si="0"/>
        <v>11578518120.67</v>
      </c>
      <c r="H11" s="26">
        <f>(G11-'(Q1-Q4) 2019 summary'!F11)/'(Q1-Q4) 2019 summary'!F11*100</f>
        <v>41.628947016222519</v>
      </c>
      <c r="I11" s="26">
        <f>(F11-'(Q1-Q4) 2019 summary'!E11)/'(Q1-Q4) 2019 summary'!E11*100</f>
        <v>2.3297205187691876</v>
      </c>
      <c r="J11" s="26">
        <f t="shared" si="1"/>
        <v>-45.613818204476196</v>
      </c>
    </row>
    <row r="12" spans="1:10" x14ac:dyDescent="0.3">
      <c r="A12" s="25">
        <v>9</v>
      </c>
      <c r="B12" s="24" t="s">
        <v>18</v>
      </c>
      <c r="C12" s="26">
        <v>3987951210.9899998</v>
      </c>
      <c r="D12" s="26">
        <v>4062735366.5900002</v>
      </c>
      <c r="E12" s="26">
        <v>4809068498.6099997</v>
      </c>
      <c r="F12" s="26">
        <v>3323586380.1300001</v>
      </c>
      <c r="G12" s="27">
        <f t="shared" si="0"/>
        <v>16183341456.32</v>
      </c>
      <c r="H12" s="26">
        <f>(G12-'(Q1-Q4) 2019 summary'!F12)/'(Q1-Q4) 2019 summary'!F12*100</f>
        <v>-28.382990195389208</v>
      </c>
      <c r="I12" s="26">
        <f>(F12-'(Q1-Q4) 2019 summary'!E12)/'(Q1-Q4) 2019 summary'!E12*100</f>
        <v>11.481753520308548</v>
      </c>
      <c r="J12" s="26">
        <f t="shared" si="1"/>
        <v>-30.889186105570328</v>
      </c>
    </row>
    <row r="13" spans="1:10" x14ac:dyDescent="0.3">
      <c r="A13" s="25">
        <v>10</v>
      </c>
      <c r="B13" s="24" t="s">
        <v>19</v>
      </c>
      <c r="C13" s="26">
        <v>19307298503.900002</v>
      </c>
      <c r="D13" s="26">
        <v>11534986935.77</v>
      </c>
      <c r="E13" s="26">
        <v>14251630534.75</v>
      </c>
      <c r="F13" s="26">
        <v>14638966688.550001</v>
      </c>
      <c r="G13" s="27">
        <f t="shared" si="0"/>
        <v>59732882662.970001</v>
      </c>
      <c r="H13" s="26">
        <f>(G13-'(Q1-Q4) 2019 summary'!F13)/'(Q1-Q4) 2019 summary'!F13*100</f>
        <v>-7.6468867057694832</v>
      </c>
      <c r="I13" s="26">
        <f>(F13-'(Q1-Q4) 2019 summary'!E13)/'(Q1-Q4) 2019 summary'!E13*100</f>
        <v>-3.4926799932585841</v>
      </c>
      <c r="J13" s="26">
        <f t="shared" si="1"/>
        <v>2.7178374632681686</v>
      </c>
    </row>
    <row r="14" spans="1:10" x14ac:dyDescent="0.3">
      <c r="A14" s="25">
        <v>11</v>
      </c>
      <c r="B14" s="24" t="s">
        <v>20</v>
      </c>
      <c r="C14" s="26">
        <v>4645362671.7600002</v>
      </c>
      <c r="D14" s="26">
        <v>1685846166.1199999</v>
      </c>
      <c r="E14" s="26">
        <v>2706197064.0299997</v>
      </c>
      <c r="F14" s="26">
        <v>4553632682.2399998</v>
      </c>
      <c r="G14" s="27">
        <f t="shared" si="0"/>
        <v>13591038584.15</v>
      </c>
      <c r="H14" s="26">
        <f>(G14-'(Q1-Q4) 2019 summary'!F14)/'(Q1-Q4) 2019 summary'!F14*100</f>
        <v>82.300488092396179</v>
      </c>
      <c r="I14" s="26">
        <f>(F14-'(Q1-Q4) 2019 summary'!E14)/'(Q1-Q4) 2019 summary'!E14*100</f>
        <v>150.89673807425055</v>
      </c>
      <c r="J14" s="26">
        <f t="shared" si="1"/>
        <v>68.266854722650763</v>
      </c>
    </row>
    <row r="15" spans="1:10" x14ac:dyDescent="0.3">
      <c r="A15" s="25">
        <v>12</v>
      </c>
      <c r="B15" s="24" t="s">
        <v>21</v>
      </c>
      <c r="C15" s="26">
        <v>9511470251.8500004</v>
      </c>
      <c r="D15" s="26">
        <v>4502506895.2099991</v>
      </c>
      <c r="E15" s="26">
        <v>7877056623.1700001</v>
      </c>
      <c r="F15" s="26">
        <v>5293316964.6700001</v>
      </c>
      <c r="G15" s="27">
        <f t="shared" si="0"/>
        <v>27184350734.900002</v>
      </c>
      <c r="H15" s="26">
        <f>(G15-'(Q1-Q4) 2019 summary'!F15)/'(Q1-Q4) 2019 summary'!F15*100</f>
        <v>-7.7821551393184487</v>
      </c>
      <c r="I15" s="26">
        <f>(F15-'(Q1-Q4) 2019 summary'!E15)/'(Q1-Q4) 2019 summary'!E15*100</f>
        <v>-26.618956460450715</v>
      </c>
      <c r="J15" s="26">
        <f t="shared" si="1"/>
        <v>-32.8008262743732</v>
      </c>
    </row>
    <row r="16" spans="1:10" x14ac:dyDescent="0.3">
      <c r="A16" s="25">
        <v>13</v>
      </c>
      <c r="B16" s="24" t="s">
        <v>22</v>
      </c>
      <c r="C16" s="26">
        <v>1653929226.7999997</v>
      </c>
      <c r="D16" s="26">
        <v>1551323574.46</v>
      </c>
      <c r="E16" s="26">
        <v>2111292839.2000003</v>
      </c>
      <c r="F16" s="26">
        <v>3399914553.3800001</v>
      </c>
      <c r="G16" s="27">
        <f t="shared" si="0"/>
        <v>8716460193.8400002</v>
      </c>
      <c r="H16" s="26">
        <f>(G16-'(Q1-Q4) 2019 summary'!F16)/'(Q1-Q4) 2019 summary'!F16*100</f>
        <v>1.9841700356892498</v>
      </c>
      <c r="I16" s="26">
        <f>(F16-'(Q1-Q4) 2019 summary'!E16)/'(Q1-Q4) 2019 summary'!E16*100</f>
        <v>73.170435485469966</v>
      </c>
      <c r="J16" s="26">
        <f t="shared" si="1"/>
        <v>61.034721960610518</v>
      </c>
    </row>
    <row r="17" spans="1:10" x14ac:dyDescent="0.3">
      <c r="A17" s="25">
        <v>14</v>
      </c>
      <c r="B17" s="24" t="s">
        <v>23</v>
      </c>
      <c r="C17" s="26">
        <v>5953107539</v>
      </c>
      <c r="D17" s="26">
        <v>6309297595</v>
      </c>
      <c r="E17" s="26">
        <v>6258364684</v>
      </c>
      <c r="F17" s="26">
        <v>5129953539</v>
      </c>
      <c r="G17" s="27">
        <f t="shared" si="0"/>
        <v>23650723357</v>
      </c>
      <c r="H17" s="26">
        <f>(G17-'(Q1-Q4) 2019 summary'!F17)/'(Q1-Q4) 2019 summary'!F17*100</f>
        <v>-23.877923547171871</v>
      </c>
      <c r="I17" s="26">
        <f>(F17-'(Q1-Q4) 2019 summary'!E17)/'(Q1-Q4) 2019 summary'!E17*100</f>
        <v>-68.305732316104468</v>
      </c>
      <c r="J17" s="26">
        <f t="shared" si="1"/>
        <v>-18.030447280978553</v>
      </c>
    </row>
    <row r="18" spans="1:10" x14ac:dyDescent="0.3">
      <c r="A18" s="25">
        <v>15</v>
      </c>
      <c r="B18" s="24" t="s">
        <v>24</v>
      </c>
      <c r="C18" s="26">
        <v>1105552555.8900001</v>
      </c>
      <c r="D18" s="26">
        <v>2682397875.9300003</v>
      </c>
      <c r="E18" s="26">
        <v>3133165015.4200001</v>
      </c>
      <c r="F18" s="26">
        <v>1616868480.1900003</v>
      </c>
      <c r="G18" s="27">
        <f t="shared" si="0"/>
        <v>8537983927.4300013</v>
      </c>
      <c r="H18" s="26">
        <f>(G18-'(Q1-Q4) 2019 summary'!F18)/'(Q1-Q4) 2019 summary'!F18*100</f>
        <v>25.502022408109585</v>
      </c>
      <c r="I18" s="26">
        <f>(F18-'(Q1-Q4) 2019 summary'!E18)/'(Q1-Q4) 2019 summary'!E18*100</f>
        <v>-36.910476121561729</v>
      </c>
      <c r="J18" s="26">
        <f t="shared" si="1"/>
        <v>-48.395042321980625</v>
      </c>
    </row>
    <row r="19" spans="1:10" x14ac:dyDescent="0.3">
      <c r="A19" s="25">
        <v>16</v>
      </c>
      <c r="B19" s="24" t="s">
        <v>25</v>
      </c>
      <c r="C19" s="26">
        <v>3084856226.9500003</v>
      </c>
      <c r="D19" s="26">
        <v>4647332503.5</v>
      </c>
      <c r="E19" s="26">
        <v>5101239021.1100006</v>
      </c>
      <c r="F19" s="26">
        <v>4248451233.3699999</v>
      </c>
      <c r="G19" s="27">
        <f t="shared" si="0"/>
        <v>17081878984.93</v>
      </c>
      <c r="H19" s="26">
        <f>(G19-'(Q1-Q4) 2019 summary'!F19)/'(Q1-Q4) 2019 summary'!F19*100</f>
        <v>6.1296116729502383</v>
      </c>
      <c r="I19" s="26">
        <f>(F19-'(Q1-Q4) 2019 summary'!E19)/'(Q1-Q4) 2019 summary'!E19*100</f>
        <v>42.166949944594371</v>
      </c>
      <c r="J19" s="26">
        <f t="shared" si="1"/>
        <v>-16.717267789472036</v>
      </c>
    </row>
    <row r="20" spans="1:10" x14ac:dyDescent="0.3">
      <c r="A20" s="25">
        <v>17</v>
      </c>
      <c r="B20" s="24" t="s">
        <v>26</v>
      </c>
      <c r="C20" s="26">
        <v>1908483249.1100001</v>
      </c>
      <c r="D20" s="26">
        <v>1097145177.6400001</v>
      </c>
      <c r="E20" s="26">
        <v>2667083491.7200003</v>
      </c>
      <c r="F20" s="26">
        <v>2995008689.3099999</v>
      </c>
      <c r="G20" s="27">
        <f t="shared" si="0"/>
        <v>8667720607.7800007</v>
      </c>
      <c r="H20" s="26">
        <f>(G20-'(Q1-Q4) 2019 summary'!F20)/'(Q1-Q4) 2019 summary'!F20*100</f>
        <v>-32.946934082358553</v>
      </c>
      <c r="I20" s="26">
        <f>(F20-'(Q1-Q4) 2019 summary'!E20)/'(Q1-Q4) 2019 summary'!E20*100</f>
        <v>-22.569930931350797</v>
      </c>
      <c r="J20" s="26">
        <f t="shared" si="1"/>
        <v>12.295273042934287</v>
      </c>
    </row>
    <row r="21" spans="1:10" x14ac:dyDescent="0.3">
      <c r="A21" s="25">
        <v>18</v>
      </c>
      <c r="B21" s="24" t="s">
        <v>27</v>
      </c>
      <c r="C21" s="26">
        <v>14436450428.709999</v>
      </c>
      <c r="D21" s="26">
        <v>9789823293.7299995</v>
      </c>
      <c r="E21" s="26">
        <v>9882035966.7199993</v>
      </c>
      <c r="F21" s="26">
        <v>16660213718.18</v>
      </c>
      <c r="G21" s="27">
        <f t="shared" si="0"/>
        <v>50768523407.339996</v>
      </c>
      <c r="H21" s="26">
        <f>(G21-'(Q1-Q4) 2019 summary'!F21)/'(Q1-Q4) 2019 summary'!F21*100</f>
        <v>12.927912367127659</v>
      </c>
      <c r="I21" s="26">
        <f>(F21-'(Q1-Q4) 2019 summary'!E21)/'(Q1-Q4) 2019 summary'!E21*100</f>
        <v>24.538363857782166</v>
      </c>
      <c r="J21" s="26">
        <f t="shared" si="1"/>
        <v>68.59090347664241</v>
      </c>
    </row>
    <row r="22" spans="1:10" x14ac:dyDescent="0.3">
      <c r="A22" s="25">
        <v>19</v>
      </c>
      <c r="B22" s="24" t="s">
        <v>28</v>
      </c>
      <c r="C22" s="26">
        <v>7849616029.5400009</v>
      </c>
      <c r="D22" s="26">
        <v>9659814175.3899994</v>
      </c>
      <c r="E22" s="26">
        <v>5927892654.670001</v>
      </c>
      <c r="F22" s="26">
        <v>8382493852.1399994</v>
      </c>
      <c r="G22" s="27">
        <f t="shared" si="0"/>
        <v>31819816711.740002</v>
      </c>
      <c r="H22" s="26">
        <f>(G22-'(Q1-Q4) 2019 summary'!F22)/'(Q1-Q4) 2019 summary'!F22*100</f>
        <v>-21.613906425723748</v>
      </c>
      <c r="I22" s="26">
        <f>(F22-'(Q1-Q4) 2019 summary'!E22)/'(Q1-Q4) 2019 summary'!E22*100</f>
        <v>-43.316985548334948</v>
      </c>
      <c r="J22" s="26">
        <f t="shared" si="1"/>
        <v>41.407652608828208</v>
      </c>
    </row>
    <row r="23" spans="1:10" x14ac:dyDescent="0.3">
      <c r="A23" s="25">
        <v>20</v>
      </c>
      <c r="B23" s="24" t="s">
        <v>29</v>
      </c>
      <c r="C23" s="26">
        <v>2100368238</v>
      </c>
      <c r="D23" s="26">
        <v>3436455090</v>
      </c>
      <c r="E23" s="26">
        <v>3821337054.6399999</v>
      </c>
      <c r="F23" s="26">
        <v>2041490127.03</v>
      </c>
      <c r="G23" s="27">
        <f t="shared" si="0"/>
        <v>11399650509.67</v>
      </c>
      <c r="H23" s="26">
        <f>(G23-'(Q1-Q4) 2019 summary'!F23)/'(Q1-Q4) 2019 summary'!F23*100</f>
        <v>34.164958168833415</v>
      </c>
      <c r="I23" s="26">
        <f>(F23-'(Q1-Q4) 2019 summary'!E23)/'(Q1-Q4) 2019 summary'!E23*100</f>
        <v>8.175918556330398</v>
      </c>
      <c r="J23" s="26">
        <f t="shared" si="1"/>
        <v>-46.576549049732421</v>
      </c>
    </row>
    <row r="24" spans="1:10" x14ac:dyDescent="0.3">
      <c r="A24" s="25">
        <v>21</v>
      </c>
      <c r="B24" s="24" t="s">
        <v>30</v>
      </c>
      <c r="C24" s="26">
        <v>2240277054.9299998</v>
      </c>
      <c r="D24" s="26">
        <v>2177650273.5699997</v>
      </c>
      <c r="E24" s="26">
        <v>2355704095.7800002</v>
      </c>
      <c r="F24" s="26">
        <v>7004629375.8599997</v>
      </c>
      <c r="G24" s="27">
        <f t="shared" si="0"/>
        <v>13778260800.139999</v>
      </c>
      <c r="H24" s="26">
        <f>(G24-'(Q1-Q4) 2019 summary'!F24)/'(Q1-Q4) 2019 summary'!F24*100</f>
        <v>87.01825157586326</v>
      </c>
      <c r="I24" s="26">
        <f>(F24-'(Q1-Q4) 2019 summary'!E24)/'(Q1-Q4) 2019 summary'!E24*100</f>
        <v>397.83697873874632</v>
      </c>
      <c r="J24" s="26">
        <f t="shared" si="1"/>
        <v>197.34759082891895</v>
      </c>
    </row>
    <row r="25" spans="1:10" x14ac:dyDescent="0.3">
      <c r="A25" s="25">
        <v>22</v>
      </c>
      <c r="B25" s="24" t="s">
        <v>31</v>
      </c>
      <c r="C25" s="26">
        <v>5422559275.3699999</v>
      </c>
      <c r="D25" s="26">
        <v>2012402383.8500001</v>
      </c>
      <c r="E25" s="26">
        <v>4684806300.96</v>
      </c>
      <c r="F25" s="26">
        <v>5238065571.8100004</v>
      </c>
      <c r="G25" s="27">
        <f t="shared" si="0"/>
        <v>17357833531.990002</v>
      </c>
      <c r="H25" s="26">
        <f>(G25-'(Q1-Q4) 2019 summary'!F25)/'(Q1-Q4) 2019 summary'!F25*100</f>
        <v>5.9113160241692064</v>
      </c>
      <c r="I25" s="26">
        <f>(F25-'(Q1-Q4) 2019 summary'!E25)/'(Q1-Q4) 2019 summary'!E25*100</f>
        <v>37.619708497488652</v>
      </c>
      <c r="J25" s="26">
        <f t="shared" si="1"/>
        <v>11.809650929145731</v>
      </c>
    </row>
    <row r="26" spans="1:10" x14ac:dyDescent="0.3">
      <c r="A26" s="25">
        <v>23</v>
      </c>
      <c r="B26" s="24" t="s">
        <v>32</v>
      </c>
      <c r="C26" s="26">
        <v>7219966479.6572227</v>
      </c>
      <c r="D26" s="26">
        <v>2140787045.9450002</v>
      </c>
      <c r="E26" s="26">
        <v>4016450288.6199999</v>
      </c>
      <c r="F26" s="26">
        <v>6227099973.4186049</v>
      </c>
      <c r="G26" s="27">
        <f t="shared" si="0"/>
        <v>19604303787.640827</v>
      </c>
      <c r="H26" s="26">
        <f>(G26-'(Q1-Q4) 2019 summary'!F26)/'(Q1-Q4) 2019 summary'!F26*100</f>
        <v>-36.031338787617592</v>
      </c>
      <c r="I26" s="26">
        <f>(F26-'(Q1-Q4) 2019 summary'!E26)/'(Q1-Q4) 2019 summary'!E26*100</f>
        <v>-6.3021130911368646</v>
      </c>
      <c r="J26" s="26">
        <f t="shared" si="1"/>
        <v>55.039886614858503</v>
      </c>
    </row>
    <row r="27" spans="1:10" x14ac:dyDescent="0.3">
      <c r="A27" s="25">
        <v>24</v>
      </c>
      <c r="B27" s="24" t="s">
        <v>33</v>
      </c>
      <c r="C27" s="26">
        <v>114001937792.75999</v>
      </c>
      <c r="D27" s="26">
        <v>90512191148.020004</v>
      </c>
      <c r="E27" s="26">
        <v>107844777074.91</v>
      </c>
      <c r="F27" s="26">
        <v>106629681881.42</v>
      </c>
      <c r="G27" s="27">
        <f t="shared" si="0"/>
        <v>418988587897.10999</v>
      </c>
      <c r="H27" s="26">
        <f>(G27-'(Q1-Q4) 2019 summary'!F27)/'(Q1-Q4) 2019 summary'!F27*100</f>
        <v>5.0801864112754389</v>
      </c>
      <c r="I27" s="26">
        <f>(F27-'(Q1-Q4) 2019 summary'!E27)/'(Q1-Q4) 2019 summary'!E27*100</f>
        <v>4.9134633866761677</v>
      </c>
      <c r="J27" s="26">
        <f t="shared" si="1"/>
        <v>-1.1267075016956907</v>
      </c>
    </row>
    <row r="28" spans="1:10" x14ac:dyDescent="0.3">
      <c r="A28" s="25">
        <v>25</v>
      </c>
      <c r="B28" s="24" t="s">
        <v>34</v>
      </c>
      <c r="C28" s="26">
        <v>3034354502.96</v>
      </c>
      <c r="D28" s="26">
        <v>2866124878.6799998</v>
      </c>
      <c r="E28" s="26">
        <v>3968043007.3099995</v>
      </c>
      <c r="F28" s="26">
        <v>2608216261.1999998</v>
      </c>
      <c r="G28" s="27">
        <f t="shared" si="0"/>
        <v>12476738650.149998</v>
      </c>
      <c r="H28" s="26">
        <f>(G28-'(Q1-Q4) 2019 summary'!F28)/'(Q1-Q4) 2019 summary'!F28*100</f>
        <v>14.899555072804951</v>
      </c>
      <c r="I28" s="26">
        <f>(F28-'(Q1-Q4) 2019 summary'!E28)/'(Q1-Q4) 2019 summary'!E28*100</f>
        <v>-13.33807802486357</v>
      </c>
      <c r="J28" s="26">
        <f t="shared" si="1"/>
        <v>-34.269455840193835</v>
      </c>
    </row>
    <row r="29" spans="1:10" x14ac:dyDescent="0.3">
      <c r="A29" s="25">
        <v>26</v>
      </c>
      <c r="B29" s="24" t="s">
        <v>35</v>
      </c>
      <c r="C29" s="26">
        <v>1898790161.1199999</v>
      </c>
      <c r="D29" s="26">
        <v>2119100504.73</v>
      </c>
      <c r="E29" s="26">
        <v>4539576409.4099998</v>
      </c>
      <c r="F29" s="26">
        <v>1966814845.9099998</v>
      </c>
      <c r="G29" s="27">
        <f t="shared" si="0"/>
        <v>10524281921.17</v>
      </c>
      <c r="H29" s="26">
        <f>(G29-'(Q1-Q4) 2019 summary'!F29)/'(Q1-Q4) 2019 summary'!F29*100</f>
        <v>-17.553834016063501</v>
      </c>
      <c r="I29" s="26">
        <f>(F29-'(Q1-Q4) 2019 summary'!E29)/'(Q1-Q4) 2019 summary'!E29*100</f>
        <v>31.274893783806924</v>
      </c>
      <c r="J29" s="26">
        <f t="shared" si="1"/>
        <v>-56.674044700888224</v>
      </c>
    </row>
    <row r="30" spans="1:10" x14ac:dyDescent="0.3">
      <c r="A30" s="25">
        <v>27</v>
      </c>
      <c r="B30" s="24" t="s">
        <v>36</v>
      </c>
      <c r="C30" s="26">
        <v>14615400746.230001</v>
      </c>
      <c r="D30" s="26">
        <v>9069046778.5099983</v>
      </c>
      <c r="E30" s="26">
        <v>14050107657.940001</v>
      </c>
      <c r="F30" s="26">
        <v>13015040667.390001</v>
      </c>
      <c r="G30" s="27">
        <f t="shared" si="0"/>
        <v>50749595850.07</v>
      </c>
      <c r="H30" s="26">
        <f>(G30-'(Q1-Q4) 2019 summary'!F30)/'(Q1-Q4) 2019 summary'!F30*100</f>
        <v>-28.443679940017187</v>
      </c>
      <c r="I30" s="26">
        <f>(F30-'(Q1-Q4) 2019 summary'!E30)/'(Q1-Q4) 2019 summary'!E30*100</f>
        <v>-27.904963355057372</v>
      </c>
      <c r="J30" s="26">
        <f t="shared" si="1"/>
        <v>-7.3669683944739166</v>
      </c>
    </row>
    <row r="31" spans="1:10" x14ac:dyDescent="0.3">
      <c r="A31" s="25">
        <v>28</v>
      </c>
      <c r="B31" s="24" t="s">
        <v>37</v>
      </c>
      <c r="C31" s="26">
        <v>8163782718.2399998</v>
      </c>
      <c r="D31" s="26">
        <v>5419063997.5900002</v>
      </c>
      <c r="E31" s="26">
        <v>5788953777.1400003</v>
      </c>
      <c r="F31" s="26">
        <v>5476665699.9099998</v>
      </c>
      <c r="G31" s="27">
        <f t="shared" si="0"/>
        <v>24848466192.880001</v>
      </c>
      <c r="H31" s="26">
        <f>(G31-'(Q1-Q4) 2019 summary'!F31)/'(Q1-Q4) 2019 summary'!F31*100</f>
        <v>-17.545249678511109</v>
      </c>
      <c r="I31" s="26">
        <f>(F31-'(Q1-Q4) 2019 summary'!E31)/'(Q1-Q4) 2019 summary'!E31*100</f>
        <v>-2.1954340894569175</v>
      </c>
      <c r="J31" s="26">
        <f t="shared" si="1"/>
        <v>-5.3945512307110635</v>
      </c>
    </row>
    <row r="32" spans="1:10" x14ac:dyDescent="0.3">
      <c r="A32" s="25">
        <v>29</v>
      </c>
      <c r="B32" s="24" t="s">
        <v>38</v>
      </c>
      <c r="C32" s="26">
        <v>7457594276.8600006</v>
      </c>
      <c r="D32" s="26">
        <v>2290150076.6000004</v>
      </c>
      <c r="E32" s="26">
        <v>5947823877.1399994</v>
      </c>
      <c r="F32" s="26">
        <v>3972803685.4099998</v>
      </c>
      <c r="G32" s="27">
        <f t="shared" si="0"/>
        <v>19668371916.010002</v>
      </c>
      <c r="H32" s="26">
        <f>(G32-'(Q1-Q4) 2019 summary'!F32)/'(Q1-Q4) 2019 summary'!F32*100</f>
        <v>9.7418756756943399</v>
      </c>
      <c r="I32" s="26">
        <f>(F32-'(Q1-Q4) 2019 summary'!E32)/'(Q1-Q4) 2019 summary'!E32*100</f>
        <v>5.422977204496001</v>
      </c>
      <c r="J32" s="26">
        <f t="shared" si="1"/>
        <v>-33.205761174617777</v>
      </c>
    </row>
    <row r="33" spans="1:10" x14ac:dyDescent="0.3">
      <c r="A33" s="25">
        <v>30</v>
      </c>
      <c r="B33" s="24" t="s">
        <v>39</v>
      </c>
      <c r="C33" s="26">
        <v>7354436956.6700001</v>
      </c>
      <c r="D33" s="26">
        <v>10419154582.32</v>
      </c>
      <c r="E33" s="26">
        <v>12553851418.259998</v>
      </c>
      <c r="F33" s="26">
        <v>7715290079.2200003</v>
      </c>
      <c r="G33" s="27">
        <f t="shared" si="0"/>
        <v>38042733036.469994</v>
      </c>
      <c r="H33" s="26">
        <f>(G33-'(Q1-Q4) 2019 summary'!F33)/'(Q1-Q4) 2019 summary'!F33*100</f>
        <v>42.23464600883927</v>
      </c>
      <c r="I33" s="26">
        <f>(F33-'(Q1-Q4) 2019 summary'!E33)/'(Q1-Q4) 2019 summary'!E33*100</f>
        <v>14.43442754582561</v>
      </c>
      <c r="J33" s="26">
        <f t="shared" si="1"/>
        <v>-38.542445484117707</v>
      </c>
    </row>
    <row r="34" spans="1:10" x14ac:dyDescent="0.3">
      <c r="A34" s="25">
        <v>31</v>
      </c>
      <c r="B34" s="24" t="s">
        <v>40</v>
      </c>
      <c r="C34" s="26">
        <v>7203329641.6100006</v>
      </c>
      <c r="D34" s="26">
        <v>2196735606.1100001</v>
      </c>
      <c r="E34" s="26">
        <v>7046895357.2700014</v>
      </c>
      <c r="F34" s="26">
        <v>2675415196.6000004</v>
      </c>
      <c r="G34" s="27">
        <f t="shared" si="0"/>
        <v>19122375801.590004</v>
      </c>
      <c r="H34" s="26">
        <f>(G34-'(Q1-Q4) 2019 summary'!F34)/'(Q1-Q4) 2019 summary'!F34*100</f>
        <v>16.033048033177415</v>
      </c>
      <c r="I34" s="26">
        <f>(F34-'(Q1-Q4) 2019 summary'!E34)/'(Q1-Q4) 2019 summary'!E34*100</f>
        <v>-27.61042719300341</v>
      </c>
      <c r="J34" s="26">
        <f t="shared" si="1"/>
        <v>-62.034129060255147</v>
      </c>
    </row>
    <row r="35" spans="1:10" x14ac:dyDescent="0.3">
      <c r="A35" s="25">
        <v>32</v>
      </c>
      <c r="B35" s="24" t="s">
        <v>41</v>
      </c>
      <c r="C35" s="26">
        <v>36646296724.889999</v>
      </c>
      <c r="D35" s="26">
        <v>27940686367.219997</v>
      </c>
      <c r="E35" s="26">
        <v>27422705080.199997</v>
      </c>
      <c r="F35" s="26">
        <v>25180041072.98</v>
      </c>
      <c r="G35" s="27">
        <f t="shared" si="0"/>
        <v>117189729245.28999</v>
      </c>
      <c r="H35" s="26">
        <f>(G35-'(Q1-Q4) 2019 summary'!F35)/'(Q1-Q4) 2019 summary'!F35*100</f>
        <v>-16.530785351877011</v>
      </c>
      <c r="I35" s="26">
        <f>(F35-'(Q1-Q4) 2019 summary'!E35)/'(Q1-Q4) 2019 summary'!E35*100</f>
        <v>-24.548927747108113</v>
      </c>
      <c r="J35" s="26">
        <f t="shared" si="1"/>
        <v>-8.1781283088635437</v>
      </c>
    </row>
    <row r="36" spans="1:10" x14ac:dyDescent="0.3">
      <c r="A36" s="25">
        <v>33</v>
      </c>
      <c r="B36" s="24" t="s">
        <v>42</v>
      </c>
      <c r="C36" s="26">
        <v>1580684737.8699999</v>
      </c>
      <c r="D36" s="26">
        <v>2959090898.9400001</v>
      </c>
      <c r="E36" s="26">
        <v>3503142180.3799996</v>
      </c>
      <c r="F36" s="26">
        <v>3753909311</v>
      </c>
      <c r="G36" s="27">
        <f t="shared" si="0"/>
        <v>11796827128.189999</v>
      </c>
      <c r="H36" s="26">
        <f>(G36-'(Q1-Q4) 2019 summary'!F36)/'(Q1-Q4) 2019 summary'!F36*100</f>
        <v>-37.928076477644105</v>
      </c>
      <c r="I36" s="26">
        <f>(F36-'(Q1-Q4) 2019 summary'!E36)/'(Q1-Q4) 2019 summary'!E36*100</f>
        <v>-19.257102119448671</v>
      </c>
      <c r="J36" s="26">
        <f t="shared" si="1"/>
        <v>7.1583486398145189</v>
      </c>
    </row>
    <row r="37" spans="1:10" x14ac:dyDescent="0.3">
      <c r="A37" s="25">
        <v>34</v>
      </c>
      <c r="B37" s="24" t="s">
        <v>43</v>
      </c>
      <c r="C37" s="26">
        <v>2349489843.3099999</v>
      </c>
      <c r="D37" s="26">
        <v>1711490436.6599998</v>
      </c>
      <c r="E37" s="26">
        <v>2378226651.2400002</v>
      </c>
      <c r="F37" s="26">
        <v>1675766211.9300001</v>
      </c>
      <c r="G37" s="27">
        <f t="shared" si="0"/>
        <v>8114973143.1400003</v>
      </c>
      <c r="H37" s="26">
        <f>(G37-'(Q1-Q4) 2019 summary'!F37)/'(Q1-Q4) 2019 summary'!F37*100</f>
        <v>24.213086203899479</v>
      </c>
      <c r="I37" s="26">
        <f>(F37-'(Q1-Q4) 2019 summary'!E37)/'(Q1-Q4) 2019 summary'!E37*100</f>
        <v>-7.4622648979867572</v>
      </c>
      <c r="J37" s="26">
        <f t="shared" si="1"/>
        <v>-29.537152774893823</v>
      </c>
    </row>
    <row r="38" spans="1:10" x14ac:dyDescent="0.3">
      <c r="A38" s="25">
        <v>35</v>
      </c>
      <c r="B38" s="24" t="s">
        <v>44</v>
      </c>
      <c r="C38" s="26">
        <v>1961750365.9200001</v>
      </c>
      <c r="D38" s="26">
        <v>1961750365.9200001</v>
      </c>
      <c r="E38" s="26">
        <v>2666387351.1700001</v>
      </c>
      <c r="F38" s="26">
        <v>1189743092.53</v>
      </c>
      <c r="G38" s="27">
        <f t="shared" si="0"/>
        <v>7779631175.54</v>
      </c>
      <c r="H38" s="26">
        <f>(G38-'(Q1-Q4) 2019 summary'!F38)/'(Q1-Q4) 2019 summary'!F38*100</f>
        <v>-7.8748577587471846</v>
      </c>
      <c r="I38" s="26">
        <f>(F38-'(Q1-Q4) 2019 summary'!E38)/'(Q1-Q4) 2019 summary'!E38*100</f>
        <v>-76.67788491432286</v>
      </c>
      <c r="J38" s="26">
        <f t="shared" si="1"/>
        <v>-55.37996037942704</v>
      </c>
    </row>
    <row r="39" spans="1:10" x14ac:dyDescent="0.3">
      <c r="A39" s="25">
        <v>36</v>
      </c>
      <c r="B39" s="24" t="s">
        <v>45</v>
      </c>
      <c r="C39" s="26">
        <v>3571750813.1900001</v>
      </c>
      <c r="D39" s="26">
        <v>3517239713.6100001</v>
      </c>
      <c r="E39" s="26">
        <v>5182843782.8800001</v>
      </c>
      <c r="F39" s="26">
        <v>6227417781.9300003</v>
      </c>
      <c r="G39" s="27">
        <f t="shared" si="0"/>
        <v>18499252091.610001</v>
      </c>
      <c r="H39" s="26">
        <f>(G39-'(Q1-Q4) 2019 summary'!F39)/'(Q1-Q4) 2019 summary'!F39*100</f>
        <v>20.00000007717934</v>
      </c>
      <c r="I39" s="26">
        <f>(F39-'(Q1-Q4) 2019 summary'!E39)/'(Q1-Q4) 2019 summary'!E39*100</f>
        <v>29.116940053669715</v>
      </c>
      <c r="J39" s="26">
        <f t="shared" si="1"/>
        <v>20.154456564954611</v>
      </c>
    </row>
    <row r="40" spans="1:10" x14ac:dyDescent="0.3">
      <c r="A40" s="25">
        <v>37</v>
      </c>
      <c r="B40" s="24" t="s">
        <v>46</v>
      </c>
      <c r="C40" s="26">
        <v>24256358093.23</v>
      </c>
      <c r="D40" s="26">
        <v>18525511874.23</v>
      </c>
      <c r="E40" s="26">
        <v>20823240054.130001</v>
      </c>
      <c r="F40" s="26">
        <v>28454590875.830002</v>
      </c>
      <c r="G40" s="27">
        <f t="shared" si="0"/>
        <v>92059700897.419998</v>
      </c>
      <c r="H40" s="26">
        <f>(G40-'(Q1-Q4) 2019 summary'!F40)/'(Q1-Q4) 2019 summary'!F40*100</f>
        <v>23.463705851945669</v>
      </c>
      <c r="I40" s="26">
        <f>(F40-'(Q1-Q4) 2019 summary'!E40)/'(Q1-Q4) 2019 summary'!E40*100</f>
        <v>51.022327260085873</v>
      </c>
      <c r="J40" s="26">
        <f t="shared" si="1"/>
        <v>36.648239187860817</v>
      </c>
    </row>
    <row r="41" spans="1:10" s="30" customFormat="1" x14ac:dyDescent="0.3">
      <c r="A41" s="28"/>
      <c r="B41" s="28" t="s">
        <v>47</v>
      </c>
      <c r="C41" s="29">
        <f>SUM(C4:C40)</f>
        <v>362378145771.15717</v>
      </c>
      <c r="D41" s="29">
        <f t="shared" ref="D41:G41" si="2">SUM(D4:D40)</f>
        <v>269879502447.38504</v>
      </c>
      <c r="E41" s="29">
        <f t="shared" si="2"/>
        <v>338568539998.89001</v>
      </c>
      <c r="F41" s="29">
        <f t="shared" si="2"/>
        <v>335248831882.48871</v>
      </c>
      <c r="G41" s="29">
        <f t="shared" si="2"/>
        <v>1306075020099.9207</v>
      </c>
      <c r="H41" s="26">
        <f>(G41-'(Q1-Q4) 2019 summary'!F41)/'(Q1-Q4) 2019 summary'!F41*100</f>
        <v>-1.9265229798867374</v>
      </c>
      <c r="I41" s="26">
        <f>(F41-'(Q1-Q4) 2019 summary'!E41)/'(Q1-Q4) 2019 summary'!E41*100</f>
        <v>-3.1635902509454188</v>
      </c>
      <c r="J41" s="26">
        <f t="shared" si="1"/>
        <v>-0.98051287234549012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418D-5595-4456-A4E0-B1446C3E6FA5}">
  <dimension ref="A1:I40"/>
  <sheetViews>
    <sheetView view="pageBreakPreview" zoomScale="75" zoomScaleNormal="70" zoomScaleSheetLayoutView="75" workbookViewId="0">
      <selection activeCell="J1" sqref="J1:K1048576"/>
    </sheetView>
  </sheetViews>
  <sheetFormatPr defaultRowHeight="14.4" x14ac:dyDescent="0.3"/>
  <cols>
    <col min="2" max="2" width="13.44140625" bestFit="1" customWidth="1"/>
    <col min="3" max="3" width="25.109375" customWidth="1"/>
    <col min="4" max="5" width="22.88671875" bestFit="1" customWidth="1"/>
    <col min="6" max="6" width="24.109375" bestFit="1" customWidth="1"/>
    <col min="7" max="7" width="26.44140625" bestFit="1" customWidth="1"/>
    <col min="8" max="8" width="24.109375" bestFit="1" customWidth="1"/>
    <col min="9" max="9" width="26.44140625" bestFit="1" customWidth="1"/>
  </cols>
  <sheetData>
    <row r="1" spans="1:9" ht="22.65" customHeight="1" x14ac:dyDescent="0.35">
      <c r="A1" s="129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 x14ac:dyDescent="0.3">
      <c r="A2" s="11" t="s">
        <v>1</v>
      </c>
      <c r="B2" s="12" t="s">
        <v>2</v>
      </c>
      <c r="C2" s="12" t="s">
        <v>3</v>
      </c>
      <c r="D2" s="13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1" t="s">
        <v>9</v>
      </c>
    </row>
    <row r="3" spans="1:9" ht="17.100000000000001" customHeight="1" x14ac:dyDescent="0.3">
      <c r="A3" s="14">
        <v>1</v>
      </c>
      <c r="B3" s="15" t="s">
        <v>10</v>
      </c>
      <c r="C3" s="16">
        <f>'[1]2020 Full Year_Final'!C5+'[1]2020 Full Year_Final'!K5+'[1]2020 Full Year_Final'!T5+'[1]2020 Full Year_Final'!AB5</f>
        <v>8000051099.0200005</v>
      </c>
      <c r="D3" s="16">
        <f>'[1]2020 Full Year_Final'!D5+'[1]2020 Full Year_Final'!L5+'[1]2020 Full Year_Final'!U5+'[1]2020 Full Year_Final'!AC5</f>
        <v>232449684.41</v>
      </c>
      <c r="E3" s="16">
        <f>'[1]2020 Full Year_Final'!E5+'[1]2020 Full Year_Final'!M5+'[1]2020 Full Year_Final'!V5+'[1]2020 Full Year_Final'!AD5</f>
        <v>298789357.81999999</v>
      </c>
      <c r="F3" s="16">
        <f>'[1]2020 Full Year_Final'!F5+'[1]2020 Full Year_Final'!N5+'[1]2020 Full Year_Final'!W5+'[1]2020 Full Year_Final'!AE5</f>
        <v>2675912625.5999999</v>
      </c>
      <c r="G3" s="16">
        <f t="shared" ref="G3:G39" si="0">SUM(C3:F3)</f>
        <v>11207202766.85</v>
      </c>
      <c r="H3" s="16">
        <f>'[1]2020 Full Year_Final'!H5+'[1]2020 Full Year_Final'!P5+'[1]2020 Full Year_Final'!Y5+'[1]2020 Full Year_Final'!AG5</f>
        <v>3169668555.4499998</v>
      </c>
      <c r="I3" s="16">
        <f t="shared" ref="I3:I39" si="1">G3+H3</f>
        <v>14376871322.299999</v>
      </c>
    </row>
    <row r="4" spans="1:9" ht="17.100000000000001" customHeight="1" x14ac:dyDescent="0.3">
      <c r="A4" s="14">
        <v>2</v>
      </c>
      <c r="B4" s="15" t="s">
        <v>11</v>
      </c>
      <c r="C4" s="16">
        <f>'[1]2020 Full Year_Final'!C6+'[1]2020 Full Year_Final'!K6+'[1]2020 Full Year_Final'!T6+'[1]2020 Full Year_Final'!AB6</f>
        <v>5610830438.3500004</v>
      </c>
      <c r="D4" s="16">
        <f>'[1]2020 Full Year_Final'!D6+'[1]2020 Full Year_Final'!L6+'[1]2020 Full Year_Final'!U6+'[1]2020 Full Year_Final'!AC6</f>
        <v>60082278.459999993</v>
      </c>
      <c r="E4" s="16">
        <f>'[1]2020 Full Year_Final'!E6+'[1]2020 Full Year_Final'!M6+'[1]2020 Full Year_Final'!V6+'[1]2020 Full Year_Final'!AD6</f>
        <v>202804546.20999998</v>
      </c>
      <c r="F4" s="16">
        <f>'[1]2020 Full Year_Final'!F6+'[1]2020 Full Year_Final'!N6+'[1]2020 Full Year_Final'!W6+'[1]2020 Full Year_Final'!AE6</f>
        <v>816167152.41000009</v>
      </c>
      <c r="G4" s="16">
        <f t="shared" si="0"/>
        <v>6689884415.4300003</v>
      </c>
      <c r="H4" s="16">
        <f>'[1]2020 Full Year_Final'!H6+'[1]2020 Full Year_Final'!P6+'[1]2020 Full Year_Final'!Y6+'[1]2020 Full Year_Final'!AG6</f>
        <v>1639986291.2199998</v>
      </c>
      <c r="I4" s="16">
        <f t="shared" si="1"/>
        <v>8329870706.6499996</v>
      </c>
    </row>
    <row r="5" spans="1:9" ht="17.100000000000001" customHeight="1" x14ac:dyDescent="0.3">
      <c r="A5" s="14">
        <v>3</v>
      </c>
      <c r="B5" s="15" t="s">
        <v>12</v>
      </c>
      <c r="C5" s="16">
        <f>'[1]2020 Full Year_Final'!C7+'[1]2020 Full Year_Final'!K7+'[1]2020 Full Year_Final'!T7+'[1]2020 Full Year_Final'!AB7</f>
        <v>23356264532.880001</v>
      </c>
      <c r="D5" s="16">
        <f>'[1]2020 Full Year_Final'!D7+'[1]2020 Full Year_Final'!L7+'[1]2020 Full Year_Final'!U7+'[1]2020 Full Year_Final'!AC7</f>
        <v>124261411.36</v>
      </c>
      <c r="E5" s="16">
        <f>'[1]2020 Full Year_Final'!E7+'[1]2020 Full Year_Final'!M7+'[1]2020 Full Year_Final'!V7+'[1]2020 Full Year_Final'!AD7</f>
        <v>306036348</v>
      </c>
      <c r="F5" s="16">
        <f>'[1]2020 Full Year_Final'!F7+'[1]2020 Full Year_Final'!N7+'[1]2020 Full Year_Final'!W7+'[1]2020 Full Year_Final'!AE7</f>
        <v>2968324082.6400003</v>
      </c>
      <c r="G5" s="16">
        <f t="shared" si="0"/>
        <v>26754886374.880001</v>
      </c>
      <c r="H5" s="16">
        <f>'[1]2020 Full Year_Final'!H7+'[1]2020 Full Year_Final'!P7+'[1]2020 Full Year_Final'!Y7+'[1]2020 Full Year_Final'!AG7</f>
        <v>3941883903.1800003</v>
      </c>
      <c r="I5" s="16">
        <f t="shared" si="1"/>
        <v>30696770278.060001</v>
      </c>
    </row>
    <row r="6" spans="1:9" ht="17.100000000000001" customHeight="1" x14ac:dyDescent="0.3">
      <c r="A6" s="14">
        <v>4</v>
      </c>
      <c r="B6" s="15" t="s">
        <v>13</v>
      </c>
      <c r="C6" s="16">
        <f>'[1]2020 Full Year_Final'!C8+'[1]2020 Full Year_Final'!K8+'[1]2020 Full Year_Final'!T8+'[1]2020 Full Year_Final'!AB8</f>
        <v>10599110883.460001</v>
      </c>
      <c r="D6" s="16">
        <f>'[1]2020 Full Year_Final'!D8+'[1]2020 Full Year_Final'!L8+'[1]2020 Full Year_Final'!U8+'[1]2020 Full Year_Final'!AC8</f>
        <v>666033749.59000003</v>
      </c>
      <c r="E6" s="16">
        <f>'[1]2020 Full Year_Final'!E8+'[1]2020 Full Year_Final'!M8+'[1]2020 Full Year_Final'!V8+'[1]2020 Full Year_Final'!AD8</f>
        <v>871193975</v>
      </c>
      <c r="F6" s="16">
        <f>'[1]2020 Full Year_Final'!F8+'[1]2020 Full Year_Final'!N8+'[1]2020 Full Year_Final'!W8+'[1]2020 Full Year_Final'!AE8</f>
        <v>3712929823.8299999</v>
      </c>
      <c r="G6" s="16">
        <f t="shared" si="0"/>
        <v>15849268431.880001</v>
      </c>
      <c r="H6" s="16">
        <f>'[1]2020 Full Year_Final'!H8+'[1]2020 Full Year_Final'!P8+'[1]2020 Full Year_Final'!Y8+'[1]2020 Full Year_Final'!AG8</f>
        <v>12160638148.599998</v>
      </c>
      <c r="I6" s="16">
        <f t="shared" si="1"/>
        <v>28009906580.48</v>
      </c>
    </row>
    <row r="7" spans="1:9" ht="17.100000000000001" customHeight="1" x14ac:dyDescent="0.3">
      <c r="A7" s="14">
        <v>5</v>
      </c>
      <c r="B7" s="15" t="s">
        <v>14</v>
      </c>
      <c r="C7" s="16">
        <f>'[1]2020 Full Year_Final'!C9+'[1]2020 Full Year_Final'!K9+'[1]2020 Full Year_Final'!T9+'[1]2020 Full Year_Final'!AB9</f>
        <v>11679914905.92</v>
      </c>
      <c r="D7" s="16">
        <f>'[1]2020 Full Year_Final'!D9+'[1]2020 Full Year_Final'!L9+'[1]2020 Full Year_Final'!U9+'[1]2020 Full Year_Final'!AC9</f>
        <v>283969814.23000002</v>
      </c>
      <c r="E7" s="16">
        <f>'[1]2020 Full Year_Final'!E9+'[1]2020 Full Year_Final'!M9+'[1]2020 Full Year_Final'!V9+'[1]2020 Full Year_Final'!AD9</f>
        <v>96850093.530000001</v>
      </c>
      <c r="F7" s="16">
        <f>'[1]2020 Full Year_Final'!F9+'[1]2020 Full Year_Final'!N9+'[1]2020 Full Year_Final'!W9+'[1]2020 Full Year_Final'!AE9</f>
        <v>303355230.14999998</v>
      </c>
      <c r="G7" s="16">
        <f t="shared" si="0"/>
        <v>12364090043.83</v>
      </c>
      <c r="H7" s="16">
        <f>'[1]2020 Full Year_Final'!H9+'[1]2020 Full Year_Final'!P9+'[1]2020 Full Year_Final'!Y9+'[1]2020 Full Year_Final'!AG9</f>
        <v>138509319.72</v>
      </c>
      <c r="I7" s="16">
        <f t="shared" si="1"/>
        <v>12502599363.549999</v>
      </c>
    </row>
    <row r="8" spans="1:9" ht="17.100000000000001" customHeight="1" x14ac:dyDescent="0.3">
      <c r="A8" s="14">
        <v>6</v>
      </c>
      <c r="B8" s="15" t="s">
        <v>15</v>
      </c>
      <c r="C8" s="16">
        <f>'[1]2020 Full Year_Final'!C10+'[1]2020 Full Year_Final'!K10+'[1]2020 Full Year_Final'!T10+'[1]2020 Full Year_Final'!AB10</f>
        <v>10950276725</v>
      </c>
      <c r="D8" s="16">
        <f>'[1]2020 Full Year_Final'!D10+'[1]2020 Full Year_Final'!L10+'[1]2020 Full Year_Final'!U10+'[1]2020 Full Year_Final'!AC10</f>
        <v>56733473</v>
      </c>
      <c r="E8" s="16">
        <f>'[1]2020 Full Year_Final'!E10+'[1]2020 Full Year_Final'!M10+'[1]2020 Full Year_Final'!V10+'[1]2020 Full Year_Final'!AD10</f>
        <v>61563432</v>
      </c>
      <c r="F8" s="16">
        <f>'[1]2020 Full Year_Final'!F10+'[1]2020 Full Year_Final'!N10+'[1]2020 Full Year_Final'!W10+'[1]2020 Full Year_Final'!AE10</f>
        <v>939065581</v>
      </c>
      <c r="G8" s="16">
        <f t="shared" si="0"/>
        <v>12007639211</v>
      </c>
      <c r="H8" s="16">
        <f>'[1]2020 Full Year_Final'!H10+'[1]2020 Full Year_Final'!P10+'[1]2020 Full Year_Final'!Y10+'[1]2020 Full Year_Final'!AG10</f>
        <v>173136032</v>
      </c>
      <c r="I8" s="16">
        <f t="shared" si="1"/>
        <v>12180775243</v>
      </c>
    </row>
    <row r="9" spans="1:9" ht="17.100000000000001" customHeight="1" x14ac:dyDescent="0.3">
      <c r="A9" s="14">
        <v>7</v>
      </c>
      <c r="B9" s="15" t="s">
        <v>16</v>
      </c>
      <c r="C9" s="16">
        <f>'[1]2020 Full Year_Final'!C11+'[1]2020 Full Year_Final'!K11+'[1]2020 Full Year_Final'!T11+'[1]2020 Full Year_Final'!AB11</f>
        <v>7502187471.8199997</v>
      </c>
      <c r="D9" s="16">
        <f>'[1]2020 Full Year_Final'!D11+'[1]2020 Full Year_Final'!L11+'[1]2020 Full Year_Final'!U11+'[1]2020 Full Year_Final'!AC11</f>
        <v>439819785.47000003</v>
      </c>
      <c r="E9" s="16">
        <f>'[1]2020 Full Year_Final'!E11+'[1]2020 Full Year_Final'!M11+'[1]2020 Full Year_Final'!V11+'[1]2020 Full Year_Final'!AD11</f>
        <v>196770841</v>
      </c>
      <c r="F9" s="16">
        <f>'[1]2020 Full Year_Final'!F11+'[1]2020 Full Year_Final'!N11+'[1]2020 Full Year_Final'!W11+'[1]2020 Full Year_Final'!AE11</f>
        <v>33640433.32</v>
      </c>
      <c r="G9" s="16">
        <f t="shared" si="0"/>
        <v>8172418531.6099997</v>
      </c>
      <c r="H9" s="16">
        <f>'[1]2020 Full Year_Final'!H11+'[1]2020 Full Year_Final'!P11+'[1]2020 Full Year_Final'!Y11+'[1]2020 Full Year_Final'!AG11</f>
        <v>2291255749.1199999</v>
      </c>
      <c r="I9" s="16">
        <f t="shared" si="1"/>
        <v>10463674280.73</v>
      </c>
    </row>
    <row r="10" spans="1:9" ht="17.100000000000001" customHeight="1" x14ac:dyDescent="0.3">
      <c r="A10" s="14">
        <v>8</v>
      </c>
      <c r="B10" s="15" t="s">
        <v>17</v>
      </c>
      <c r="C10" s="16">
        <f>'[1]2020 Full Year_Final'!C12+'[1]2020 Full Year_Final'!K12+'[1]2020 Full Year_Final'!T12+'[1]2020 Full Year_Final'!AB12</f>
        <v>8888884582.4300003</v>
      </c>
      <c r="D10" s="16">
        <f>'[1]2020 Full Year_Final'!D12+'[1]2020 Full Year_Final'!L12+'[1]2020 Full Year_Final'!U12+'[1]2020 Full Year_Final'!AC12</f>
        <v>1042626657.49</v>
      </c>
      <c r="E10" s="16">
        <f>'[1]2020 Full Year_Final'!E12+'[1]2020 Full Year_Final'!M12+'[1]2020 Full Year_Final'!V12+'[1]2020 Full Year_Final'!AD12</f>
        <v>158246995</v>
      </c>
      <c r="F10" s="16">
        <f>'[1]2020 Full Year_Final'!F12+'[1]2020 Full Year_Final'!N12+'[1]2020 Full Year_Final'!W12+'[1]2020 Full Year_Final'!AE12</f>
        <v>183891798</v>
      </c>
      <c r="G10" s="16">
        <f t="shared" si="0"/>
        <v>10273650032.92</v>
      </c>
      <c r="H10" s="16">
        <f>'[1]2020 Full Year_Final'!H12+'[1]2020 Full Year_Final'!P12+'[1]2020 Full Year_Final'!Y12+'[1]2020 Full Year_Final'!AG12</f>
        <v>1304868087.75</v>
      </c>
      <c r="I10" s="16">
        <f t="shared" si="1"/>
        <v>11578518120.67</v>
      </c>
    </row>
    <row r="11" spans="1:9" ht="17.100000000000001" customHeight="1" x14ac:dyDescent="0.3">
      <c r="A11" s="14">
        <v>9</v>
      </c>
      <c r="B11" s="15" t="s">
        <v>18</v>
      </c>
      <c r="C11" s="16">
        <f>'[1]2020 Full Year_Final'!C13+'[1]2020 Full Year_Final'!K13+'[1]2020 Full Year_Final'!T13+'[1]2020 Full Year_Final'!AB13</f>
        <v>7168933062.5999994</v>
      </c>
      <c r="D11" s="16">
        <f>'[1]2020 Full Year_Final'!D13+'[1]2020 Full Year_Final'!L13+'[1]2020 Full Year_Final'!U13+'[1]2020 Full Year_Final'!AC13</f>
        <v>137933364.78</v>
      </c>
      <c r="E11" s="16">
        <f>'[1]2020 Full Year_Final'!E13+'[1]2020 Full Year_Final'!M13+'[1]2020 Full Year_Final'!V13+'[1]2020 Full Year_Final'!AD13</f>
        <v>790796961.76999998</v>
      </c>
      <c r="F11" s="16">
        <f>'[1]2020 Full Year_Final'!F13+'[1]2020 Full Year_Final'!N13+'[1]2020 Full Year_Final'!W13+'[1]2020 Full Year_Final'!AE13</f>
        <v>4662999689.8099995</v>
      </c>
      <c r="G11" s="16">
        <f t="shared" si="0"/>
        <v>12760663078.959999</v>
      </c>
      <c r="H11" s="16">
        <f>'[1]2020 Full Year_Final'!H13+'[1]2020 Full Year_Final'!P13+'[1]2020 Full Year_Final'!Y13+'[1]2020 Full Year_Final'!AG13</f>
        <v>3422678377.3599997</v>
      </c>
      <c r="I11" s="16">
        <f t="shared" si="1"/>
        <v>16183341456.32</v>
      </c>
    </row>
    <row r="12" spans="1:9" ht="17.100000000000001" customHeight="1" x14ac:dyDescent="0.3">
      <c r="A12" s="14">
        <v>10</v>
      </c>
      <c r="B12" s="15" t="s">
        <v>19</v>
      </c>
      <c r="C12" s="16">
        <f>'[1]2020 Full Year_Final'!C14+'[1]2020 Full Year_Final'!K14+'[1]2020 Full Year_Final'!T14+'[1]2020 Full Year_Final'!AB14</f>
        <v>46105308163.800003</v>
      </c>
      <c r="D12" s="16">
        <f>'[1]2020 Full Year_Final'!D14+'[1]2020 Full Year_Final'!L14+'[1]2020 Full Year_Final'!U14+'[1]2020 Full Year_Final'!AC14</f>
        <v>446789613.75999999</v>
      </c>
      <c r="E12" s="16">
        <f>'[1]2020 Full Year_Final'!E14+'[1]2020 Full Year_Final'!M14+'[1]2020 Full Year_Final'!V14+'[1]2020 Full Year_Final'!AD14</f>
        <v>1304795174.29</v>
      </c>
      <c r="F12" s="16">
        <f>'[1]2020 Full Year_Final'!F14+'[1]2020 Full Year_Final'!N14+'[1]2020 Full Year_Final'!W14+'[1]2020 Full Year_Final'!AE14</f>
        <v>6022053586.5699997</v>
      </c>
      <c r="G12" s="16">
        <f t="shared" si="0"/>
        <v>53878946538.420006</v>
      </c>
      <c r="H12" s="16">
        <f>'[1]2020 Full Year_Final'!H14+'[1]2020 Full Year_Final'!P14+'[1]2020 Full Year_Final'!Y14+'[1]2020 Full Year_Final'!AG14</f>
        <v>5853936124.5500011</v>
      </c>
      <c r="I12" s="16">
        <f t="shared" si="1"/>
        <v>59732882662.970009</v>
      </c>
    </row>
    <row r="13" spans="1:9" ht="17.100000000000001" customHeight="1" x14ac:dyDescent="0.3">
      <c r="A13" s="14">
        <v>11</v>
      </c>
      <c r="B13" s="15" t="s">
        <v>20</v>
      </c>
      <c r="C13" s="16">
        <f>'[1]2020 Full Year_Final'!C15+'[1]2020 Full Year_Final'!K15+'[1]2020 Full Year_Final'!T15+'[1]2020 Full Year_Final'!AB15</f>
        <v>6736749526.5499992</v>
      </c>
      <c r="D13" s="16">
        <f>'[1]2020 Full Year_Final'!D15+'[1]2020 Full Year_Final'!L15+'[1]2020 Full Year_Final'!U15+'[1]2020 Full Year_Final'!AC15</f>
        <v>521897616.29000002</v>
      </c>
      <c r="E13" s="16">
        <f>'[1]2020 Full Year_Final'!E15+'[1]2020 Full Year_Final'!M15+'[1]2020 Full Year_Final'!V15+'[1]2020 Full Year_Final'!AD15</f>
        <v>642993742.63999999</v>
      </c>
      <c r="F13" s="16">
        <f>'[1]2020 Full Year_Final'!F15+'[1]2020 Full Year_Final'!N15+'[1]2020 Full Year_Final'!W15+'[1]2020 Full Year_Final'!AE15</f>
        <v>1633502617.73</v>
      </c>
      <c r="G13" s="16">
        <f t="shared" si="0"/>
        <v>9535143503.2099991</v>
      </c>
      <c r="H13" s="16">
        <f>'[1]2020 Full Year_Final'!H15+'[1]2020 Full Year_Final'!P15+'[1]2020 Full Year_Final'!Y15+'[1]2020 Full Year_Final'!AG15</f>
        <v>4055895080.9400001</v>
      </c>
      <c r="I13" s="16">
        <f t="shared" si="1"/>
        <v>13591038584.15</v>
      </c>
    </row>
    <row r="14" spans="1:9" ht="17.100000000000001" customHeight="1" x14ac:dyDescent="0.3">
      <c r="A14" s="14">
        <v>12</v>
      </c>
      <c r="B14" s="15" t="s">
        <v>21</v>
      </c>
      <c r="C14" s="16">
        <f>'[1]2020 Full Year_Final'!C16+'[1]2020 Full Year_Final'!K16+'[1]2020 Full Year_Final'!T16+'[1]2020 Full Year_Final'!AB16</f>
        <v>13638600513.870001</v>
      </c>
      <c r="D14" s="16">
        <f>'[1]2020 Full Year_Final'!D16+'[1]2020 Full Year_Final'!L16+'[1]2020 Full Year_Final'!U16+'[1]2020 Full Year_Final'!AC16</f>
        <v>999640812.96999991</v>
      </c>
      <c r="E14" s="16">
        <f>'[1]2020 Full Year_Final'!E16+'[1]2020 Full Year_Final'!M16+'[1]2020 Full Year_Final'!V16+'[1]2020 Full Year_Final'!AD16</f>
        <v>638875615.15999997</v>
      </c>
      <c r="F14" s="16">
        <f>'[1]2020 Full Year_Final'!F16+'[1]2020 Full Year_Final'!N16+'[1]2020 Full Year_Final'!W16+'[1]2020 Full Year_Final'!AE16</f>
        <v>8256425290.0699997</v>
      </c>
      <c r="G14" s="16">
        <f t="shared" si="0"/>
        <v>23533542232.07</v>
      </c>
      <c r="H14" s="16">
        <f>'[1]2020 Full Year_Final'!H16+'[1]2020 Full Year_Final'!P16+'[1]2020 Full Year_Final'!Y16+'[1]2020 Full Year_Final'!AG16</f>
        <v>3650808502.8299999</v>
      </c>
      <c r="I14" s="16">
        <f t="shared" si="1"/>
        <v>27184350734.900002</v>
      </c>
    </row>
    <row r="15" spans="1:9" ht="17.100000000000001" customHeight="1" x14ac:dyDescent="0.3">
      <c r="A15" s="14">
        <v>13</v>
      </c>
      <c r="B15" s="15" t="s">
        <v>22</v>
      </c>
      <c r="C15" s="16">
        <f>'[1]2020 Full Year_Final'!C17+'[1]2020 Full Year_Final'!K17+'[1]2020 Full Year_Final'!T17+'[1]2020 Full Year_Final'!AB17</f>
        <v>4191847333.1700001</v>
      </c>
      <c r="D15" s="16">
        <f>'[1]2020 Full Year_Final'!D17+'[1]2020 Full Year_Final'!L17+'[1]2020 Full Year_Final'!U17+'[1]2020 Full Year_Final'!AC17</f>
        <v>421496579.63</v>
      </c>
      <c r="E15" s="16">
        <f>'[1]2020 Full Year_Final'!E17+'[1]2020 Full Year_Final'!M17+'[1]2020 Full Year_Final'!V17+'[1]2020 Full Year_Final'!AD17</f>
        <v>85138005</v>
      </c>
      <c r="F15" s="16">
        <f>'[1]2020 Full Year_Final'!F17+'[1]2020 Full Year_Final'!N17+'[1]2020 Full Year_Final'!W17+'[1]2020 Full Year_Final'!AE17</f>
        <v>1723482470.2799997</v>
      </c>
      <c r="G15" s="16">
        <f t="shared" si="0"/>
        <v>6421964388.0799999</v>
      </c>
      <c r="H15" s="16">
        <f>'[1]2020 Full Year_Final'!H17+'[1]2020 Full Year_Final'!P17+'[1]2020 Full Year_Final'!Y17+'[1]2020 Full Year_Final'!AG17</f>
        <v>2294495805.7599998</v>
      </c>
      <c r="I15" s="16">
        <f t="shared" si="1"/>
        <v>8716460193.8400002</v>
      </c>
    </row>
    <row r="16" spans="1:9" ht="17.100000000000001" customHeight="1" x14ac:dyDescent="0.3">
      <c r="A16" s="14">
        <v>14</v>
      </c>
      <c r="B16" s="15" t="s">
        <v>23</v>
      </c>
      <c r="C16" s="16">
        <f>'[1]2020 Full Year_Final'!C18+'[1]2020 Full Year_Final'!K18+'[1]2020 Full Year_Final'!T18+'[1]2020 Full Year_Final'!AB18</f>
        <v>10949973251</v>
      </c>
      <c r="D16" s="16">
        <f>'[1]2020 Full Year_Final'!D18+'[1]2020 Full Year_Final'!L18+'[1]2020 Full Year_Final'!U18+'[1]2020 Full Year_Final'!AC18</f>
        <v>142590958</v>
      </c>
      <c r="E16" s="16">
        <f>'[1]2020 Full Year_Final'!E18+'[1]2020 Full Year_Final'!M18+'[1]2020 Full Year_Final'!V18+'[1]2020 Full Year_Final'!AD18</f>
        <v>695051355</v>
      </c>
      <c r="F16" s="16">
        <f>'[1]2020 Full Year_Final'!F18+'[1]2020 Full Year_Final'!N18+'[1]2020 Full Year_Final'!W18+'[1]2020 Full Year_Final'!AE18</f>
        <v>1670369572</v>
      </c>
      <c r="G16" s="16">
        <f t="shared" si="0"/>
        <v>13457985136</v>
      </c>
      <c r="H16" s="16">
        <f>'[1]2020 Full Year_Final'!H18+'[1]2020 Full Year_Final'!P18+'[1]2020 Full Year_Final'!Y18+'[1]2020 Full Year_Final'!AG18</f>
        <v>10192738221</v>
      </c>
      <c r="I16" s="16">
        <f t="shared" si="1"/>
        <v>23650723357</v>
      </c>
    </row>
    <row r="17" spans="1:9" ht="17.100000000000001" customHeight="1" x14ac:dyDescent="0.3">
      <c r="A17" s="14">
        <v>15</v>
      </c>
      <c r="B17" s="15" t="s">
        <v>24</v>
      </c>
      <c r="C17" s="16">
        <f>'[1]2020 Full Year_Final'!C19+'[1]2020 Full Year_Final'!K19+'[1]2020 Full Year_Final'!T19+'[1]2020 Full Year_Final'!AB19</f>
        <v>3347600270.2300005</v>
      </c>
      <c r="D17" s="16">
        <f>'[1]2020 Full Year_Final'!D19+'[1]2020 Full Year_Final'!L19+'[1]2020 Full Year_Final'!U19+'[1]2020 Full Year_Final'!AC19</f>
        <v>27553942.84</v>
      </c>
      <c r="E17" s="16">
        <f>'[1]2020 Full Year_Final'!E19+'[1]2020 Full Year_Final'!M19+'[1]2020 Full Year_Final'!V19+'[1]2020 Full Year_Final'!AD19</f>
        <v>201267560.27000001</v>
      </c>
      <c r="F17" s="16">
        <f>'[1]2020 Full Year_Final'!F19+'[1]2020 Full Year_Final'!N19+'[1]2020 Full Year_Final'!W19+'[1]2020 Full Year_Final'!AE19</f>
        <v>2998403008.5599999</v>
      </c>
      <c r="G17" s="16">
        <f t="shared" si="0"/>
        <v>6574824781.9000006</v>
      </c>
      <c r="H17" s="16">
        <f>'[1]2020 Full Year_Final'!H19+'[1]2020 Full Year_Final'!P19+'[1]2020 Full Year_Final'!Y19+'[1]2020 Full Year_Final'!AG19</f>
        <v>1963159145.53</v>
      </c>
      <c r="I17" s="16">
        <f t="shared" si="1"/>
        <v>8537983927.4300003</v>
      </c>
    </row>
    <row r="18" spans="1:9" ht="17.100000000000001" customHeight="1" x14ac:dyDescent="0.3">
      <c r="A18" s="14">
        <v>16</v>
      </c>
      <c r="B18" s="15" t="s">
        <v>25</v>
      </c>
      <c r="C18" s="16">
        <f>'[1]2020 Full Year_Final'!C20+'[1]2020 Full Year_Final'!K20+'[1]2020 Full Year_Final'!T20+'[1]2020 Full Year_Final'!AB20</f>
        <v>12822992402.77</v>
      </c>
      <c r="D18" s="16">
        <f>'[1]2020 Full Year_Final'!D20+'[1]2020 Full Year_Final'!L20+'[1]2020 Full Year_Final'!U20+'[1]2020 Full Year_Final'!AC20</f>
        <v>336106301.07999998</v>
      </c>
      <c r="E18" s="16">
        <f>'[1]2020 Full Year_Final'!E20+'[1]2020 Full Year_Final'!M20+'[1]2020 Full Year_Final'!V20+'[1]2020 Full Year_Final'!AD20</f>
        <v>530516580.49000001</v>
      </c>
      <c r="F18" s="16">
        <f>'[1]2020 Full Year_Final'!F20+'[1]2020 Full Year_Final'!N20+'[1]2020 Full Year_Final'!W20+'[1]2020 Full Year_Final'!AE20</f>
        <v>1105956304.3300002</v>
      </c>
      <c r="G18" s="16">
        <f t="shared" si="0"/>
        <v>14795571588.67</v>
      </c>
      <c r="H18" s="16">
        <f>'[1]2020 Full Year_Final'!H20+'[1]2020 Full Year_Final'!P20+'[1]2020 Full Year_Final'!Y20+'[1]2020 Full Year_Final'!AG20</f>
        <v>2286307396.2599998</v>
      </c>
      <c r="I18" s="16">
        <f t="shared" si="1"/>
        <v>17081878984.93</v>
      </c>
    </row>
    <row r="19" spans="1:9" ht="17.100000000000001" customHeight="1" x14ac:dyDescent="0.3">
      <c r="A19" s="14">
        <v>17</v>
      </c>
      <c r="B19" s="15" t="s">
        <v>26</v>
      </c>
      <c r="C19" s="16">
        <f>'[1]2020 Full Year_Final'!C21+'[1]2020 Full Year_Final'!K21+'[1]2020 Full Year_Final'!T21+'[1]2020 Full Year_Final'!AB21</f>
        <v>3439004092.4700003</v>
      </c>
      <c r="D19" s="16">
        <f>'[1]2020 Full Year_Final'!D21+'[1]2020 Full Year_Final'!L21+'[1]2020 Full Year_Final'!U21+'[1]2020 Full Year_Final'!AC21</f>
        <v>385065060.50999999</v>
      </c>
      <c r="E19" s="16">
        <f>'[1]2020 Full Year_Final'!E21+'[1]2020 Full Year_Final'!M21+'[1]2020 Full Year_Final'!V21+'[1]2020 Full Year_Final'!AD21</f>
        <v>171719088.24000001</v>
      </c>
      <c r="F19" s="16">
        <f>'[1]2020 Full Year_Final'!F21+'[1]2020 Full Year_Final'!N21+'[1]2020 Full Year_Final'!W21+'[1]2020 Full Year_Final'!AE21</f>
        <v>2179530625.9100003</v>
      </c>
      <c r="G19" s="16">
        <f t="shared" si="0"/>
        <v>6175318867.1300011</v>
      </c>
      <c r="H19" s="16">
        <f>'[1]2020 Full Year_Final'!H21+'[1]2020 Full Year_Final'!P21+'[1]2020 Full Year_Final'!Y21+'[1]2020 Full Year_Final'!AG21</f>
        <v>2492401740.6500001</v>
      </c>
      <c r="I19" s="16">
        <f t="shared" si="1"/>
        <v>8667720607.7800007</v>
      </c>
    </row>
    <row r="20" spans="1:9" ht="17.100000000000001" customHeight="1" x14ac:dyDescent="0.3">
      <c r="A20" s="14">
        <v>18</v>
      </c>
      <c r="B20" s="15" t="s">
        <v>27</v>
      </c>
      <c r="C20" s="16">
        <f>'[1]2020 Full Year_Final'!C22+'[1]2020 Full Year_Final'!K22+'[1]2020 Full Year_Final'!T22+'[1]2020 Full Year_Final'!AB22</f>
        <v>16615775618.139999</v>
      </c>
      <c r="D20" s="16">
        <f>'[1]2020 Full Year_Final'!D22+'[1]2020 Full Year_Final'!L22+'[1]2020 Full Year_Final'!U22+'[1]2020 Full Year_Final'!AC22</f>
        <v>297280726.99000001</v>
      </c>
      <c r="E20" s="16">
        <f>'[1]2020 Full Year_Final'!E22+'[1]2020 Full Year_Final'!M22+'[1]2020 Full Year_Final'!V22+'[1]2020 Full Year_Final'!AD22</f>
        <v>532605744.19</v>
      </c>
      <c r="F20" s="16">
        <f>'[1]2020 Full Year_Final'!F22+'[1]2020 Full Year_Final'!N22+'[1]2020 Full Year_Final'!W22+'[1]2020 Full Year_Final'!AE22</f>
        <v>10210210745.449999</v>
      </c>
      <c r="G20" s="16">
        <f t="shared" si="0"/>
        <v>27655872834.769997</v>
      </c>
      <c r="H20" s="16">
        <f>'[1]2020 Full Year_Final'!H22+'[1]2020 Full Year_Final'!P22+'[1]2020 Full Year_Final'!Y22+'[1]2020 Full Year_Final'!AG22</f>
        <v>23112650572.57</v>
      </c>
      <c r="I20" s="16">
        <f t="shared" si="1"/>
        <v>50768523407.339996</v>
      </c>
    </row>
    <row r="21" spans="1:9" ht="17.100000000000001" customHeight="1" x14ac:dyDescent="0.3">
      <c r="A21" s="14">
        <v>19</v>
      </c>
      <c r="B21" s="15" t="s">
        <v>28</v>
      </c>
      <c r="C21" s="16">
        <f>'[1]2020 Full Year_Final'!C23+'[1]2020 Full Year_Final'!K23+'[1]2020 Full Year_Final'!T23+'[1]2020 Full Year_Final'!AB23</f>
        <v>15599545101.200001</v>
      </c>
      <c r="D21" s="16">
        <f>'[1]2020 Full Year_Final'!D23+'[1]2020 Full Year_Final'!L23+'[1]2020 Full Year_Final'!U23+'[1]2020 Full Year_Final'!AC23</f>
        <v>485133321.5</v>
      </c>
      <c r="E21" s="16">
        <f>'[1]2020 Full Year_Final'!E23+'[1]2020 Full Year_Final'!M23+'[1]2020 Full Year_Final'!V23+'[1]2020 Full Year_Final'!AD23</f>
        <v>687977670.28999996</v>
      </c>
      <c r="F21" s="16">
        <f>'[1]2020 Full Year_Final'!F23+'[1]2020 Full Year_Final'!N23+'[1]2020 Full Year_Final'!W23+'[1]2020 Full Year_Final'!AE23</f>
        <v>7989105292.1100006</v>
      </c>
      <c r="G21" s="16">
        <f t="shared" si="0"/>
        <v>24761761385.100002</v>
      </c>
      <c r="H21" s="16">
        <f>'[1]2020 Full Year_Final'!H23+'[1]2020 Full Year_Final'!P23+'[1]2020 Full Year_Final'!Y23+'[1]2020 Full Year_Final'!AG23</f>
        <v>7058055326.6400003</v>
      </c>
      <c r="I21" s="16">
        <f t="shared" si="1"/>
        <v>31819816711.740002</v>
      </c>
    </row>
    <row r="22" spans="1:9" ht="17.100000000000001" customHeight="1" x14ac:dyDescent="0.3">
      <c r="A22" s="14">
        <v>20</v>
      </c>
      <c r="B22" s="15" t="s">
        <v>29</v>
      </c>
      <c r="C22" s="16">
        <f>'[1]2020 Full Year_Final'!C24+'[1]2020 Full Year_Final'!K24+'[1]2020 Full Year_Final'!T24+'[1]2020 Full Year_Final'!AB24</f>
        <v>10402464005.530001</v>
      </c>
      <c r="D22" s="16">
        <f>'[1]2020 Full Year_Final'!D24+'[1]2020 Full Year_Final'!L24+'[1]2020 Full Year_Final'!U24+'[1]2020 Full Year_Final'!AC24</f>
        <v>168857737.36000001</v>
      </c>
      <c r="E22" s="16">
        <f>'[1]2020 Full Year_Final'!E24+'[1]2020 Full Year_Final'!M24+'[1]2020 Full Year_Final'!V24+'[1]2020 Full Year_Final'!AD24</f>
        <v>136401718.38</v>
      </c>
      <c r="F22" s="16">
        <f>'[1]2020 Full Year_Final'!F24+'[1]2020 Full Year_Final'!N24+'[1]2020 Full Year_Final'!W24+'[1]2020 Full Year_Final'!AE24</f>
        <v>301748701.62</v>
      </c>
      <c r="G22" s="16">
        <f t="shared" si="0"/>
        <v>11009472162.890001</v>
      </c>
      <c r="H22" s="16">
        <f>'[1]2020 Full Year_Final'!H24+'[1]2020 Full Year_Final'!P24+'[1]2020 Full Year_Final'!Y24+'[1]2020 Full Year_Final'!AG24</f>
        <v>390178346.78000003</v>
      </c>
      <c r="I22" s="16">
        <f t="shared" si="1"/>
        <v>11399650509.670002</v>
      </c>
    </row>
    <row r="23" spans="1:9" ht="17.100000000000001" customHeight="1" x14ac:dyDescent="0.3">
      <c r="A23" s="14">
        <v>21</v>
      </c>
      <c r="B23" s="15" t="s">
        <v>30</v>
      </c>
      <c r="C23" s="16">
        <f>'[1]2020 Full Year_Final'!C25+'[1]2020 Full Year_Final'!K25+'[1]2020 Full Year_Final'!T25+'[1]2020 Full Year_Final'!AB25</f>
        <v>4437749914.0799999</v>
      </c>
      <c r="D23" s="16">
        <f>'[1]2020 Full Year_Final'!D25+'[1]2020 Full Year_Final'!L25+'[1]2020 Full Year_Final'!U25+'[1]2020 Full Year_Final'!AC25</f>
        <v>613700309.69000006</v>
      </c>
      <c r="E23" s="16">
        <f>'[1]2020 Full Year_Final'!E25+'[1]2020 Full Year_Final'!M25+'[1]2020 Full Year_Final'!V25+'[1]2020 Full Year_Final'!AD25</f>
        <v>42635545</v>
      </c>
      <c r="F23" s="16">
        <f>'[1]2020 Full Year_Final'!F25+'[1]2020 Full Year_Final'!N25+'[1]2020 Full Year_Final'!W25+'[1]2020 Full Year_Final'!AE25</f>
        <v>6973610113.5599995</v>
      </c>
      <c r="G23" s="16">
        <f t="shared" si="0"/>
        <v>12067695882.33</v>
      </c>
      <c r="H23" s="16">
        <f>'[1]2020 Full Year_Final'!H25+'[1]2020 Full Year_Final'!P25+'[1]2020 Full Year_Final'!Y25+'[1]2020 Full Year_Final'!AG25</f>
        <v>1710564917.8100002</v>
      </c>
      <c r="I23" s="16">
        <f t="shared" si="1"/>
        <v>13778260800.139999</v>
      </c>
    </row>
    <row r="24" spans="1:9" ht="17.100000000000001" customHeight="1" x14ac:dyDescent="0.3">
      <c r="A24" s="14">
        <v>22</v>
      </c>
      <c r="B24" s="15" t="s">
        <v>31</v>
      </c>
      <c r="C24" s="16">
        <f>'[1]2020 Full Year_Final'!C26+'[1]2020 Full Year_Final'!K26+'[1]2020 Full Year_Final'!T26+'[1]2020 Full Year_Final'!AB26</f>
        <v>11700010674.790001</v>
      </c>
      <c r="D24" s="16">
        <f>'[1]2020 Full Year_Final'!D26+'[1]2020 Full Year_Final'!L26+'[1]2020 Full Year_Final'!U26+'[1]2020 Full Year_Final'!AC26</f>
        <v>51430230.210000008</v>
      </c>
      <c r="E24" s="16">
        <f>'[1]2020 Full Year_Final'!E26+'[1]2020 Full Year_Final'!M26+'[1]2020 Full Year_Final'!V26+'[1]2020 Full Year_Final'!AD26</f>
        <v>623588400.30999994</v>
      </c>
      <c r="F24" s="16">
        <f>'[1]2020 Full Year_Final'!F26+'[1]2020 Full Year_Final'!N26+'[1]2020 Full Year_Final'!W26+'[1]2020 Full Year_Final'!AE26</f>
        <v>2490887281.21</v>
      </c>
      <c r="G24" s="16">
        <f t="shared" si="0"/>
        <v>14865916586.52</v>
      </c>
      <c r="H24" s="16">
        <f>'[1]2020 Full Year_Final'!H26+'[1]2020 Full Year_Final'!P26+'[1]2020 Full Year_Final'!Y26+'[1]2020 Full Year_Final'!AG26</f>
        <v>2491916945.4699998</v>
      </c>
      <c r="I24" s="16">
        <f t="shared" si="1"/>
        <v>17357833531.990002</v>
      </c>
    </row>
    <row r="25" spans="1:9" ht="17.100000000000001" customHeight="1" x14ac:dyDescent="0.3">
      <c r="A25" s="14">
        <v>23</v>
      </c>
      <c r="B25" s="15" t="s">
        <v>32</v>
      </c>
      <c r="C25" s="16">
        <f>'[1]2020 Full Year_Final'!C27+'[1]2020 Full Year_Final'!K27+'[1]2020 Full Year_Final'!T27+'[1]2020 Full Year_Final'!AB27</f>
        <v>7666583515.6668644</v>
      </c>
      <c r="D25" s="16">
        <f>'[1]2020 Full Year_Final'!D27+'[1]2020 Full Year_Final'!L27+'[1]2020 Full Year_Final'!U27+'[1]2020 Full Year_Final'!AC27</f>
        <v>1018717340.52</v>
      </c>
      <c r="E25" s="16">
        <f>'[1]2020 Full Year_Final'!E27+'[1]2020 Full Year_Final'!M27+'[1]2020 Full Year_Final'!V27+'[1]2020 Full Year_Final'!AD27</f>
        <v>406314409</v>
      </c>
      <c r="F25" s="16">
        <f>'[1]2020 Full Year_Final'!F27+'[1]2020 Full Year_Final'!N27+'[1]2020 Full Year_Final'!W27+'[1]2020 Full Year_Final'!AE27</f>
        <v>184477826.61396214</v>
      </c>
      <c r="G25" s="16">
        <f t="shared" si="0"/>
        <v>9276093091.800827</v>
      </c>
      <c r="H25" s="16">
        <f>'[1]2020 Full Year_Final'!H27+'[1]2020 Full Year_Final'!P27+'[1]2020 Full Year_Final'!Y27+'[1]2020 Full Year_Final'!AG27</f>
        <v>10328210695.84</v>
      </c>
      <c r="I25" s="16">
        <f t="shared" si="1"/>
        <v>19604303787.640827</v>
      </c>
    </row>
    <row r="26" spans="1:9" ht="17.100000000000001" customHeight="1" x14ac:dyDescent="0.3">
      <c r="A26" s="14">
        <v>24</v>
      </c>
      <c r="B26" s="15" t="s">
        <v>33</v>
      </c>
      <c r="C26" s="16">
        <f>'[1]2020 Full Year_Final'!C28+'[1]2020 Full Year_Final'!K28+'[1]2020 Full Year_Final'!T28+'[1]2020 Full Year_Final'!AB28</f>
        <v>278885174441.02002</v>
      </c>
      <c r="D26" s="16">
        <f>'[1]2020 Full Year_Final'!D28+'[1]2020 Full Year_Final'!L28+'[1]2020 Full Year_Final'!U28+'[1]2020 Full Year_Final'!AC28</f>
        <v>17071437457.210001</v>
      </c>
      <c r="E26" s="16">
        <f>'[1]2020 Full Year_Final'!E28+'[1]2020 Full Year_Final'!M28+'[1]2020 Full Year_Final'!V28+'[1]2020 Full Year_Final'!AD28</f>
        <v>12139604039.49</v>
      </c>
      <c r="F26" s="16">
        <f>'[1]2020 Full Year_Final'!F28+'[1]2020 Full Year_Final'!N28+'[1]2020 Full Year_Final'!W28+'[1]2020 Full Year_Final'!AE28</f>
        <v>59097521411.729996</v>
      </c>
      <c r="G26" s="16">
        <f t="shared" si="0"/>
        <v>367193737349.45001</v>
      </c>
      <c r="H26" s="16">
        <f>'[1]2020 Full Year_Final'!H28+'[1]2020 Full Year_Final'!P28+'[1]2020 Full Year_Final'!Y28+'[1]2020 Full Year_Final'!AG28</f>
        <v>51794850547.660004</v>
      </c>
      <c r="I26" s="16">
        <f t="shared" si="1"/>
        <v>418988587897.10999</v>
      </c>
    </row>
    <row r="27" spans="1:9" ht="17.100000000000001" customHeight="1" x14ac:dyDescent="0.3">
      <c r="A27" s="14">
        <v>25</v>
      </c>
      <c r="B27" s="15" t="s">
        <v>34</v>
      </c>
      <c r="C27" s="16">
        <f>'[1]2020 Full Year_Final'!C29+'[1]2020 Full Year_Final'!K29+'[1]2020 Full Year_Final'!T29+'[1]2020 Full Year_Final'!AB29</f>
        <v>9517156926.8500004</v>
      </c>
      <c r="D27" s="16">
        <f>'[1]2020 Full Year_Final'!D29+'[1]2020 Full Year_Final'!L29+'[1]2020 Full Year_Final'!U29+'[1]2020 Full Year_Final'!AC29</f>
        <v>47454247.93</v>
      </c>
      <c r="E27" s="16">
        <f>'[1]2020 Full Year_Final'!E29+'[1]2020 Full Year_Final'!M29+'[1]2020 Full Year_Final'!V29+'[1]2020 Full Year_Final'!AD29</f>
        <v>181185922.87</v>
      </c>
      <c r="F27" s="16">
        <f>'[1]2020 Full Year_Final'!F29+'[1]2020 Full Year_Final'!N29+'[1]2020 Full Year_Final'!W29+'[1]2020 Full Year_Final'!AE29</f>
        <v>246927711.78999999</v>
      </c>
      <c r="G27" s="16">
        <f t="shared" si="0"/>
        <v>9992724809.4400024</v>
      </c>
      <c r="H27" s="16">
        <f>'[1]2020 Full Year_Final'!H29+'[1]2020 Full Year_Final'!P29+'[1]2020 Full Year_Final'!Y29+'[1]2020 Full Year_Final'!AG29</f>
        <v>2484013840.71</v>
      </c>
      <c r="I27" s="16">
        <f t="shared" si="1"/>
        <v>12476738650.150002</v>
      </c>
    </row>
    <row r="28" spans="1:9" ht="17.100000000000001" customHeight="1" x14ac:dyDescent="0.3">
      <c r="A28" s="14">
        <v>26</v>
      </c>
      <c r="B28" s="15" t="s">
        <v>35</v>
      </c>
      <c r="C28" s="16">
        <f>'[1]2020 Full Year_Final'!C30+'[1]2020 Full Year_Final'!K30+'[1]2020 Full Year_Final'!T30+'[1]2020 Full Year_Final'!AB30</f>
        <v>5183709130.5100002</v>
      </c>
      <c r="D28" s="16">
        <f>'[1]2020 Full Year_Final'!D30+'[1]2020 Full Year_Final'!L30+'[1]2020 Full Year_Final'!U30+'[1]2020 Full Year_Final'!AC30</f>
        <v>195758841.01999998</v>
      </c>
      <c r="E28" s="16">
        <f>'[1]2020 Full Year_Final'!E30+'[1]2020 Full Year_Final'!M30+'[1]2020 Full Year_Final'!V30+'[1]2020 Full Year_Final'!AD30</f>
        <v>240753948.19999999</v>
      </c>
      <c r="F28" s="16">
        <f>'[1]2020 Full Year_Final'!F30+'[1]2020 Full Year_Final'!N30+'[1]2020 Full Year_Final'!W30+'[1]2020 Full Year_Final'!AE30</f>
        <v>3131011520.2900004</v>
      </c>
      <c r="G28" s="16">
        <f t="shared" si="0"/>
        <v>8751233440.0200005</v>
      </c>
      <c r="H28" s="16">
        <f>'[1]2020 Full Year_Final'!H30+'[1]2020 Full Year_Final'!P30+'[1]2020 Full Year_Final'!Y30+'[1]2020 Full Year_Final'!AG30</f>
        <v>1773048481.1500001</v>
      </c>
      <c r="I28" s="16">
        <f t="shared" si="1"/>
        <v>10524281921.17</v>
      </c>
    </row>
    <row r="29" spans="1:9" ht="17.100000000000001" customHeight="1" x14ac:dyDescent="0.3">
      <c r="A29" s="14">
        <v>27</v>
      </c>
      <c r="B29" s="15" t="s">
        <v>36</v>
      </c>
      <c r="C29" s="16">
        <f>'[1]2020 Full Year_Final'!C31+'[1]2020 Full Year_Final'!K31+'[1]2020 Full Year_Final'!T31+'[1]2020 Full Year_Final'!AB31</f>
        <v>25430833081.160004</v>
      </c>
      <c r="D29" s="16">
        <f>'[1]2020 Full Year_Final'!D31+'[1]2020 Full Year_Final'!L31+'[1]2020 Full Year_Final'!U31+'[1]2020 Full Year_Final'!AC31</f>
        <v>2051443702.45</v>
      </c>
      <c r="E29" s="16">
        <f>'[1]2020 Full Year_Final'!E31+'[1]2020 Full Year_Final'!M31+'[1]2020 Full Year_Final'!V31+'[1]2020 Full Year_Final'!AD31</f>
        <v>746988130.78999996</v>
      </c>
      <c r="F29" s="16">
        <f>'[1]2020 Full Year_Final'!F31+'[1]2020 Full Year_Final'!N31+'[1]2020 Full Year_Final'!W31+'[1]2020 Full Year_Final'!AE31</f>
        <v>3315890157.5499997</v>
      </c>
      <c r="G29" s="16">
        <f t="shared" si="0"/>
        <v>31545155071.950005</v>
      </c>
      <c r="H29" s="16">
        <f>'[1]2020 Full Year_Final'!H31+'[1]2020 Full Year_Final'!P31+'[1]2020 Full Year_Final'!Y31+'[1]2020 Full Year_Final'!AG31</f>
        <v>19204440778.120003</v>
      </c>
      <c r="I29" s="16">
        <f t="shared" si="1"/>
        <v>50749595850.070007</v>
      </c>
    </row>
    <row r="30" spans="1:9" ht="17.100000000000001" customHeight="1" x14ac:dyDescent="0.3">
      <c r="A30" s="14">
        <v>28</v>
      </c>
      <c r="B30" s="15" t="s">
        <v>37</v>
      </c>
      <c r="C30" s="16">
        <f>'[1]2020 Full Year_Final'!C32+'[1]2020 Full Year_Final'!K32+'[1]2020 Full Year_Final'!T32+'[1]2020 Full Year_Final'!AB32</f>
        <v>14519040361.52</v>
      </c>
      <c r="D30" s="16">
        <f>'[1]2020 Full Year_Final'!D32+'[1]2020 Full Year_Final'!L32+'[1]2020 Full Year_Final'!U32+'[1]2020 Full Year_Final'!AC32</f>
        <v>490552901.85000002</v>
      </c>
      <c r="E30" s="16">
        <f>'[1]2020 Full Year_Final'!E32+'[1]2020 Full Year_Final'!M32+'[1]2020 Full Year_Final'!V32+'[1]2020 Full Year_Final'!AD32</f>
        <v>1072715597.42</v>
      </c>
      <c r="F30" s="16">
        <f>'[1]2020 Full Year_Final'!F32+'[1]2020 Full Year_Final'!N32+'[1]2020 Full Year_Final'!W32+'[1]2020 Full Year_Final'!AE32</f>
        <v>5212009828.5699997</v>
      </c>
      <c r="G30" s="16">
        <f t="shared" si="0"/>
        <v>21294318689.360001</v>
      </c>
      <c r="H30" s="16">
        <f>'[1]2020 Full Year_Final'!H32+'[1]2020 Full Year_Final'!P32+'[1]2020 Full Year_Final'!Y32+'[1]2020 Full Year_Final'!AG32</f>
        <v>3554147503.5199995</v>
      </c>
      <c r="I30" s="16">
        <f t="shared" si="1"/>
        <v>24848466192.880001</v>
      </c>
    </row>
    <row r="31" spans="1:9" ht="17.100000000000001" customHeight="1" x14ac:dyDescent="0.3">
      <c r="A31" s="14">
        <v>29</v>
      </c>
      <c r="B31" s="15" t="s">
        <v>38</v>
      </c>
      <c r="C31" s="16">
        <f>'[1]2020 Full Year_Final'!C33+'[1]2020 Full Year_Final'!K33+'[1]2020 Full Year_Final'!T33+'[1]2020 Full Year_Final'!AB33</f>
        <v>10234015981.360001</v>
      </c>
      <c r="D31" s="16">
        <f>'[1]2020 Full Year_Final'!D33+'[1]2020 Full Year_Final'!L33+'[1]2020 Full Year_Final'!U33+'[1]2020 Full Year_Final'!AC33</f>
        <v>790315748.27999997</v>
      </c>
      <c r="E31" s="16">
        <f>'[1]2020 Full Year_Final'!E33+'[1]2020 Full Year_Final'!M33+'[1]2020 Full Year_Final'!V33+'[1]2020 Full Year_Final'!AD33</f>
        <v>296727678.51999998</v>
      </c>
      <c r="F31" s="16">
        <f>'[1]2020 Full Year_Final'!F33+'[1]2020 Full Year_Final'!N33+'[1]2020 Full Year_Final'!W33+'[1]2020 Full Year_Final'!AE33</f>
        <v>122237548.03999999</v>
      </c>
      <c r="G31" s="16">
        <f t="shared" si="0"/>
        <v>11443296956.200003</v>
      </c>
      <c r="H31" s="16">
        <f>'[1]2020 Full Year_Final'!H33+'[1]2020 Full Year_Final'!P33+'[1]2020 Full Year_Final'!Y33+'[1]2020 Full Year_Final'!AG33</f>
        <v>8225074959.8099995</v>
      </c>
      <c r="I31" s="16">
        <f t="shared" si="1"/>
        <v>19668371916.010002</v>
      </c>
    </row>
    <row r="32" spans="1:9" ht="17.100000000000001" customHeight="1" x14ac:dyDescent="0.3">
      <c r="A32" s="14">
        <v>30</v>
      </c>
      <c r="B32" s="15" t="s">
        <v>39</v>
      </c>
      <c r="C32" s="16">
        <f>'[1]2020 Full Year_Final'!C34+'[1]2020 Full Year_Final'!K34+'[1]2020 Full Year_Final'!T34+'[1]2020 Full Year_Final'!AB34</f>
        <v>26358958190.860001</v>
      </c>
      <c r="D32" s="16">
        <f>'[1]2020 Full Year_Final'!D34+'[1]2020 Full Year_Final'!L34+'[1]2020 Full Year_Final'!U34+'[1]2020 Full Year_Final'!AC34</f>
        <v>781415172.64999986</v>
      </c>
      <c r="E32" s="16">
        <f>'[1]2020 Full Year_Final'!E34+'[1]2020 Full Year_Final'!M34+'[1]2020 Full Year_Final'!V34+'[1]2020 Full Year_Final'!AD34</f>
        <v>903374880.49000001</v>
      </c>
      <c r="F32" s="16">
        <f>'[1]2020 Full Year_Final'!F34+'[1]2020 Full Year_Final'!N34+'[1]2020 Full Year_Final'!W34+'[1]2020 Full Year_Final'!AE34</f>
        <v>3246525879.8699999</v>
      </c>
      <c r="G32" s="16">
        <f t="shared" si="0"/>
        <v>31290274123.870003</v>
      </c>
      <c r="H32" s="16">
        <f>'[1]2020 Full Year_Final'!H34+'[1]2020 Full Year_Final'!P34+'[1]2020 Full Year_Final'!Y34+'[1]2020 Full Year_Final'!AG34</f>
        <v>6752458912.5999994</v>
      </c>
      <c r="I32" s="16">
        <f t="shared" si="1"/>
        <v>38042733036.470001</v>
      </c>
    </row>
    <row r="33" spans="1:9" ht="17.100000000000001" customHeight="1" x14ac:dyDescent="0.3">
      <c r="A33" s="14">
        <v>31</v>
      </c>
      <c r="B33" s="15" t="s">
        <v>40</v>
      </c>
      <c r="C33" s="16">
        <f>'[1]2020 Full Year_Final'!C35+'[1]2020 Full Year_Final'!K35+'[1]2020 Full Year_Final'!T35+'[1]2020 Full Year_Final'!AB35</f>
        <v>15506476655.740002</v>
      </c>
      <c r="D33" s="16">
        <f>'[1]2020 Full Year_Final'!D35+'[1]2020 Full Year_Final'!L35+'[1]2020 Full Year_Final'!U35+'[1]2020 Full Year_Final'!AC35</f>
        <v>98349450.550000012</v>
      </c>
      <c r="E33" s="16">
        <f>'[1]2020 Full Year_Final'!E35+'[1]2020 Full Year_Final'!M35+'[1]2020 Full Year_Final'!V35+'[1]2020 Full Year_Final'!AD35</f>
        <v>470550208.14999998</v>
      </c>
      <c r="F33" s="16">
        <f>'[1]2020 Full Year_Final'!F35+'[1]2020 Full Year_Final'!N35+'[1]2020 Full Year_Final'!W35+'[1]2020 Full Year_Final'!AE35</f>
        <v>1044339978.01</v>
      </c>
      <c r="G33" s="16">
        <f t="shared" si="0"/>
        <v>17119716292.450001</v>
      </c>
      <c r="H33" s="16">
        <f>'[1]2020 Full Year_Final'!H35+'[1]2020 Full Year_Final'!P35+'[1]2020 Full Year_Final'!Y35+'[1]2020 Full Year_Final'!AG35</f>
        <v>2002659509.1400001</v>
      </c>
      <c r="I33" s="16">
        <f t="shared" si="1"/>
        <v>19122375801.59</v>
      </c>
    </row>
    <row r="34" spans="1:9" ht="17.100000000000001" customHeight="1" x14ac:dyDescent="0.3">
      <c r="A34" s="14">
        <v>32</v>
      </c>
      <c r="B34" s="15" t="s">
        <v>41</v>
      </c>
      <c r="C34" s="16">
        <f>'[1]2020 Full Year_Final'!C36+'[1]2020 Full Year_Final'!K36+'[1]2020 Full Year_Final'!T36+'[1]2020 Full Year_Final'!AB36</f>
        <v>97152953248.660004</v>
      </c>
      <c r="D34" s="16">
        <f>'[1]2020 Full Year_Final'!D36+'[1]2020 Full Year_Final'!L36+'[1]2020 Full Year_Final'!U36+'[1]2020 Full Year_Final'!AC36</f>
        <v>979134418.82000005</v>
      </c>
      <c r="E34" s="16">
        <f>'[1]2020 Full Year_Final'!E36+'[1]2020 Full Year_Final'!M36+'[1]2020 Full Year_Final'!V36+'[1]2020 Full Year_Final'!AD36</f>
        <v>349898186.72000003</v>
      </c>
      <c r="F34" s="16">
        <f>'[1]2020 Full Year_Final'!F36+'[1]2020 Full Year_Final'!N36+'[1]2020 Full Year_Final'!W36+'[1]2020 Full Year_Final'!AE36</f>
        <v>12254670820.059998</v>
      </c>
      <c r="G34" s="16">
        <f t="shared" si="0"/>
        <v>110736656674.26001</v>
      </c>
      <c r="H34" s="16">
        <f>'[1]2020 Full Year_Final'!H36+'[1]2020 Full Year_Final'!P36+'[1]2020 Full Year_Final'!Y36+'[1]2020 Full Year_Final'!AG36</f>
        <v>6453072571.0299997</v>
      </c>
      <c r="I34" s="16">
        <f t="shared" si="1"/>
        <v>117189729245.29001</v>
      </c>
    </row>
    <row r="35" spans="1:9" ht="17.100000000000001" customHeight="1" x14ac:dyDescent="0.3">
      <c r="A35" s="14">
        <v>33</v>
      </c>
      <c r="B35" s="15" t="s">
        <v>42</v>
      </c>
      <c r="C35" s="16">
        <f>'[1]2020 Full Year_Final'!C37+'[1]2020 Full Year_Final'!K37+'[1]2020 Full Year_Final'!T37+'[1]2020 Full Year_Final'!AB37</f>
        <v>6301323488.7700005</v>
      </c>
      <c r="D35" s="16">
        <f>'[1]2020 Full Year_Final'!D37+'[1]2020 Full Year_Final'!L37+'[1]2020 Full Year_Final'!U37+'[1]2020 Full Year_Final'!AC37</f>
        <v>12716109.82</v>
      </c>
      <c r="E35" s="16">
        <f>'[1]2020 Full Year_Final'!E37+'[1]2020 Full Year_Final'!M37+'[1]2020 Full Year_Final'!V37+'[1]2020 Full Year_Final'!AD37</f>
        <v>61777365</v>
      </c>
      <c r="F35" s="16">
        <f>'[1]2020 Full Year_Final'!F37+'[1]2020 Full Year_Final'!N37+'[1]2020 Full Year_Final'!W37+'[1]2020 Full Year_Final'!AE37</f>
        <v>4180765673.4700003</v>
      </c>
      <c r="G35" s="16">
        <f t="shared" si="0"/>
        <v>10556582637.060001</v>
      </c>
      <c r="H35" s="16">
        <f>'[1]2020 Full Year_Final'!H37+'[1]2020 Full Year_Final'!P37+'[1]2020 Full Year_Final'!Y37+'[1]2020 Full Year_Final'!AG37</f>
        <v>1240244491.1300001</v>
      </c>
      <c r="I35" s="16">
        <f t="shared" si="1"/>
        <v>11796827128.190002</v>
      </c>
    </row>
    <row r="36" spans="1:9" ht="17.100000000000001" customHeight="1" x14ac:dyDescent="0.3">
      <c r="A36" s="14">
        <v>34</v>
      </c>
      <c r="B36" s="15" t="s">
        <v>43</v>
      </c>
      <c r="C36" s="16">
        <f>'[1]2020 Full Year_Final'!C38+'[1]2020 Full Year_Final'!K38+'[1]2020 Full Year_Final'!T38+'[1]2020 Full Year_Final'!AB38</f>
        <v>4893083719.04</v>
      </c>
      <c r="D36" s="16">
        <f>'[1]2020 Full Year_Final'!D38+'[1]2020 Full Year_Final'!L38+'[1]2020 Full Year_Final'!U38+'[1]2020 Full Year_Final'!AC38</f>
        <v>208665139.44</v>
      </c>
      <c r="E36" s="16">
        <f>'[1]2020 Full Year_Final'!E38+'[1]2020 Full Year_Final'!M38+'[1]2020 Full Year_Final'!V38+'[1]2020 Full Year_Final'!AD38</f>
        <v>112843550</v>
      </c>
      <c r="F36" s="16">
        <f>'[1]2020 Full Year_Final'!F38+'[1]2020 Full Year_Final'!N38+'[1]2020 Full Year_Final'!W38+'[1]2020 Full Year_Final'!AE38</f>
        <v>35867034.210000008</v>
      </c>
      <c r="G36" s="16">
        <f t="shared" si="0"/>
        <v>5250459442.6899996</v>
      </c>
      <c r="H36" s="16">
        <f>'[1]2020 Full Year_Final'!H38+'[1]2020 Full Year_Final'!P38+'[1]2020 Full Year_Final'!Y38+'[1]2020 Full Year_Final'!AG38</f>
        <v>2864513700.4499998</v>
      </c>
      <c r="I36" s="16">
        <f t="shared" si="1"/>
        <v>8114973143.1399994</v>
      </c>
    </row>
    <row r="37" spans="1:9" ht="17.100000000000001" customHeight="1" x14ac:dyDescent="0.3">
      <c r="A37" s="14">
        <v>35</v>
      </c>
      <c r="B37" s="15" t="s">
        <v>44</v>
      </c>
      <c r="C37" s="16">
        <f>'[1]2020 Full Year_Final'!C39+'[1]2020 Full Year_Final'!K39+'[1]2020 Full Year_Final'!T39+'[1]2020 Full Year_Final'!AB39</f>
        <v>5598821964.3199997</v>
      </c>
      <c r="D37" s="16">
        <f>'[1]2020 Full Year_Final'!D39+'[1]2020 Full Year_Final'!L39+'[1]2020 Full Year_Final'!U39+'[1]2020 Full Year_Final'!AC39</f>
        <v>4019542</v>
      </c>
      <c r="E37" s="16">
        <f>'[1]2020 Full Year_Final'!E39+'[1]2020 Full Year_Final'!M39+'[1]2020 Full Year_Final'!V39+'[1]2020 Full Year_Final'!AD39</f>
        <v>91174514</v>
      </c>
      <c r="F37" s="16">
        <f>'[1]2020 Full Year_Final'!F39+'[1]2020 Full Year_Final'!N39+'[1]2020 Full Year_Final'!W39+'[1]2020 Full Year_Final'!AE39</f>
        <v>207318121.15999997</v>
      </c>
      <c r="G37" s="16">
        <f t="shared" si="0"/>
        <v>5901334141.4799995</v>
      </c>
      <c r="H37" s="16">
        <f>'[1]2020 Full Year_Final'!H39+'[1]2020 Full Year_Final'!P39+'[1]2020 Full Year_Final'!Y39+'[1]2020 Full Year_Final'!AG39</f>
        <v>1878297034.0599999</v>
      </c>
      <c r="I37" s="16">
        <f t="shared" si="1"/>
        <v>7779631175.539999</v>
      </c>
    </row>
    <row r="38" spans="1:9" ht="17.100000000000001" customHeight="1" x14ac:dyDescent="0.3">
      <c r="A38" s="14">
        <v>36</v>
      </c>
      <c r="B38" s="15" t="s">
        <v>45</v>
      </c>
      <c r="C38" s="16">
        <f>'[1]2020 Full Year_Final'!C40+'[1]2020 Full Year_Final'!K40+'[1]2020 Full Year_Final'!T40+'[1]2020 Full Year_Final'!AB40</f>
        <v>7046581313.0799999</v>
      </c>
      <c r="D38" s="16">
        <f>'[1]2020 Full Year_Final'!D40+'[1]2020 Full Year_Final'!L40+'[1]2020 Full Year_Final'!U40+'[1]2020 Full Year_Final'!AC40</f>
        <v>2198286979.5</v>
      </c>
      <c r="E38" s="16">
        <f>'[1]2020 Full Year_Final'!E40+'[1]2020 Full Year_Final'!M40+'[1]2020 Full Year_Final'!V40+'[1]2020 Full Year_Final'!AD40</f>
        <v>2043471495</v>
      </c>
      <c r="F38" s="16">
        <f>'[1]2020 Full Year_Final'!F40+'[1]2020 Full Year_Final'!N40+'[1]2020 Full Year_Final'!W40+'[1]2020 Full Year_Final'!AE40</f>
        <v>3161681898.3400002</v>
      </c>
      <c r="G38" s="16">
        <f t="shared" si="0"/>
        <v>14450021685.92</v>
      </c>
      <c r="H38" s="16">
        <f>'[1]2020 Full Year_Final'!H40+'[1]2020 Full Year_Final'!P40+'[1]2020 Full Year_Final'!Y40+'[1]2020 Full Year_Final'!AG40</f>
        <v>4049230405.6900001</v>
      </c>
      <c r="I38" s="16">
        <f t="shared" si="1"/>
        <v>18499252091.610001</v>
      </c>
    </row>
    <row r="39" spans="1:9" ht="17.100000000000001" customHeight="1" x14ac:dyDescent="0.3">
      <c r="A39" s="14">
        <v>37</v>
      </c>
      <c r="B39" s="15" t="s">
        <v>46</v>
      </c>
      <c r="C39" s="16">
        <f>'[1]2020 Full Year_Final'!C41+'[1]2020 Full Year_Final'!K41+'[1]2020 Full Year_Final'!T41+'[1]2020 Full Year_Final'!AB41</f>
        <v>83691836271.399994</v>
      </c>
      <c r="D39" s="16">
        <f>'[1]2020 Full Year_Final'!D41+'[1]2020 Full Year_Final'!L41+'[1]2020 Full Year_Final'!U41+'[1]2020 Full Year_Final'!AC41</f>
        <v>3166412964.8900003</v>
      </c>
      <c r="E39" s="16">
        <f>'[1]2020 Full Year_Final'!E41+'[1]2020 Full Year_Final'!M41+'[1]2020 Full Year_Final'!V41+'[1]2020 Full Year_Final'!AD41</f>
        <v>0</v>
      </c>
      <c r="F39" s="16">
        <f>'[1]2020 Full Year_Final'!F41+'[1]2020 Full Year_Final'!N41+'[1]2020 Full Year_Final'!W41+'[1]2020 Full Year_Final'!AE41</f>
        <v>5201451661.1299992</v>
      </c>
      <c r="G39" s="16">
        <f t="shared" si="0"/>
        <v>92059700897.419998</v>
      </c>
      <c r="H39" s="16">
        <f>'[1]2020 Full Year_Final'!H41+'[1]2020 Full Year_Final'!P41+'[1]2020 Full Year_Final'!Y41+'[1]2020 Full Year_Final'!AG41</f>
        <v>0</v>
      </c>
      <c r="I39" s="16">
        <f t="shared" si="1"/>
        <v>92059700897.419998</v>
      </c>
    </row>
    <row r="40" spans="1:9" ht="17.100000000000001" customHeight="1" x14ac:dyDescent="0.3">
      <c r="A40" s="17"/>
      <c r="B40" s="18" t="s">
        <v>47</v>
      </c>
      <c r="C40" s="17">
        <f>SUM(C3:C39)</f>
        <v>851730622859.03699</v>
      </c>
      <c r="D40" s="17">
        <f t="shared" ref="D40:I40" si="2">SUM(D3:D39)</f>
        <v>37056133446.549995</v>
      </c>
      <c r="E40" s="17">
        <f t="shared" si="2"/>
        <v>28393998675.240002</v>
      </c>
      <c r="F40" s="17">
        <f t="shared" si="2"/>
        <v>170494269096.99396</v>
      </c>
      <c r="G40" s="17">
        <f t="shared" si="2"/>
        <v>1087675024077.8208</v>
      </c>
      <c r="H40" s="17">
        <f t="shared" si="2"/>
        <v>218399996022.10001</v>
      </c>
      <c r="I40" s="17">
        <f t="shared" si="2"/>
        <v>1306075020099.9207</v>
      </c>
    </row>
  </sheetData>
  <mergeCells count="1">
    <mergeCell ref="A1:I1"/>
  </mergeCells>
  <printOptions horizontalCentered="1"/>
  <pageMargins left="0.78740157480314965" right="0.78740157480314965" top="0.74803149606299213" bottom="0.19685039370078741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8564-ECD7-4624-AE49-4582907FBDA4}">
  <dimension ref="A1:H40"/>
  <sheetViews>
    <sheetView topLeftCell="A25" workbookViewId="0">
      <selection activeCell="E32" sqref="E32"/>
    </sheetView>
  </sheetViews>
  <sheetFormatPr defaultRowHeight="14.4" x14ac:dyDescent="0.3"/>
  <cols>
    <col min="1" max="1" width="15" customWidth="1"/>
    <col min="2" max="2" width="29.88671875" customWidth="1"/>
    <col min="3" max="3" width="23.109375" customWidth="1"/>
    <col min="5" max="5" width="22" style="121" customWidth="1"/>
    <col min="6" max="6" width="30.33203125" customWidth="1"/>
    <col min="7" max="7" width="19.88671875" style="19" bestFit="1" customWidth="1"/>
    <col min="8" max="8" width="8.88671875" style="19"/>
  </cols>
  <sheetData>
    <row r="1" spans="1:6" ht="18" x14ac:dyDescent="0.3">
      <c r="A1" s="130" t="s">
        <v>89</v>
      </c>
      <c r="B1" s="130"/>
      <c r="C1" s="130"/>
      <c r="E1" s="131" t="s">
        <v>90</v>
      </c>
      <c r="F1" s="132"/>
    </row>
    <row r="2" spans="1:6" ht="15.6" x14ac:dyDescent="0.3">
      <c r="A2" s="52" t="s">
        <v>58</v>
      </c>
      <c r="B2" s="50" t="s">
        <v>59</v>
      </c>
      <c r="C2" s="51" t="s">
        <v>60</v>
      </c>
      <c r="E2" s="120" t="s">
        <v>58</v>
      </c>
      <c r="F2" s="51" t="s">
        <v>60</v>
      </c>
    </row>
    <row r="3" spans="1:6" x14ac:dyDescent="0.3">
      <c r="A3" s="15" t="s">
        <v>33</v>
      </c>
      <c r="B3" s="16">
        <v>418988587897.10999</v>
      </c>
      <c r="C3" s="26">
        <v>32.079978672668851</v>
      </c>
      <c r="E3" s="121" t="s">
        <v>30</v>
      </c>
      <c r="F3" s="122">
        <v>87.01825157586326</v>
      </c>
    </row>
    <row r="4" spans="1:6" x14ac:dyDescent="0.3">
      <c r="A4" s="15" t="s">
        <v>41</v>
      </c>
      <c r="B4" s="16">
        <v>117189729245.29001</v>
      </c>
      <c r="C4" s="26">
        <v>8.9726644673385199</v>
      </c>
      <c r="E4" s="121" t="s">
        <v>20</v>
      </c>
      <c r="F4" s="122">
        <v>82.300488092396179</v>
      </c>
    </row>
    <row r="5" spans="1:6" x14ac:dyDescent="0.3">
      <c r="A5" s="26" t="s">
        <v>46</v>
      </c>
      <c r="B5" s="26">
        <v>92059700897.419998</v>
      </c>
      <c r="C5" s="26">
        <v>7.0485768030673315</v>
      </c>
      <c r="E5" s="121" t="s">
        <v>39</v>
      </c>
      <c r="F5" s="122">
        <v>42.23464600883927</v>
      </c>
    </row>
    <row r="6" spans="1:6" x14ac:dyDescent="0.3">
      <c r="A6" s="26" t="s">
        <v>19</v>
      </c>
      <c r="B6" s="26">
        <v>59732882662.970009</v>
      </c>
      <c r="C6" s="26">
        <v>4.5734649039072943</v>
      </c>
      <c r="E6" s="121" t="s">
        <v>17</v>
      </c>
      <c r="F6" s="122">
        <v>41.628947016222519</v>
      </c>
    </row>
    <row r="7" spans="1:6" x14ac:dyDescent="0.3">
      <c r="A7" s="26" t="s">
        <v>27</v>
      </c>
      <c r="B7" s="26">
        <v>50768523407.339996</v>
      </c>
      <c r="C7" s="26">
        <v>3.8871062248366082</v>
      </c>
      <c r="E7" s="121" t="s">
        <v>29</v>
      </c>
      <c r="F7" s="122">
        <v>34.164958168833415</v>
      </c>
    </row>
    <row r="8" spans="1:6" x14ac:dyDescent="0.3">
      <c r="A8" s="26" t="s">
        <v>36</v>
      </c>
      <c r="B8" s="26">
        <v>50749595850.070007</v>
      </c>
      <c r="C8" s="26">
        <v>3.8856570311089356</v>
      </c>
      <c r="E8" s="121" t="s">
        <v>24</v>
      </c>
      <c r="F8" s="122">
        <v>25.502022408109585</v>
      </c>
    </row>
    <row r="9" spans="1:6" x14ac:dyDescent="0.3">
      <c r="A9" s="26" t="s">
        <v>39</v>
      </c>
      <c r="B9" s="26">
        <v>38042733036.470001</v>
      </c>
      <c r="C9" s="26">
        <v>2.9127525181179532</v>
      </c>
      <c r="E9" s="121" t="s">
        <v>43</v>
      </c>
      <c r="F9" s="122">
        <v>24.213086203899479</v>
      </c>
    </row>
    <row r="10" spans="1:6" x14ac:dyDescent="0.3">
      <c r="A10" s="24" t="s">
        <v>28</v>
      </c>
      <c r="B10" s="26">
        <v>31819816711.740002</v>
      </c>
      <c r="C10" s="26">
        <v>2.4362931854638519</v>
      </c>
      <c r="E10" s="121" t="s">
        <v>46</v>
      </c>
      <c r="F10" s="122">
        <v>23.463705851945669</v>
      </c>
    </row>
    <row r="11" spans="1:6" x14ac:dyDescent="0.3">
      <c r="A11" s="26" t="s">
        <v>12</v>
      </c>
      <c r="B11" s="26">
        <v>30696770278.060001</v>
      </c>
      <c r="C11" s="26">
        <v>2.3503068204850557</v>
      </c>
      <c r="E11" s="121" t="s">
        <v>45</v>
      </c>
      <c r="F11" s="122">
        <v>20.00000007717934</v>
      </c>
    </row>
    <row r="12" spans="1:6" x14ac:dyDescent="0.3">
      <c r="A12" s="26" t="s">
        <v>13</v>
      </c>
      <c r="B12" s="26">
        <v>28009906580.48</v>
      </c>
      <c r="C12" s="26">
        <v>2.1445863483658933</v>
      </c>
      <c r="E12" s="121" t="s">
        <v>40</v>
      </c>
      <c r="F12" s="122">
        <v>16.033048033177415</v>
      </c>
    </row>
    <row r="13" spans="1:6" x14ac:dyDescent="0.3">
      <c r="A13" s="26" t="s">
        <v>21</v>
      </c>
      <c r="B13" s="26">
        <v>27184350734.900002</v>
      </c>
      <c r="C13" s="26">
        <v>2.0813774336500424</v>
      </c>
      <c r="E13" s="121" t="s">
        <v>34</v>
      </c>
      <c r="F13" s="122">
        <v>14.899555072804951</v>
      </c>
    </row>
    <row r="14" spans="1:6" x14ac:dyDescent="0.3">
      <c r="A14" s="15" t="s">
        <v>37</v>
      </c>
      <c r="B14" s="16">
        <v>24848466192.880001</v>
      </c>
      <c r="C14" s="26">
        <f t="shared" ref="C14:C40" si="0">B14/$B$40*100</f>
        <v>1.902529778953967</v>
      </c>
      <c r="E14" s="121" t="s">
        <v>27</v>
      </c>
      <c r="F14" s="122">
        <v>12.927912367127659</v>
      </c>
    </row>
    <row r="15" spans="1:6" x14ac:dyDescent="0.3">
      <c r="A15" s="15" t="s">
        <v>23</v>
      </c>
      <c r="B15" s="16">
        <v>23650723357</v>
      </c>
      <c r="C15" s="26">
        <f t="shared" si="0"/>
        <v>1.8108242630037141</v>
      </c>
      <c r="E15" s="121" t="s">
        <v>38</v>
      </c>
      <c r="F15" s="122">
        <v>9.7418756756943399</v>
      </c>
    </row>
    <row r="16" spans="1:6" x14ac:dyDescent="0.3">
      <c r="A16" s="15" t="s">
        <v>38</v>
      </c>
      <c r="B16" s="16">
        <v>19668371916.010002</v>
      </c>
      <c r="C16" s="26">
        <f t="shared" si="0"/>
        <v>1.5059144086918748</v>
      </c>
      <c r="E16" s="121" t="s">
        <v>14</v>
      </c>
      <c r="F16" s="122">
        <v>6.8876337291343068</v>
      </c>
    </row>
    <row r="17" spans="1:6" x14ac:dyDescent="0.3">
      <c r="A17" s="15" t="s">
        <v>32</v>
      </c>
      <c r="B17" s="16">
        <v>19604303787.640827</v>
      </c>
      <c r="C17" s="26">
        <f t="shared" si="0"/>
        <v>1.5010090144853248</v>
      </c>
      <c r="E17" s="121" t="s">
        <v>13</v>
      </c>
      <c r="F17" s="122">
        <v>6.2220733768168257</v>
      </c>
    </row>
    <row r="18" spans="1:6" x14ac:dyDescent="0.3">
      <c r="A18" s="15" t="s">
        <v>40</v>
      </c>
      <c r="B18" s="16">
        <v>19122375801.59</v>
      </c>
      <c r="C18" s="26">
        <f t="shared" si="0"/>
        <v>1.4641100631514299</v>
      </c>
      <c r="E18" s="121" t="s">
        <v>25</v>
      </c>
      <c r="F18" s="122">
        <v>6.1296116729502383</v>
      </c>
    </row>
    <row r="19" spans="1:6" x14ac:dyDescent="0.3">
      <c r="A19" s="15" t="s">
        <v>45</v>
      </c>
      <c r="B19" s="16">
        <v>18499252091.610001</v>
      </c>
      <c r="C19" s="26">
        <f t="shared" si="0"/>
        <v>1.4164004216384694</v>
      </c>
      <c r="E19" s="121" t="s">
        <v>31</v>
      </c>
      <c r="F19" s="122">
        <v>5.9113160241692064</v>
      </c>
    </row>
    <row r="20" spans="1:6" x14ac:dyDescent="0.3">
      <c r="A20" s="15" t="s">
        <v>31</v>
      </c>
      <c r="B20" s="16">
        <v>17357833531.990002</v>
      </c>
      <c r="C20" s="26">
        <f t="shared" si="0"/>
        <v>1.3290073896874659</v>
      </c>
      <c r="E20" s="121" t="s">
        <v>33</v>
      </c>
      <c r="F20" s="122">
        <v>5.0801864112754389</v>
      </c>
    </row>
    <row r="21" spans="1:6" x14ac:dyDescent="0.3">
      <c r="A21" s="15" t="s">
        <v>25</v>
      </c>
      <c r="B21" s="16">
        <v>17081878984.93</v>
      </c>
      <c r="C21" s="26">
        <f t="shared" si="0"/>
        <v>1.3078788524431897</v>
      </c>
      <c r="E21" s="121" t="s">
        <v>22</v>
      </c>
      <c r="F21" s="122">
        <v>1.9841700356892498</v>
      </c>
    </row>
    <row r="22" spans="1:6" x14ac:dyDescent="0.3">
      <c r="A22" s="15" t="s">
        <v>18</v>
      </c>
      <c r="B22" s="16">
        <v>16183341456.32</v>
      </c>
      <c r="C22" s="26">
        <f t="shared" si="0"/>
        <v>1.2390820747097591</v>
      </c>
      <c r="E22" s="121" t="s">
        <v>10</v>
      </c>
      <c r="F22" s="122">
        <v>-2.6571071937319406</v>
      </c>
    </row>
    <row r="23" spans="1:6" x14ac:dyDescent="0.3">
      <c r="A23" s="15" t="s">
        <v>10</v>
      </c>
      <c r="B23" s="16">
        <v>14376871322.299999</v>
      </c>
      <c r="C23" s="26">
        <f t="shared" si="0"/>
        <v>1.1007691825543149</v>
      </c>
      <c r="E23" s="121" t="s">
        <v>12</v>
      </c>
      <c r="F23" s="122">
        <v>-4.9371148746495441</v>
      </c>
    </row>
    <row r="24" spans="1:6" x14ac:dyDescent="0.3">
      <c r="A24" s="15" t="s">
        <v>30</v>
      </c>
      <c r="B24" s="16">
        <v>13778260800.139999</v>
      </c>
      <c r="C24" s="26">
        <f t="shared" si="0"/>
        <v>1.0549364001377119</v>
      </c>
      <c r="E24" s="121" t="s">
        <v>19</v>
      </c>
      <c r="F24" s="122">
        <v>-7.6468867057694832</v>
      </c>
    </row>
    <row r="25" spans="1:6" x14ac:dyDescent="0.3">
      <c r="A25" s="15" t="s">
        <v>20</v>
      </c>
      <c r="B25" s="16">
        <v>13591038584.15</v>
      </c>
      <c r="C25" s="26">
        <f t="shared" si="0"/>
        <v>1.0406016786930221</v>
      </c>
      <c r="E25" s="121" t="s">
        <v>21</v>
      </c>
      <c r="F25" s="122">
        <v>-7.7821551393184487</v>
      </c>
    </row>
    <row r="26" spans="1:6" x14ac:dyDescent="0.3">
      <c r="A26" s="15" t="s">
        <v>14</v>
      </c>
      <c r="B26" s="16">
        <v>12502599363.549999</v>
      </c>
      <c r="C26" s="26">
        <f t="shared" si="0"/>
        <v>0.9572650246839185</v>
      </c>
      <c r="E26" s="121" t="s">
        <v>44</v>
      </c>
      <c r="F26" s="122">
        <v>-7.8748577587471846</v>
      </c>
    </row>
    <row r="27" spans="1:6" x14ac:dyDescent="0.3">
      <c r="A27" s="15" t="s">
        <v>34</v>
      </c>
      <c r="B27" s="16">
        <v>12476738650.150002</v>
      </c>
      <c r="C27" s="26">
        <f t="shared" si="0"/>
        <v>0.95528499191382399</v>
      </c>
      <c r="E27" s="121" t="s">
        <v>15</v>
      </c>
      <c r="F27" s="122">
        <v>-12.038690851801872</v>
      </c>
    </row>
    <row r="28" spans="1:6" x14ac:dyDescent="0.3">
      <c r="A28" s="15" t="s">
        <v>15</v>
      </c>
      <c r="B28" s="16">
        <v>12180775243</v>
      </c>
      <c r="C28" s="26">
        <f t="shared" si="0"/>
        <v>0.93262447068837706</v>
      </c>
      <c r="E28" s="121" t="s">
        <v>11</v>
      </c>
      <c r="F28" s="122">
        <v>-14.166281482327886</v>
      </c>
    </row>
    <row r="29" spans="1:6" x14ac:dyDescent="0.3">
      <c r="A29" s="15" t="s">
        <v>42</v>
      </c>
      <c r="B29" s="16">
        <v>11796827128.190002</v>
      </c>
      <c r="C29" s="26">
        <f t="shared" si="0"/>
        <v>0.90322737565928579</v>
      </c>
      <c r="E29" s="121" t="s">
        <v>41</v>
      </c>
      <c r="F29" s="122">
        <v>-16.530785351877011</v>
      </c>
    </row>
    <row r="30" spans="1:6" x14ac:dyDescent="0.3">
      <c r="A30" s="15" t="s">
        <v>17</v>
      </c>
      <c r="B30" s="16">
        <v>11578518120.67</v>
      </c>
      <c r="C30" s="26">
        <f t="shared" si="0"/>
        <v>0.88651248530763493</v>
      </c>
      <c r="E30" s="121" t="s">
        <v>37</v>
      </c>
      <c r="F30" s="122">
        <v>-17.545249678511109</v>
      </c>
    </row>
    <row r="31" spans="1:6" x14ac:dyDescent="0.3">
      <c r="A31" s="15" t="s">
        <v>29</v>
      </c>
      <c r="B31" s="16">
        <v>11399650509.670002</v>
      </c>
      <c r="C31" s="26">
        <f t="shared" si="0"/>
        <v>0.87281743653575705</v>
      </c>
      <c r="E31" s="121" t="s">
        <v>35</v>
      </c>
      <c r="F31" s="122">
        <v>-17.553834016063501</v>
      </c>
    </row>
    <row r="32" spans="1:6" x14ac:dyDescent="0.3">
      <c r="A32" s="15" t="s">
        <v>35</v>
      </c>
      <c r="B32" s="16">
        <v>10524281921.17</v>
      </c>
      <c r="C32" s="26">
        <f t="shared" si="0"/>
        <v>0.80579459519598218</v>
      </c>
      <c r="E32" s="121" t="s">
        <v>28</v>
      </c>
      <c r="F32" s="122">
        <v>-21.613906425723748</v>
      </c>
    </row>
    <row r="33" spans="1:8" x14ac:dyDescent="0.3">
      <c r="A33" s="15" t="s">
        <v>16</v>
      </c>
      <c r="B33" s="16">
        <v>10463674280.73</v>
      </c>
      <c r="C33" s="26">
        <f t="shared" si="0"/>
        <v>0.80115415421768665</v>
      </c>
      <c r="E33" s="121" t="s">
        <v>23</v>
      </c>
      <c r="F33" s="122">
        <v>-23.877923547171871</v>
      </c>
    </row>
    <row r="34" spans="1:8" x14ac:dyDescent="0.3">
      <c r="A34" s="15" t="s">
        <v>22</v>
      </c>
      <c r="B34" s="16">
        <v>8716460193.8400002</v>
      </c>
      <c r="C34" s="26">
        <f t="shared" si="0"/>
        <v>0.66737821791991336</v>
      </c>
      <c r="E34" s="121" t="s">
        <v>18</v>
      </c>
      <c r="F34" s="122">
        <v>-28.382990195389208</v>
      </c>
    </row>
    <row r="35" spans="1:8" x14ac:dyDescent="0.3">
      <c r="A35" s="15" t="s">
        <v>26</v>
      </c>
      <c r="B35" s="16">
        <v>8667720607.7800007</v>
      </c>
      <c r="C35" s="26">
        <f t="shared" si="0"/>
        <v>0.66364645785177645</v>
      </c>
      <c r="E35" s="121" t="s">
        <v>36</v>
      </c>
      <c r="F35" s="122">
        <v>-28.443679940017187</v>
      </c>
    </row>
    <row r="36" spans="1:8" x14ac:dyDescent="0.3">
      <c r="A36" s="15" t="s">
        <v>24</v>
      </c>
      <c r="B36" s="16">
        <v>8537983927.4300003</v>
      </c>
      <c r="C36" s="26">
        <f t="shared" si="0"/>
        <v>0.65371313255626051</v>
      </c>
      <c r="E36" s="121" t="s">
        <v>26</v>
      </c>
      <c r="F36" s="122">
        <v>-32.946934082358553</v>
      </c>
    </row>
    <row r="37" spans="1:8" x14ac:dyDescent="0.3">
      <c r="A37" s="15" t="s">
        <v>11</v>
      </c>
      <c r="B37" s="16">
        <v>8329870706.6499996</v>
      </c>
      <c r="C37" s="26">
        <f t="shared" si="0"/>
        <v>0.63777888547418404</v>
      </c>
      <c r="E37" s="121" t="s">
        <v>32</v>
      </c>
      <c r="F37" s="122">
        <v>-36.031338787617592</v>
      </c>
    </row>
    <row r="38" spans="1:8" x14ac:dyDescent="0.3">
      <c r="A38" s="15" t="s">
        <v>43</v>
      </c>
      <c r="B38" s="16">
        <v>8114973143.1399994</v>
      </c>
      <c r="C38" s="26">
        <f t="shared" si="0"/>
        <v>0.62132519328936919</v>
      </c>
      <c r="E38" s="121" t="s">
        <v>42</v>
      </c>
      <c r="F38" s="122">
        <v>-37.928076477644105</v>
      </c>
    </row>
    <row r="39" spans="1:8" x14ac:dyDescent="0.3">
      <c r="A39" s="15" t="s">
        <v>44</v>
      </c>
      <c r="B39" s="16">
        <v>7779631175.539999</v>
      </c>
      <c r="C39" s="26">
        <f t="shared" si="0"/>
        <v>0.59564964154546207</v>
      </c>
      <c r="E39" s="121" t="s">
        <v>16</v>
      </c>
      <c r="F39" s="122">
        <v>-41.381553592003591</v>
      </c>
    </row>
    <row r="40" spans="1:8" x14ac:dyDescent="0.3">
      <c r="A40" s="18" t="s">
        <v>47</v>
      </c>
      <c r="B40" s="17">
        <v>1306075020099.9207</v>
      </c>
      <c r="C40" s="26">
        <f t="shared" si="0"/>
        <v>100</v>
      </c>
      <c r="E40" s="123" t="s">
        <v>47</v>
      </c>
      <c r="F40" s="124">
        <v>-1.9265229798867374</v>
      </c>
      <c r="G40"/>
      <c r="H40"/>
    </row>
  </sheetData>
  <sortState xmlns:xlrd2="http://schemas.microsoft.com/office/spreadsheetml/2017/richdata2" ref="F2:H40">
    <sortCondition ref="F2:F40" customList="higher percentage"/>
  </sortState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69F-4712-4191-A0FC-629E677BBB86}">
  <sheetPr>
    <tabColor rgb="FFFFFF00"/>
  </sheetPr>
  <dimension ref="A1:M40"/>
  <sheetViews>
    <sheetView tabSelected="1" zoomScale="80" workbookViewId="0">
      <selection activeCell="H11" sqref="H11"/>
    </sheetView>
  </sheetViews>
  <sheetFormatPr defaultColWidth="21.88671875" defaultRowHeight="14.4" x14ac:dyDescent="0.3"/>
  <cols>
    <col min="4" max="4" width="34.88671875" customWidth="1"/>
    <col min="5" max="5" width="27.44140625" customWidth="1"/>
    <col min="6" max="6" width="30.44140625" customWidth="1"/>
    <col min="7" max="8" width="21.88671875" style="75"/>
    <col min="9" max="9" width="32.109375" customWidth="1"/>
    <col min="10" max="10" width="24.44140625" customWidth="1"/>
  </cols>
  <sheetData>
    <row r="1" spans="1:13" ht="32.1" customHeight="1" thickBot="1" x14ac:dyDescent="0.35">
      <c r="C1" s="133" t="s">
        <v>73</v>
      </c>
      <c r="D1" s="133"/>
      <c r="E1" s="133"/>
      <c r="F1" s="133"/>
      <c r="G1" s="134" t="s">
        <v>72</v>
      </c>
      <c r="H1" s="135"/>
      <c r="J1" s="53" t="s">
        <v>74</v>
      </c>
    </row>
    <row r="2" spans="1:13" s="20" customFormat="1" ht="24.75" customHeight="1" x14ac:dyDescent="0.3">
      <c r="A2" s="54" t="s">
        <v>61</v>
      </c>
      <c r="B2" s="55" t="s">
        <v>67</v>
      </c>
      <c r="C2" s="56" t="s">
        <v>68</v>
      </c>
      <c r="D2" s="56" t="s">
        <v>69</v>
      </c>
      <c r="E2" s="56" t="s">
        <v>70</v>
      </c>
      <c r="F2" s="56" t="s">
        <v>71</v>
      </c>
      <c r="G2" s="57" t="s">
        <v>63</v>
      </c>
      <c r="H2" s="57" t="s">
        <v>64</v>
      </c>
      <c r="I2" s="56" t="s">
        <v>62</v>
      </c>
      <c r="J2" s="56" t="s">
        <v>65</v>
      </c>
    </row>
    <row r="3" spans="1:13" x14ac:dyDescent="0.3">
      <c r="A3" s="58" t="s">
        <v>10</v>
      </c>
      <c r="B3" s="59">
        <v>48369064079.906898</v>
      </c>
      <c r="C3" s="60">
        <v>14376871322.299999</v>
      </c>
      <c r="D3" s="61">
        <f>SUM(B3:C3)</f>
        <v>62745935402.206894</v>
      </c>
      <c r="E3" s="62">
        <f>B3/B40</f>
        <v>2.1086405662150306E-2</v>
      </c>
      <c r="F3" s="63">
        <f>C3/C40</f>
        <v>1.1007691825543148E-2</v>
      </c>
      <c r="G3" s="64">
        <f>B3/D3</f>
        <v>0.7708716711266953</v>
      </c>
      <c r="H3" s="64">
        <f>C3/D3</f>
        <v>0.22912832887330478</v>
      </c>
      <c r="I3" s="65">
        <v>66809176283.421204</v>
      </c>
      <c r="J3" s="62">
        <f>(D3-I3)/I3</f>
        <v>-6.0818604677552492E-2</v>
      </c>
    </row>
    <row r="4" spans="1:13" x14ac:dyDescent="0.3">
      <c r="A4" s="58" t="s">
        <v>11</v>
      </c>
      <c r="B4" s="59">
        <v>47943888872.215897</v>
      </c>
      <c r="C4" s="76">
        <v>8329870706.6499996</v>
      </c>
      <c r="D4" s="61">
        <f t="shared" ref="D4:D40" si="0">SUM(B4:C4)</f>
        <v>56273759578.865898</v>
      </c>
      <c r="E4" s="62">
        <f>B4/B40</f>
        <v>2.0901051302346065E-2</v>
      </c>
      <c r="F4" s="63">
        <f>C4/C40</f>
        <v>6.3777888547418404E-3</v>
      </c>
      <c r="G4" s="64">
        <f t="shared" ref="G4:G40" si="1">B4/D4</f>
        <v>0.85197593391683824</v>
      </c>
      <c r="H4" s="66">
        <f t="shared" ref="H4:H40" si="2">C4/D4</f>
        <v>0.14802406608316171</v>
      </c>
      <c r="I4" s="65">
        <v>58043362282.69899</v>
      </c>
      <c r="J4" s="63">
        <f t="shared" ref="J4:J40" si="3">(D4-I4)/I4</f>
        <v>-3.0487598137652304E-2</v>
      </c>
    </row>
    <row r="5" spans="1:13" x14ac:dyDescent="0.3">
      <c r="A5" s="58" t="s">
        <v>12</v>
      </c>
      <c r="B5" s="59">
        <v>146265871270.08951</v>
      </c>
      <c r="C5" s="60">
        <v>30696770278.060001</v>
      </c>
      <c r="D5" s="61">
        <f t="shared" si="0"/>
        <v>176962641548.14951</v>
      </c>
      <c r="E5" s="62">
        <f>B5/B40</f>
        <v>6.3764341005932076E-2</v>
      </c>
      <c r="F5" s="63">
        <f>C5/C40</f>
        <v>2.3503068204850559E-2</v>
      </c>
      <c r="G5" s="64">
        <f t="shared" si="1"/>
        <v>0.82653530705966682</v>
      </c>
      <c r="H5" s="64">
        <f t="shared" si="2"/>
        <v>0.17346469294033318</v>
      </c>
      <c r="I5" s="65">
        <v>204266552045.98657</v>
      </c>
      <c r="J5" s="62">
        <f t="shared" si="3"/>
        <v>-0.13366804415286812</v>
      </c>
    </row>
    <row r="6" spans="1:13" x14ac:dyDescent="0.3">
      <c r="A6" s="67" t="s">
        <v>13</v>
      </c>
      <c r="B6" s="59">
        <v>50916565330.782799</v>
      </c>
      <c r="C6" s="60">
        <v>28009906580.48</v>
      </c>
      <c r="D6" s="61">
        <f t="shared" si="0"/>
        <v>78926471911.262802</v>
      </c>
      <c r="E6" s="62">
        <f>B6/B40</f>
        <v>2.2196984206983461E-2</v>
      </c>
      <c r="F6" s="63">
        <f>C6/C40</f>
        <v>2.1445863483658935E-2</v>
      </c>
      <c r="G6" s="64">
        <f t="shared" si="1"/>
        <v>0.6451139154937573</v>
      </c>
      <c r="H6" s="64">
        <f t="shared" si="2"/>
        <v>0.35488608450624265</v>
      </c>
      <c r="I6" s="65">
        <v>80263058085.900208</v>
      </c>
      <c r="J6" s="62">
        <f t="shared" si="3"/>
        <v>-1.6652569768858622E-2</v>
      </c>
    </row>
    <row r="7" spans="1:13" x14ac:dyDescent="0.3">
      <c r="A7" s="58" t="s">
        <v>14</v>
      </c>
      <c r="B7" s="59">
        <v>49144349945.808998</v>
      </c>
      <c r="C7" s="60">
        <v>12502599363.549999</v>
      </c>
      <c r="D7" s="61">
        <f t="shared" si="0"/>
        <v>61646949309.358994</v>
      </c>
      <c r="E7" s="62">
        <f>B7/B40</f>
        <v>2.1424390127707381E-2</v>
      </c>
      <c r="F7" s="63">
        <f>C7/C40</f>
        <v>9.5726502468391848E-3</v>
      </c>
      <c r="G7" s="64">
        <f t="shared" si="1"/>
        <v>0.79719029889364046</v>
      </c>
      <c r="H7" s="64">
        <f t="shared" si="2"/>
        <v>0.2028097011063596</v>
      </c>
      <c r="I7" s="65">
        <v>64054080224.622902</v>
      </c>
      <c r="J7" s="62">
        <f t="shared" si="3"/>
        <v>-3.7579665601670573E-2</v>
      </c>
    </row>
    <row r="8" spans="1:13" x14ac:dyDescent="0.3">
      <c r="A8" s="58" t="s">
        <v>15</v>
      </c>
      <c r="B8" s="59">
        <v>116401465403.36711</v>
      </c>
      <c r="C8" s="60">
        <v>12180775243</v>
      </c>
      <c r="D8" s="61">
        <f t="shared" si="0"/>
        <v>128582240646.36711</v>
      </c>
      <c r="E8" s="62">
        <f>B8/B40</f>
        <v>5.0745007492997533E-2</v>
      </c>
      <c r="F8" s="63">
        <f>C8/C40</f>
        <v>9.3262447068837712E-3</v>
      </c>
      <c r="G8" s="64">
        <f t="shared" si="1"/>
        <v>0.90526860333302062</v>
      </c>
      <c r="H8" s="64">
        <f t="shared" si="2"/>
        <v>9.473139666697937E-2</v>
      </c>
      <c r="I8" s="65">
        <v>156472126468.72</v>
      </c>
      <c r="J8" s="62">
        <f t="shared" si="3"/>
        <v>-0.17824187893252857</v>
      </c>
    </row>
    <row r="9" spans="1:13" x14ac:dyDescent="0.3">
      <c r="A9" s="58" t="s">
        <v>16</v>
      </c>
      <c r="B9" s="59">
        <v>47213359604.041199</v>
      </c>
      <c r="C9" s="60">
        <v>10463674280.73</v>
      </c>
      <c r="D9" s="61">
        <f t="shared" si="0"/>
        <v>57677033884.771194</v>
      </c>
      <c r="E9" s="62">
        <f>B9/B40</f>
        <v>2.0582578394303906E-2</v>
      </c>
      <c r="F9" s="63">
        <f>C9/C40</f>
        <v>8.0115415421768664E-3</v>
      </c>
      <c r="G9" s="64">
        <f t="shared" si="1"/>
        <v>0.81858161600968216</v>
      </c>
      <c r="H9" s="64">
        <f t="shared" si="2"/>
        <v>0.18141838399031793</v>
      </c>
      <c r="I9" s="65">
        <v>72190777107.595917</v>
      </c>
      <c r="J9" s="62">
        <f t="shared" si="3"/>
        <v>-0.20104705620764934</v>
      </c>
    </row>
    <row r="10" spans="1:13" x14ac:dyDescent="0.3">
      <c r="A10" s="58" t="s">
        <v>17</v>
      </c>
      <c r="B10" s="59">
        <v>60083280097.796791</v>
      </c>
      <c r="C10" s="60">
        <v>11578518120.67</v>
      </c>
      <c r="D10" s="61">
        <f t="shared" si="0"/>
        <v>71661798218.466797</v>
      </c>
      <c r="E10" s="62">
        <f>B10/B40</f>
        <v>2.6193196865701762E-2</v>
      </c>
      <c r="F10" s="63">
        <f>C10/C40</f>
        <v>8.8651248530763494E-3</v>
      </c>
      <c r="G10" s="64">
        <f t="shared" si="1"/>
        <v>0.83842830617546105</v>
      </c>
      <c r="H10" s="64">
        <f t="shared" si="2"/>
        <v>0.16157169382453884</v>
      </c>
      <c r="I10" s="65">
        <v>69888739118.036804</v>
      </c>
      <c r="J10" s="62">
        <f t="shared" si="3"/>
        <v>2.5369739428771632E-2</v>
      </c>
    </row>
    <row r="11" spans="1:13" x14ac:dyDescent="0.3">
      <c r="A11" s="58" t="s">
        <v>18</v>
      </c>
      <c r="B11" s="59">
        <v>32892824373.957699</v>
      </c>
      <c r="C11" s="60">
        <v>16183341456.32</v>
      </c>
      <c r="D11" s="61">
        <f t="shared" si="0"/>
        <v>49076165830.277695</v>
      </c>
      <c r="E11" s="62">
        <f>B11/B40</f>
        <v>1.4339567062478343E-2</v>
      </c>
      <c r="F11" s="63">
        <f>C11/C40</f>
        <v>1.2390820747097591E-2</v>
      </c>
      <c r="G11" s="64">
        <f t="shared" si="1"/>
        <v>0.67024030540023094</v>
      </c>
      <c r="H11" s="64">
        <f t="shared" si="2"/>
        <v>0.32975969459976917</v>
      </c>
      <c r="I11" s="65">
        <v>58909943120.514297</v>
      </c>
      <c r="J11" s="62">
        <f t="shared" si="3"/>
        <v>-0.16692898973131365</v>
      </c>
    </row>
    <row r="12" spans="1:13" x14ac:dyDescent="0.3">
      <c r="A12" s="58" t="s">
        <v>19</v>
      </c>
      <c r="B12" s="59">
        <v>186828313891.51132</v>
      </c>
      <c r="C12" s="60">
        <v>59732882662.970009</v>
      </c>
      <c r="D12" s="61">
        <f t="shared" si="0"/>
        <v>246561196554.48132</v>
      </c>
      <c r="E12" s="62">
        <f>B12/B40</f>
        <v>8.1447464217702145E-2</v>
      </c>
      <c r="F12" s="63">
        <f>C12/C40</f>
        <v>4.5734649039072942E-2</v>
      </c>
      <c r="G12" s="64">
        <f t="shared" si="1"/>
        <v>0.75773607729969328</v>
      </c>
      <c r="H12" s="64">
        <f t="shared" si="2"/>
        <v>0.24226392270030678</v>
      </c>
      <c r="I12" s="65">
        <v>283961690922.26776</v>
      </c>
      <c r="J12" s="62">
        <f t="shared" si="3"/>
        <v>-0.13170964803849025</v>
      </c>
      <c r="M12" s="68"/>
    </row>
    <row r="13" spans="1:13" x14ac:dyDescent="0.3">
      <c r="A13" s="69" t="s">
        <v>20</v>
      </c>
      <c r="B13" s="59">
        <v>43963560710.135986</v>
      </c>
      <c r="C13" s="60">
        <v>13591038584.15</v>
      </c>
      <c r="D13" s="61">
        <f t="shared" si="0"/>
        <v>57554599294.285988</v>
      </c>
      <c r="E13" s="62">
        <f>B13/B40</f>
        <v>1.9165834467150696E-2</v>
      </c>
      <c r="F13" s="63">
        <f>C13/C40</f>
        <v>1.0406016786930221E-2</v>
      </c>
      <c r="G13" s="64">
        <f t="shared" si="1"/>
        <v>0.76385834058792035</v>
      </c>
      <c r="H13" s="64">
        <f t="shared" si="2"/>
        <v>0.23614165941207962</v>
      </c>
      <c r="I13" s="65">
        <v>52082453418.920502</v>
      </c>
      <c r="J13" s="62">
        <f t="shared" si="3"/>
        <v>0.10506697584598744</v>
      </c>
    </row>
    <row r="14" spans="1:13" x14ac:dyDescent="0.3">
      <c r="A14" s="58" t="s">
        <v>21</v>
      </c>
      <c r="B14" s="59">
        <v>58405582559.720001</v>
      </c>
      <c r="C14" s="60">
        <v>27184350734.900002</v>
      </c>
      <c r="D14" s="61">
        <f t="shared" si="0"/>
        <v>85589933294.619995</v>
      </c>
      <c r="E14" s="62">
        <f>B14/B40</f>
        <v>2.5461807670164819E-2</v>
      </c>
      <c r="F14" s="63">
        <f>C14/C40</f>
        <v>2.0813774336500421E-2</v>
      </c>
      <c r="G14" s="64">
        <f t="shared" si="1"/>
        <v>0.68238845751491262</v>
      </c>
      <c r="H14" s="64">
        <f t="shared" si="2"/>
        <v>0.31761154248508749</v>
      </c>
      <c r="I14" s="65">
        <v>94158096169.666687</v>
      </c>
      <c r="J14" s="62">
        <f t="shared" si="3"/>
        <v>-9.0997622335177913E-2</v>
      </c>
    </row>
    <row r="15" spans="1:13" x14ac:dyDescent="0.3">
      <c r="A15" s="58" t="s">
        <v>22</v>
      </c>
      <c r="B15" s="59">
        <v>39522983724.477295</v>
      </c>
      <c r="C15" s="60">
        <v>8716460193.8400002</v>
      </c>
      <c r="D15" s="61">
        <f t="shared" si="0"/>
        <v>48239443918.317291</v>
      </c>
      <c r="E15" s="62">
        <f>B15/B40</f>
        <v>1.7229972992987806E-2</v>
      </c>
      <c r="F15" s="63">
        <f>C15/C40</f>
        <v>6.6737821791991335E-3</v>
      </c>
      <c r="G15" s="64">
        <f t="shared" si="1"/>
        <v>0.81930844375819567</v>
      </c>
      <c r="H15" s="64">
        <f t="shared" si="2"/>
        <v>0.18069155624180444</v>
      </c>
      <c r="I15" s="65">
        <v>49833061578.127701</v>
      </c>
      <c r="J15" s="62">
        <f t="shared" si="3"/>
        <v>-3.1979124086364913E-2</v>
      </c>
    </row>
    <row r="16" spans="1:13" x14ac:dyDescent="0.3">
      <c r="A16" s="58" t="s">
        <v>23</v>
      </c>
      <c r="B16" s="59">
        <v>49887509995.291901</v>
      </c>
      <c r="C16" s="60">
        <v>23650723357</v>
      </c>
      <c r="D16" s="61">
        <f t="shared" si="0"/>
        <v>73538233352.291901</v>
      </c>
      <c r="E16" s="62">
        <f>B16/B40</f>
        <v>2.17483694019272E-2</v>
      </c>
      <c r="F16" s="63">
        <f>C16/C40</f>
        <v>1.8108242630037141E-2</v>
      </c>
      <c r="G16" s="64">
        <f t="shared" si="1"/>
        <v>0.67838874720175879</v>
      </c>
      <c r="H16" s="64">
        <f t="shared" si="2"/>
        <v>0.32161125279824115</v>
      </c>
      <c r="I16" s="65">
        <v>83054409883.0569</v>
      </c>
      <c r="J16" s="62">
        <f t="shared" si="3"/>
        <v>-0.1145776189869275</v>
      </c>
    </row>
    <row r="17" spans="1:10" x14ac:dyDescent="0.3">
      <c r="A17" s="58" t="s">
        <v>24</v>
      </c>
      <c r="B17" s="59">
        <v>39923718418.029694</v>
      </c>
      <c r="C17" s="60">
        <v>8537983927.4300003</v>
      </c>
      <c r="D17" s="61">
        <f t="shared" si="0"/>
        <v>48461702345.459694</v>
      </c>
      <c r="E17" s="62">
        <f>B17/B40</f>
        <v>1.7404672555029851E-2</v>
      </c>
      <c r="F17" s="63">
        <f>C17/C40</f>
        <v>6.5371313255626054E-3</v>
      </c>
      <c r="G17" s="64">
        <f t="shared" si="1"/>
        <v>0.82381997506883053</v>
      </c>
      <c r="H17" s="64">
        <f t="shared" si="2"/>
        <v>0.17618002493116941</v>
      </c>
      <c r="I17" s="65">
        <v>47822946079.571205</v>
      </c>
      <c r="J17" s="62">
        <f t="shared" si="3"/>
        <v>1.3356690004536334E-2</v>
      </c>
    </row>
    <row r="18" spans="1:10" x14ac:dyDescent="0.3">
      <c r="A18" s="58" t="s">
        <v>25</v>
      </c>
      <c r="B18" s="59">
        <v>55724444607.348503</v>
      </c>
      <c r="C18" s="60">
        <v>17081878984.93</v>
      </c>
      <c r="D18" s="61">
        <f t="shared" si="0"/>
        <v>72806323592.278503</v>
      </c>
      <c r="E18" s="62">
        <f>B18/B40</f>
        <v>2.4292970447958199E-2</v>
      </c>
      <c r="F18" s="63">
        <f>C18/C40</f>
        <v>1.3078788524431896E-2</v>
      </c>
      <c r="G18" s="64">
        <f t="shared" si="1"/>
        <v>0.76537918490995438</v>
      </c>
      <c r="H18" s="64">
        <f t="shared" si="2"/>
        <v>0.23462081509004562</v>
      </c>
      <c r="I18" s="65">
        <v>72181397907.719498</v>
      </c>
      <c r="J18" s="62">
        <f t="shared" si="3"/>
        <v>8.657711026294387E-3</v>
      </c>
    </row>
    <row r="19" spans="1:10" x14ac:dyDescent="0.3">
      <c r="A19" s="58" t="s">
        <v>26</v>
      </c>
      <c r="B19" s="59">
        <v>56365310756.220291</v>
      </c>
      <c r="C19" s="60">
        <v>8667720607.7800007</v>
      </c>
      <c r="D19" s="61">
        <f t="shared" si="0"/>
        <v>65033031364.00029</v>
      </c>
      <c r="E19" s="62">
        <f>B19/B40</f>
        <v>2.4572354881941164E-2</v>
      </c>
      <c r="F19" s="63">
        <f>C19/C40</f>
        <v>6.6364645785177648E-3</v>
      </c>
      <c r="G19" s="64">
        <f t="shared" si="1"/>
        <v>0.86671818265297551</v>
      </c>
      <c r="H19" s="64">
        <f t="shared" si="2"/>
        <v>0.13328181734702449</v>
      </c>
      <c r="I19" s="65">
        <v>71784839462.472</v>
      </c>
      <c r="J19" s="62">
        <f t="shared" si="3"/>
        <v>-9.4056184412050547E-2</v>
      </c>
    </row>
    <row r="20" spans="1:10" x14ac:dyDescent="0.3">
      <c r="A20" s="58" t="s">
        <v>27</v>
      </c>
      <c r="B20" s="59">
        <v>63126507768.383911</v>
      </c>
      <c r="C20" s="60">
        <v>50768523407.339996</v>
      </c>
      <c r="D20" s="61">
        <f t="shared" si="0"/>
        <v>113895031175.72391</v>
      </c>
      <c r="E20" s="62">
        <f>B20/B40</f>
        <v>2.7519886443119864E-2</v>
      </c>
      <c r="F20" s="63">
        <f>C20/C40</f>
        <v>3.8871062248366083E-2</v>
      </c>
      <c r="G20" s="64">
        <f t="shared" si="1"/>
        <v>0.55425163957318424</v>
      </c>
      <c r="H20" s="64">
        <f t="shared" si="2"/>
        <v>0.44574836042681576</v>
      </c>
      <c r="I20" s="65">
        <v>112057483887.33049</v>
      </c>
      <c r="J20" s="62">
        <f t="shared" si="3"/>
        <v>1.6398255829490165E-2</v>
      </c>
    </row>
    <row r="21" spans="1:10" x14ac:dyDescent="0.3">
      <c r="A21" s="58" t="s">
        <v>28</v>
      </c>
      <c r="B21" s="59">
        <v>81265346346.944397</v>
      </c>
      <c r="C21" s="60">
        <v>31819816711.740002</v>
      </c>
      <c r="D21" s="61">
        <f t="shared" si="0"/>
        <v>113085163058.6844</v>
      </c>
      <c r="E21" s="62">
        <f>B21/B40</f>
        <v>3.5427480186838306E-2</v>
      </c>
      <c r="F21" s="63">
        <f>C21/C40</f>
        <v>2.4362931854638521E-2</v>
      </c>
      <c r="G21" s="64">
        <f t="shared" si="1"/>
        <v>0.71862076464241875</v>
      </c>
      <c r="H21" s="64">
        <f t="shared" si="2"/>
        <v>0.28137923535758119</v>
      </c>
      <c r="I21" s="65">
        <v>123078769287.5462</v>
      </c>
      <c r="J21" s="62">
        <f t="shared" si="3"/>
        <v>-8.1196832619555695E-2</v>
      </c>
    </row>
    <row r="22" spans="1:10" x14ac:dyDescent="0.3">
      <c r="A22" s="58" t="s">
        <v>29</v>
      </c>
      <c r="B22" s="59">
        <v>61394120973.640701</v>
      </c>
      <c r="C22" s="60">
        <v>11399650509.670002</v>
      </c>
      <c r="D22" s="61">
        <f t="shared" si="0"/>
        <v>72793771483.310699</v>
      </c>
      <c r="E22" s="62">
        <f>B22/B40</f>
        <v>2.6764655565438222E-2</v>
      </c>
      <c r="F22" s="63">
        <f>C22/C40</f>
        <v>8.7281743653575706E-3</v>
      </c>
      <c r="G22" s="64">
        <f t="shared" si="1"/>
        <v>0.84339799577105889</v>
      </c>
      <c r="H22" s="64">
        <f t="shared" si="2"/>
        <v>0.15660200422894122</v>
      </c>
      <c r="I22" s="65">
        <v>71753647683.211792</v>
      </c>
      <c r="J22" s="62">
        <f t="shared" si="3"/>
        <v>1.4495762009075746E-2</v>
      </c>
    </row>
    <row r="23" spans="1:10" x14ac:dyDescent="0.3">
      <c r="A23" s="58" t="s">
        <v>30</v>
      </c>
      <c r="B23" s="59">
        <v>51180577366.743797</v>
      </c>
      <c r="C23" s="60">
        <v>13778260800.139999</v>
      </c>
      <c r="D23" s="61">
        <f t="shared" si="0"/>
        <v>64958838166.883797</v>
      </c>
      <c r="E23" s="62">
        <f>B23/B40</f>
        <v>2.231207977469523E-2</v>
      </c>
      <c r="F23" s="63">
        <f>C23/C40</f>
        <v>1.0549364001377119E-2</v>
      </c>
      <c r="G23" s="64">
        <f t="shared" si="1"/>
        <v>0.78789243790440522</v>
      </c>
      <c r="H23" s="64">
        <f t="shared" si="2"/>
        <v>0.21210756209559481</v>
      </c>
      <c r="I23" s="65">
        <v>60270587742.731995</v>
      </c>
      <c r="J23" s="62">
        <f t="shared" si="3"/>
        <v>7.7786704920878358E-2</v>
      </c>
    </row>
    <row r="24" spans="1:10" x14ac:dyDescent="0.3">
      <c r="A24" s="58" t="s">
        <v>31</v>
      </c>
      <c r="B24" s="59">
        <v>49981491072.916702</v>
      </c>
      <c r="C24" s="60">
        <v>17357833531.990002</v>
      </c>
      <c r="D24" s="61">
        <f t="shared" si="0"/>
        <v>67339324604.906708</v>
      </c>
      <c r="E24" s="62">
        <f>B24/B40</f>
        <v>2.1789340282076727E-2</v>
      </c>
      <c r="F24" s="63">
        <f>C24/C40</f>
        <v>1.3290073896874659E-2</v>
      </c>
      <c r="G24" s="64">
        <f t="shared" si="1"/>
        <v>0.7422333289822568</v>
      </c>
      <c r="H24" s="64">
        <f t="shared" si="2"/>
        <v>0.25776667101774309</v>
      </c>
      <c r="I24" s="65">
        <v>68725301181.990402</v>
      </c>
      <c r="J24" s="62">
        <f t="shared" si="3"/>
        <v>-2.0166904375049758E-2</v>
      </c>
    </row>
    <row r="25" spans="1:10" x14ac:dyDescent="0.3">
      <c r="A25" s="58" t="s">
        <v>32</v>
      </c>
      <c r="B25" s="59">
        <v>42095648742.863892</v>
      </c>
      <c r="C25" s="60">
        <v>19604303787.640827</v>
      </c>
      <c r="D25" s="61">
        <f t="shared" si="0"/>
        <v>61699952530.504715</v>
      </c>
      <c r="E25" s="62">
        <f>B25/B40</f>
        <v>1.8351521636577512E-2</v>
      </c>
      <c r="F25" s="63">
        <f>C25/C40</f>
        <v>1.5010090144853248E-2</v>
      </c>
      <c r="G25" s="64">
        <f t="shared" si="1"/>
        <v>0.68226387568210245</v>
      </c>
      <c r="H25" s="64">
        <f t="shared" si="2"/>
        <v>0.31773612431789761</v>
      </c>
      <c r="I25" s="65">
        <v>73079258267.662598</v>
      </c>
      <c r="J25" s="62">
        <f t="shared" si="3"/>
        <v>-0.15571183954111367</v>
      </c>
    </row>
    <row r="26" spans="1:10" x14ac:dyDescent="0.3">
      <c r="A26" s="58" t="s">
        <v>33</v>
      </c>
      <c r="B26" s="59">
        <v>115932620456.6985</v>
      </c>
      <c r="C26" s="60">
        <v>418988587897.10999</v>
      </c>
      <c r="D26" s="61">
        <f t="shared" si="0"/>
        <v>534921208353.80847</v>
      </c>
      <c r="E26" s="70">
        <f>B26/B40</f>
        <v>5.0540615389776944E-2</v>
      </c>
      <c r="F26" s="71">
        <f>C26/C40</f>
        <v>0.32079978672668852</v>
      </c>
      <c r="G26" s="64">
        <f t="shared" si="1"/>
        <v>0.21672840531687829</v>
      </c>
      <c r="H26" s="64">
        <f t="shared" si="2"/>
        <v>0.7832715946831218</v>
      </c>
      <c r="I26" s="65">
        <v>516615866457.0816</v>
      </c>
      <c r="J26" s="62">
        <f t="shared" si="3"/>
        <v>3.5433177889528877E-2</v>
      </c>
    </row>
    <row r="27" spans="1:10" x14ac:dyDescent="0.3">
      <c r="A27" s="58" t="s">
        <v>66</v>
      </c>
      <c r="B27" s="59">
        <v>43104566838.278992</v>
      </c>
      <c r="C27" s="60">
        <v>12476738650.150002</v>
      </c>
      <c r="D27" s="61">
        <f t="shared" si="0"/>
        <v>55581305488.428993</v>
      </c>
      <c r="E27" s="62">
        <f>B27/B40</f>
        <v>1.8791357648385822E-2</v>
      </c>
      <c r="F27" s="63">
        <f>C27/C40</f>
        <v>9.5528499191382399E-3</v>
      </c>
      <c r="G27" s="64">
        <f t="shared" si="1"/>
        <v>0.77552274923180009</v>
      </c>
      <c r="H27" s="64">
        <f t="shared" si="2"/>
        <v>0.22447725076819991</v>
      </c>
      <c r="I27" s="65">
        <v>55724681873.693893</v>
      </c>
      <c r="J27" s="62">
        <f t="shared" si="3"/>
        <v>-2.5729421944458743E-3</v>
      </c>
    </row>
    <row r="28" spans="1:10" x14ac:dyDescent="0.3">
      <c r="A28" s="58" t="s">
        <v>35</v>
      </c>
      <c r="B28" s="59">
        <v>54567994993.751106</v>
      </c>
      <c r="C28" s="60">
        <v>10524281921.17</v>
      </c>
      <c r="D28" s="61">
        <f t="shared" si="0"/>
        <v>65092276914.921104</v>
      </c>
      <c r="E28" s="62">
        <f>B28/B40</f>
        <v>2.3788818338670609E-2</v>
      </c>
      <c r="F28" s="63">
        <f>C28/C40</f>
        <v>8.0579459519598221E-3</v>
      </c>
      <c r="G28" s="64">
        <f t="shared" si="1"/>
        <v>0.83831750216810252</v>
      </c>
      <c r="H28" s="64">
        <f t="shared" si="2"/>
        <v>0.16168249783189745</v>
      </c>
      <c r="I28" s="65">
        <v>69212946723.087799</v>
      </c>
      <c r="J28" s="62">
        <f t="shared" si="3"/>
        <v>-5.9536112869937048E-2</v>
      </c>
    </row>
    <row r="29" spans="1:10" x14ac:dyDescent="0.3">
      <c r="A29" s="58" t="s">
        <v>36</v>
      </c>
      <c r="B29" s="59">
        <v>37679432983.662407</v>
      </c>
      <c r="C29" s="60">
        <v>50749595850.070007</v>
      </c>
      <c r="D29" s="61">
        <f t="shared" si="0"/>
        <v>88429028833.732422</v>
      </c>
      <c r="E29" s="62">
        <f>B29/B40</f>
        <v>1.6426280394856076E-2</v>
      </c>
      <c r="F29" s="63">
        <f>C29/C40</f>
        <v>3.8856570311089356E-2</v>
      </c>
      <c r="G29" s="64">
        <f t="shared" si="1"/>
        <v>0.42609800741460918</v>
      </c>
      <c r="H29" s="64">
        <f t="shared" si="2"/>
        <v>0.57390199258539076</v>
      </c>
      <c r="I29" s="65">
        <v>109633225014.3187</v>
      </c>
      <c r="J29" s="62">
        <f t="shared" si="3"/>
        <v>-0.19341031131590711</v>
      </c>
    </row>
    <row r="30" spans="1:10" x14ac:dyDescent="0.3">
      <c r="A30" s="58" t="s">
        <v>37</v>
      </c>
      <c r="B30" s="59">
        <v>46651761688.762192</v>
      </c>
      <c r="C30" s="60">
        <v>24848466192.880001</v>
      </c>
      <c r="D30" s="61">
        <f t="shared" si="0"/>
        <v>71500227881.642197</v>
      </c>
      <c r="E30" s="62">
        <f>B30/B40</f>
        <v>2.0337750802828753E-2</v>
      </c>
      <c r="F30" s="63">
        <f>C30/C40</f>
        <v>1.902529778953967E-2</v>
      </c>
      <c r="G30" s="64">
        <f t="shared" si="1"/>
        <v>0.65247011192729509</v>
      </c>
      <c r="H30" s="64">
        <f t="shared" si="2"/>
        <v>0.3475298880727048</v>
      </c>
      <c r="I30" s="65">
        <v>88062930808.554306</v>
      </c>
      <c r="J30" s="62">
        <f t="shared" si="3"/>
        <v>-0.18807803436520684</v>
      </c>
    </row>
    <row r="31" spans="1:10" x14ac:dyDescent="0.3">
      <c r="A31" s="58" t="s">
        <v>38</v>
      </c>
      <c r="B31" s="59">
        <v>30627107890.137802</v>
      </c>
      <c r="C31" s="60">
        <v>19668371916.010002</v>
      </c>
      <c r="D31" s="61">
        <f t="shared" si="0"/>
        <v>50295479806.147804</v>
      </c>
      <c r="E31" s="62">
        <f>B31/B40</f>
        <v>1.3351832075207959E-2</v>
      </c>
      <c r="F31" s="63">
        <f>C31/C40</f>
        <v>1.5059144086918747E-2</v>
      </c>
      <c r="G31" s="64">
        <f t="shared" si="1"/>
        <v>0.60894354737608325</v>
      </c>
      <c r="H31" s="64">
        <f t="shared" si="2"/>
        <v>0.39105645262391681</v>
      </c>
      <c r="I31" s="65">
        <v>42144667491.843002</v>
      </c>
      <c r="J31" s="62">
        <f t="shared" si="3"/>
        <v>0.19340079776124397</v>
      </c>
    </row>
    <row r="32" spans="1:10" x14ac:dyDescent="0.3">
      <c r="A32" s="58" t="s">
        <v>39</v>
      </c>
      <c r="B32" s="59">
        <v>53664588449.849701</v>
      </c>
      <c r="C32" s="60">
        <v>38042733036.470001</v>
      </c>
      <c r="D32" s="61">
        <f t="shared" si="0"/>
        <v>91707321486.319702</v>
      </c>
      <c r="E32" s="62">
        <f>B32/B40</f>
        <v>2.3394979896167858E-2</v>
      </c>
      <c r="F32" s="63">
        <f>C32/C40</f>
        <v>2.9127525181179531E-2</v>
      </c>
      <c r="G32" s="64">
        <f t="shared" si="1"/>
        <v>0.58517234589448819</v>
      </c>
      <c r="H32" s="64">
        <f t="shared" si="2"/>
        <v>0.41482765410551181</v>
      </c>
      <c r="I32" s="65">
        <v>82547064397.176208</v>
      </c>
      <c r="J32" s="62">
        <f t="shared" si="3"/>
        <v>0.1109701133049239</v>
      </c>
    </row>
    <row r="33" spans="1:10" x14ac:dyDescent="0.3">
      <c r="A33" s="58" t="s">
        <v>40</v>
      </c>
      <c r="B33" s="59">
        <v>35644412130.661713</v>
      </c>
      <c r="C33" s="60">
        <v>19122375801.59</v>
      </c>
      <c r="D33" s="61">
        <f t="shared" si="0"/>
        <v>54766787932.251709</v>
      </c>
      <c r="E33" s="62">
        <f>B33/B40</f>
        <v>1.5539116748968341E-2</v>
      </c>
      <c r="F33" s="63">
        <f>C33/C40</f>
        <v>1.46411006315143E-2</v>
      </c>
      <c r="G33" s="64">
        <f t="shared" si="1"/>
        <v>0.6508399246410983</v>
      </c>
      <c r="H33" s="64">
        <f t="shared" si="2"/>
        <v>0.34916007535890181</v>
      </c>
      <c r="I33" s="65">
        <v>58704347784.793701</v>
      </c>
      <c r="J33" s="62">
        <f t="shared" si="3"/>
        <v>-6.70744161399566E-2</v>
      </c>
    </row>
    <row r="34" spans="1:10" x14ac:dyDescent="0.3">
      <c r="A34" s="58" t="s">
        <v>41</v>
      </c>
      <c r="B34" s="59">
        <v>141187041344.68872</v>
      </c>
      <c r="C34" s="60">
        <v>117189729245.29001</v>
      </c>
      <c r="D34" s="61">
        <f t="shared" si="0"/>
        <v>258376770589.97873</v>
      </c>
      <c r="E34" s="62">
        <f>B34/B40</f>
        <v>6.1550234321561516E-2</v>
      </c>
      <c r="F34" s="63">
        <f>C34/C40</f>
        <v>8.9726644673385203E-2</v>
      </c>
      <c r="G34" s="64">
        <f t="shared" si="1"/>
        <v>0.54643860213246553</v>
      </c>
      <c r="H34" s="64">
        <f t="shared" si="2"/>
        <v>0.45356139786753441</v>
      </c>
      <c r="I34" s="65">
        <v>298848039090.19543</v>
      </c>
      <c r="J34" s="62">
        <f t="shared" si="3"/>
        <v>-0.13542423976890161</v>
      </c>
    </row>
    <row r="35" spans="1:10" x14ac:dyDescent="0.3">
      <c r="A35" s="58" t="s">
        <v>42</v>
      </c>
      <c r="B35" s="59">
        <v>54118448840.425598</v>
      </c>
      <c r="C35" s="60">
        <v>11796827128.190002</v>
      </c>
      <c r="D35" s="61">
        <f t="shared" si="0"/>
        <v>65915275968.615601</v>
      </c>
      <c r="E35" s="62">
        <f>B35/B40</f>
        <v>2.3592839509367216E-2</v>
      </c>
      <c r="F35" s="63">
        <f>C35/C40</f>
        <v>9.0322737565928582E-3</v>
      </c>
      <c r="G35" s="64">
        <f t="shared" si="1"/>
        <v>0.82103045227623939</v>
      </c>
      <c r="H35" s="64">
        <f t="shared" si="2"/>
        <v>0.17896954772376064</v>
      </c>
      <c r="I35" s="65">
        <v>74481479367.074997</v>
      </c>
      <c r="J35" s="62">
        <f t="shared" si="3"/>
        <v>-0.11501118763017132</v>
      </c>
    </row>
    <row r="36" spans="1:10" x14ac:dyDescent="0.3">
      <c r="A36" s="58" t="s">
        <v>43</v>
      </c>
      <c r="B36" s="59">
        <v>43826280935.454597</v>
      </c>
      <c r="C36" s="60">
        <v>8114973143.1399994</v>
      </c>
      <c r="D36" s="61">
        <f t="shared" si="0"/>
        <v>51941254078.594597</v>
      </c>
      <c r="E36" s="62">
        <f>B36/B40</f>
        <v>1.9105987598636593E-2</v>
      </c>
      <c r="F36" s="63">
        <f>C36/C40</f>
        <v>6.2132519328936915E-3</v>
      </c>
      <c r="G36" s="64">
        <f t="shared" si="1"/>
        <v>0.84376632241376237</v>
      </c>
      <c r="H36" s="64">
        <f t="shared" si="2"/>
        <v>0.15623367758623766</v>
      </c>
      <c r="I36" s="65">
        <v>53048458598.304306</v>
      </c>
      <c r="J36" s="62">
        <f t="shared" si="3"/>
        <v>-2.0871568165509356E-2</v>
      </c>
    </row>
    <row r="37" spans="1:10" x14ac:dyDescent="0.3">
      <c r="A37" s="58" t="s">
        <v>44</v>
      </c>
      <c r="B37" s="59">
        <v>49439411823.368309</v>
      </c>
      <c r="C37" s="60">
        <v>7779631175.539999</v>
      </c>
      <c r="D37" s="61">
        <f t="shared" si="0"/>
        <v>57219042998.90831</v>
      </c>
      <c r="E37" s="62">
        <f>B37/B40</f>
        <v>2.1553021817486879E-2</v>
      </c>
      <c r="F37" s="63">
        <f>C37/C40</f>
        <v>5.9564964154546207E-3</v>
      </c>
      <c r="G37" s="64">
        <f t="shared" si="1"/>
        <v>0.86403772646654664</v>
      </c>
      <c r="H37" s="64">
        <f t="shared" si="2"/>
        <v>0.13596227353345333</v>
      </c>
      <c r="I37" s="65">
        <v>60050717778.192093</v>
      </c>
      <c r="J37" s="62">
        <f t="shared" si="3"/>
        <v>-4.715471994428231E-2</v>
      </c>
    </row>
    <row r="38" spans="1:10" x14ac:dyDescent="0.3">
      <c r="A38" s="58" t="s">
        <v>45</v>
      </c>
      <c r="B38" s="59">
        <v>41446503230.117599</v>
      </c>
      <c r="C38" s="60">
        <v>18499252091.610001</v>
      </c>
      <c r="D38" s="61">
        <f t="shared" si="0"/>
        <v>59945755321.7276</v>
      </c>
      <c r="E38" s="62">
        <f>B38/B40</f>
        <v>1.806852782894626E-2</v>
      </c>
      <c r="F38" s="63">
        <f>C38/C40</f>
        <v>1.4164004216384694E-2</v>
      </c>
      <c r="G38" s="64">
        <f t="shared" si="1"/>
        <v>0.69140013346524865</v>
      </c>
      <c r="H38" s="64">
        <f t="shared" si="2"/>
        <v>0.30859986653475141</v>
      </c>
      <c r="I38" s="65">
        <v>57178342126.310997</v>
      </c>
      <c r="J38" s="62">
        <f t="shared" si="3"/>
        <v>4.8399675340414589E-2</v>
      </c>
    </row>
    <row r="39" spans="1:10" x14ac:dyDescent="0.3">
      <c r="A39" s="58" t="s">
        <v>46</v>
      </c>
      <c r="B39" s="59">
        <v>67064632994.31929</v>
      </c>
      <c r="C39" s="60">
        <v>92059700897.419998</v>
      </c>
      <c r="D39" s="61">
        <f t="shared" si="0"/>
        <v>159124333891.73929</v>
      </c>
      <c r="E39" s="62">
        <f>B39/B40</f>
        <v>2.9236704984930702E-2</v>
      </c>
      <c r="F39" s="63">
        <f>C39/C40</f>
        <v>7.0485768030673315E-2</v>
      </c>
      <c r="G39" s="64">
        <f t="shared" si="1"/>
        <v>0.42146057333975651</v>
      </c>
      <c r="H39" s="64">
        <f t="shared" si="2"/>
        <v>0.57853942666024349</v>
      </c>
      <c r="I39" s="72">
        <v>146469449836.59943</v>
      </c>
      <c r="J39" s="62">
        <f t="shared" si="3"/>
        <v>8.6399478316178474E-2</v>
      </c>
    </row>
    <row r="40" spans="1:10" s="30" customFormat="1" x14ac:dyDescent="0.3">
      <c r="A40" s="73" t="s">
        <v>47</v>
      </c>
      <c r="B40" s="74">
        <f>SUM(B3:B39)</f>
        <v>2293850590512.3716</v>
      </c>
      <c r="C40" s="74">
        <f>SUM(C3:C39)</f>
        <v>1306075020099.9207</v>
      </c>
      <c r="D40" s="77">
        <f t="shared" si="0"/>
        <v>3599925610612.292</v>
      </c>
      <c r="E40" s="78">
        <f>B40/B40</f>
        <v>1</v>
      </c>
      <c r="F40" s="78">
        <f>C40/C40</f>
        <v>1</v>
      </c>
      <c r="G40" s="64">
        <f t="shared" si="1"/>
        <v>0.63719388638206409</v>
      </c>
      <c r="H40" s="64">
        <f t="shared" si="2"/>
        <v>0.36280611361793597</v>
      </c>
      <c r="I40" s="74">
        <f>SUM(I3:I39)</f>
        <v>3807463975556.9995</v>
      </c>
      <c r="J40" s="78">
        <f t="shared" si="3"/>
        <v>-5.4508293782174637E-2</v>
      </c>
    </row>
  </sheetData>
  <mergeCells count="2">
    <mergeCell ref="C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2835-F732-4CBB-9DB1-5695CF4E22FE}">
  <sheetPr>
    <pageSetUpPr fitToPage="1"/>
  </sheetPr>
  <dimension ref="A1:I40"/>
  <sheetViews>
    <sheetView view="pageBreakPreview" zoomScale="72" zoomScaleNormal="70" zoomScaleSheetLayoutView="72" workbookViewId="0">
      <selection activeCell="G39" sqref="G39"/>
    </sheetView>
  </sheetViews>
  <sheetFormatPr defaultRowHeight="14.4" x14ac:dyDescent="0.3"/>
  <cols>
    <col min="1" max="1" width="7.109375" customWidth="1"/>
    <col min="2" max="2" width="13.44140625" bestFit="1" customWidth="1"/>
    <col min="3" max="3" width="23.109375" bestFit="1" customWidth="1"/>
    <col min="4" max="4" width="21.88671875" bestFit="1" customWidth="1"/>
    <col min="5" max="5" width="20.5546875" bestFit="1" customWidth="1"/>
    <col min="6" max="6" width="21.88671875" bestFit="1" customWidth="1"/>
    <col min="7" max="7" width="23.109375" bestFit="1" customWidth="1"/>
    <col min="8" max="8" width="21.88671875" bestFit="1" customWidth="1"/>
    <col min="9" max="9" width="23.109375" bestFit="1" customWidth="1"/>
  </cols>
  <sheetData>
    <row r="1" spans="1:9" ht="23.4" x14ac:dyDescent="0.3">
      <c r="A1" s="136" t="s">
        <v>75</v>
      </c>
      <c r="B1" s="136"/>
      <c r="C1" s="136"/>
      <c r="D1" s="136"/>
      <c r="E1" s="136"/>
      <c r="F1" s="136"/>
      <c r="G1" s="136"/>
      <c r="H1" s="136"/>
      <c r="I1" s="136"/>
    </row>
    <row r="2" spans="1:9" ht="41.4" customHeight="1" x14ac:dyDescent="0.3">
      <c r="A2" s="1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9</v>
      </c>
    </row>
    <row r="3" spans="1:9" ht="15.6" x14ac:dyDescent="0.3">
      <c r="A3" s="4">
        <v>1</v>
      </c>
      <c r="B3" s="5" t="s">
        <v>10</v>
      </c>
      <c r="C3" s="6">
        <v>2240315057.3699999</v>
      </c>
      <c r="D3" s="6">
        <v>85519703.269999996</v>
      </c>
      <c r="E3" s="6">
        <v>96089570</v>
      </c>
      <c r="F3" s="6">
        <v>1014578796.89</v>
      </c>
      <c r="G3" s="6">
        <f t="shared" ref="G3:G39" si="0">SUM(C3:F3)</f>
        <v>3436503127.5299997</v>
      </c>
      <c r="H3" s="6">
        <v>1836988014.8099999</v>
      </c>
      <c r="I3" s="6">
        <f t="shared" ref="I3:I39" si="1">SUM(G3:H3)</f>
        <v>5273491142.3400002</v>
      </c>
    </row>
    <row r="4" spans="1:9" ht="15.6" x14ac:dyDescent="0.3">
      <c r="A4" s="4">
        <v>2</v>
      </c>
      <c r="B4" s="5" t="s">
        <v>11</v>
      </c>
      <c r="C4" s="6">
        <v>1019327831.49</v>
      </c>
      <c r="D4" s="6">
        <v>16968320.469999999</v>
      </c>
      <c r="E4" s="6">
        <v>111856997.20999999</v>
      </c>
      <c r="F4" s="6">
        <v>143923541.06</v>
      </c>
      <c r="G4" s="6">
        <f t="shared" si="0"/>
        <v>1292076690.23</v>
      </c>
      <c r="H4" s="6">
        <v>334177425.36000001</v>
      </c>
      <c r="I4" s="6">
        <f t="shared" si="1"/>
        <v>1626254115.5900002</v>
      </c>
    </row>
    <row r="5" spans="1:9" ht="15.6" x14ac:dyDescent="0.3">
      <c r="A5" s="4">
        <v>3</v>
      </c>
      <c r="B5" s="5" t="s">
        <v>12</v>
      </c>
      <c r="C5" s="6">
        <v>10768359908.240002</v>
      </c>
      <c r="D5" s="6">
        <v>42350101.199999996</v>
      </c>
      <c r="E5" s="6">
        <v>89148325</v>
      </c>
      <c r="F5" s="6">
        <v>283360808.81999999</v>
      </c>
      <c r="G5" s="6">
        <f t="shared" si="0"/>
        <v>11183219143.260002</v>
      </c>
      <c r="H5" s="6">
        <v>771209243.16999996</v>
      </c>
      <c r="I5" s="6">
        <f t="shared" si="1"/>
        <v>11954428386.430002</v>
      </c>
    </row>
    <row r="6" spans="1:9" ht="15.6" x14ac:dyDescent="0.3">
      <c r="A6" s="4">
        <v>4</v>
      </c>
      <c r="B6" s="5" t="s">
        <v>13</v>
      </c>
      <c r="C6" s="6">
        <v>1505286766.23</v>
      </c>
      <c r="D6" s="6">
        <v>169023826.08000001</v>
      </c>
      <c r="E6" s="6">
        <v>210941300</v>
      </c>
      <c r="F6" s="6">
        <v>644202415.99000001</v>
      </c>
      <c r="G6" s="6">
        <f t="shared" si="0"/>
        <v>2529454308.3000002</v>
      </c>
      <c r="H6" s="6">
        <v>2003929152.4899998</v>
      </c>
      <c r="I6" s="6">
        <f t="shared" si="1"/>
        <v>4533383460.79</v>
      </c>
    </row>
    <row r="7" spans="1:9" ht="15.6" x14ac:dyDescent="0.3">
      <c r="A7" s="4">
        <v>5</v>
      </c>
      <c r="B7" s="5" t="s">
        <v>14</v>
      </c>
      <c r="C7" s="6">
        <v>4230618187.4200001</v>
      </c>
      <c r="D7" s="6">
        <v>7061460.4900000002</v>
      </c>
      <c r="E7" s="6">
        <v>19573044.530000001</v>
      </c>
      <c r="F7" s="6">
        <v>89440739.159999996</v>
      </c>
      <c r="G7" s="6">
        <f t="shared" si="0"/>
        <v>4346693431.6000004</v>
      </c>
      <c r="H7" s="6">
        <v>38347533.490000002</v>
      </c>
      <c r="I7" s="6">
        <f t="shared" si="1"/>
        <v>4385040965.0900002</v>
      </c>
    </row>
    <row r="8" spans="1:9" ht="15.6" x14ac:dyDescent="0.3">
      <c r="A8" s="4">
        <v>6</v>
      </c>
      <c r="B8" s="5" t="s">
        <v>15</v>
      </c>
      <c r="C8" s="6">
        <v>2326792900</v>
      </c>
      <c r="D8" s="6">
        <v>3989780</v>
      </c>
      <c r="E8" s="6">
        <v>12167195</v>
      </c>
      <c r="F8" s="6">
        <v>451319413</v>
      </c>
      <c r="G8" s="6">
        <f t="shared" si="0"/>
        <v>2794269288</v>
      </c>
      <c r="H8" s="6">
        <v>81052631</v>
      </c>
      <c r="I8" s="6">
        <f t="shared" si="1"/>
        <v>2875321919</v>
      </c>
    </row>
    <row r="9" spans="1:9" ht="15.6" x14ac:dyDescent="0.3">
      <c r="A9" s="4">
        <v>7</v>
      </c>
      <c r="B9" s="5" t="s">
        <v>16</v>
      </c>
      <c r="C9" s="6">
        <v>2083720699.8299999</v>
      </c>
      <c r="D9" s="6">
        <v>179009062.88</v>
      </c>
      <c r="E9" s="6">
        <v>53366775</v>
      </c>
      <c r="F9" s="6">
        <v>13339614</v>
      </c>
      <c r="G9" s="6">
        <f t="shared" si="0"/>
        <v>2329436151.71</v>
      </c>
      <c r="H9" s="6">
        <v>1289018286.22</v>
      </c>
      <c r="I9" s="6">
        <f t="shared" si="1"/>
        <v>3618454437.9300003</v>
      </c>
    </row>
    <row r="10" spans="1:9" ht="15.6" x14ac:dyDescent="0.3">
      <c r="A10" s="4">
        <v>8</v>
      </c>
      <c r="B10" s="5" t="s">
        <v>17</v>
      </c>
      <c r="C10" s="6">
        <v>3063603968.4299998</v>
      </c>
      <c r="D10" s="6">
        <v>174219865.49000001</v>
      </c>
      <c r="E10" s="6">
        <v>38217752</v>
      </c>
      <c r="F10" s="6">
        <v>18968299</v>
      </c>
      <c r="G10" s="6">
        <f t="shared" si="0"/>
        <v>3295009884.9200001</v>
      </c>
      <c r="H10" s="6">
        <v>293555141.75</v>
      </c>
      <c r="I10" s="6">
        <f t="shared" si="1"/>
        <v>3588565026.6700001</v>
      </c>
    </row>
    <row r="11" spans="1:9" ht="15.6" x14ac:dyDescent="0.3">
      <c r="A11" s="4">
        <v>9</v>
      </c>
      <c r="B11" s="5" t="s">
        <v>18</v>
      </c>
      <c r="C11" s="6">
        <v>2178893726.77</v>
      </c>
      <c r="D11" s="6">
        <v>69127255.670000002</v>
      </c>
      <c r="E11" s="6">
        <v>212641935.22999999</v>
      </c>
      <c r="F11" s="6">
        <v>544567951.46000004</v>
      </c>
      <c r="G11" s="6">
        <f t="shared" si="0"/>
        <v>3005230869.1300001</v>
      </c>
      <c r="H11" s="6">
        <v>982720341.8599999</v>
      </c>
      <c r="I11" s="6">
        <f t="shared" si="1"/>
        <v>3987951210.9899998</v>
      </c>
    </row>
    <row r="12" spans="1:9" ht="15.6" x14ac:dyDescent="0.3">
      <c r="A12" s="4">
        <v>10</v>
      </c>
      <c r="B12" s="5" t="s">
        <v>19</v>
      </c>
      <c r="C12" s="6">
        <v>14926892785.48</v>
      </c>
      <c r="D12" s="6">
        <v>160303301.03</v>
      </c>
      <c r="E12" s="6">
        <v>286880800</v>
      </c>
      <c r="F12" s="6">
        <v>1448765502.8399999</v>
      </c>
      <c r="G12" s="6">
        <f t="shared" si="0"/>
        <v>16822842389.35</v>
      </c>
      <c r="H12" s="6">
        <v>2484456114.5500002</v>
      </c>
      <c r="I12" s="6">
        <f t="shared" si="1"/>
        <v>19307298503.900002</v>
      </c>
    </row>
    <row r="13" spans="1:9" ht="15.6" x14ac:dyDescent="0.3">
      <c r="A13" s="4">
        <v>11</v>
      </c>
      <c r="B13" s="5" t="s">
        <v>20</v>
      </c>
      <c r="C13" s="6">
        <v>3047823669.8600001</v>
      </c>
      <c r="D13" s="6">
        <v>141630650</v>
      </c>
      <c r="E13" s="6">
        <v>202996033.88999999</v>
      </c>
      <c r="F13" s="6">
        <v>168410512.05000001</v>
      </c>
      <c r="G13" s="6">
        <f t="shared" si="0"/>
        <v>3560860865.8000002</v>
      </c>
      <c r="H13" s="6">
        <v>1084501805.96</v>
      </c>
      <c r="I13" s="6">
        <f t="shared" si="1"/>
        <v>4645362671.7600002</v>
      </c>
    </row>
    <row r="14" spans="1:9" ht="15.6" x14ac:dyDescent="0.3">
      <c r="A14" s="4">
        <v>12</v>
      </c>
      <c r="B14" s="5" t="s">
        <v>21</v>
      </c>
      <c r="C14" s="6">
        <v>3528658326</v>
      </c>
      <c r="D14" s="6">
        <v>400101327.58999997</v>
      </c>
      <c r="E14" s="6">
        <v>232242597.91</v>
      </c>
      <c r="F14" s="6">
        <v>4367844175.0299997</v>
      </c>
      <c r="G14" s="6">
        <f t="shared" si="0"/>
        <v>8528846426.5299997</v>
      </c>
      <c r="H14" s="6">
        <v>982623825.32000005</v>
      </c>
      <c r="I14" s="6">
        <f t="shared" si="1"/>
        <v>9511470251.8500004</v>
      </c>
    </row>
    <row r="15" spans="1:9" ht="15.6" x14ac:dyDescent="0.3">
      <c r="A15" s="4">
        <v>13</v>
      </c>
      <c r="B15" s="5" t="s">
        <v>22</v>
      </c>
      <c r="C15" s="6">
        <v>991059456.17999995</v>
      </c>
      <c r="D15" s="6">
        <v>78206943</v>
      </c>
      <c r="E15" s="6">
        <v>30938650</v>
      </c>
      <c r="F15" s="6">
        <v>294801466.07999998</v>
      </c>
      <c r="G15" s="6">
        <f t="shared" si="0"/>
        <v>1395006515.2599998</v>
      </c>
      <c r="H15" s="6">
        <v>258922711.53999999</v>
      </c>
      <c r="I15" s="6">
        <f t="shared" si="1"/>
        <v>1653929226.7999997</v>
      </c>
    </row>
    <row r="16" spans="1:9" ht="15.6" x14ac:dyDescent="0.3">
      <c r="A16" s="4">
        <v>14</v>
      </c>
      <c r="B16" s="5" t="s">
        <v>23</v>
      </c>
      <c r="C16" s="6">
        <v>2432369009</v>
      </c>
      <c r="D16" s="6">
        <v>39700544</v>
      </c>
      <c r="E16" s="6">
        <v>143021069</v>
      </c>
      <c r="F16" s="6">
        <v>381229655</v>
      </c>
      <c r="G16" s="6">
        <f t="shared" si="0"/>
        <v>2996320277</v>
      </c>
      <c r="H16" s="6">
        <v>2956787262</v>
      </c>
      <c r="I16" s="6">
        <f t="shared" si="1"/>
        <v>5953107539</v>
      </c>
    </row>
    <row r="17" spans="1:9" ht="15.6" x14ac:dyDescent="0.3">
      <c r="A17" s="4">
        <v>15</v>
      </c>
      <c r="B17" s="5" t="s">
        <v>24</v>
      </c>
      <c r="C17" s="6">
        <v>846357095.34000003</v>
      </c>
      <c r="D17" s="6">
        <v>2794370</v>
      </c>
      <c r="E17" s="6">
        <v>23918545</v>
      </c>
      <c r="F17" s="6">
        <v>103125371.22</v>
      </c>
      <c r="G17" s="6">
        <f t="shared" si="0"/>
        <v>976195381.56000006</v>
      </c>
      <c r="H17" s="6">
        <v>129357174.33</v>
      </c>
      <c r="I17" s="6">
        <f t="shared" si="1"/>
        <v>1105552555.8900001</v>
      </c>
    </row>
    <row r="18" spans="1:9" ht="15.6" x14ac:dyDescent="0.3">
      <c r="A18" s="4">
        <v>16</v>
      </c>
      <c r="B18" s="5" t="s">
        <v>25</v>
      </c>
      <c r="C18" s="6">
        <v>1914461869.3900001</v>
      </c>
      <c r="D18" s="6">
        <v>86035860.709999993</v>
      </c>
      <c r="E18" s="6">
        <v>100954272.48</v>
      </c>
      <c r="F18" s="6">
        <v>235352579.47</v>
      </c>
      <c r="G18" s="6">
        <f t="shared" si="0"/>
        <v>2336804582.0500002</v>
      </c>
      <c r="H18" s="6">
        <v>748051644.89999998</v>
      </c>
      <c r="I18" s="6">
        <f t="shared" si="1"/>
        <v>3084856226.9500003</v>
      </c>
    </row>
    <row r="19" spans="1:9" ht="15.6" x14ac:dyDescent="0.3">
      <c r="A19" s="4">
        <v>17</v>
      </c>
      <c r="B19" s="5" t="s">
        <v>26</v>
      </c>
      <c r="C19" s="6">
        <v>866303626.0200001</v>
      </c>
      <c r="D19" s="6">
        <v>131687250.69</v>
      </c>
      <c r="E19" s="6">
        <v>36586981</v>
      </c>
      <c r="F19" s="6">
        <v>406796448.81000006</v>
      </c>
      <c r="G19" s="6">
        <f t="shared" si="0"/>
        <v>1441374306.52</v>
      </c>
      <c r="H19" s="6">
        <v>467108942.59000003</v>
      </c>
      <c r="I19" s="6">
        <f t="shared" si="1"/>
        <v>1908483249.1100001</v>
      </c>
    </row>
    <row r="20" spans="1:9" ht="15.6" x14ac:dyDescent="0.3">
      <c r="A20" s="4">
        <v>18</v>
      </c>
      <c r="B20" s="5" t="s">
        <v>27</v>
      </c>
      <c r="C20" s="6">
        <v>2683725023.1999998</v>
      </c>
      <c r="D20" s="6">
        <v>86844766.209999993</v>
      </c>
      <c r="E20" s="6">
        <v>157300250</v>
      </c>
      <c r="F20" s="6">
        <v>4561566172.5600004</v>
      </c>
      <c r="G20" s="6">
        <f t="shared" si="0"/>
        <v>7489436211.9700003</v>
      </c>
      <c r="H20" s="6">
        <v>6947014216.7399998</v>
      </c>
      <c r="I20" s="6">
        <f t="shared" si="1"/>
        <v>14436450428.709999</v>
      </c>
    </row>
    <row r="21" spans="1:9" ht="15.6" x14ac:dyDescent="0.3">
      <c r="A21" s="4">
        <v>19</v>
      </c>
      <c r="B21" s="5" t="s">
        <v>28</v>
      </c>
      <c r="C21" s="6">
        <v>4790214222.1400003</v>
      </c>
      <c r="D21" s="6">
        <v>188580979.30000001</v>
      </c>
      <c r="E21" s="6">
        <v>226173666</v>
      </c>
      <c r="F21" s="6">
        <v>766620500.17999995</v>
      </c>
      <c r="G21" s="6">
        <f t="shared" si="0"/>
        <v>5971589367.6200008</v>
      </c>
      <c r="H21" s="6">
        <v>1878026661.9200001</v>
      </c>
      <c r="I21" s="6">
        <f t="shared" si="1"/>
        <v>7849616029.5400009</v>
      </c>
    </row>
    <row r="22" spans="1:9" ht="15.6" x14ac:dyDescent="0.3">
      <c r="A22" s="4">
        <v>20</v>
      </c>
      <c r="B22" s="5" t="s">
        <v>29</v>
      </c>
      <c r="C22" s="6">
        <v>1753820668</v>
      </c>
      <c r="D22" s="6">
        <v>61624587</v>
      </c>
      <c r="E22" s="6">
        <v>45962496</v>
      </c>
      <c r="F22" s="6">
        <v>136036675</v>
      </c>
      <c r="G22" s="6">
        <f t="shared" si="0"/>
        <v>1997444426</v>
      </c>
      <c r="H22" s="6">
        <v>102923812</v>
      </c>
      <c r="I22" s="6">
        <f t="shared" si="1"/>
        <v>2100368238</v>
      </c>
    </row>
    <row r="23" spans="1:9" ht="15.6" x14ac:dyDescent="0.3">
      <c r="A23" s="4">
        <v>21</v>
      </c>
      <c r="B23" s="5" t="s">
        <v>30</v>
      </c>
      <c r="C23" s="6">
        <v>979646380.25999999</v>
      </c>
      <c r="D23" s="6">
        <v>172141295.99000001</v>
      </c>
      <c r="E23" s="6">
        <v>5650925</v>
      </c>
      <c r="F23" s="6">
        <v>970413978.30999994</v>
      </c>
      <c r="G23" s="6">
        <f t="shared" si="0"/>
        <v>2127852579.5599999</v>
      </c>
      <c r="H23" s="6">
        <v>112424475.37</v>
      </c>
      <c r="I23" s="6">
        <f t="shared" si="1"/>
        <v>2240277054.9299998</v>
      </c>
    </row>
    <row r="24" spans="1:9" ht="15.6" x14ac:dyDescent="0.3">
      <c r="A24" s="4">
        <v>22</v>
      </c>
      <c r="B24" s="5" t="s">
        <v>31</v>
      </c>
      <c r="C24" s="6">
        <v>3743136514.4299998</v>
      </c>
      <c r="D24" s="6">
        <v>6596956.6100000003</v>
      </c>
      <c r="E24" s="6">
        <v>184289150</v>
      </c>
      <c r="F24" s="6">
        <v>249041769.53999999</v>
      </c>
      <c r="G24" s="6">
        <f t="shared" si="0"/>
        <v>4183064390.5799999</v>
      </c>
      <c r="H24" s="6">
        <v>1239494884.79</v>
      </c>
      <c r="I24" s="6">
        <f t="shared" si="1"/>
        <v>5422559275.3699999</v>
      </c>
    </row>
    <row r="25" spans="1:9" ht="15.6" x14ac:dyDescent="0.3">
      <c r="A25" s="4">
        <v>23</v>
      </c>
      <c r="B25" s="5" t="s">
        <v>32</v>
      </c>
      <c r="C25" s="6">
        <v>2355387829.9466667</v>
      </c>
      <c r="D25" s="6">
        <v>270377137.56999999</v>
      </c>
      <c r="E25" s="6">
        <v>107519590</v>
      </c>
      <c r="F25" s="6">
        <v>57350962.190554813</v>
      </c>
      <c r="G25" s="6">
        <f t="shared" si="0"/>
        <v>2790635519.7072215</v>
      </c>
      <c r="H25" s="6">
        <v>4429330959.9500008</v>
      </c>
      <c r="I25" s="6">
        <f t="shared" si="1"/>
        <v>7219966479.6572227</v>
      </c>
    </row>
    <row r="26" spans="1:9" ht="15.6" x14ac:dyDescent="0.3">
      <c r="A26" s="4">
        <v>24</v>
      </c>
      <c r="B26" s="5" t="s">
        <v>33</v>
      </c>
      <c r="C26" s="6">
        <v>82164817307.729996</v>
      </c>
      <c r="D26" s="6">
        <v>4513702888.9799995</v>
      </c>
      <c r="E26" s="6">
        <v>3211922511.8499999</v>
      </c>
      <c r="F26" s="6">
        <v>13551922163.049999</v>
      </c>
      <c r="G26" s="6">
        <f t="shared" si="0"/>
        <v>103442364871.61</v>
      </c>
      <c r="H26" s="6">
        <v>10559572921.15</v>
      </c>
      <c r="I26" s="6">
        <f t="shared" si="1"/>
        <v>114001937792.75999</v>
      </c>
    </row>
    <row r="27" spans="1:9" ht="15.6" x14ac:dyDescent="0.3">
      <c r="A27" s="4">
        <v>25</v>
      </c>
      <c r="B27" s="5" t="s">
        <v>34</v>
      </c>
      <c r="C27" s="6">
        <v>1965132449.5</v>
      </c>
      <c r="D27" s="6">
        <v>19338160</v>
      </c>
      <c r="E27" s="6">
        <v>47267104</v>
      </c>
      <c r="F27" s="6">
        <v>98665370.730000004</v>
      </c>
      <c r="G27" s="6">
        <f t="shared" si="0"/>
        <v>2130403084.23</v>
      </c>
      <c r="H27" s="6">
        <v>903951418.73000002</v>
      </c>
      <c r="I27" s="6">
        <f t="shared" si="1"/>
        <v>3034354502.96</v>
      </c>
    </row>
    <row r="28" spans="1:9" ht="15.6" x14ac:dyDescent="0.3">
      <c r="A28" s="4">
        <v>26</v>
      </c>
      <c r="B28" s="5" t="s">
        <v>35</v>
      </c>
      <c r="C28" s="6">
        <v>1440315072.28</v>
      </c>
      <c r="D28" s="6">
        <v>51990053.869999997</v>
      </c>
      <c r="E28" s="6">
        <v>72219755</v>
      </c>
      <c r="F28" s="6">
        <v>269995942.00999999</v>
      </c>
      <c r="G28" s="6">
        <f t="shared" si="0"/>
        <v>1834520823.1599998</v>
      </c>
      <c r="H28" s="6">
        <v>64269337.960000001</v>
      </c>
      <c r="I28" s="6">
        <f t="shared" si="1"/>
        <v>1898790161.1199999</v>
      </c>
    </row>
    <row r="29" spans="1:9" ht="15.6" x14ac:dyDescent="0.3">
      <c r="A29" s="4">
        <v>27</v>
      </c>
      <c r="B29" s="5" t="s">
        <v>36</v>
      </c>
      <c r="C29" s="36">
        <v>7058894348.2199993</v>
      </c>
      <c r="D29" s="36">
        <v>761941016.36000001</v>
      </c>
      <c r="E29" s="36">
        <v>193780890.22</v>
      </c>
      <c r="F29" s="36">
        <v>914171425.40999997</v>
      </c>
      <c r="G29" s="6">
        <f t="shared" si="0"/>
        <v>8928787680.2099991</v>
      </c>
      <c r="H29" s="36">
        <v>5686613066.0200024</v>
      </c>
      <c r="I29" s="6">
        <f t="shared" si="1"/>
        <v>14615400746.230001</v>
      </c>
    </row>
    <row r="30" spans="1:9" ht="15.6" x14ac:dyDescent="0.3">
      <c r="A30" s="4">
        <v>28</v>
      </c>
      <c r="B30" s="5" t="s">
        <v>37</v>
      </c>
      <c r="C30" s="6">
        <v>4301412658.96</v>
      </c>
      <c r="D30" s="6">
        <v>223009392.99000001</v>
      </c>
      <c r="E30" s="6">
        <v>246578126.80000001</v>
      </c>
      <c r="F30" s="6">
        <v>2395180518.3400002</v>
      </c>
      <c r="G30" s="6">
        <f t="shared" si="0"/>
        <v>7166180697.0900002</v>
      </c>
      <c r="H30" s="6">
        <v>997602021.14999986</v>
      </c>
      <c r="I30" s="6">
        <f t="shared" si="1"/>
        <v>8163782718.2399998</v>
      </c>
    </row>
    <row r="31" spans="1:9" ht="17.399999999999999" x14ac:dyDescent="0.35">
      <c r="A31" s="4">
        <v>29</v>
      </c>
      <c r="B31" s="5" t="s">
        <v>38</v>
      </c>
      <c r="C31" s="79">
        <v>3656414296.2400002</v>
      </c>
      <c r="D31" s="79">
        <v>205611310.95999998</v>
      </c>
      <c r="E31" s="79">
        <v>66397353</v>
      </c>
      <c r="F31" s="79">
        <v>37098653.789999999</v>
      </c>
      <c r="G31" s="6">
        <f t="shared" si="0"/>
        <v>3965521613.9900002</v>
      </c>
      <c r="H31" s="80">
        <v>3492072662.8700004</v>
      </c>
      <c r="I31" s="6">
        <f t="shared" si="1"/>
        <v>7457594276.8600006</v>
      </c>
    </row>
    <row r="32" spans="1:9" ht="15.6" x14ac:dyDescent="0.3">
      <c r="A32" s="4">
        <v>30</v>
      </c>
      <c r="B32" s="5" t="s">
        <v>39</v>
      </c>
      <c r="C32" s="6">
        <v>4654151597.0100002</v>
      </c>
      <c r="D32" s="6">
        <v>260809373.03999999</v>
      </c>
      <c r="E32" s="6">
        <v>207170852.23000002</v>
      </c>
      <c r="F32" s="6">
        <v>865724985.53999996</v>
      </c>
      <c r="G32" s="6">
        <f t="shared" si="0"/>
        <v>5987856807.8200006</v>
      </c>
      <c r="H32" s="6">
        <v>1366580148.8499999</v>
      </c>
      <c r="I32" s="6">
        <f t="shared" si="1"/>
        <v>7354436956.6700001</v>
      </c>
    </row>
    <row r="33" spans="1:9" ht="15.6" x14ac:dyDescent="0.3">
      <c r="A33" s="4">
        <v>31</v>
      </c>
      <c r="B33" s="5" t="s">
        <v>40</v>
      </c>
      <c r="C33" s="6">
        <v>5775138786.6000004</v>
      </c>
      <c r="D33" s="6">
        <v>39505138.939999998</v>
      </c>
      <c r="E33" s="6">
        <v>128784150</v>
      </c>
      <c r="F33" s="6">
        <v>344553846.22000003</v>
      </c>
      <c r="G33" s="6">
        <f t="shared" si="0"/>
        <v>6287981921.7600002</v>
      </c>
      <c r="H33" s="6">
        <v>915347719.85000002</v>
      </c>
      <c r="I33" s="6">
        <f t="shared" si="1"/>
        <v>7203329641.6100006</v>
      </c>
    </row>
    <row r="34" spans="1:9" ht="15.6" x14ac:dyDescent="0.3">
      <c r="A34" s="4">
        <v>32</v>
      </c>
      <c r="B34" s="5" t="s">
        <v>41</v>
      </c>
      <c r="C34" s="6">
        <v>31323914550.75</v>
      </c>
      <c r="D34" s="6">
        <v>475969458.87</v>
      </c>
      <c r="E34" s="6">
        <v>165977636.72</v>
      </c>
      <c r="F34" s="6">
        <v>3043757059.7799997</v>
      </c>
      <c r="G34" s="6">
        <f t="shared" si="0"/>
        <v>35009618706.120003</v>
      </c>
      <c r="H34" s="6">
        <v>1636678018.77</v>
      </c>
      <c r="I34" s="6">
        <f t="shared" si="1"/>
        <v>36646296724.889999</v>
      </c>
    </row>
    <row r="35" spans="1:9" ht="15.6" x14ac:dyDescent="0.3">
      <c r="A35" s="4">
        <v>33</v>
      </c>
      <c r="B35" s="5" t="s">
        <v>42</v>
      </c>
      <c r="C35" s="6">
        <v>1287297389.0599999</v>
      </c>
      <c r="D35" s="6">
        <v>4052500</v>
      </c>
      <c r="E35" s="6">
        <v>24345715</v>
      </c>
      <c r="F35" s="6">
        <v>95115297.260000005</v>
      </c>
      <c r="G35" s="6">
        <f t="shared" si="0"/>
        <v>1410810901.3199999</v>
      </c>
      <c r="H35" s="6">
        <v>169873836.55000001</v>
      </c>
      <c r="I35" s="6">
        <f t="shared" si="1"/>
        <v>1580684737.8699999</v>
      </c>
    </row>
    <row r="36" spans="1:9" ht="15.6" x14ac:dyDescent="0.3">
      <c r="A36" s="4">
        <v>34</v>
      </c>
      <c r="B36" s="5" t="s">
        <v>43</v>
      </c>
      <c r="C36" s="6">
        <v>1671384524.3900001</v>
      </c>
      <c r="D36" s="6">
        <v>47891202.259999998</v>
      </c>
      <c r="E36" s="6">
        <v>37504275</v>
      </c>
      <c r="F36" s="6">
        <v>7398409.8399999999</v>
      </c>
      <c r="G36" s="6">
        <f t="shared" si="0"/>
        <v>1764178411.49</v>
      </c>
      <c r="H36" s="6">
        <v>585311431.82000005</v>
      </c>
      <c r="I36" s="6">
        <f t="shared" si="1"/>
        <v>2349489843.3099999</v>
      </c>
    </row>
    <row r="37" spans="1:9" ht="15.6" x14ac:dyDescent="0.3">
      <c r="A37" s="4">
        <v>35</v>
      </c>
      <c r="B37" s="5" t="s">
        <v>44</v>
      </c>
      <c r="C37" s="6">
        <v>1524189467.9400001</v>
      </c>
      <c r="D37" s="6">
        <v>1148712</v>
      </c>
      <c r="E37" s="6">
        <v>22544410</v>
      </c>
      <c r="F37" s="6">
        <v>69201277.850000009</v>
      </c>
      <c r="G37" s="6">
        <f t="shared" si="0"/>
        <v>1617083867.79</v>
      </c>
      <c r="H37" s="6">
        <v>344666498.13</v>
      </c>
      <c r="I37" s="6">
        <f t="shared" si="1"/>
        <v>1961750365.9200001</v>
      </c>
    </row>
    <row r="38" spans="1:9" ht="15.6" x14ac:dyDescent="0.3">
      <c r="A38" s="4">
        <v>36</v>
      </c>
      <c r="B38" s="5" t="s">
        <v>45</v>
      </c>
      <c r="C38" s="6">
        <v>1897134156.4100001</v>
      </c>
      <c r="D38" s="6">
        <v>339529755.18000001</v>
      </c>
      <c r="E38" s="6">
        <v>480820600</v>
      </c>
      <c r="F38" s="6">
        <v>445071458</v>
      </c>
      <c r="G38" s="6">
        <f t="shared" si="0"/>
        <v>3162555969.5900002</v>
      </c>
      <c r="H38" s="6">
        <v>409194843.60000002</v>
      </c>
      <c r="I38" s="6">
        <f t="shared" si="1"/>
        <v>3571750813.1900001</v>
      </c>
    </row>
    <row r="39" spans="1:9" ht="15.6" x14ac:dyDescent="0.3">
      <c r="A39" s="4">
        <v>37</v>
      </c>
      <c r="B39" s="5" t="s">
        <v>46</v>
      </c>
      <c r="C39" s="6">
        <v>22324455433.809998</v>
      </c>
      <c r="D39" s="6">
        <v>842474563.79000008</v>
      </c>
      <c r="E39" s="6">
        <v>0</v>
      </c>
      <c r="F39" s="6">
        <v>1089428095.6300001</v>
      </c>
      <c r="G39" s="6">
        <f t="shared" si="0"/>
        <v>24256358093.23</v>
      </c>
      <c r="H39" s="6">
        <f>-E39</f>
        <v>0</v>
      </c>
      <c r="I39" s="6">
        <f t="shared" si="1"/>
        <v>24256358093.23</v>
      </c>
    </row>
    <row r="40" spans="1:9" ht="15.6" x14ac:dyDescent="0.3">
      <c r="A40" s="7"/>
      <c r="B40" s="8" t="s">
        <v>47</v>
      </c>
      <c r="C40" s="7">
        <f t="shared" ref="C40:I40" si="2">SUM(C3:C39)</f>
        <v>245321427559.92667</v>
      </c>
      <c r="D40" s="7">
        <f t="shared" si="2"/>
        <v>10360868872.490002</v>
      </c>
      <c r="E40" s="7">
        <f t="shared" si="2"/>
        <v>7533751300.0700006</v>
      </c>
      <c r="F40" s="7">
        <f t="shared" si="2"/>
        <v>40578341851.110542</v>
      </c>
      <c r="G40" s="7">
        <f t="shared" si="2"/>
        <v>303794389583.59723</v>
      </c>
      <c r="H40" s="7">
        <f t="shared" si="2"/>
        <v>58583756187.560005</v>
      </c>
      <c r="I40" s="7">
        <f t="shared" si="2"/>
        <v>362378145771.15717</v>
      </c>
    </row>
  </sheetData>
  <mergeCells count="1">
    <mergeCell ref="A1:I1"/>
  </mergeCells>
  <pageMargins left="0.70866141732283472" right="0.9055118110236221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B997-C123-4496-A156-2DABD1A76994}">
  <dimension ref="A1:I40"/>
  <sheetViews>
    <sheetView view="pageBreakPreview" zoomScale="78" zoomScaleNormal="50" zoomScaleSheetLayoutView="78" workbookViewId="0">
      <selection activeCell="D18" sqref="D18"/>
    </sheetView>
  </sheetViews>
  <sheetFormatPr defaultRowHeight="14.4" x14ac:dyDescent="0.3"/>
  <cols>
    <col min="1" max="1" width="8.88671875" style="20"/>
    <col min="2" max="2" width="12.109375" bestFit="1" customWidth="1"/>
    <col min="3" max="3" width="25" bestFit="1" customWidth="1"/>
    <col min="4" max="4" width="22.44140625" bestFit="1" customWidth="1"/>
    <col min="5" max="5" width="21.88671875" bestFit="1" customWidth="1"/>
    <col min="6" max="6" width="23.5546875" bestFit="1" customWidth="1"/>
    <col min="7" max="7" width="25" bestFit="1" customWidth="1"/>
    <col min="8" max="8" width="23.5546875" bestFit="1" customWidth="1"/>
    <col min="9" max="9" width="25" bestFit="1" customWidth="1"/>
  </cols>
  <sheetData>
    <row r="1" spans="1:9" ht="23.4" x14ac:dyDescent="0.3">
      <c r="A1" s="136" t="s">
        <v>76</v>
      </c>
      <c r="B1" s="136"/>
      <c r="C1" s="136"/>
      <c r="D1" s="136"/>
      <c r="E1" s="136"/>
      <c r="F1" s="136"/>
      <c r="G1" s="136"/>
      <c r="H1" s="136"/>
      <c r="I1" s="136"/>
    </row>
    <row r="2" spans="1:9" ht="24.6" customHeight="1" x14ac:dyDescent="0.3">
      <c r="A2" s="31" t="s">
        <v>1</v>
      </c>
      <c r="B2" s="32" t="s">
        <v>2</v>
      </c>
      <c r="C2" s="33" t="s">
        <v>3</v>
      </c>
      <c r="D2" s="34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5" t="s">
        <v>9</v>
      </c>
    </row>
    <row r="3" spans="1:9" ht="15.6" x14ac:dyDescent="0.3">
      <c r="A3" s="25">
        <v>1</v>
      </c>
      <c r="B3" s="24" t="s">
        <v>10</v>
      </c>
      <c r="C3" s="6">
        <v>1437340691.1199999</v>
      </c>
      <c r="D3" s="6">
        <v>20169757.09</v>
      </c>
      <c r="E3" s="6">
        <v>22200000</v>
      </c>
      <c r="F3" s="6">
        <v>323755837.45999998</v>
      </c>
      <c r="G3" s="6">
        <f>SUM(C3:F3)</f>
        <v>1803466285.6699998</v>
      </c>
      <c r="H3" s="6">
        <v>151787510.72999999</v>
      </c>
      <c r="I3" s="6">
        <f t="shared" ref="I3:I39" si="0">SUM(G3:H3)</f>
        <v>1955253796.3999999</v>
      </c>
    </row>
    <row r="4" spans="1:9" ht="15.6" x14ac:dyDescent="0.3">
      <c r="A4" s="25">
        <v>2</v>
      </c>
      <c r="B4" s="24" t="s">
        <v>11</v>
      </c>
      <c r="C4" s="6">
        <v>1514005135.8</v>
      </c>
      <c r="D4" s="6">
        <v>9219220</v>
      </c>
      <c r="E4" s="6">
        <v>23925999</v>
      </c>
      <c r="F4" s="6">
        <v>215205182.84</v>
      </c>
      <c r="G4" s="6">
        <f t="shared" ref="G4:G38" si="1">SUM(C4:F4)</f>
        <v>1762355537.6399999</v>
      </c>
      <c r="H4" s="6">
        <v>698196912.54999995</v>
      </c>
      <c r="I4" s="6">
        <f t="shared" si="0"/>
        <v>2460552450.1899996</v>
      </c>
    </row>
    <row r="5" spans="1:9" ht="15.6" x14ac:dyDescent="0.3">
      <c r="A5" s="25">
        <v>3</v>
      </c>
      <c r="B5" s="24" t="s">
        <v>12</v>
      </c>
      <c r="C5" s="6">
        <v>2966824783.5799999</v>
      </c>
      <c r="D5" s="6">
        <v>13205513.050000001</v>
      </c>
      <c r="E5" s="6">
        <v>47877625</v>
      </c>
      <c r="F5" s="6">
        <v>944148973.19000006</v>
      </c>
      <c r="G5" s="6">
        <f t="shared" si="1"/>
        <v>3972056894.8200002</v>
      </c>
      <c r="H5" s="6">
        <v>284509027.01999998</v>
      </c>
      <c r="I5" s="6">
        <f t="shared" si="0"/>
        <v>4256565921.8400002</v>
      </c>
    </row>
    <row r="6" spans="1:9" ht="15.6" x14ac:dyDescent="0.3">
      <c r="A6" s="25">
        <v>4</v>
      </c>
      <c r="B6" s="24" t="s">
        <v>13</v>
      </c>
      <c r="C6" s="6">
        <v>3194092342.5600004</v>
      </c>
      <c r="D6" s="6">
        <v>132594695.40000001</v>
      </c>
      <c r="E6" s="6">
        <v>139166075</v>
      </c>
      <c r="F6" s="6">
        <v>662816246.23000002</v>
      </c>
      <c r="G6" s="6">
        <f t="shared" si="1"/>
        <v>4128669359.1900005</v>
      </c>
      <c r="H6" s="6">
        <v>884659362.71000004</v>
      </c>
      <c r="I6" s="6">
        <f t="shared" si="0"/>
        <v>5013328721.9000006</v>
      </c>
    </row>
    <row r="7" spans="1:9" ht="15.6" x14ac:dyDescent="0.3">
      <c r="A7" s="25">
        <v>5</v>
      </c>
      <c r="B7" s="24" t="s">
        <v>14</v>
      </c>
      <c r="C7" s="6">
        <v>1255073415.24</v>
      </c>
      <c r="D7" s="6">
        <v>29844003.09</v>
      </c>
      <c r="E7" s="6">
        <v>15354925</v>
      </c>
      <c r="F7" s="6">
        <v>56311708.240000002</v>
      </c>
      <c r="G7" s="6">
        <f t="shared" si="1"/>
        <v>1356584051.5699999</v>
      </c>
      <c r="H7" s="6">
        <v>10662741.060000001</v>
      </c>
      <c r="I7" s="6">
        <f t="shared" si="0"/>
        <v>1367246792.6299999</v>
      </c>
    </row>
    <row r="8" spans="1:9" ht="15.6" x14ac:dyDescent="0.3">
      <c r="A8" s="25">
        <v>6</v>
      </c>
      <c r="B8" s="24" t="s">
        <v>15</v>
      </c>
      <c r="C8" s="6">
        <v>2256872458</v>
      </c>
      <c r="D8" s="6">
        <v>12952918</v>
      </c>
      <c r="E8" s="6">
        <v>10558760</v>
      </c>
      <c r="F8" s="6">
        <v>213591383</v>
      </c>
      <c r="G8" s="6">
        <f t="shared" si="1"/>
        <v>2493975519</v>
      </c>
      <c r="H8" s="6">
        <v>16971733</v>
      </c>
      <c r="I8" s="6">
        <f t="shared" si="0"/>
        <v>2510947252</v>
      </c>
    </row>
    <row r="9" spans="1:9" ht="15.6" x14ac:dyDescent="0.3">
      <c r="A9" s="25">
        <v>7</v>
      </c>
      <c r="B9" s="24" t="s">
        <v>16</v>
      </c>
      <c r="C9" s="6">
        <v>1286587610.5</v>
      </c>
      <c r="D9" s="6">
        <v>103217117.26000001</v>
      </c>
      <c r="E9" s="6">
        <v>35962515</v>
      </c>
      <c r="F9" s="6">
        <v>5250972.4800000004</v>
      </c>
      <c r="G9" s="6">
        <f t="shared" si="1"/>
        <v>1431018215.24</v>
      </c>
      <c r="H9" s="6">
        <v>296172279.33999997</v>
      </c>
      <c r="I9" s="6">
        <f t="shared" si="0"/>
        <v>1727190494.5799999</v>
      </c>
    </row>
    <row r="10" spans="1:9" ht="15.6" x14ac:dyDescent="0.3">
      <c r="A10" s="25">
        <v>8</v>
      </c>
      <c r="B10" s="24" t="s">
        <v>17</v>
      </c>
      <c r="C10" s="6">
        <v>1157142361</v>
      </c>
      <c r="D10" s="6">
        <v>200604272</v>
      </c>
      <c r="E10" s="6">
        <v>16598075</v>
      </c>
      <c r="F10" s="6">
        <v>118968299</v>
      </c>
      <c r="G10" s="6">
        <f t="shared" si="1"/>
        <v>1493313007</v>
      </c>
      <c r="H10" s="6">
        <v>297262429</v>
      </c>
      <c r="I10" s="6">
        <f t="shared" si="0"/>
        <v>1790575436</v>
      </c>
    </row>
    <row r="11" spans="1:9" ht="15.6" x14ac:dyDescent="0.3">
      <c r="A11" s="25">
        <v>9</v>
      </c>
      <c r="B11" s="24" t="s">
        <v>18</v>
      </c>
      <c r="C11" s="6">
        <v>1383926620.21</v>
      </c>
      <c r="D11" s="6">
        <v>40887106.820000008</v>
      </c>
      <c r="E11" s="6">
        <v>161718978.25999999</v>
      </c>
      <c r="F11" s="6">
        <v>1498747445.3399999</v>
      </c>
      <c r="G11" s="6">
        <f t="shared" si="1"/>
        <v>3085280150.6300001</v>
      </c>
      <c r="H11" s="6">
        <v>977455215.95999992</v>
      </c>
      <c r="I11" s="6">
        <f>SUM(G11:H11)</f>
        <v>4062735366.5900002</v>
      </c>
    </row>
    <row r="12" spans="1:9" ht="15.6" x14ac:dyDescent="0.3">
      <c r="A12" s="25">
        <v>10</v>
      </c>
      <c r="B12" s="24" t="s">
        <v>19</v>
      </c>
      <c r="C12" s="6">
        <v>8800837260.0900002</v>
      </c>
      <c r="D12" s="6">
        <v>57617485.090000004</v>
      </c>
      <c r="E12" s="6">
        <v>242104627.00999999</v>
      </c>
      <c r="F12" s="6">
        <v>1410580885.24</v>
      </c>
      <c r="G12" s="6">
        <f t="shared" si="1"/>
        <v>10511140257.43</v>
      </c>
      <c r="H12" s="6">
        <v>1023846678.34</v>
      </c>
      <c r="I12" s="6">
        <f t="shared" si="0"/>
        <v>11534986935.77</v>
      </c>
    </row>
    <row r="13" spans="1:9" ht="15.6" x14ac:dyDescent="0.3">
      <c r="A13" s="25">
        <v>11</v>
      </c>
      <c r="B13" s="24" t="s">
        <v>20</v>
      </c>
      <c r="C13" s="6">
        <v>755287760.08999991</v>
      </c>
      <c r="D13" s="6">
        <v>3963660</v>
      </c>
      <c r="E13" s="6">
        <v>23237140</v>
      </c>
      <c r="F13" s="6">
        <v>188339029.65000001</v>
      </c>
      <c r="G13" s="6">
        <f t="shared" si="1"/>
        <v>970827589.73999989</v>
      </c>
      <c r="H13" s="6">
        <v>715018576.38</v>
      </c>
      <c r="I13" s="6">
        <f t="shared" si="0"/>
        <v>1685846166.1199999</v>
      </c>
    </row>
    <row r="14" spans="1:9" ht="15.6" x14ac:dyDescent="0.3">
      <c r="A14" s="25">
        <v>12</v>
      </c>
      <c r="B14" s="24" t="s">
        <v>21</v>
      </c>
      <c r="C14" s="6">
        <v>2838106651.1799998</v>
      </c>
      <c r="D14" s="6">
        <v>122065819.56999999</v>
      </c>
      <c r="E14" s="6">
        <v>88338471.640000001</v>
      </c>
      <c r="F14" s="6">
        <v>831413625.29999995</v>
      </c>
      <c r="G14" s="6">
        <f t="shared" si="1"/>
        <v>3879924567.6899996</v>
      </c>
      <c r="H14" s="6">
        <v>622582327.51999998</v>
      </c>
      <c r="I14" s="6">
        <f t="shared" si="0"/>
        <v>4502506895.2099991</v>
      </c>
    </row>
    <row r="15" spans="1:9" ht="15.6" x14ac:dyDescent="0.3">
      <c r="A15" s="25">
        <v>13</v>
      </c>
      <c r="B15" s="24" t="s">
        <v>22</v>
      </c>
      <c r="C15" s="6">
        <v>865132330.92999995</v>
      </c>
      <c r="D15" s="6">
        <v>80075514.620000005</v>
      </c>
      <c r="E15" s="6">
        <v>2833900</v>
      </c>
      <c r="F15" s="6">
        <v>505843613.51999998</v>
      </c>
      <c r="G15" s="6">
        <f t="shared" si="1"/>
        <v>1453885359.0699999</v>
      </c>
      <c r="H15" s="6">
        <v>97438215.390000001</v>
      </c>
      <c r="I15" s="6">
        <f t="shared" si="0"/>
        <v>1551323574.46</v>
      </c>
    </row>
    <row r="16" spans="1:9" ht="15.6" x14ac:dyDescent="0.3">
      <c r="A16" s="25">
        <v>14</v>
      </c>
      <c r="B16" s="24" t="s">
        <v>23</v>
      </c>
      <c r="C16" s="6">
        <v>2995905356</v>
      </c>
      <c r="D16" s="6">
        <v>28073286</v>
      </c>
      <c r="E16" s="6">
        <v>142070134</v>
      </c>
      <c r="F16" s="6">
        <v>557941590</v>
      </c>
      <c r="G16" s="6">
        <f t="shared" si="1"/>
        <v>3723990366</v>
      </c>
      <c r="H16" s="6">
        <v>2585307229</v>
      </c>
      <c r="I16" s="6">
        <f t="shared" si="0"/>
        <v>6309297595</v>
      </c>
    </row>
    <row r="17" spans="1:9" ht="15.6" x14ac:dyDescent="0.3">
      <c r="A17" s="25">
        <v>15</v>
      </c>
      <c r="B17" s="24" t="s">
        <v>24</v>
      </c>
      <c r="C17" s="6">
        <v>665465736.57000005</v>
      </c>
      <c r="D17" s="6">
        <v>208072</v>
      </c>
      <c r="E17" s="6">
        <v>27158794</v>
      </c>
      <c r="F17" s="6">
        <v>1424978429.23</v>
      </c>
      <c r="G17" s="6">
        <f t="shared" si="1"/>
        <v>2117811031.8000002</v>
      </c>
      <c r="H17" s="6">
        <v>564586844.13</v>
      </c>
      <c r="I17" s="6">
        <f t="shared" si="0"/>
        <v>2682397875.9300003</v>
      </c>
    </row>
    <row r="18" spans="1:9" ht="15.6" x14ac:dyDescent="0.3">
      <c r="A18" s="25">
        <v>16</v>
      </c>
      <c r="B18" s="24" t="s">
        <v>25</v>
      </c>
      <c r="C18" s="6">
        <v>3759526441.04</v>
      </c>
      <c r="D18" s="6">
        <v>47967612.039999999</v>
      </c>
      <c r="E18" s="6">
        <v>70224663.25</v>
      </c>
      <c r="F18" s="6">
        <v>235393246.43000001</v>
      </c>
      <c r="G18" s="6">
        <f t="shared" si="1"/>
        <v>4113111962.7599998</v>
      </c>
      <c r="H18" s="6">
        <v>534220540.74000001</v>
      </c>
      <c r="I18" s="6">
        <f t="shared" si="0"/>
        <v>4647332503.5</v>
      </c>
    </row>
    <row r="19" spans="1:9" ht="15.6" x14ac:dyDescent="0.3">
      <c r="A19" s="25">
        <v>17</v>
      </c>
      <c r="B19" s="24" t="s">
        <v>26</v>
      </c>
      <c r="C19" s="6">
        <v>610682986.10000002</v>
      </c>
      <c r="D19" s="6">
        <v>1832974.4100000001</v>
      </c>
      <c r="E19" s="6">
        <v>11392000</v>
      </c>
      <c r="F19" s="6">
        <v>39745518.850000001</v>
      </c>
      <c r="G19" s="6">
        <f t="shared" si="1"/>
        <v>663653479.36000001</v>
      </c>
      <c r="H19" s="6">
        <v>433491698.28000003</v>
      </c>
      <c r="I19" s="6">
        <f t="shared" si="0"/>
        <v>1097145177.6400001</v>
      </c>
    </row>
    <row r="20" spans="1:9" ht="15.6" x14ac:dyDescent="0.3">
      <c r="A20" s="25">
        <v>18</v>
      </c>
      <c r="B20" s="24" t="s">
        <v>27</v>
      </c>
      <c r="C20" s="6">
        <v>3276790573.1999998</v>
      </c>
      <c r="D20" s="6">
        <v>52490652.710000001</v>
      </c>
      <c r="E20" s="6">
        <v>32101853.699999999</v>
      </c>
      <c r="F20" s="6">
        <v>360320836.69999999</v>
      </c>
      <c r="G20" s="6">
        <f t="shared" si="1"/>
        <v>3721703916.3099995</v>
      </c>
      <c r="H20" s="6">
        <v>6068119377.4200001</v>
      </c>
      <c r="I20" s="6">
        <f t="shared" si="0"/>
        <v>9789823293.7299995</v>
      </c>
    </row>
    <row r="21" spans="1:9" ht="15.6" x14ac:dyDescent="0.3">
      <c r="A21" s="25">
        <v>19</v>
      </c>
      <c r="B21" s="24" t="s">
        <v>28</v>
      </c>
      <c r="C21" s="6">
        <v>2651188407.6900001</v>
      </c>
      <c r="D21" s="6">
        <v>43520025.920000002</v>
      </c>
      <c r="E21" s="6">
        <v>97500620.909999996</v>
      </c>
      <c r="F21" s="6">
        <v>5720710710.3900003</v>
      </c>
      <c r="G21" s="6">
        <f t="shared" si="1"/>
        <v>8512919764.9099998</v>
      </c>
      <c r="H21" s="6">
        <v>1146894410.48</v>
      </c>
      <c r="I21" s="6">
        <f t="shared" si="0"/>
        <v>9659814175.3899994</v>
      </c>
    </row>
    <row r="22" spans="1:9" ht="15.6" x14ac:dyDescent="0.3">
      <c r="A22" s="25">
        <v>20</v>
      </c>
      <c r="B22" s="24" t="s">
        <v>29</v>
      </c>
      <c r="C22" s="6">
        <v>3277559036</v>
      </c>
      <c r="D22" s="6">
        <v>30586811</v>
      </c>
      <c r="E22" s="6">
        <v>15597867.630000001</v>
      </c>
      <c r="F22" s="6">
        <v>46505148.960000001</v>
      </c>
      <c r="G22" s="6">
        <f t="shared" si="1"/>
        <v>3370248863.5900002</v>
      </c>
      <c r="H22" s="6">
        <v>66206226.409999996</v>
      </c>
      <c r="I22" s="6">
        <f t="shared" si="0"/>
        <v>3436455090</v>
      </c>
    </row>
    <row r="23" spans="1:9" ht="15.6" x14ac:dyDescent="0.3">
      <c r="A23" s="25">
        <v>21</v>
      </c>
      <c r="B23" s="24" t="s">
        <v>30</v>
      </c>
      <c r="C23" s="6">
        <v>1002221356.85</v>
      </c>
      <c r="D23" s="6">
        <v>109420170.17</v>
      </c>
      <c r="E23" s="6">
        <v>9188075</v>
      </c>
      <c r="F23" s="6">
        <v>2521100</v>
      </c>
      <c r="G23" s="6">
        <f t="shared" si="1"/>
        <v>1123350702.02</v>
      </c>
      <c r="H23" s="6">
        <v>1054299571.55</v>
      </c>
      <c r="I23" s="6">
        <f>SUM(G23:H23)</f>
        <v>2177650273.5699997</v>
      </c>
    </row>
    <row r="24" spans="1:9" ht="15.6" x14ac:dyDescent="0.3">
      <c r="A24" s="25">
        <v>22</v>
      </c>
      <c r="B24" s="24" t="s">
        <v>31</v>
      </c>
      <c r="C24" s="6">
        <v>1481956704.1300001</v>
      </c>
      <c r="D24" s="6">
        <v>2978883.05</v>
      </c>
      <c r="E24" s="6">
        <v>96483750</v>
      </c>
      <c r="F24" s="6">
        <v>195855974.66000003</v>
      </c>
      <c r="G24" s="6">
        <f t="shared" si="1"/>
        <v>1777275311.8400002</v>
      </c>
      <c r="H24" s="6">
        <v>235127072.00999999</v>
      </c>
      <c r="I24" s="6">
        <f t="shared" si="0"/>
        <v>2012402383.8500001</v>
      </c>
    </row>
    <row r="25" spans="1:9" ht="15.6" x14ac:dyDescent="0.3">
      <c r="A25" s="25">
        <v>23</v>
      </c>
      <c r="B25" s="24" t="s">
        <v>32</v>
      </c>
      <c r="C25" s="6">
        <v>1206304395.99</v>
      </c>
      <c r="D25" s="6">
        <v>283287766.69999999</v>
      </c>
      <c r="E25" s="6">
        <v>58288950</v>
      </c>
      <c r="F25" s="6">
        <v>21895476.275000002</v>
      </c>
      <c r="G25" s="6">
        <f t="shared" si="1"/>
        <v>1569776588.9650002</v>
      </c>
      <c r="H25" s="6">
        <v>571010456.98000002</v>
      </c>
      <c r="I25" s="6">
        <f t="shared" si="0"/>
        <v>2140787045.9450002</v>
      </c>
    </row>
    <row r="26" spans="1:9" ht="15.6" x14ac:dyDescent="0.3">
      <c r="A26" s="25">
        <v>24</v>
      </c>
      <c r="B26" s="24" t="s">
        <v>33</v>
      </c>
      <c r="C26" s="6">
        <v>62763412810.480003</v>
      </c>
      <c r="D26" s="6">
        <v>2781339235.3499999</v>
      </c>
      <c r="E26" s="6">
        <v>1973307348</v>
      </c>
      <c r="F26" s="6">
        <v>15062744663.84</v>
      </c>
      <c r="G26" s="6">
        <f t="shared" si="1"/>
        <v>82580804057.669998</v>
      </c>
      <c r="H26" s="6">
        <v>7931387090.3500004</v>
      </c>
      <c r="I26" s="6">
        <f t="shared" si="0"/>
        <v>90512191148.020004</v>
      </c>
    </row>
    <row r="27" spans="1:9" ht="15.6" x14ac:dyDescent="0.3">
      <c r="A27" s="25">
        <v>25</v>
      </c>
      <c r="B27" s="24" t="s">
        <v>34</v>
      </c>
      <c r="C27" s="6">
        <v>2671640368.8499999</v>
      </c>
      <c r="D27" s="6">
        <v>2918800</v>
      </c>
      <c r="E27" s="6">
        <v>21394436</v>
      </c>
      <c r="F27" s="6">
        <v>48498539.469999999</v>
      </c>
      <c r="G27" s="6">
        <f t="shared" si="1"/>
        <v>2744452144.3199997</v>
      </c>
      <c r="H27" s="6">
        <v>121672734.36</v>
      </c>
      <c r="I27" s="6">
        <f t="shared" si="0"/>
        <v>2866124878.6799998</v>
      </c>
    </row>
    <row r="28" spans="1:9" ht="15.6" x14ac:dyDescent="0.3">
      <c r="A28" s="25">
        <v>26</v>
      </c>
      <c r="B28" s="24" t="s">
        <v>35</v>
      </c>
      <c r="C28" s="6">
        <v>1053293524.73</v>
      </c>
      <c r="D28" s="6">
        <v>28140998.09</v>
      </c>
      <c r="E28" s="6">
        <v>41325913.200000003</v>
      </c>
      <c r="F28" s="6">
        <v>959286988.25</v>
      </c>
      <c r="G28" s="6">
        <f t="shared" si="1"/>
        <v>2082047424.27</v>
      </c>
      <c r="H28" s="6">
        <v>37053080.460000001</v>
      </c>
      <c r="I28" s="6">
        <f t="shared" si="0"/>
        <v>2119100504.73</v>
      </c>
    </row>
    <row r="29" spans="1:9" ht="15.6" x14ac:dyDescent="0.3">
      <c r="A29" s="25">
        <v>27</v>
      </c>
      <c r="B29" s="24" t="s">
        <v>36</v>
      </c>
      <c r="C29" s="36">
        <v>5199389671.3499994</v>
      </c>
      <c r="D29" s="36">
        <v>198066110.03999999</v>
      </c>
      <c r="E29" s="36">
        <v>111890817.65000001</v>
      </c>
      <c r="F29" s="36">
        <v>674446709.38</v>
      </c>
      <c r="G29" s="6">
        <f t="shared" si="1"/>
        <v>6183793308.4199991</v>
      </c>
      <c r="H29" s="36">
        <v>2885253470.0899997</v>
      </c>
      <c r="I29" s="6">
        <f t="shared" si="0"/>
        <v>9069046778.5099983</v>
      </c>
    </row>
    <row r="30" spans="1:9" ht="15.6" x14ac:dyDescent="0.3">
      <c r="A30" s="25">
        <v>28</v>
      </c>
      <c r="B30" s="24" t="s">
        <v>37</v>
      </c>
      <c r="C30" s="6">
        <v>3558054061.9899998</v>
      </c>
      <c r="D30" s="6">
        <v>91565301.329999998</v>
      </c>
      <c r="E30" s="6">
        <v>265441736.97</v>
      </c>
      <c r="F30" s="6">
        <v>754079789.45000005</v>
      </c>
      <c r="G30" s="6">
        <f t="shared" si="1"/>
        <v>4669140889.7399998</v>
      </c>
      <c r="H30" s="6">
        <v>749923107.85000002</v>
      </c>
      <c r="I30" s="6">
        <f t="shared" si="0"/>
        <v>5419063997.5900002</v>
      </c>
    </row>
    <row r="31" spans="1:9" s="82" customFormat="1" x14ac:dyDescent="0.3">
      <c r="A31" s="25">
        <v>29</v>
      </c>
      <c r="B31" s="24" t="s">
        <v>38</v>
      </c>
      <c r="C31" s="81">
        <v>971640423.3900001</v>
      </c>
      <c r="D31" s="81">
        <v>163445399.94</v>
      </c>
      <c r="E31" s="81">
        <v>32761040</v>
      </c>
      <c r="F31" s="81">
        <v>16235601.51</v>
      </c>
      <c r="G31" s="16">
        <f t="shared" si="1"/>
        <v>1184082464.8400002</v>
      </c>
      <c r="H31" s="16">
        <v>1106067611.76</v>
      </c>
      <c r="I31" s="16">
        <f t="shared" si="0"/>
        <v>2290150076.6000004</v>
      </c>
    </row>
    <row r="32" spans="1:9" ht="15.6" x14ac:dyDescent="0.3">
      <c r="A32" s="25">
        <v>30</v>
      </c>
      <c r="B32" s="24" t="s">
        <v>39</v>
      </c>
      <c r="C32" s="6">
        <v>8271124408.5299997</v>
      </c>
      <c r="D32" s="6">
        <v>115253220.5</v>
      </c>
      <c r="E32" s="6">
        <v>181103591.38</v>
      </c>
      <c r="F32" s="6">
        <v>744240448.47000003</v>
      </c>
      <c r="G32" s="6">
        <f t="shared" si="1"/>
        <v>9311721668.8799992</v>
      </c>
      <c r="H32" s="6">
        <v>1107432913.4400001</v>
      </c>
      <c r="I32" s="6">
        <f t="shared" si="0"/>
        <v>10419154582.32</v>
      </c>
    </row>
    <row r="33" spans="1:9" ht="15.6" x14ac:dyDescent="0.3">
      <c r="A33" s="25">
        <v>31</v>
      </c>
      <c r="B33" s="24" t="s">
        <v>40</v>
      </c>
      <c r="C33" s="6">
        <v>1695300132.0599999</v>
      </c>
      <c r="D33" s="6">
        <v>20739627.09</v>
      </c>
      <c r="E33" s="6">
        <v>54263758.149999999</v>
      </c>
      <c r="F33" s="6">
        <v>207101422.66999999</v>
      </c>
      <c r="G33" s="6">
        <f t="shared" si="1"/>
        <v>1977404939.97</v>
      </c>
      <c r="H33" s="6">
        <v>219330666.13999999</v>
      </c>
      <c r="I33" s="6">
        <f t="shared" si="0"/>
        <v>2196735606.1100001</v>
      </c>
    </row>
    <row r="34" spans="1:9" ht="15.6" x14ac:dyDescent="0.3">
      <c r="A34" s="25">
        <v>32</v>
      </c>
      <c r="B34" s="24" t="s">
        <v>41</v>
      </c>
      <c r="C34" s="6">
        <v>22610524547.959999</v>
      </c>
      <c r="D34" s="6">
        <v>149102353.59999999</v>
      </c>
      <c r="E34" s="6">
        <v>73878300</v>
      </c>
      <c r="F34" s="6">
        <v>3489637564.4000006</v>
      </c>
      <c r="G34" s="6">
        <v>26323142765.959999</v>
      </c>
      <c r="H34" s="6">
        <v>1617543601.26</v>
      </c>
      <c r="I34" s="6">
        <f t="shared" si="0"/>
        <v>27940686367.219997</v>
      </c>
    </row>
    <row r="35" spans="1:9" ht="15.6" x14ac:dyDescent="0.3">
      <c r="A35" s="25">
        <v>33</v>
      </c>
      <c r="B35" s="24" t="s">
        <v>42</v>
      </c>
      <c r="C35" s="6">
        <v>1685120151.26</v>
      </c>
      <c r="D35" s="6">
        <v>3450500</v>
      </c>
      <c r="E35" s="6">
        <v>8756153</v>
      </c>
      <c r="F35" s="6">
        <v>1116458995.28</v>
      </c>
      <c r="G35" s="6">
        <f t="shared" si="1"/>
        <v>2813785799.54</v>
      </c>
      <c r="H35" s="6">
        <v>145305099.40000001</v>
      </c>
      <c r="I35" s="6">
        <f t="shared" si="0"/>
        <v>2959090898.9400001</v>
      </c>
    </row>
    <row r="36" spans="1:9" ht="15.6" x14ac:dyDescent="0.3">
      <c r="A36" s="25">
        <v>34</v>
      </c>
      <c r="B36" s="24" t="s">
        <v>43</v>
      </c>
      <c r="C36" s="6">
        <v>608736933.29999995</v>
      </c>
      <c r="D36" s="6">
        <v>21571099.989999998</v>
      </c>
      <c r="E36" s="6">
        <v>15952600</v>
      </c>
      <c r="F36" s="6">
        <v>9799259.1500000004</v>
      </c>
      <c r="G36" s="6">
        <f t="shared" si="1"/>
        <v>656059892.43999994</v>
      </c>
      <c r="H36" s="6">
        <v>1055430544.22</v>
      </c>
      <c r="I36" s="6">
        <f t="shared" si="0"/>
        <v>1711490436.6599998</v>
      </c>
    </row>
    <row r="37" spans="1:9" ht="15.6" x14ac:dyDescent="0.3">
      <c r="A37" s="25">
        <v>35</v>
      </c>
      <c r="B37" s="24" t="s">
        <v>44</v>
      </c>
      <c r="C37" s="6">
        <v>1524189467.9400001</v>
      </c>
      <c r="D37" s="6">
        <v>1148712</v>
      </c>
      <c r="E37" s="6">
        <v>22544410</v>
      </c>
      <c r="F37" s="6">
        <v>69201277.849999994</v>
      </c>
      <c r="G37" s="6">
        <f t="shared" si="1"/>
        <v>1617083867.79</v>
      </c>
      <c r="H37" s="6">
        <v>344666498.13</v>
      </c>
      <c r="I37" s="6">
        <f t="shared" si="0"/>
        <v>1961750365.9200001</v>
      </c>
    </row>
    <row r="38" spans="1:9" ht="15.6" x14ac:dyDescent="0.3">
      <c r="A38" s="25">
        <v>36</v>
      </c>
      <c r="B38" s="24" t="s">
        <v>45</v>
      </c>
      <c r="C38" s="6">
        <v>1455083967.1700001</v>
      </c>
      <c r="D38" s="6">
        <v>446612244.46000004</v>
      </c>
      <c r="E38" s="6">
        <v>482277000</v>
      </c>
      <c r="F38" s="6">
        <v>816555169.41000009</v>
      </c>
      <c r="G38" s="6">
        <f t="shared" si="1"/>
        <v>3200528381.04</v>
      </c>
      <c r="H38" s="6">
        <v>316711332.56999999</v>
      </c>
      <c r="I38" s="6">
        <f t="shared" si="0"/>
        <v>3517239713.6100001</v>
      </c>
    </row>
    <row r="39" spans="1:9" ht="15.6" x14ac:dyDescent="0.3">
      <c r="A39" s="25">
        <v>37</v>
      </c>
      <c r="B39" s="24" t="s">
        <v>46</v>
      </c>
      <c r="C39" s="6">
        <v>16279542802.829998</v>
      </c>
      <c r="D39" s="6">
        <v>575530267.70000005</v>
      </c>
      <c r="E39" s="6">
        <v>0</v>
      </c>
      <c r="F39" s="6">
        <v>1670438803.7</v>
      </c>
      <c r="G39" s="6">
        <f>SUM(C39:F39)</f>
        <v>18525511874.23</v>
      </c>
      <c r="H39" s="6">
        <v>0</v>
      </c>
      <c r="I39" s="6">
        <f t="shared" si="0"/>
        <v>18525511874.23</v>
      </c>
    </row>
    <row r="40" spans="1:9" ht="15.6" x14ac:dyDescent="0.3">
      <c r="A40" s="25"/>
      <c r="B40" s="24"/>
      <c r="C40" s="7">
        <f>SUM(C3:C39)</f>
        <v>180985883685.71002</v>
      </c>
      <c r="D40" s="7">
        <f>SUM(D3:D39)</f>
        <v>6025667206.0799999</v>
      </c>
      <c r="E40" s="7">
        <f>SUM(E3:E39)</f>
        <v>4674780903.75</v>
      </c>
      <c r="F40" s="7">
        <f>SUM(F3:F39)</f>
        <v>41219566465.814995</v>
      </c>
      <c r="G40" s="7">
        <f t="shared" ref="G40:I40" si="2">SUM(G3:G39)</f>
        <v>232905898261.35501</v>
      </c>
      <c r="H40" s="7">
        <f t="shared" si="2"/>
        <v>36973604186.029991</v>
      </c>
      <c r="I40" s="7">
        <f t="shared" si="2"/>
        <v>269879502447.38504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6A78-2898-4D97-8086-2750B35791E8}">
  <dimension ref="A1:I40"/>
  <sheetViews>
    <sheetView view="pageBreakPreview" zoomScale="79" zoomScaleNormal="100" zoomScaleSheetLayoutView="79" workbookViewId="0">
      <selection activeCell="A40" sqref="A40:XFD40"/>
    </sheetView>
  </sheetViews>
  <sheetFormatPr defaultRowHeight="14.4" x14ac:dyDescent="0.3"/>
  <cols>
    <col min="1" max="1" width="9" bestFit="1" customWidth="1"/>
    <col min="2" max="2" width="10.44140625" bestFit="1" customWidth="1"/>
    <col min="3" max="3" width="22" bestFit="1" customWidth="1"/>
    <col min="4" max="4" width="24.88671875" bestFit="1" customWidth="1"/>
    <col min="5" max="5" width="20.109375" bestFit="1" customWidth="1"/>
    <col min="6" max="6" width="20.5546875" bestFit="1" customWidth="1"/>
    <col min="7" max="7" width="22" bestFit="1" customWidth="1"/>
    <col min="8" max="8" width="20.5546875" bestFit="1" customWidth="1"/>
    <col min="9" max="9" width="22.88671875" bestFit="1" customWidth="1"/>
  </cols>
  <sheetData>
    <row r="1" spans="1:9" ht="15.6" x14ac:dyDescent="0.3">
      <c r="A1" s="137" t="s">
        <v>77</v>
      </c>
      <c r="B1" s="138"/>
      <c r="C1" s="138"/>
      <c r="D1" s="138"/>
      <c r="E1" s="138"/>
      <c r="F1" s="138"/>
      <c r="G1" s="138"/>
      <c r="H1" s="138"/>
      <c r="I1" s="139"/>
    </row>
    <row r="2" spans="1:9" s="30" customFormat="1" ht="15.6" x14ac:dyDescent="0.3">
      <c r="A2" s="86" t="s">
        <v>1</v>
      </c>
      <c r="B2" s="87" t="s">
        <v>2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7</v>
      </c>
      <c r="H2" s="88" t="s">
        <v>8</v>
      </c>
      <c r="I2" s="88" t="s">
        <v>9</v>
      </c>
    </row>
    <row r="3" spans="1:9" ht="15.6" x14ac:dyDescent="0.3">
      <c r="A3" s="83">
        <v>1</v>
      </c>
      <c r="B3" s="84" t="s">
        <v>10</v>
      </c>
      <c r="C3" s="85">
        <v>2654324499.52</v>
      </c>
      <c r="D3" s="85">
        <v>68815476.760000005</v>
      </c>
      <c r="E3" s="85">
        <v>51400000</v>
      </c>
      <c r="F3" s="85">
        <v>807476609.14999998</v>
      </c>
      <c r="G3" s="85">
        <f>SUM(C3:F3)</f>
        <v>3582016585.4300003</v>
      </c>
      <c r="H3" s="85">
        <v>516950415.91000003</v>
      </c>
      <c r="I3" s="85">
        <f>SUM(G3:H3)</f>
        <v>4098967001.3400002</v>
      </c>
    </row>
    <row r="4" spans="1:9" ht="15.6" x14ac:dyDescent="0.3">
      <c r="A4" s="83">
        <v>2</v>
      </c>
      <c r="B4" s="84" t="s">
        <v>11</v>
      </c>
      <c r="C4" s="85">
        <v>1318326023.71</v>
      </c>
      <c r="D4" s="85">
        <v>15382997.289999999</v>
      </c>
      <c r="E4" s="85">
        <v>30190175</v>
      </c>
      <c r="F4" s="85">
        <v>235762987.56</v>
      </c>
      <c r="G4" s="85">
        <f t="shared" ref="G4:G40" si="0">SUM(C4:F4)</f>
        <v>1599662183.5599999</v>
      </c>
      <c r="H4" s="85">
        <v>369119411.45999998</v>
      </c>
      <c r="I4" s="85">
        <f t="shared" ref="I4:I40" si="1">SUM(G4:H4)</f>
        <v>1968781595.02</v>
      </c>
    </row>
    <row r="5" spans="1:9" ht="15.6" x14ac:dyDescent="0.3">
      <c r="A5" s="83">
        <v>3</v>
      </c>
      <c r="B5" s="84" t="s">
        <v>12</v>
      </c>
      <c r="C5" s="85">
        <v>5237718130.0599995</v>
      </c>
      <c r="D5" s="85">
        <v>53833068.959999993</v>
      </c>
      <c r="E5" s="85">
        <v>98178325</v>
      </c>
      <c r="F5" s="85">
        <v>602686366.22000003</v>
      </c>
      <c r="G5" s="85">
        <f t="shared" si="0"/>
        <v>5992415890.2399998</v>
      </c>
      <c r="H5" s="85">
        <v>1403275075.4400001</v>
      </c>
      <c r="I5" s="85">
        <f t="shared" si="1"/>
        <v>7395690965.6800003</v>
      </c>
    </row>
    <row r="6" spans="1:9" ht="15.6" x14ac:dyDescent="0.3">
      <c r="A6" s="83">
        <v>4</v>
      </c>
      <c r="B6" s="84" t="s">
        <v>13</v>
      </c>
      <c r="C6" s="85">
        <v>3927734190.2400002</v>
      </c>
      <c r="D6" s="85">
        <v>226247731.94</v>
      </c>
      <c r="E6" s="85">
        <v>250651450</v>
      </c>
      <c r="F6" s="85">
        <v>1010404517.0899999</v>
      </c>
      <c r="G6" s="85">
        <f t="shared" si="0"/>
        <v>5415037889.2700005</v>
      </c>
      <c r="H6" s="85">
        <v>2008693439.4400001</v>
      </c>
      <c r="I6" s="85">
        <f t="shared" si="1"/>
        <v>7423731328.710001</v>
      </c>
    </row>
    <row r="7" spans="1:9" ht="15.6" x14ac:dyDescent="0.3">
      <c r="A7" s="83">
        <v>5</v>
      </c>
      <c r="B7" s="84" t="s">
        <v>14</v>
      </c>
      <c r="C7" s="85">
        <v>4291464064.7600002</v>
      </c>
      <c r="D7" s="85">
        <v>198024669.77000001</v>
      </c>
      <c r="E7" s="85">
        <v>28773924</v>
      </c>
      <c r="F7" s="85">
        <v>71087921.25</v>
      </c>
      <c r="G7" s="85">
        <f t="shared" si="0"/>
        <v>4589350579.7800007</v>
      </c>
      <c r="H7" s="85">
        <v>29987008.380000003</v>
      </c>
      <c r="I7" s="85">
        <f t="shared" si="1"/>
        <v>4619337588.1600008</v>
      </c>
    </row>
    <row r="8" spans="1:9" ht="15.6" x14ac:dyDescent="0.3">
      <c r="A8" s="83">
        <v>6</v>
      </c>
      <c r="B8" s="84" t="s">
        <v>15</v>
      </c>
      <c r="C8" s="85">
        <v>2721078391</v>
      </c>
      <c r="D8" s="85">
        <v>1692446</v>
      </c>
      <c r="E8" s="85">
        <v>15315692</v>
      </c>
      <c r="F8" s="85">
        <v>160986138</v>
      </c>
      <c r="G8" s="85">
        <f t="shared" si="0"/>
        <v>2899072667</v>
      </c>
      <c r="H8" s="85">
        <v>40597974</v>
      </c>
      <c r="I8" s="85">
        <f t="shared" si="1"/>
        <v>2939670641</v>
      </c>
    </row>
    <row r="9" spans="1:9" ht="15.6" x14ac:dyDescent="0.3">
      <c r="A9" s="83">
        <v>7</v>
      </c>
      <c r="B9" s="84" t="s">
        <v>16</v>
      </c>
      <c r="C9" s="85">
        <v>2365061412.6199999</v>
      </c>
      <c r="D9" s="85">
        <v>83368354.930000007</v>
      </c>
      <c r="E9" s="85">
        <v>54116593</v>
      </c>
      <c r="F9" s="85">
        <v>7426971</v>
      </c>
      <c r="G9" s="85">
        <f t="shared" si="0"/>
        <v>2509973331.5499997</v>
      </c>
      <c r="H9" s="85">
        <v>276989392.64999998</v>
      </c>
      <c r="I9" s="85">
        <f t="shared" si="1"/>
        <v>2786962724.1999998</v>
      </c>
    </row>
    <row r="10" spans="1:9" ht="15.6" x14ac:dyDescent="0.3">
      <c r="A10" s="83">
        <v>8</v>
      </c>
      <c r="B10" s="84" t="s">
        <v>17</v>
      </c>
      <c r="C10" s="85">
        <v>3465993264</v>
      </c>
      <c r="D10" s="85">
        <v>288536807</v>
      </c>
      <c r="E10" s="85">
        <v>39909993</v>
      </c>
      <c r="F10" s="85">
        <v>45955200</v>
      </c>
      <c r="G10" s="85">
        <f t="shared" si="0"/>
        <v>3840395264</v>
      </c>
      <c r="H10" s="85">
        <v>175105078</v>
      </c>
      <c r="I10" s="85">
        <f t="shared" si="1"/>
        <v>4015500342</v>
      </c>
    </row>
    <row r="11" spans="1:9" ht="15.6" x14ac:dyDescent="0.3">
      <c r="A11" s="83">
        <v>9</v>
      </c>
      <c r="B11" s="84" t="s">
        <v>18</v>
      </c>
      <c r="C11" s="85">
        <v>2124474666.3</v>
      </c>
      <c r="D11" s="85">
        <v>15265098.529999999</v>
      </c>
      <c r="E11" s="85">
        <v>205093699.88</v>
      </c>
      <c r="F11" s="85">
        <v>2068034906.53</v>
      </c>
      <c r="G11" s="85">
        <f t="shared" si="0"/>
        <v>4412868371.2399998</v>
      </c>
      <c r="H11" s="85">
        <v>396200127.37</v>
      </c>
      <c r="I11" s="85">
        <f t="shared" si="1"/>
        <v>4809068498.6099997</v>
      </c>
    </row>
    <row r="12" spans="1:9" ht="15.6" x14ac:dyDescent="0.3">
      <c r="A12" s="83">
        <v>10</v>
      </c>
      <c r="B12" s="84" t="s">
        <v>19</v>
      </c>
      <c r="C12" s="85">
        <v>11131251325.32</v>
      </c>
      <c r="D12" s="85">
        <v>98834426.170000002</v>
      </c>
      <c r="E12" s="85">
        <v>419705647.40999997</v>
      </c>
      <c r="F12" s="85">
        <v>1769263719.7</v>
      </c>
      <c r="G12" s="85">
        <f t="shared" si="0"/>
        <v>13419055118.6</v>
      </c>
      <c r="H12" s="85">
        <v>832575416.1500001</v>
      </c>
      <c r="I12" s="85">
        <f t="shared" si="1"/>
        <v>14251630534.75</v>
      </c>
    </row>
    <row r="13" spans="1:9" ht="15.6" x14ac:dyDescent="0.3">
      <c r="A13" s="83">
        <v>11</v>
      </c>
      <c r="B13" s="84" t="s">
        <v>20</v>
      </c>
      <c r="C13" s="85">
        <v>1356032696.04</v>
      </c>
      <c r="D13" s="85">
        <v>19495029.440000001</v>
      </c>
      <c r="E13" s="85">
        <v>50093168.039999999</v>
      </c>
      <c r="F13" s="85">
        <v>416565089.85000002</v>
      </c>
      <c r="G13" s="85">
        <f t="shared" si="0"/>
        <v>1842185983.3699999</v>
      </c>
      <c r="H13" s="85">
        <v>864011080.65999997</v>
      </c>
      <c r="I13" s="85">
        <f t="shared" si="1"/>
        <v>2706197064.0299997</v>
      </c>
    </row>
    <row r="14" spans="1:9" ht="15.6" x14ac:dyDescent="0.3">
      <c r="A14" s="83">
        <v>12</v>
      </c>
      <c r="B14" s="84" t="s">
        <v>21</v>
      </c>
      <c r="C14" s="85">
        <v>4042778935.2600002</v>
      </c>
      <c r="D14" s="85">
        <v>233742889.93000001</v>
      </c>
      <c r="E14" s="85">
        <v>143825828.81999999</v>
      </c>
      <c r="F14" s="85">
        <v>2443229902.6599998</v>
      </c>
      <c r="G14" s="85">
        <f t="shared" si="0"/>
        <v>6863577556.6700001</v>
      </c>
      <c r="H14" s="85">
        <v>1013479066.5</v>
      </c>
      <c r="I14" s="85">
        <f t="shared" si="1"/>
        <v>7877056623.1700001</v>
      </c>
    </row>
    <row r="15" spans="1:9" ht="15.6" x14ac:dyDescent="0.3">
      <c r="A15" s="83">
        <v>13</v>
      </c>
      <c r="B15" s="84" t="s">
        <v>22</v>
      </c>
      <c r="C15" s="85">
        <v>1106892017.3400002</v>
      </c>
      <c r="D15" s="85">
        <v>162137960.05000001</v>
      </c>
      <c r="E15" s="85">
        <v>21009330</v>
      </c>
      <c r="F15" s="85">
        <v>588175370.10000002</v>
      </c>
      <c r="G15" s="85">
        <f t="shared" si="0"/>
        <v>1878214677.4900002</v>
      </c>
      <c r="H15" s="85">
        <v>233078161.71000001</v>
      </c>
      <c r="I15" s="85">
        <f t="shared" si="1"/>
        <v>2111292839.2000003</v>
      </c>
    </row>
    <row r="16" spans="1:9" ht="15.6" x14ac:dyDescent="0.3">
      <c r="A16" s="83">
        <v>14</v>
      </c>
      <c r="B16" s="84" t="s">
        <v>23</v>
      </c>
      <c r="C16" s="85">
        <v>3380225862</v>
      </c>
      <c r="D16" s="85">
        <v>55777013</v>
      </c>
      <c r="E16" s="85">
        <v>202305903</v>
      </c>
      <c r="F16" s="85">
        <v>476355278</v>
      </c>
      <c r="G16" s="85">
        <f t="shared" si="0"/>
        <v>4114664056</v>
      </c>
      <c r="H16" s="85">
        <v>2143700628</v>
      </c>
      <c r="I16" s="85">
        <f t="shared" si="1"/>
        <v>6258364684</v>
      </c>
    </row>
    <row r="17" spans="1:9" ht="15.6" x14ac:dyDescent="0.3">
      <c r="A17" s="83">
        <v>15</v>
      </c>
      <c r="B17" s="84" t="s">
        <v>24</v>
      </c>
      <c r="C17" s="85">
        <v>849663530.73000002</v>
      </c>
      <c r="D17" s="85">
        <v>2519829.84</v>
      </c>
      <c r="E17" s="85">
        <v>58476497.990000002</v>
      </c>
      <c r="F17" s="85">
        <v>1352287628.22</v>
      </c>
      <c r="G17" s="85">
        <f t="shared" si="0"/>
        <v>2262947486.7800002</v>
      </c>
      <c r="H17" s="85">
        <v>870217528.63999999</v>
      </c>
      <c r="I17" s="85">
        <f t="shared" si="1"/>
        <v>3133165015.4200001</v>
      </c>
    </row>
    <row r="18" spans="1:9" ht="15.6" x14ac:dyDescent="0.3">
      <c r="A18" s="83">
        <v>16</v>
      </c>
      <c r="B18" s="84" t="s">
        <v>25</v>
      </c>
      <c r="C18" s="85">
        <v>4109446220.5100002</v>
      </c>
      <c r="D18" s="85">
        <v>46479744.600000001</v>
      </c>
      <c r="E18" s="85">
        <v>106494219.14</v>
      </c>
      <c r="F18" s="85">
        <v>333587353.58999997</v>
      </c>
      <c r="G18" s="85">
        <f t="shared" si="0"/>
        <v>4596007537.8400002</v>
      </c>
      <c r="H18" s="85">
        <v>505231483.26999998</v>
      </c>
      <c r="I18" s="85">
        <f t="shared" si="1"/>
        <v>5101239021.1100006</v>
      </c>
    </row>
    <row r="19" spans="1:9" ht="15.6" x14ac:dyDescent="0.3">
      <c r="A19" s="83">
        <v>17</v>
      </c>
      <c r="B19" s="84" t="s">
        <v>26</v>
      </c>
      <c r="C19" s="85">
        <v>1064778711.61</v>
      </c>
      <c r="D19" s="85">
        <v>138596171.03</v>
      </c>
      <c r="E19" s="85">
        <v>87924232</v>
      </c>
      <c r="F19" s="85">
        <v>590484952.34000003</v>
      </c>
      <c r="G19" s="85">
        <f t="shared" si="0"/>
        <v>1881784066.98</v>
      </c>
      <c r="H19" s="85">
        <v>785299424.74000001</v>
      </c>
      <c r="I19" s="85">
        <f t="shared" si="1"/>
        <v>2667083491.7200003</v>
      </c>
    </row>
    <row r="20" spans="1:9" ht="15.6" x14ac:dyDescent="0.3">
      <c r="A20" s="83">
        <v>18</v>
      </c>
      <c r="B20" s="84" t="s">
        <v>27</v>
      </c>
      <c r="C20" s="85">
        <v>3352376073.02</v>
      </c>
      <c r="D20" s="85">
        <v>59588368.159999996</v>
      </c>
      <c r="E20" s="85">
        <v>163068626.12</v>
      </c>
      <c r="F20" s="85">
        <v>4407945786.6099997</v>
      </c>
      <c r="G20" s="85">
        <f t="shared" si="0"/>
        <v>7982978853.9099998</v>
      </c>
      <c r="H20" s="85">
        <v>1899057112.8099999</v>
      </c>
      <c r="I20" s="85">
        <f t="shared" si="1"/>
        <v>9882035966.7199993</v>
      </c>
    </row>
    <row r="21" spans="1:9" ht="15.6" x14ac:dyDescent="0.3">
      <c r="A21" s="83">
        <v>19</v>
      </c>
      <c r="B21" s="84" t="s">
        <v>28</v>
      </c>
      <c r="C21" s="85">
        <v>4111236415.6900001</v>
      </c>
      <c r="D21" s="85">
        <v>97256644.569999993</v>
      </c>
      <c r="E21" s="85">
        <v>180910340.09999999</v>
      </c>
      <c r="F21" s="85">
        <v>496326891.38999999</v>
      </c>
      <c r="G21" s="85">
        <f t="shared" si="0"/>
        <v>4885730291.750001</v>
      </c>
      <c r="H21" s="85">
        <v>1042162362.92</v>
      </c>
      <c r="I21" s="85">
        <f t="shared" si="1"/>
        <v>5927892654.670001</v>
      </c>
    </row>
    <row r="22" spans="1:9" ht="15.6" x14ac:dyDescent="0.3">
      <c r="A22" s="83">
        <v>20</v>
      </c>
      <c r="B22" s="84" t="s">
        <v>29</v>
      </c>
      <c r="C22" s="85">
        <v>3578975797</v>
      </c>
      <c r="D22" s="85">
        <v>34869503</v>
      </c>
      <c r="E22" s="85">
        <v>27270674</v>
      </c>
      <c r="F22" s="85">
        <v>85077631</v>
      </c>
      <c r="G22" s="85">
        <f t="shared" si="0"/>
        <v>3726193605</v>
      </c>
      <c r="H22" s="85">
        <v>95143449.640000001</v>
      </c>
      <c r="I22" s="85">
        <f t="shared" si="1"/>
        <v>3821337054.6399999</v>
      </c>
    </row>
    <row r="23" spans="1:9" ht="15.6" x14ac:dyDescent="0.3">
      <c r="A23" s="83">
        <v>21</v>
      </c>
      <c r="B23" s="84" t="s">
        <v>30</v>
      </c>
      <c r="C23" s="85">
        <v>1067207652.55</v>
      </c>
      <c r="D23" s="85">
        <v>153250680.12</v>
      </c>
      <c r="E23" s="85">
        <v>14572413</v>
      </c>
      <c r="F23" s="85">
        <v>1010081882.22</v>
      </c>
      <c r="G23" s="85">
        <f t="shared" si="0"/>
        <v>2245112627.8900003</v>
      </c>
      <c r="H23" s="85">
        <v>110591467.89</v>
      </c>
      <c r="I23" s="85">
        <f t="shared" si="1"/>
        <v>2355704095.7800002</v>
      </c>
    </row>
    <row r="24" spans="1:9" ht="15.6" x14ac:dyDescent="0.3">
      <c r="A24" s="83">
        <v>22</v>
      </c>
      <c r="B24" s="84" t="s">
        <v>31</v>
      </c>
      <c r="C24" s="85">
        <v>2283152673.2800002</v>
      </c>
      <c r="D24" s="85">
        <v>19959418.190000001</v>
      </c>
      <c r="E24" s="85">
        <v>172930760</v>
      </c>
      <c r="F24" s="85">
        <v>1742641415.75</v>
      </c>
      <c r="G24" s="85">
        <f t="shared" si="0"/>
        <v>4218684267.2200003</v>
      </c>
      <c r="H24" s="85">
        <v>466122033.74000001</v>
      </c>
      <c r="I24" s="85">
        <f t="shared" si="1"/>
        <v>4684806300.96</v>
      </c>
    </row>
    <row r="25" spans="1:9" ht="15.6" x14ac:dyDescent="0.3">
      <c r="A25" s="83">
        <v>23</v>
      </c>
      <c r="B25" s="84" t="s">
        <v>32</v>
      </c>
      <c r="C25" s="85">
        <v>2505453773.4500003</v>
      </c>
      <c r="D25" s="85">
        <v>229690203.15999997</v>
      </c>
      <c r="E25" s="85">
        <v>121748959</v>
      </c>
      <c r="F25" s="85">
        <v>49754107.219999999</v>
      </c>
      <c r="G25" s="85">
        <f t="shared" si="0"/>
        <v>2906647042.8299999</v>
      </c>
      <c r="H25" s="85">
        <v>1109803245.79</v>
      </c>
      <c r="I25" s="85">
        <f t="shared" si="1"/>
        <v>4016450288.6199999</v>
      </c>
    </row>
    <row r="26" spans="1:9" ht="15.6" x14ac:dyDescent="0.3">
      <c r="A26" s="83">
        <v>24</v>
      </c>
      <c r="B26" s="84" t="s">
        <v>33</v>
      </c>
      <c r="C26" s="85">
        <v>64556947765.620003</v>
      </c>
      <c r="D26" s="85">
        <v>5827058162.1000004</v>
      </c>
      <c r="E26" s="85">
        <v>4203849932.8299999</v>
      </c>
      <c r="F26" s="85">
        <v>16431042084.700001</v>
      </c>
      <c r="G26" s="85">
        <f t="shared" si="0"/>
        <v>91018897945.25</v>
      </c>
      <c r="H26" s="85">
        <v>16825879129.66</v>
      </c>
      <c r="I26" s="85">
        <f t="shared" si="1"/>
        <v>107844777074.91</v>
      </c>
    </row>
    <row r="27" spans="1:9" ht="15.6" x14ac:dyDescent="0.3">
      <c r="A27" s="83">
        <v>25</v>
      </c>
      <c r="B27" s="84" t="s">
        <v>34</v>
      </c>
      <c r="C27" s="85">
        <v>3350548324.4299998</v>
      </c>
      <c r="D27" s="85">
        <v>10974125.640000001</v>
      </c>
      <c r="E27" s="85">
        <v>58577948.869999997</v>
      </c>
      <c r="F27" s="85">
        <v>55775988.270000003</v>
      </c>
      <c r="G27" s="85">
        <f t="shared" si="0"/>
        <v>3475876387.2099996</v>
      </c>
      <c r="H27" s="85">
        <v>492166620.10000002</v>
      </c>
      <c r="I27" s="85">
        <f t="shared" si="1"/>
        <v>3968043007.3099995</v>
      </c>
    </row>
    <row r="28" spans="1:9" ht="15.6" x14ac:dyDescent="0.3">
      <c r="A28" s="83">
        <v>26</v>
      </c>
      <c r="B28" s="84" t="s">
        <v>35</v>
      </c>
      <c r="C28" s="85">
        <v>1166984351.48</v>
      </c>
      <c r="D28" s="85">
        <v>37630418.009999998</v>
      </c>
      <c r="E28" s="85">
        <v>65297532</v>
      </c>
      <c r="F28" s="85">
        <v>1706791251.9200001</v>
      </c>
      <c r="G28" s="85">
        <f t="shared" si="0"/>
        <v>2976703553.4099998</v>
      </c>
      <c r="H28" s="85">
        <v>1562872856</v>
      </c>
      <c r="I28" s="85">
        <f t="shared" si="1"/>
        <v>4539576409.4099998</v>
      </c>
    </row>
    <row r="29" spans="1:9" ht="15.6" x14ac:dyDescent="0.3">
      <c r="A29" s="83">
        <v>27</v>
      </c>
      <c r="B29" s="84" t="s">
        <v>36</v>
      </c>
      <c r="C29" s="85">
        <v>6479378553.2000008</v>
      </c>
      <c r="D29" s="85">
        <v>586366167.75</v>
      </c>
      <c r="E29" s="85">
        <v>201177173.20999998</v>
      </c>
      <c r="F29" s="85">
        <v>1015649325.78</v>
      </c>
      <c r="G29" s="85">
        <f t="shared" si="0"/>
        <v>8282571219.9400005</v>
      </c>
      <c r="H29" s="85">
        <v>5767536438</v>
      </c>
      <c r="I29" s="85">
        <f t="shared" si="1"/>
        <v>14050107657.940001</v>
      </c>
    </row>
    <row r="30" spans="1:9" ht="15.6" x14ac:dyDescent="0.3">
      <c r="A30" s="83">
        <v>28</v>
      </c>
      <c r="B30" s="84" t="s">
        <v>37</v>
      </c>
      <c r="C30" s="85">
        <v>3659621898.5400004</v>
      </c>
      <c r="D30" s="85">
        <v>94939821.439999998</v>
      </c>
      <c r="E30" s="85">
        <v>294512500</v>
      </c>
      <c r="F30" s="85">
        <v>803844066.38</v>
      </c>
      <c r="G30" s="85">
        <f t="shared" si="0"/>
        <v>4852918286.3600006</v>
      </c>
      <c r="H30" s="85">
        <v>936035490.77999997</v>
      </c>
      <c r="I30" s="85">
        <f t="shared" si="1"/>
        <v>5788953777.1400003</v>
      </c>
    </row>
    <row r="31" spans="1:9" ht="15.6" x14ac:dyDescent="0.3">
      <c r="A31" s="83">
        <v>29</v>
      </c>
      <c r="B31" s="84" t="s">
        <v>38</v>
      </c>
      <c r="C31" s="85">
        <v>4074410035.6999998</v>
      </c>
      <c r="D31" s="85">
        <v>217009482.62</v>
      </c>
      <c r="E31" s="85">
        <v>92151361.120000005</v>
      </c>
      <c r="F31" s="85">
        <v>24016520.710000001</v>
      </c>
      <c r="G31" s="85">
        <f t="shared" si="0"/>
        <v>4407587400.1499996</v>
      </c>
      <c r="H31" s="85">
        <v>1540236476.99</v>
      </c>
      <c r="I31" s="85">
        <f t="shared" si="1"/>
        <v>5947823877.1399994</v>
      </c>
    </row>
    <row r="32" spans="1:9" ht="15.6" x14ac:dyDescent="0.3">
      <c r="A32" s="83">
        <v>30</v>
      </c>
      <c r="B32" s="84" t="s">
        <v>39</v>
      </c>
      <c r="C32" s="85">
        <v>8892088598.9500008</v>
      </c>
      <c r="D32" s="85">
        <v>262009713.04999998</v>
      </c>
      <c r="E32" s="85">
        <v>287395454.35000002</v>
      </c>
      <c r="F32" s="85">
        <v>872086807.79999995</v>
      </c>
      <c r="G32" s="85">
        <f t="shared" si="0"/>
        <v>10313580574.15</v>
      </c>
      <c r="H32" s="85">
        <v>2240270844.1099997</v>
      </c>
      <c r="I32" s="85">
        <f t="shared" si="1"/>
        <v>12553851418.259998</v>
      </c>
    </row>
    <row r="33" spans="1:9" ht="15.6" x14ac:dyDescent="0.3">
      <c r="A33" s="83">
        <v>31</v>
      </c>
      <c r="B33" s="84" t="s">
        <v>40</v>
      </c>
      <c r="C33" s="85">
        <v>6187294757.8800011</v>
      </c>
      <c r="D33" s="85">
        <v>16462366.810000001</v>
      </c>
      <c r="E33" s="85">
        <v>136029125</v>
      </c>
      <c r="F33" s="85">
        <v>297121886.67000002</v>
      </c>
      <c r="G33" s="85">
        <f t="shared" si="0"/>
        <v>6636908136.3600016</v>
      </c>
      <c r="H33" s="85">
        <v>409987220.90999997</v>
      </c>
      <c r="I33" s="85">
        <f t="shared" si="1"/>
        <v>7046895357.2700014</v>
      </c>
    </row>
    <row r="34" spans="1:9" ht="15.6" x14ac:dyDescent="0.3">
      <c r="A34" s="83">
        <v>32</v>
      </c>
      <c r="B34" s="84" t="s">
        <v>41</v>
      </c>
      <c r="C34" s="85">
        <v>21415686100.169998</v>
      </c>
      <c r="D34" s="85">
        <v>259446568.89999998</v>
      </c>
      <c r="E34" s="85">
        <v>110039750</v>
      </c>
      <c r="F34" s="85">
        <v>4031874362.0099993</v>
      </c>
      <c r="G34" s="85">
        <f t="shared" si="0"/>
        <v>25817046781.079998</v>
      </c>
      <c r="H34" s="85">
        <v>1605658299.1199999</v>
      </c>
      <c r="I34" s="85">
        <f t="shared" si="1"/>
        <v>27422705080.199997</v>
      </c>
    </row>
    <row r="35" spans="1:9" ht="15.6" x14ac:dyDescent="0.3">
      <c r="A35" s="83">
        <v>33</v>
      </c>
      <c r="B35" s="84" t="s">
        <v>42</v>
      </c>
      <c r="C35" s="85">
        <v>1469727057.8</v>
      </c>
      <c r="D35" s="85">
        <v>1956230.5</v>
      </c>
      <c r="E35" s="85">
        <v>15436815</v>
      </c>
      <c r="F35" s="85">
        <v>1806780489.02</v>
      </c>
      <c r="G35" s="85">
        <f t="shared" si="0"/>
        <v>3293900592.3199997</v>
      </c>
      <c r="H35" s="85">
        <v>209241588.06</v>
      </c>
      <c r="I35" s="85">
        <f t="shared" si="1"/>
        <v>3503142180.3799996</v>
      </c>
    </row>
    <row r="36" spans="1:9" ht="15.6" x14ac:dyDescent="0.3">
      <c r="A36" s="83">
        <v>34</v>
      </c>
      <c r="B36" s="84" t="s">
        <v>43</v>
      </c>
      <c r="C36" s="85">
        <v>1957957463.51</v>
      </c>
      <c r="D36" s="85">
        <v>118483744.22</v>
      </c>
      <c r="E36" s="85">
        <v>26947950</v>
      </c>
      <c r="F36" s="85">
        <v>9834201.3800000008</v>
      </c>
      <c r="G36" s="85">
        <f t="shared" si="0"/>
        <v>2113223359.1100001</v>
      </c>
      <c r="H36" s="85">
        <v>265003292.13</v>
      </c>
      <c r="I36" s="85">
        <f t="shared" si="1"/>
        <v>2378226651.2400002</v>
      </c>
    </row>
    <row r="37" spans="1:9" ht="15.6" x14ac:dyDescent="0.3">
      <c r="A37" s="83">
        <v>35</v>
      </c>
      <c r="B37" s="84" t="s">
        <v>44</v>
      </c>
      <c r="C37" s="85">
        <v>1733401402.52</v>
      </c>
      <c r="D37" s="85">
        <v>620168</v>
      </c>
      <c r="E37" s="85">
        <v>15766700</v>
      </c>
      <c r="F37" s="85">
        <v>41066077.539999999</v>
      </c>
      <c r="G37" s="85">
        <f t="shared" si="0"/>
        <v>1790854348.0599999</v>
      </c>
      <c r="H37" s="85">
        <v>875533003.11000001</v>
      </c>
      <c r="I37" s="85">
        <f t="shared" si="1"/>
        <v>2666387351.1700001</v>
      </c>
    </row>
    <row r="38" spans="1:9" ht="15.6" x14ac:dyDescent="0.3">
      <c r="A38" s="83">
        <v>36</v>
      </c>
      <c r="B38" s="84" t="s">
        <v>45</v>
      </c>
      <c r="C38" s="85">
        <v>2183297789</v>
      </c>
      <c r="D38" s="85">
        <v>749210747.84000003</v>
      </c>
      <c r="E38" s="85">
        <v>502040000</v>
      </c>
      <c r="F38" s="85">
        <v>918804173.98000002</v>
      </c>
      <c r="G38" s="85">
        <f t="shared" si="0"/>
        <v>4353352710.8199997</v>
      </c>
      <c r="H38" s="85">
        <v>829491072.06000006</v>
      </c>
      <c r="I38" s="85">
        <f t="shared" si="1"/>
        <v>5182843782.8800001</v>
      </c>
    </row>
    <row r="39" spans="1:9" ht="15.6" x14ac:dyDescent="0.3">
      <c r="A39" s="83">
        <v>37</v>
      </c>
      <c r="B39" s="84" t="s">
        <v>46</v>
      </c>
      <c r="C39" s="85">
        <v>18917061919.82</v>
      </c>
      <c r="D39" s="85">
        <v>680700968.11000001</v>
      </c>
      <c r="E39" s="85">
        <v>0</v>
      </c>
      <c r="F39" s="85">
        <v>1225477166.2</v>
      </c>
      <c r="G39" s="85">
        <f t="shared" si="0"/>
        <v>20823240054.130001</v>
      </c>
      <c r="H39" s="85">
        <v>0</v>
      </c>
      <c r="I39" s="85">
        <f t="shared" si="1"/>
        <v>20823240054.130001</v>
      </c>
    </row>
    <row r="40" spans="1:9" s="30" customFormat="1" ht="15.6" x14ac:dyDescent="0.3">
      <c r="A40" s="89"/>
      <c r="B40" s="89"/>
      <c r="C40" s="90">
        <v>218090052344.63004</v>
      </c>
      <c r="D40" s="90">
        <v>11166233217.43</v>
      </c>
      <c r="E40" s="90">
        <v>8553188692.8800001</v>
      </c>
      <c r="F40" s="90">
        <v>50011763027.80999</v>
      </c>
      <c r="G40" s="90">
        <f t="shared" si="0"/>
        <v>287821237282.75</v>
      </c>
      <c r="H40" s="90">
        <v>50747302716.139992</v>
      </c>
      <c r="I40" s="90">
        <f t="shared" si="1"/>
        <v>338568539998.89001</v>
      </c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FA66-9FF2-4DB4-BD1D-DB226AA5A45E}">
  <dimension ref="A1:K40"/>
  <sheetViews>
    <sheetView view="pageBreakPreview" zoomScale="70" zoomScaleNormal="50" zoomScaleSheetLayoutView="70" workbookViewId="0">
      <selection activeCell="G8" sqref="G8"/>
    </sheetView>
  </sheetViews>
  <sheetFormatPr defaultRowHeight="21.6" customHeight="1" x14ac:dyDescent="0.3"/>
  <cols>
    <col min="1" max="1" width="6.5546875" customWidth="1"/>
    <col min="2" max="2" width="13.44140625" bestFit="1" customWidth="1"/>
    <col min="3" max="3" width="23.109375" customWidth="1"/>
    <col min="4" max="5" width="20.44140625" bestFit="1" customWidth="1"/>
    <col min="6" max="6" width="21.88671875" customWidth="1"/>
    <col min="7" max="7" width="23.109375" customWidth="1"/>
    <col min="8" max="8" width="21.88671875" customWidth="1"/>
    <col min="9" max="9" width="23.109375" customWidth="1"/>
  </cols>
  <sheetData>
    <row r="1" spans="1:11" ht="21.6" customHeight="1" x14ac:dyDescent="0.35">
      <c r="A1" s="38"/>
      <c r="B1" s="38"/>
      <c r="C1" s="140" t="s">
        <v>57</v>
      </c>
      <c r="D1" s="141"/>
      <c r="E1" s="141"/>
      <c r="F1" s="141"/>
      <c r="G1" s="141"/>
      <c r="H1" s="141"/>
      <c r="I1" s="141"/>
      <c r="J1" s="141"/>
      <c r="K1" s="142"/>
    </row>
    <row r="2" spans="1:11" ht="34.5" customHeight="1" x14ac:dyDescent="0.35">
      <c r="A2" s="48" t="s">
        <v>1</v>
      </c>
      <c r="B2" s="49" t="s">
        <v>2</v>
      </c>
      <c r="C2" s="39" t="s">
        <v>3</v>
      </c>
      <c r="D2" s="40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41" t="s">
        <v>9</v>
      </c>
    </row>
    <row r="3" spans="1:11" ht="21.6" customHeight="1" x14ac:dyDescent="0.35">
      <c r="A3" s="42">
        <v>1</v>
      </c>
      <c r="B3" s="38" t="s">
        <v>10</v>
      </c>
      <c r="C3" s="9">
        <v>1668070851.01</v>
      </c>
      <c r="D3" s="9">
        <v>57944747.289999999</v>
      </c>
      <c r="E3" s="9">
        <v>129099787.81999999</v>
      </c>
      <c r="F3" s="9">
        <v>530101382.10000002</v>
      </c>
      <c r="G3" s="9">
        <f t="shared" ref="G3:G39" si="0">SUM(C3:F3)</f>
        <v>2385216768.2199998</v>
      </c>
      <c r="H3" s="9">
        <v>663942614</v>
      </c>
      <c r="I3" s="9">
        <f t="shared" ref="I3:I39" si="1">SUM(G3:H3)</f>
        <v>3049159382.2199998</v>
      </c>
    </row>
    <row r="4" spans="1:11" ht="21.6" customHeight="1" x14ac:dyDescent="0.35">
      <c r="A4" s="42">
        <v>2</v>
      </c>
      <c r="B4" s="38" t="s">
        <v>11</v>
      </c>
      <c r="C4" s="9">
        <v>1759171447.3500001</v>
      </c>
      <c r="D4" s="9">
        <v>18511740.699999999</v>
      </c>
      <c r="E4" s="9">
        <v>36831375</v>
      </c>
      <c r="F4" s="9">
        <v>221275440.94999999</v>
      </c>
      <c r="G4" s="9">
        <f t="shared" si="0"/>
        <v>2035790004.0000002</v>
      </c>
      <c r="H4" s="9">
        <v>238492541.85000002</v>
      </c>
      <c r="I4" s="9">
        <f t="shared" si="1"/>
        <v>2274282545.8500004</v>
      </c>
    </row>
    <row r="5" spans="1:11" ht="21.6" customHeight="1" x14ac:dyDescent="0.35">
      <c r="A5" s="42">
        <v>3</v>
      </c>
      <c r="B5" s="38" t="s">
        <v>12</v>
      </c>
      <c r="C5" s="9">
        <v>4383361711</v>
      </c>
      <c r="D5" s="9">
        <v>14872728.15</v>
      </c>
      <c r="E5" s="9">
        <v>70832073</v>
      </c>
      <c r="F5" s="9">
        <v>1138127934.4100001</v>
      </c>
      <c r="G5" s="9">
        <f t="shared" si="0"/>
        <v>5607194446.5599995</v>
      </c>
      <c r="H5" s="9">
        <v>1482890557.55</v>
      </c>
      <c r="I5" s="9">
        <f t="shared" si="1"/>
        <v>7090085004.1099997</v>
      </c>
    </row>
    <row r="6" spans="1:11" ht="21.6" customHeight="1" x14ac:dyDescent="0.35">
      <c r="A6" s="42">
        <v>4</v>
      </c>
      <c r="B6" s="38" t="s">
        <v>13</v>
      </c>
      <c r="C6" s="9">
        <v>1971997584.4300001</v>
      </c>
      <c r="D6" s="9">
        <v>138167496.17000002</v>
      </c>
      <c r="E6" s="9">
        <v>270435150</v>
      </c>
      <c r="F6" s="9">
        <v>1395506644.52</v>
      </c>
      <c r="G6" s="9">
        <f t="shared" si="0"/>
        <v>3776106875.1200004</v>
      </c>
      <c r="H6" s="43">
        <v>7263356193.9599991</v>
      </c>
      <c r="I6" s="9">
        <f t="shared" si="1"/>
        <v>11039463069.08</v>
      </c>
    </row>
    <row r="7" spans="1:11" ht="21.6" customHeight="1" x14ac:dyDescent="0.35">
      <c r="A7" s="42">
        <v>5</v>
      </c>
      <c r="B7" s="38" t="s">
        <v>14</v>
      </c>
      <c r="C7" s="9">
        <v>1902759238.5</v>
      </c>
      <c r="D7" s="9">
        <v>49039680.880000003</v>
      </c>
      <c r="E7" s="9">
        <v>33148200</v>
      </c>
      <c r="F7" s="9">
        <v>86514861.5</v>
      </c>
      <c r="G7" s="9">
        <f t="shared" si="0"/>
        <v>2071461980.8800001</v>
      </c>
      <c r="H7" s="9">
        <v>59512036.789999999</v>
      </c>
      <c r="I7" s="9">
        <f t="shared" si="1"/>
        <v>2130974017.6700001</v>
      </c>
    </row>
    <row r="8" spans="1:11" ht="21.6" customHeight="1" x14ac:dyDescent="0.35">
      <c r="A8" s="42">
        <v>6</v>
      </c>
      <c r="B8" s="38" t="s">
        <v>15</v>
      </c>
      <c r="C8" s="9">
        <v>3645532976</v>
      </c>
      <c r="D8" s="9">
        <v>38098329</v>
      </c>
      <c r="E8" s="9">
        <v>23521785</v>
      </c>
      <c r="F8" s="9">
        <v>113168647</v>
      </c>
      <c r="G8" s="9">
        <f t="shared" si="0"/>
        <v>3820321737</v>
      </c>
      <c r="H8" s="9">
        <v>34513694</v>
      </c>
      <c r="I8" s="9">
        <f t="shared" si="1"/>
        <v>3854835431</v>
      </c>
    </row>
    <row r="9" spans="1:11" ht="21.6" customHeight="1" x14ac:dyDescent="0.35">
      <c r="A9" s="42">
        <v>7</v>
      </c>
      <c r="B9" s="38" t="s">
        <v>16</v>
      </c>
      <c r="C9" s="9">
        <v>1766817748.8699999</v>
      </c>
      <c r="D9" s="9">
        <v>74225250.400000006</v>
      </c>
      <c r="E9" s="9">
        <v>53324958</v>
      </c>
      <c r="F9" s="9">
        <v>7622875.8399999999</v>
      </c>
      <c r="G9" s="9">
        <f t="shared" si="0"/>
        <v>1901990833.1099999</v>
      </c>
      <c r="H9" s="9">
        <v>429075790.91000003</v>
      </c>
      <c r="I9" s="9">
        <f t="shared" si="1"/>
        <v>2331066624.02</v>
      </c>
    </row>
    <row r="10" spans="1:11" ht="21.6" customHeight="1" x14ac:dyDescent="0.35">
      <c r="A10" s="42">
        <v>8</v>
      </c>
      <c r="B10" s="38" t="s">
        <v>17</v>
      </c>
      <c r="C10" s="9">
        <v>1202144989</v>
      </c>
      <c r="D10" s="9">
        <v>379265713</v>
      </c>
      <c r="E10" s="9">
        <v>63521175</v>
      </c>
      <c r="F10" s="9">
        <v>0</v>
      </c>
      <c r="G10" s="9">
        <f t="shared" si="0"/>
        <v>1644931877</v>
      </c>
      <c r="H10" s="9">
        <v>538945439</v>
      </c>
      <c r="I10" s="9">
        <f t="shared" si="1"/>
        <v>2183877316</v>
      </c>
    </row>
    <row r="11" spans="1:11" ht="21.6" customHeight="1" x14ac:dyDescent="0.35">
      <c r="A11" s="42">
        <v>9</v>
      </c>
      <c r="B11" s="38" t="s">
        <v>18</v>
      </c>
      <c r="C11" s="9">
        <v>1481638049.3199999</v>
      </c>
      <c r="D11" s="9">
        <v>12653903.76</v>
      </c>
      <c r="E11" s="9">
        <v>211342348.40000001</v>
      </c>
      <c r="F11" s="9">
        <v>551649386.48000002</v>
      </c>
      <c r="G11" s="9">
        <f t="shared" si="0"/>
        <v>2257283687.96</v>
      </c>
      <c r="H11" s="9">
        <v>1066302692.17</v>
      </c>
      <c r="I11" s="9">
        <f t="shared" si="1"/>
        <v>3323586380.1300001</v>
      </c>
    </row>
    <row r="12" spans="1:11" ht="21.6" customHeight="1" x14ac:dyDescent="0.35">
      <c r="A12" s="42">
        <v>10</v>
      </c>
      <c r="B12" s="38" t="s">
        <v>19</v>
      </c>
      <c r="C12" s="9">
        <v>11246326792.91</v>
      </c>
      <c r="D12" s="9">
        <v>130034401.47</v>
      </c>
      <c r="E12" s="9">
        <v>356104099.87</v>
      </c>
      <c r="F12" s="9">
        <v>1393443478.79</v>
      </c>
      <c r="G12" s="9">
        <f t="shared" si="0"/>
        <v>13125908773.040001</v>
      </c>
      <c r="H12" s="9">
        <v>1513057915.51</v>
      </c>
      <c r="I12" s="9">
        <f t="shared" si="1"/>
        <v>14638966688.550001</v>
      </c>
    </row>
    <row r="13" spans="1:11" ht="21.6" customHeight="1" x14ac:dyDescent="0.35">
      <c r="A13" s="42">
        <v>11</v>
      </c>
      <c r="B13" s="38" t="s">
        <v>20</v>
      </c>
      <c r="C13" s="9">
        <v>1577605400.5599999</v>
      </c>
      <c r="D13" s="9">
        <v>356808276.85000002</v>
      </c>
      <c r="E13" s="9">
        <v>366667400.70999998</v>
      </c>
      <c r="F13" s="9">
        <v>860187986.17999995</v>
      </c>
      <c r="G13" s="9">
        <f t="shared" si="0"/>
        <v>3161269064.2999997</v>
      </c>
      <c r="H13" s="9">
        <v>1392363617.9400001</v>
      </c>
      <c r="I13" s="9">
        <f t="shared" si="1"/>
        <v>4553632682.2399998</v>
      </c>
    </row>
    <row r="14" spans="1:11" ht="21.6" customHeight="1" x14ac:dyDescent="0.35">
      <c r="A14" s="42">
        <v>12</v>
      </c>
      <c r="B14" s="38" t="s">
        <v>21</v>
      </c>
      <c r="C14" s="9">
        <v>3229056601.4299998</v>
      </c>
      <c r="D14" s="9">
        <v>243730775.88</v>
      </c>
      <c r="E14" s="9">
        <v>174468716.78999999</v>
      </c>
      <c r="F14" s="9">
        <v>613937587.08000004</v>
      </c>
      <c r="G14" s="9">
        <f t="shared" si="0"/>
        <v>4261193681.1799998</v>
      </c>
      <c r="H14" s="9">
        <v>1032123283.49</v>
      </c>
      <c r="I14" s="9">
        <f t="shared" si="1"/>
        <v>5293316964.6700001</v>
      </c>
    </row>
    <row r="15" spans="1:11" ht="21.6" customHeight="1" x14ac:dyDescent="0.35">
      <c r="A15" s="42">
        <v>13</v>
      </c>
      <c r="B15" s="38" t="s">
        <v>22</v>
      </c>
      <c r="C15" s="9">
        <v>1228763528.72</v>
      </c>
      <c r="D15" s="9">
        <v>101076161.95999999</v>
      </c>
      <c r="E15" s="9">
        <v>30356125</v>
      </c>
      <c r="F15" s="9">
        <v>334662020.57999998</v>
      </c>
      <c r="G15" s="9">
        <f t="shared" si="0"/>
        <v>1694857836.26</v>
      </c>
      <c r="H15" s="9">
        <v>1705056717.1199999</v>
      </c>
      <c r="I15" s="9">
        <f t="shared" si="1"/>
        <v>3399914553.3800001</v>
      </c>
    </row>
    <row r="16" spans="1:11" ht="21.6" customHeight="1" x14ac:dyDescent="0.35">
      <c r="A16" s="42">
        <v>14</v>
      </c>
      <c r="B16" s="38" t="s">
        <v>23</v>
      </c>
      <c r="C16" s="9">
        <v>2141473024</v>
      </c>
      <c r="D16" s="9">
        <v>19040115</v>
      </c>
      <c r="E16" s="9">
        <v>207654249</v>
      </c>
      <c r="F16" s="9">
        <v>254843049</v>
      </c>
      <c r="G16" s="9">
        <f t="shared" si="0"/>
        <v>2623010437</v>
      </c>
      <c r="H16" s="9">
        <v>2506943102</v>
      </c>
      <c r="I16" s="9">
        <f t="shared" si="1"/>
        <v>5129953539</v>
      </c>
    </row>
    <row r="17" spans="1:9" ht="21.6" customHeight="1" x14ac:dyDescent="0.35">
      <c r="A17" s="42">
        <v>15</v>
      </c>
      <c r="B17" s="38" t="s">
        <v>24</v>
      </c>
      <c r="C17" s="9">
        <v>986113907.59000003</v>
      </c>
      <c r="D17" s="9">
        <v>22031671</v>
      </c>
      <c r="E17" s="9">
        <v>91713723.280000001</v>
      </c>
      <c r="F17" s="9">
        <v>118011579.89</v>
      </c>
      <c r="G17" s="9">
        <f t="shared" si="0"/>
        <v>1217870881.7600002</v>
      </c>
      <c r="H17" s="9">
        <v>398997598.43000001</v>
      </c>
      <c r="I17" s="9">
        <f t="shared" si="1"/>
        <v>1616868480.1900003</v>
      </c>
    </row>
    <row r="18" spans="1:9" ht="21.6" customHeight="1" x14ac:dyDescent="0.35">
      <c r="A18" s="42">
        <v>16</v>
      </c>
      <c r="B18" s="38" t="s">
        <v>25</v>
      </c>
      <c r="C18" s="9">
        <v>3039557871.8299999</v>
      </c>
      <c r="D18" s="9">
        <v>155623083.72999999</v>
      </c>
      <c r="E18" s="9">
        <v>252843425.62</v>
      </c>
      <c r="F18" s="9">
        <v>301623124.84000015</v>
      </c>
      <c r="G18" s="9">
        <f t="shared" si="0"/>
        <v>3749647506.02</v>
      </c>
      <c r="H18" s="9">
        <v>498803727.35000002</v>
      </c>
      <c r="I18" s="9">
        <f t="shared" si="1"/>
        <v>4248451233.3699999</v>
      </c>
    </row>
    <row r="19" spans="1:9" ht="21.6" customHeight="1" x14ac:dyDescent="0.35">
      <c r="A19" s="42">
        <v>17</v>
      </c>
      <c r="B19" s="38" t="s">
        <v>26</v>
      </c>
      <c r="C19" s="9">
        <v>897238768.74000001</v>
      </c>
      <c r="D19" s="9">
        <v>112948664.38</v>
      </c>
      <c r="E19" s="9">
        <v>35815875.240000002</v>
      </c>
      <c r="F19" s="9">
        <v>1142503705.9100001</v>
      </c>
      <c r="G19" s="9">
        <f t="shared" si="0"/>
        <v>2188507014.27</v>
      </c>
      <c r="H19" s="9">
        <v>806501675.03999996</v>
      </c>
      <c r="I19" s="9">
        <f t="shared" si="1"/>
        <v>2995008689.3099999</v>
      </c>
    </row>
    <row r="20" spans="1:9" ht="21.6" customHeight="1" x14ac:dyDescent="0.35">
      <c r="A20" s="42">
        <v>18</v>
      </c>
      <c r="B20" s="38" t="s">
        <v>27</v>
      </c>
      <c r="C20" s="9">
        <v>7302883948.7200003</v>
      </c>
      <c r="D20" s="9">
        <v>98356939.909999996</v>
      </c>
      <c r="E20" s="9">
        <v>180135014.37</v>
      </c>
      <c r="F20" s="9">
        <v>880377949.58000004</v>
      </c>
      <c r="G20" s="9">
        <f t="shared" si="0"/>
        <v>8461753852.5799999</v>
      </c>
      <c r="H20" s="9">
        <v>8198459865.6000004</v>
      </c>
      <c r="I20" s="9">
        <f t="shared" si="1"/>
        <v>16660213718.18</v>
      </c>
    </row>
    <row r="21" spans="1:9" ht="21.6" customHeight="1" x14ac:dyDescent="0.35">
      <c r="A21" s="42">
        <v>19</v>
      </c>
      <c r="B21" s="38" t="s">
        <v>28</v>
      </c>
      <c r="C21" s="9">
        <v>4046906055.6799998</v>
      </c>
      <c r="D21" s="9">
        <v>155775671.71000001</v>
      </c>
      <c r="E21" s="9">
        <v>183393043.28</v>
      </c>
      <c r="F21" s="9">
        <v>1005447190.15</v>
      </c>
      <c r="G21" s="9">
        <f t="shared" si="0"/>
        <v>5391521960.8199997</v>
      </c>
      <c r="H21" s="9">
        <v>2990971891.3200002</v>
      </c>
      <c r="I21" s="9">
        <f t="shared" si="1"/>
        <v>8382493852.1399994</v>
      </c>
    </row>
    <row r="22" spans="1:9" ht="21.6" customHeight="1" x14ac:dyDescent="0.35">
      <c r="A22" s="42">
        <v>20</v>
      </c>
      <c r="B22" s="38" t="s">
        <v>29</v>
      </c>
      <c r="C22" s="9">
        <v>1792108504.53</v>
      </c>
      <c r="D22" s="9">
        <v>41776836.359999999</v>
      </c>
      <c r="E22" s="9">
        <v>47570680.75</v>
      </c>
      <c r="F22" s="9">
        <v>34129246.659999996</v>
      </c>
      <c r="G22" s="9">
        <f t="shared" si="0"/>
        <v>1915585268.3</v>
      </c>
      <c r="H22" s="9">
        <v>125904858.73</v>
      </c>
      <c r="I22" s="9">
        <f t="shared" si="1"/>
        <v>2041490127.03</v>
      </c>
    </row>
    <row r="23" spans="1:9" ht="21.6" customHeight="1" x14ac:dyDescent="0.35">
      <c r="A23" s="42">
        <v>21</v>
      </c>
      <c r="B23" s="38" t="s">
        <v>30</v>
      </c>
      <c r="C23" s="9">
        <v>1388674524.4200001</v>
      </c>
      <c r="D23" s="9">
        <v>178888163.41</v>
      </c>
      <c r="E23" s="9">
        <v>13224132</v>
      </c>
      <c r="F23" s="9">
        <v>4990593153.0299997</v>
      </c>
      <c r="G23" s="9">
        <f t="shared" si="0"/>
        <v>6571379972.8599997</v>
      </c>
      <c r="H23" s="9">
        <v>433249403</v>
      </c>
      <c r="I23" s="9">
        <f t="shared" si="1"/>
        <v>7004629375.8599997</v>
      </c>
    </row>
    <row r="24" spans="1:9" ht="21.6" customHeight="1" x14ac:dyDescent="0.35">
      <c r="A24" s="42">
        <v>22</v>
      </c>
      <c r="B24" s="38" t="s">
        <v>31</v>
      </c>
      <c r="C24" s="9">
        <v>4191764782.9499998</v>
      </c>
      <c r="D24" s="9">
        <v>21894972.360000003</v>
      </c>
      <c r="E24" s="9">
        <v>169884740.31</v>
      </c>
      <c r="F24" s="9">
        <v>303348121.25999999</v>
      </c>
      <c r="G24" s="9">
        <f t="shared" si="0"/>
        <v>4686892616.8800001</v>
      </c>
      <c r="H24" s="44">
        <v>551172954.92999995</v>
      </c>
      <c r="I24" s="9">
        <f t="shared" si="1"/>
        <v>5238065571.8100004</v>
      </c>
    </row>
    <row r="25" spans="1:9" ht="21.6" customHeight="1" x14ac:dyDescent="0.35">
      <c r="A25" s="42">
        <v>23</v>
      </c>
      <c r="B25" s="38" t="s">
        <v>32</v>
      </c>
      <c r="C25" s="9">
        <v>1599437516.2801971</v>
      </c>
      <c r="D25" s="9">
        <v>235362233.08999997</v>
      </c>
      <c r="E25" s="9">
        <v>118756910</v>
      </c>
      <c r="F25" s="9">
        <v>55477280.928407334</v>
      </c>
      <c r="G25" s="9">
        <f t="shared" si="0"/>
        <v>2009033940.2986045</v>
      </c>
      <c r="H25" s="9">
        <v>4218066033.1200004</v>
      </c>
      <c r="I25" s="9">
        <f t="shared" si="1"/>
        <v>6227099973.4186049</v>
      </c>
    </row>
    <row r="26" spans="1:9" ht="21.6" customHeight="1" x14ac:dyDescent="0.35">
      <c r="A26" s="42">
        <v>24</v>
      </c>
      <c r="B26" s="38" t="s">
        <v>33</v>
      </c>
      <c r="C26" s="9">
        <v>69399996557.190002</v>
      </c>
      <c r="D26" s="9">
        <v>3949337170.7800002</v>
      </c>
      <c r="E26" s="9">
        <v>2750524246.8099999</v>
      </c>
      <c r="F26" s="9">
        <v>14051812500.139999</v>
      </c>
      <c r="G26" s="9">
        <f t="shared" si="0"/>
        <v>90151670474.919998</v>
      </c>
      <c r="H26" s="9">
        <v>16478011406.5</v>
      </c>
      <c r="I26" s="9">
        <f t="shared" si="1"/>
        <v>106629681881.42</v>
      </c>
    </row>
    <row r="27" spans="1:9" ht="21.6" customHeight="1" x14ac:dyDescent="0.35">
      <c r="A27" s="42">
        <v>25</v>
      </c>
      <c r="B27" s="38" t="s">
        <v>34</v>
      </c>
      <c r="C27" s="9">
        <v>1529835784.0699999</v>
      </c>
      <c r="D27" s="9">
        <v>14223162.289999999</v>
      </c>
      <c r="E27" s="9">
        <v>53946434</v>
      </c>
      <c r="F27" s="9">
        <v>43987813.32</v>
      </c>
      <c r="G27" s="9">
        <f t="shared" si="0"/>
        <v>1641993193.6799998</v>
      </c>
      <c r="H27" s="9">
        <v>966223067.51999998</v>
      </c>
      <c r="I27" s="9">
        <f t="shared" si="1"/>
        <v>2608216261.1999998</v>
      </c>
    </row>
    <row r="28" spans="1:9" ht="21.6" customHeight="1" x14ac:dyDescent="0.35">
      <c r="A28" s="42">
        <v>26</v>
      </c>
      <c r="B28" s="38" t="s">
        <v>35</v>
      </c>
      <c r="C28" s="9">
        <v>1523116182.02</v>
      </c>
      <c r="D28" s="9">
        <v>77997371.049999997</v>
      </c>
      <c r="E28" s="9">
        <v>61910748</v>
      </c>
      <c r="F28" s="9">
        <v>194937338.11000001</v>
      </c>
      <c r="G28" s="9">
        <f t="shared" si="0"/>
        <v>1857961639.1799998</v>
      </c>
      <c r="H28" s="9">
        <v>108853206.73</v>
      </c>
      <c r="I28" s="9">
        <f t="shared" si="1"/>
        <v>1966814845.9099998</v>
      </c>
    </row>
    <row r="29" spans="1:9" ht="21.6" customHeight="1" x14ac:dyDescent="0.35">
      <c r="A29" s="42">
        <v>27</v>
      </c>
      <c r="B29" s="38" t="s">
        <v>36</v>
      </c>
      <c r="C29" s="45">
        <v>6693170508.3900013</v>
      </c>
      <c r="D29" s="45">
        <v>505070408.30000001</v>
      </c>
      <c r="E29" s="45">
        <v>240139249.71000004</v>
      </c>
      <c r="F29" s="45">
        <v>711622696.98000002</v>
      </c>
      <c r="G29" s="9">
        <f t="shared" si="0"/>
        <v>8150002863.3800011</v>
      </c>
      <c r="H29" s="45">
        <v>4865037804.0100002</v>
      </c>
      <c r="I29" s="9">
        <f t="shared" si="1"/>
        <v>13015040667.390001</v>
      </c>
    </row>
    <row r="30" spans="1:9" ht="21.6" customHeight="1" x14ac:dyDescent="0.35">
      <c r="A30" s="42">
        <v>28</v>
      </c>
      <c r="B30" s="38" t="s">
        <v>37</v>
      </c>
      <c r="C30" s="9">
        <v>2999951742.0300002</v>
      </c>
      <c r="D30" s="9">
        <v>81038386.090000004</v>
      </c>
      <c r="E30" s="9">
        <v>266183233.65000001</v>
      </c>
      <c r="F30" s="9">
        <v>1258905454.4000001</v>
      </c>
      <c r="G30" s="9">
        <f t="shared" si="0"/>
        <v>4606078816.1700001</v>
      </c>
      <c r="H30" s="9">
        <v>870586883.74000001</v>
      </c>
      <c r="I30" s="9">
        <f t="shared" si="1"/>
        <v>5476665699.9099998</v>
      </c>
    </row>
    <row r="31" spans="1:9" ht="21.6" customHeight="1" x14ac:dyDescent="0.35">
      <c r="A31" s="42">
        <v>29</v>
      </c>
      <c r="B31" s="38" t="s">
        <v>38</v>
      </c>
      <c r="C31" s="46">
        <v>1531551226.03</v>
      </c>
      <c r="D31" s="46">
        <v>204249554.75999999</v>
      </c>
      <c r="E31" s="46">
        <v>105417924.40000001</v>
      </c>
      <c r="F31" s="46">
        <v>44886772.030000001</v>
      </c>
      <c r="G31" s="9">
        <f t="shared" si="0"/>
        <v>1886105477.22</v>
      </c>
      <c r="H31" s="9">
        <v>2086698208.1900001</v>
      </c>
      <c r="I31" s="9">
        <f t="shared" si="1"/>
        <v>3972803685.4099998</v>
      </c>
    </row>
    <row r="32" spans="1:9" ht="21.6" customHeight="1" x14ac:dyDescent="0.35">
      <c r="A32" s="42">
        <v>30</v>
      </c>
      <c r="B32" s="38" t="s">
        <v>39</v>
      </c>
      <c r="C32" s="9">
        <v>4541593586.3699999</v>
      </c>
      <c r="D32" s="9">
        <v>143342866.06</v>
      </c>
      <c r="E32" s="9">
        <v>227704982.52999997</v>
      </c>
      <c r="F32" s="9">
        <v>764473638.05999994</v>
      </c>
      <c r="G32" s="9">
        <f t="shared" si="0"/>
        <v>5677115073.0200005</v>
      </c>
      <c r="H32" s="9">
        <v>2038175006.1999998</v>
      </c>
      <c r="I32" s="9">
        <f t="shared" si="1"/>
        <v>7715290079.2200003</v>
      </c>
    </row>
    <row r="33" spans="1:9" ht="21.6" customHeight="1" x14ac:dyDescent="0.35">
      <c r="A33" s="42">
        <v>31</v>
      </c>
      <c r="B33" s="38" t="s">
        <v>40</v>
      </c>
      <c r="C33" s="9">
        <v>1848742979.2</v>
      </c>
      <c r="D33" s="9">
        <v>21642317.710000001</v>
      </c>
      <c r="E33" s="9">
        <v>151473175</v>
      </c>
      <c r="F33" s="9">
        <v>195562822.44999999</v>
      </c>
      <c r="G33" s="9">
        <f t="shared" si="0"/>
        <v>2217421294.3600001</v>
      </c>
      <c r="H33" s="9">
        <v>457993902.24000001</v>
      </c>
      <c r="I33" s="9">
        <f t="shared" si="1"/>
        <v>2675415196.6000004</v>
      </c>
    </row>
    <row r="34" spans="1:9" ht="21.6" customHeight="1" x14ac:dyDescent="0.35">
      <c r="A34" s="42">
        <v>32</v>
      </c>
      <c r="B34" s="38" t="s">
        <v>41</v>
      </c>
      <c r="C34" s="9">
        <v>21802828049.779999</v>
      </c>
      <c r="D34" s="9">
        <v>94616037.450000003</v>
      </c>
      <c r="E34" s="9">
        <v>2500</v>
      </c>
      <c r="F34" s="9">
        <v>1689401833.8699999</v>
      </c>
      <c r="G34" s="9">
        <f t="shared" si="0"/>
        <v>23586848421.099998</v>
      </c>
      <c r="H34" s="9">
        <v>1593192651.8800001</v>
      </c>
      <c r="I34" s="9">
        <f t="shared" si="1"/>
        <v>25180041072.98</v>
      </c>
    </row>
    <row r="35" spans="1:9" ht="21.6" customHeight="1" x14ac:dyDescent="0.35">
      <c r="A35" s="42">
        <v>33</v>
      </c>
      <c r="B35" s="38" t="s">
        <v>42</v>
      </c>
      <c r="C35" s="9">
        <v>1859178890.6500001</v>
      </c>
      <c r="D35" s="9">
        <v>3256879.32</v>
      </c>
      <c r="E35" s="9">
        <v>13238682</v>
      </c>
      <c r="F35" s="9">
        <v>1162410891.9100001</v>
      </c>
      <c r="G35" s="9">
        <f t="shared" si="0"/>
        <v>3038085343.8800001</v>
      </c>
      <c r="H35" s="9">
        <v>715823967.12</v>
      </c>
      <c r="I35" s="9">
        <f t="shared" si="1"/>
        <v>3753909311</v>
      </c>
    </row>
    <row r="36" spans="1:9" ht="21.6" customHeight="1" x14ac:dyDescent="0.35">
      <c r="A36" s="42">
        <v>34</v>
      </c>
      <c r="B36" s="38" t="s">
        <v>43</v>
      </c>
      <c r="C36" s="9">
        <v>655004797.84000003</v>
      </c>
      <c r="D36" s="9">
        <v>20719092.969999999</v>
      </c>
      <c r="E36" s="9">
        <v>32438725</v>
      </c>
      <c r="F36" s="9">
        <v>8835163.8399999999</v>
      </c>
      <c r="G36" s="9">
        <f t="shared" si="0"/>
        <v>716997779.6500001</v>
      </c>
      <c r="H36" s="9">
        <v>958768432.27999997</v>
      </c>
      <c r="I36" s="9">
        <f t="shared" si="1"/>
        <v>1675766211.9300001</v>
      </c>
    </row>
    <row r="37" spans="1:9" ht="21.6" customHeight="1" x14ac:dyDescent="0.35">
      <c r="A37" s="42">
        <v>35</v>
      </c>
      <c r="B37" s="38" t="s">
        <v>44</v>
      </c>
      <c r="C37" s="9">
        <v>817041625.91999996</v>
      </c>
      <c r="D37" s="9">
        <v>1101950</v>
      </c>
      <c r="E37" s="9">
        <v>30318994</v>
      </c>
      <c r="F37" s="9">
        <v>27849487.920000002</v>
      </c>
      <c r="G37" s="9">
        <f t="shared" si="0"/>
        <v>876312057.83999991</v>
      </c>
      <c r="H37" s="9">
        <v>313431034.69</v>
      </c>
      <c r="I37" s="9">
        <f t="shared" si="1"/>
        <v>1189743092.53</v>
      </c>
    </row>
    <row r="38" spans="1:9" ht="21.6" customHeight="1" x14ac:dyDescent="0.35">
      <c r="A38" s="42">
        <v>36</v>
      </c>
      <c r="B38" s="38" t="s">
        <v>45</v>
      </c>
      <c r="C38" s="9">
        <v>1511065400.5</v>
      </c>
      <c r="D38" s="9">
        <v>662934232.01999998</v>
      </c>
      <c r="E38" s="9">
        <v>578333895</v>
      </c>
      <c r="F38" s="9">
        <v>981251096.95000005</v>
      </c>
      <c r="G38" s="9">
        <f t="shared" si="0"/>
        <v>3733584624.4700003</v>
      </c>
      <c r="H38" s="9">
        <v>2493833157.46</v>
      </c>
      <c r="I38" s="9">
        <f t="shared" si="1"/>
        <v>6227417781.9300003</v>
      </c>
    </row>
    <row r="39" spans="1:9" ht="21.6" customHeight="1" x14ac:dyDescent="0.35">
      <c r="A39" s="42">
        <v>37</v>
      </c>
      <c r="B39" s="38" t="s">
        <v>46</v>
      </c>
      <c r="C39" s="9">
        <v>26170776114.940002</v>
      </c>
      <c r="D39" s="9">
        <v>1067707165.29</v>
      </c>
      <c r="E39" s="9">
        <v>0</v>
      </c>
      <c r="F39" s="9">
        <v>1216107595.5999999</v>
      </c>
      <c r="G39" s="9">
        <f t="shared" si="0"/>
        <v>28454590875.830002</v>
      </c>
      <c r="H39" s="9">
        <v>0</v>
      </c>
      <c r="I39" s="9">
        <f t="shared" si="1"/>
        <v>28454590875.830002</v>
      </c>
    </row>
    <row r="40" spans="1:9" ht="21.6" customHeight="1" x14ac:dyDescent="0.35">
      <c r="A40" s="38"/>
      <c r="B40" s="47" t="s">
        <v>47</v>
      </c>
      <c r="C40" s="10">
        <f t="shared" ref="C40:I40" si="2">SUM(C3:C39)</f>
        <v>207333259268.7702</v>
      </c>
      <c r="D40" s="10">
        <f t="shared" si="2"/>
        <v>9503364150.5500031</v>
      </c>
      <c r="E40" s="10">
        <f t="shared" si="2"/>
        <v>7632277778.539999</v>
      </c>
      <c r="F40" s="10">
        <f t="shared" si="2"/>
        <v>38684597752.258408</v>
      </c>
      <c r="G40" s="10">
        <f t="shared" si="2"/>
        <v>263153498950.11859</v>
      </c>
      <c r="H40" s="10">
        <f t="shared" si="2"/>
        <v>72095332932.37001</v>
      </c>
      <c r="I40" s="10">
        <f t="shared" si="2"/>
        <v>335248831882.48871</v>
      </c>
    </row>
  </sheetData>
  <mergeCells count="1">
    <mergeCell ref="C1:K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90B-D202-4F69-8875-5612341F1FDD}">
  <sheetPr>
    <tabColor rgb="FFFF0000"/>
  </sheetPr>
  <dimension ref="A1:F42"/>
  <sheetViews>
    <sheetView view="pageBreakPreview" zoomScale="70" zoomScaleNormal="70" zoomScaleSheetLayoutView="7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ColWidth="8.88671875" defaultRowHeight="13.8" x14ac:dyDescent="0.25"/>
  <cols>
    <col min="1" max="1" width="13" style="91" bestFit="1" customWidth="1"/>
    <col min="2" max="4" width="26.5546875" style="91" bestFit="1" customWidth="1"/>
    <col min="5" max="5" width="26.5546875" style="119" bestFit="1" customWidth="1"/>
    <col min="6" max="6" width="26.5546875" style="111" customWidth="1"/>
    <col min="7" max="16384" width="8.88671875" style="91"/>
  </cols>
  <sheetData>
    <row r="1" spans="1:6" ht="22.5" customHeight="1" x14ac:dyDescent="0.25">
      <c r="A1" s="143" t="s">
        <v>84</v>
      </c>
      <c r="B1" s="144"/>
      <c r="C1" s="144"/>
      <c r="D1" s="144"/>
      <c r="E1" s="144"/>
      <c r="F1" s="145"/>
    </row>
    <row r="2" spans="1:6" ht="22.5" customHeight="1" x14ac:dyDescent="0.25">
      <c r="A2" s="21"/>
      <c r="B2" s="21"/>
      <c r="C2" s="21"/>
      <c r="D2" s="21"/>
      <c r="E2" s="112"/>
      <c r="F2" s="21"/>
    </row>
    <row r="3" spans="1:6" s="93" customFormat="1" ht="27" customHeight="1" x14ac:dyDescent="0.3">
      <c r="A3" s="22" t="s">
        <v>78</v>
      </c>
      <c r="B3" s="22" t="s">
        <v>79</v>
      </c>
      <c r="C3" s="22" t="s">
        <v>80</v>
      </c>
      <c r="D3" s="22" t="s">
        <v>81</v>
      </c>
      <c r="E3" s="113" t="s">
        <v>82</v>
      </c>
      <c r="F3" s="92" t="s">
        <v>83</v>
      </c>
    </row>
    <row r="4" spans="1:6" ht="14.4" x14ac:dyDescent="0.3">
      <c r="A4" s="94" t="s">
        <v>10</v>
      </c>
      <c r="B4" s="95">
        <v>4059982019.8599997</v>
      </c>
      <c r="C4" s="94">
        <v>3852614312.1900001</v>
      </c>
      <c r="D4" s="94">
        <v>2695809294.5</v>
      </c>
      <c r="E4" s="114">
        <v>4160902032.0099998</v>
      </c>
      <c r="F4" s="96">
        <f>SUM(B4:E4)</f>
        <v>14769307658.559999</v>
      </c>
    </row>
    <row r="5" spans="1:6" ht="14.4" x14ac:dyDescent="0.3">
      <c r="A5" s="94" t="s">
        <v>11</v>
      </c>
      <c r="B5" s="95">
        <v>1612649398.4299998</v>
      </c>
      <c r="C5" s="94">
        <v>3402158452.2400002</v>
      </c>
      <c r="D5" s="97">
        <v>1801910925.02</v>
      </c>
      <c r="E5" s="115">
        <v>2887941409.73</v>
      </c>
      <c r="F5" s="98">
        <f t="shared" ref="F5:F40" si="0">SUM(B5:E5)</f>
        <v>9704660185.4200001</v>
      </c>
    </row>
    <row r="6" spans="1:6" ht="14.4" x14ac:dyDescent="0.3">
      <c r="A6" s="94" t="s">
        <v>12</v>
      </c>
      <c r="B6" s="95">
        <v>6574351082.0799999</v>
      </c>
      <c r="C6" s="94">
        <v>13890256151.33</v>
      </c>
      <c r="D6" s="94">
        <v>6150553510</v>
      </c>
      <c r="E6" s="114">
        <v>5675854028.1100006</v>
      </c>
      <c r="F6" s="96">
        <f t="shared" si="0"/>
        <v>32291014771.52</v>
      </c>
    </row>
    <row r="7" spans="1:6" s="101" customFormat="1" ht="14.4" x14ac:dyDescent="0.3">
      <c r="A7" s="99" t="s">
        <v>13</v>
      </c>
      <c r="B7" s="100">
        <v>4528819102.0300007</v>
      </c>
      <c r="C7" s="99">
        <v>4158279214.1800003</v>
      </c>
      <c r="D7" s="99">
        <v>8171092757.1499996</v>
      </c>
      <c r="E7" s="116">
        <v>9511004791.5299988</v>
      </c>
      <c r="F7" s="96">
        <f t="shared" si="0"/>
        <v>26369195864.889999</v>
      </c>
    </row>
    <row r="8" spans="1:6" ht="14.4" x14ac:dyDescent="0.3">
      <c r="A8" s="94" t="s">
        <v>14</v>
      </c>
      <c r="B8" s="95">
        <v>2646492463.8599997</v>
      </c>
      <c r="C8" s="94">
        <v>5622215674.3299999</v>
      </c>
      <c r="D8" s="94">
        <v>1748257254.4799998</v>
      </c>
      <c r="E8" s="114">
        <v>1679990492.0799999</v>
      </c>
      <c r="F8" s="96">
        <f t="shared" si="0"/>
        <v>11696955884.75</v>
      </c>
    </row>
    <row r="9" spans="1:6" ht="14.4" x14ac:dyDescent="0.3">
      <c r="A9" s="94" t="s">
        <v>15</v>
      </c>
      <c r="B9" s="95">
        <v>2998592900.29</v>
      </c>
      <c r="C9" s="94">
        <v>2876925918.3800001</v>
      </c>
      <c r="D9" s="94" t="s">
        <v>88</v>
      </c>
      <c r="E9" s="114">
        <v>7972359709.9200001</v>
      </c>
      <c r="F9" s="96">
        <f t="shared" si="0"/>
        <v>13847878528.59</v>
      </c>
    </row>
    <row r="10" spans="1:6" ht="14.4" x14ac:dyDescent="0.3">
      <c r="A10" s="94" t="s">
        <v>16</v>
      </c>
      <c r="B10" s="95">
        <v>2827145731.9000001</v>
      </c>
      <c r="C10" s="94">
        <v>9304626234.3400002</v>
      </c>
      <c r="D10" s="94">
        <v>2799585180.1700001</v>
      </c>
      <c r="E10" s="114">
        <v>2919123243.1599998</v>
      </c>
      <c r="F10" s="96">
        <f t="shared" si="0"/>
        <v>17850480389.57</v>
      </c>
    </row>
    <row r="11" spans="1:6" ht="14.4" x14ac:dyDescent="0.3">
      <c r="A11" s="94" t="s">
        <v>17</v>
      </c>
      <c r="B11" s="95">
        <v>1901227718.0899999</v>
      </c>
      <c r="C11" s="94">
        <v>2016620356.48</v>
      </c>
      <c r="D11" s="94">
        <v>2123242839</v>
      </c>
      <c r="E11" s="114">
        <v>2134157412.8499999</v>
      </c>
      <c r="F11" s="96">
        <f t="shared" si="0"/>
        <v>8175248326.4200001</v>
      </c>
    </row>
    <row r="12" spans="1:6" ht="14.4" x14ac:dyDescent="0.3">
      <c r="A12" s="94" t="s">
        <v>18</v>
      </c>
      <c r="B12" s="95">
        <v>3227417722.9200001</v>
      </c>
      <c r="C12" s="94">
        <v>13504007770.850002</v>
      </c>
      <c r="D12" s="94">
        <v>2884355555.3299999</v>
      </c>
      <c r="E12" s="114">
        <v>2981282833.4500003</v>
      </c>
      <c r="F12" s="96">
        <f t="shared" si="0"/>
        <v>22597063882.550003</v>
      </c>
    </row>
    <row r="13" spans="1:6" ht="14.4" x14ac:dyDescent="0.3">
      <c r="A13" s="94" t="s">
        <v>19</v>
      </c>
      <c r="B13" s="95">
        <v>17487284334.790001</v>
      </c>
      <c r="C13" s="94">
        <v>18903405587.09</v>
      </c>
      <c r="D13" s="94">
        <v>13119344029.199999</v>
      </c>
      <c r="E13" s="114">
        <v>15168763040.489998</v>
      </c>
      <c r="F13" s="96">
        <f t="shared" si="0"/>
        <v>64678796991.57</v>
      </c>
    </row>
    <row r="14" spans="1:6" s="103" customFormat="1" ht="14.4" x14ac:dyDescent="0.3">
      <c r="A14" s="102" t="s">
        <v>20</v>
      </c>
      <c r="B14" s="37">
        <v>1634095811.46</v>
      </c>
      <c r="C14" s="102">
        <v>2281715517.3299999</v>
      </c>
      <c r="D14" s="102">
        <v>1724540388.7200003</v>
      </c>
      <c r="E14" s="102">
        <v>1814942959.0799999</v>
      </c>
      <c r="F14" s="96">
        <f t="shared" si="0"/>
        <v>7455294676.5900002</v>
      </c>
    </row>
    <row r="15" spans="1:6" ht="14.4" x14ac:dyDescent="0.3">
      <c r="A15" s="94" t="s">
        <v>21</v>
      </c>
      <c r="B15" s="95">
        <v>7231168738.9200001</v>
      </c>
      <c r="C15" s="94">
        <v>8210580135.5800009</v>
      </c>
      <c r="D15" s="94">
        <v>6823190688.5200005</v>
      </c>
      <c r="E15" s="114">
        <v>7213466461.29</v>
      </c>
      <c r="F15" s="96">
        <f t="shared" si="0"/>
        <v>29478406024.310001</v>
      </c>
    </row>
    <row r="16" spans="1:6" ht="14.4" x14ac:dyDescent="0.3">
      <c r="A16" s="94" t="s">
        <v>22</v>
      </c>
      <c r="B16" s="95">
        <v>1602486579.4100001</v>
      </c>
      <c r="C16" s="94">
        <v>1730141204.1500001</v>
      </c>
      <c r="D16" s="94">
        <v>3250913566.9699998</v>
      </c>
      <c r="E16" s="114">
        <v>1963334297.7099998</v>
      </c>
      <c r="F16" s="96">
        <f t="shared" si="0"/>
        <v>8546875648.2400007</v>
      </c>
    </row>
    <row r="17" spans="1:6" ht="14.4" x14ac:dyDescent="0.3">
      <c r="A17" s="94" t="s">
        <v>23</v>
      </c>
      <c r="B17" s="95">
        <v>5914842131</v>
      </c>
      <c r="C17" s="94">
        <v>4784207653</v>
      </c>
      <c r="D17" s="94">
        <v>4184671523</v>
      </c>
      <c r="E17" s="114">
        <v>16185745606</v>
      </c>
      <c r="F17" s="96">
        <f t="shared" si="0"/>
        <v>31069466913</v>
      </c>
    </row>
    <row r="18" spans="1:6" ht="14.4" x14ac:dyDescent="0.3">
      <c r="A18" s="94" t="s">
        <v>24</v>
      </c>
      <c r="B18" s="95">
        <v>1047489602.3299999</v>
      </c>
      <c r="C18" s="94">
        <v>1039941528.0899999</v>
      </c>
      <c r="D18" s="94">
        <v>2152817576.04</v>
      </c>
      <c r="E18" s="114">
        <v>2562816107.6400003</v>
      </c>
      <c r="F18" s="96">
        <f t="shared" si="0"/>
        <v>6803064814.1000004</v>
      </c>
    </row>
    <row r="19" spans="1:6" ht="14.4" x14ac:dyDescent="0.3">
      <c r="A19" s="94" t="s">
        <v>25</v>
      </c>
      <c r="B19" s="95">
        <v>3363389990.73</v>
      </c>
      <c r="C19" s="94">
        <v>7186998160.5699997</v>
      </c>
      <c r="D19" s="94">
        <v>2556557822.3800001</v>
      </c>
      <c r="E19" s="114">
        <v>2988353646.9099998</v>
      </c>
      <c r="F19" s="96">
        <f t="shared" si="0"/>
        <v>16095299620.59</v>
      </c>
    </row>
    <row r="20" spans="1:6" ht="14.4" x14ac:dyDescent="0.3">
      <c r="A20" s="94" t="s">
        <v>26</v>
      </c>
      <c r="B20" s="95">
        <v>3050962933.4099998</v>
      </c>
      <c r="C20" s="94">
        <v>2318790162.4200001</v>
      </c>
      <c r="D20" s="94">
        <v>3688887463.3200002</v>
      </c>
      <c r="E20" s="114">
        <v>3868017587.1399994</v>
      </c>
      <c r="F20" s="96">
        <f t="shared" si="0"/>
        <v>12926658146.289999</v>
      </c>
    </row>
    <row r="21" spans="1:6" ht="14.4" x14ac:dyDescent="0.3">
      <c r="A21" s="94" t="s">
        <v>27</v>
      </c>
      <c r="B21" s="95">
        <v>8363902329.1700001</v>
      </c>
      <c r="C21" s="94">
        <v>16930950458.289999</v>
      </c>
      <c r="D21" s="94">
        <v>6284148242.4099998</v>
      </c>
      <c r="E21" s="114">
        <v>13377575553.51</v>
      </c>
      <c r="F21" s="96">
        <f t="shared" si="0"/>
        <v>44956576583.379997</v>
      </c>
    </row>
    <row r="22" spans="1:6" ht="14.4" x14ac:dyDescent="0.3">
      <c r="A22" s="94" t="s">
        <v>28</v>
      </c>
      <c r="B22" s="95">
        <v>7465493878.6900005</v>
      </c>
      <c r="C22" s="94">
        <v>11099052225.67</v>
      </c>
      <c r="D22" s="94">
        <v>7240785320.0799999</v>
      </c>
      <c r="E22" s="114">
        <v>14788369908.040001</v>
      </c>
      <c r="F22" s="96">
        <f t="shared" si="0"/>
        <v>40593701332.480003</v>
      </c>
    </row>
    <row r="23" spans="1:6" ht="14.4" x14ac:dyDescent="0.3">
      <c r="A23" s="94" t="s">
        <v>29</v>
      </c>
      <c r="B23" s="95">
        <v>1769760638</v>
      </c>
      <c r="C23" s="94">
        <v>3037310443</v>
      </c>
      <c r="D23" s="94">
        <v>1802476407</v>
      </c>
      <c r="E23" s="114">
        <v>1887194631</v>
      </c>
      <c r="F23" s="96">
        <f t="shared" si="0"/>
        <v>8496742119</v>
      </c>
    </row>
    <row r="24" spans="1:6" ht="14.4" x14ac:dyDescent="0.3">
      <c r="A24" s="94" t="s">
        <v>30</v>
      </c>
      <c r="B24" s="95">
        <v>1461294729.8199999</v>
      </c>
      <c r="C24" s="94">
        <v>3294206612.27</v>
      </c>
      <c r="D24" s="94">
        <v>1204820823.22</v>
      </c>
      <c r="E24" s="114">
        <v>1407012671.8199999</v>
      </c>
      <c r="F24" s="96">
        <f t="shared" si="0"/>
        <v>7367334837.1300001</v>
      </c>
    </row>
    <row r="25" spans="1:6" ht="14.4" x14ac:dyDescent="0.3">
      <c r="A25" s="94" t="s">
        <v>31</v>
      </c>
      <c r="B25" s="95">
        <v>3176106520.6900001</v>
      </c>
      <c r="C25" s="94">
        <v>3507701544.0100002</v>
      </c>
      <c r="D25" s="94">
        <v>5899029785.4700003</v>
      </c>
      <c r="E25" s="114">
        <v>3806188538.6899996</v>
      </c>
      <c r="F25" s="96">
        <f t="shared" si="0"/>
        <v>16389026388.860001</v>
      </c>
    </row>
    <row r="26" spans="1:6" ht="14.4" x14ac:dyDescent="0.3">
      <c r="A26" s="94" t="s">
        <v>32</v>
      </c>
      <c r="B26" s="95">
        <v>6276779069.1599998</v>
      </c>
      <c r="C26" s="94">
        <v>9813594473.7700005</v>
      </c>
      <c r="D26" s="94">
        <v>7910423599.1100006</v>
      </c>
      <c r="E26" s="114">
        <v>6645934266.8800001</v>
      </c>
      <c r="F26" s="96">
        <f t="shared" si="0"/>
        <v>30646731408.920002</v>
      </c>
    </row>
    <row r="27" spans="1:6" ht="14.4" x14ac:dyDescent="0.3">
      <c r="A27" s="94" t="s">
        <v>33</v>
      </c>
      <c r="B27" s="95">
        <v>97475046701.009995</v>
      </c>
      <c r="C27" s="94">
        <v>107688340066.03999</v>
      </c>
      <c r="D27" s="94">
        <v>91933017729.179993</v>
      </c>
      <c r="E27" s="114">
        <v>101635841997.14999</v>
      </c>
      <c r="F27" s="96">
        <f t="shared" si="0"/>
        <v>398732246493.38</v>
      </c>
    </row>
    <row r="28" spans="1:6" ht="14.4" x14ac:dyDescent="0.3">
      <c r="A28" s="94" t="s">
        <v>66</v>
      </c>
      <c r="B28" s="95">
        <v>1714704933.6299999</v>
      </c>
      <c r="C28" s="94">
        <v>3127608188.5500002</v>
      </c>
      <c r="D28" s="94">
        <v>3006864232.0599999</v>
      </c>
      <c r="E28" s="114">
        <v>3009645068.7399998</v>
      </c>
      <c r="F28" s="96">
        <f t="shared" si="0"/>
        <v>10858822422.98</v>
      </c>
    </row>
    <row r="29" spans="1:6" ht="14.4" x14ac:dyDescent="0.3">
      <c r="A29" s="94" t="s">
        <v>35</v>
      </c>
      <c r="B29" s="95">
        <v>1768201722.47</v>
      </c>
      <c r="C29" s="94">
        <v>7358548571.4200001</v>
      </c>
      <c r="D29" s="94">
        <v>2140043248.3699999</v>
      </c>
      <c r="E29" s="114">
        <v>1498241430.04</v>
      </c>
      <c r="F29" s="96">
        <f t="shared" si="0"/>
        <v>12765034972.299999</v>
      </c>
    </row>
    <row r="30" spans="1:6" ht="14.4" x14ac:dyDescent="0.3">
      <c r="A30" s="94" t="s">
        <v>36</v>
      </c>
      <c r="B30" s="95">
        <v>14296414373.450001</v>
      </c>
      <c r="C30" s="94">
        <v>15287065065.389999</v>
      </c>
      <c r="D30" s="94">
        <v>23286494298.579998</v>
      </c>
      <c r="E30" s="114">
        <v>18052616758.470001</v>
      </c>
      <c r="F30" s="96">
        <f t="shared" si="0"/>
        <v>70922590495.889999</v>
      </c>
    </row>
    <row r="31" spans="1:6" ht="14.4" x14ac:dyDescent="0.3">
      <c r="A31" s="94" t="s">
        <v>37</v>
      </c>
      <c r="B31" s="95">
        <v>5198098998.2700005</v>
      </c>
      <c r="C31" s="94">
        <v>13803464648.470001</v>
      </c>
      <c r="D31" s="94">
        <v>5534717016.7900009</v>
      </c>
      <c r="E31" s="114">
        <v>5599601254.7299995</v>
      </c>
      <c r="F31" s="96">
        <f t="shared" si="0"/>
        <v>30135881918.260002</v>
      </c>
    </row>
    <row r="32" spans="1:6" ht="14.4" x14ac:dyDescent="0.3">
      <c r="A32" s="94" t="s">
        <v>38</v>
      </c>
      <c r="B32" s="95">
        <v>4755285019.4899998</v>
      </c>
      <c r="C32" s="94">
        <v>5667935795.3600006</v>
      </c>
      <c r="D32" s="94">
        <v>3730731770.4400001</v>
      </c>
      <c r="E32" s="114">
        <v>3768441938.1400003</v>
      </c>
      <c r="F32" s="96">
        <f t="shared" si="0"/>
        <v>17922394523.43</v>
      </c>
    </row>
    <row r="33" spans="1:6" ht="14.4" x14ac:dyDescent="0.3">
      <c r="A33" s="94" t="s">
        <v>39</v>
      </c>
      <c r="B33" s="95">
        <v>6623203309.6099997</v>
      </c>
      <c r="C33" s="94">
        <v>7437482668.54</v>
      </c>
      <c r="D33" s="94">
        <v>5943668543.0200005</v>
      </c>
      <c r="E33" s="114">
        <v>6742105714.7600002</v>
      </c>
      <c r="F33" s="96">
        <f t="shared" si="0"/>
        <v>26746460235.93</v>
      </c>
    </row>
    <row r="34" spans="1:6" ht="14.4" x14ac:dyDescent="0.3">
      <c r="A34" s="94" t="s">
        <v>40</v>
      </c>
      <c r="B34" s="95">
        <v>3300884990.0200005</v>
      </c>
      <c r="C34" s="94">
        <v>6113067281.4899998</v>
      </c>
      <c r="D34" s="94">
        <v>3370302180.3899999</v>
      </c>
      <c r="E34" s="114">
        <v>3695857141.9299998</v>
      </c>
      <c r="F34" s="96">
        <f t="shared" si="0"/>
        <v>16480111593.83</v>
      </c>
    </row>
    <row r="35" spans="1:6" ht="14.4" x14ac:dyDescent="0.3">
      <c r="A35" s="94" t="s">
        <v>41</v>
      </c>
      <c r="B35" s="95">
        <v>39261075833.449997</v>
      </c>
      <c r="C35" s="94">
        <v>36713460862.540001</v>
      </c>
      <c r="D35" s="94">
        <v>31051532678.27</v>
      </c>
      <c r="E35" s="114">
        <v>33372674928.439999</v>
      </c>
      <c r="F35" s="96">
        <f t="shared" si="0"/>
        <v>140398744302.69998</v>
      </c>
    </row>
    <row r="36" spans="1:6" ht="14.4" x14ac:dyDescent="0.3">
      <c r="A36" s="94" t="s">
        <v>42</v>
      </c>
      <c r="B36" s="95">
        <v>1721848237.5699999</v>
      </c>
      <c r="C36" s="94">
        <v>10355177509.110001</v>
      </c>
      <c r="D36" s="94">
        <v>2278854786.7999992</v>
      </c>
      <c r="E36" s="114">
        <v>4649213007.6300001</v>
      </c>
      <c r="F36" s="96">
        <f t="shared" si="0"/>
        <v>19005093541.110001</v>
      </c>
    </row>
    <row r="37" spans="1:6" ht="14.4" x14ac:dyDescent="0.3">
      <c r="A37" s="94" t="s">
        <v>43</v>
      </c>
      <c r="B37" s="95">
        <v>1400198737.8099999</v>
      </c>
      <c r="C37" s="94">
        <v>1872018802.0500002</v>
      </c>
      <c r="D37" s="94">
        <v>1449988510.8499999</v>
      </c>
      <c r="E37" s="114">
        <v>1810900396.5599999</v>
      </c>
      <c r="F37" s="96">
        <f t="shared" si="0"/>
        <v>6533106447.2700005</v>
      </c>
    </row>
    <row r="38" spans="1:6" ht="14.4" x14ac:dyDescent="0.3">
      <c r="A38" s="94" t="s">
        <v>44</v>
      </c>
      <c r="B38" s="95">
        <v>1220712367.51</v>
      </c>
      <c r="C38" s="94">
        <v>985594923.75999999</v>
      </c>
      <c r="D38" s="94">
        <v>1136975201.5899999</v>
      </c>
      <c r="E38" s="114">
        <v>5101351606.2299995</v>
      </c>
      <c r="F38" s="96">
        <f t="shared" si="0"/>
        <v>8444634099.0899992</v>
      </c>
    </row>
    <row r="39" spans="1:6" ht="14.4" x14ac:dyDescent="0.3">
      <c r="A39" s="94" t="s">
        <v>45</v>
      </c>
      <c r="B39" s="95">
        <v>2366586564.5900002</v>
      </c>
      <c r="C39" s="94">
        <v>4843475689.6400003</v>
      </c>
      <c r="D39" s="94">
        <v>3382897683.8699994</v>
      </c>
      <c r="E39" s="114">
        <v>4823083461.6599998</v>
      </c>
      <c r="F39" s="96">
        <f t="shared" si="0"/>
        <v>15416043399.76</v>
      </c>
    </row>
    <row r="40" spans="1:6" ht="14.4" x14ac:dyDescent="0.3">
      <c r="A40" s="94" t="s">
        <v>46</v>
      </c>
      <c r="B40" s="95">
        <v>21273457743.020004</v>
      </c>
      <c r="C40" s="94">
        <v>17297437207.25</v>
      </c>
      <c r="D40" s="94">
        <v>17151971893.880003</v>
      </c>
      <c r="E40" s="114">
        <v>18841313991.16</v>
      </c>
      <c r="F40" s="96">
        <f t="shared" si="0"/>
        <v>74564180835.310013</v>
      </c>
    </row>
    <row r="41" spans="1:6" s="108" customFormat="1" ht="15.6" x14ac:dyDescent="0.3">
      <c r="A41" s="104" t="s">
        <v>47</v>
      </c>
      <c r="B41" s="105">
        <f>SUM(B4:B40)</f>
        <v>302597454958.94006</v>
      </c>
      <c r="C41" s="105">
        <f t="shared" ref="C41:F41" si="1">SUM(C4:C40)</f>
        <v>391316977069.16986</v>
      </c>
      <c r="D41" s="106">
        <f t="shared" si="1"/>
        <v>291615474325.17993</v>
      </c>
      <c r="E41" s="117">
        <f t="shared" si="1"/>
        <v>346201219924.67999</v>
      </c>
      <c r="F41" s="107">
        <f t="shared" si="1"/>
        <v>1331731126277.9702</v>
      </c>
    </row>
    <row r="42" spans="1:6" ht="14.4" x14ac:dyDescent="0.3">
      <c r="A42" s="109"/>
      <c r="B42" s="109"/>
      <c r="C42" s="109"/>
      <c r="D42" s="109"/>
      <c r="E42" s="118"/>
      <c r="F42" s="110"/>
    </row>
  </sheetData>
  <mergeCells count="1">
    <mergeCell ref="A1:F1"/>
  </mergeCells>
  <printOptions horizontalCentered="1"/>
  <pageMargins left="0.11811023622047245" right="0.11811023622047245" top="0.19685039370078741" bottom="0" header="0.31496062992125984" footer="0.31496062992125984"/>
  <pageSetup paperSize="9" scale="9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(Q1-Q4) 2020 summary</vt:lpstr>
      <vt:lpstr>2020 FY disaggregated</vt:lpstr>
      <vt:lpstr>2020_FY_IGR Ranking</vt:lpstr>
      <vt:lpstr>Total revenue available</vt:lpstr>
      <vt:lpstr>q1 2020 dissagregated</vt:lpstr>
      <vt:lpstr>q2 2020 dissagregated</vt:lpstr>
      <vt:lpstr>q3 2020 dissagregated</vt:lpstr>
      <vt:lpstr>q4 2020 dissagregated</vt:lpstr>
      <vt:lpstr>(Q1-Q4) 2019 summary</vt:lpstr>
      <vt:lpstr>'(Q1-Q4) 2019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oluwabukolami</dc:creator>
  <cp:lastModifiedBy>Mikael Chenko</cp:lastModifiedBy>
  <dcterms:created xsi:type="dcterms:W3CDTF">2021-04-12T16:25:07Z</dcterms:created>
  <dcterms:modified xsi:type="dcterms:W3CDTF">2021-04-15T07:54:50Z</dcterms:modified>
</cp:coreProperties>
</file>