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emik\Desktop\"/>
    </mc:Choice>
  </mc:AlternateContent>
  <xr:revisionPtr revIDLastSave="0" documentId="13_ncr:1_{A55F29A1-B0F9-4FC5-A85B-B9ACD1491E09}" xr6:coauthVersionLast="45" xr6:coauthVersionMax="45" xr10:uidLastSave="{00000000-0000-0000-0000-000000000000}"/>
  <bookViews>
    <workbookView xWindow="-120" yWindow="-120" windowWidth="20730" windowHeight="11160" activeTab="8" xr2:uid="{00000000-000D-0000-FFFF-FFFF00000000}"/>
  </bookViews>
  <sheets>
    <sheet name="(Q1-Q4) 2019 summary" sheetId="4" r:id="rId1"/>
    <sheet name="q4 2019 dissagregated" sheetId="12" r:id="rId2"/>
    <sheet name="2019 FY disaggregated" sheetId="7" r:id="rId3"/>
    <sheet name="2019_FY_IGR Ranking" sheetId="8" r:id="rId4"/>
    <sheet name="Total revenue available" sheetId="13" r:id="rId5"/>
    <sheet name="q1 2019 dissagregated" sheetId="9" r:id="rId6"/>
    <sheet name="q2 2019 dissagregated" sheetId="10" r:id="rId7"/>
    <sheet name="q3 2019 dissagregated" sheetId="11" r:id="rId8"/>
    <sheet name="Q1-Q4 2018 dissagrgated" sheetId="5" r:id="rId9"/>
  </sheets>
  <definedNames>
    <definedName name="_xlnm.Print_Area" localSheetId="0">'(Q1-Q4) 2019 summary'!$A$1:$I$41</definedName>
    <definedName name="_xlnm.Print_Area" localSheetId="5">'q1 2019 dissagregated'!$A$1:$I$43</definedName>
    <definedName name="_xlnm.Print_Area" localSheetId="6">'q2 2019 dissagregated'!$A$1:$I$43</definedName>
    <definedName name="_xlnm.Print_Area" localSheetId="7">'q3 2019 dissagregated'!$A$1:$I$43</definedName>
    <definedName name="_xlnm.Print_Area" localSheetId="1">'q4 2019 dissagregated'!$A$1:$I$43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2" i="11" l="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5" i="11"/>
  <c r="G42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5" i="11"/>
  <c r="F42" i="11"/>
  <c r="K5" i="7"/>
  <c r="L5" i="7"/>
  <c r="M5" i="7"/>
  <c r="O5" i="7"/>
  <c r="J5" i="7"/>
  <c r="F5" i="4"/>
  <c r="N41" i="4"/>
  <c r="O41" i="4"/>
  <c r="N5" i="4"/>
  <c r="O5" i="4"/>
  <c r="P5" i="4"/>
  <c r="Q5" i="4"/>
  <c r="N6" i="4"/>
  <c r="O6" i="4"/>
  <c r="P6" i="4"/>
  <c r="Q6" i="4"/>
  <c r="N7" i="4"/>
  <c r="O7" i="4"/>
  <c r="P7" i="4"/>
  <c r="Q7" i="4"/>
  <c r="N8" i="4"/>
  <c r="O8" i="4"/>
  <c r="P8" i="4"/>
  <c r="Q8" i="4"/>
  <c r="N9" i="4"/>
  <c r="O9" i="4"/>
  <c r="P9" i="4"/>
  <c r="Q9" i="4"/>
  <c r="N10" i="4"/>
  <c r="O10" i="4"/>
  <c r="P10" i="4"/>
  <c r="Q10" i="4"/>
  <c r="N11" i="4"/>
  <c r="O11" i="4"/>
  <c r="P11" i="4"/>
  <c r="Q11" i="4"/>
  <c r="N12" i="4"/>
  <c r="O12" i="4"/>
  <c r="P12" i="4"/>
  <c r="Q12" i="4"/>
  <c r="N13" i="4"/>
  <c r="O13" i="4"/>
  <c r="P13" i="4"/>
  <c r="Q13" i="4"/>
  <c r="N14" i="4"/>
  <c r="O14" i="4"/>
  <c r="P14" i="4"/>
  <c r="Q14" i="4"/>
  <c r="N15" i="4"/>
  <c r="O15" i="4"/>
  <c r="P15" i="4"/>
  <c r="Q15" i="4"/>
  <c r="N16" i="4"/>
  <c r="O16" i="4"/>
  <c r="P16" i="4"/>
  <c r="Q16" i="4"/>
  <c r="N17" i="4"/>
  <c r="O17" i="4"/>
  <c r="P17" i="4"/>
  <c r="Q17" i="4"/>
  <c r="N18" i="4"/>
  <c r="O18" i="4"/>
  <c r="P18" i="4"/>
  <c r="Q18" i="4"/>
  <c r="N19" i="4"/>
  <c r="O19" i="4"/>
  <c r="P19" i="4"/>
  <c r="Q19" i="4"/>
  <c r="N20" i="4"/>
  <c r="O20" i="4"/>
  <c r="P20" i="4"/>
  <c r="Q20" i="4"/>
  <c r="N21" i="4"/>
  <c r="O21" i="4"/>
  <c r="P21" i="4"/>
  <c r="Q21" i="4"/>
  <c r="N22" i="4"/>
  <c r="O22" i="4"/>
  <c r="P22" i="4"/>
  <c r="Q22" i="4"/>
  <c r="N23" i="4"/>
  <c r="O23" i="4"/>
  <c r="P23" i="4"/>
  <c r="Q23" i="4"/>
  <c r="N24" i="4"/>
  <c r="O24" i="4"/>
  <c r="P24" i="4"/>
  <c r="Q24" i="4"/>
  <c r="N25" i="4"/>
  <c r="O25" i="4"/>
  <c r="P25" i="4"/>
  <c r="Q25" i="4"/>
  <c r="N26" i="4"/>
  <c r="O26" i="4"/>
  <c r="P26" i="4"/>
  <c r="Q26" i="4"/>
  <c r="N27" i="4"/>
  <c r="O27" i="4"/>
  <c r="P27" i="4"/>
  <c r="Q27" i="4"/>
  <c r="N28" i="4"/>
  <c r="O28" i="4"/>
  <c r="P28" i="4"/>
  <c r="Q28" i="4"/>
  <c r="N29" i="4"/>
  <c r="O29" i="4"/>
  <c r="P29" i="4"/>
  <c r="Q29" i="4"/>
  <c r="N30" i="4"/>
  <c r="O30" i="4"/>
  <c r="P30" i="4"/>
  <c r="Q30" i="4"/>
  <c r="N31" i="4"/>
  <c r="O31" i="4"/>
  <c r="P31" i="4"/>
  <c r="Q31" i="4"/>
  <c r="N32" i="4"/>
  <c r="O32" i="4"/>
  <c r="P32" i="4"/>
  <c r="Q32" i="4"/>
  <c r="N33" i="4"/>
  <c r="O33" i="4"/>
  <c r="P33" i="4"/>
  <c r="Q33" i="4"/>
  <c r="N34" i="4"/>
  <c r="O34" i="4"/>
  <c r="P34" i="4"/>
  <c r="Q34" i="4"/>
  <c r="N35" i="4"/>
  <c r="O35" i="4"/>
  <c r="P35" i="4"/>
  <c r="Q35" i="4"/>
  <c r="N36" i="4"/>
  <c r="O36" i="4"/>
  <c r="P36" i="4"/>
  <c r="Q36" i="4"/>
  <c r="N37" i="4"/>
  <c r="O37" i="4"/>
  <c r="P37" i="4"/>
  <c r="Q37" i="4"/>
  <c r="N38" i="4"/>
  <c r="O38" i="4"/>
  <c r="P38" i="4"/>
  <c r="Q38" i="4"/>
  <c r="N39" i="4"/>
  <c r="O39" i="4"/>
  <c r="P39" i="4"/>
  <c r="Q39" i="4"/>
  <c r="N40" i="4"/>
  <c r="O40" i="4"/>
  <c r="P40" i="4"/>
  <c r="Q40" i="4"/>
  <c r="O4" i="4"/>
  <c r="P4" i="4"/>
  <c r="Q4" i="4"/>
  <c r="N4" i="4"/>
  <c r="I40" i="13" l="1"/>
  <c r="C40" i="13"/>
  <c r="F40" i="13" s="1"/>
  <c r="B40" i="13"/>
  <c r="E40" i="13" s="1"/>
  <c r="E39" i="13"/>
  <c r="D39" i="13"/>
  <c r="H39" i="13" s="1"/>
  <c r="E38" i="13"/>
  <c r="D38" i="13"/>
  <c r="H38" i="13" s="1"/>
  <c r="E37" i="13"/>
  <c r="D37" i="13"/>
  <c r="H37" i="13" s="1"/>
  <c r="E36" i="13"/>
  <c r="D36" i="13"/>
  <c r="H36" i="13" s="1"/>
  <c r="E35" i="13"/>
  <c r="D35" i="13"/>
  <c r="H35" i="13" s="1"/>
  <c r="E34" i="13"/>
  <c r="D34" i="13"/>
  <c r="H34" i="13" s="1"/>
  <c r="E33" i="13"/>
  <c r="D33" i="13"/>
  <c r="H33" i="13" s="1"/>
  <c r="E32" i="13"/>
  <c r="D32" i="13"/>
  <c r="H32" i="13" s="1"/>
  <c r="E31" i="13"/>
  <c r="D31" i="13"/>
  <c r="H31" i="13" s="1"/>
  <c r="E30" i="13"/>
  <c r="D30" i="13"/>
  <c r="H30" i="13" s="1"/>
  <c r="E29" i="13"/>
  <c r="D29" i="13"/>
  <c r="H29" i="13" s="1"/>
  <c r="E28" i="13"/>
  <c r="D28" i="13"/>
  <c r="H28" i="13" s="1"/>
  <c r="E27" i="13"/>
  <c r="D27" i="13"/>
  <c r="H27" i="13" s="1"/>
  <c r="E26" i="13"/>
  <c r="D26" i="13"/>
  <c r="H26" i="13" s="1"/>
  <c r="E25" i="13"/>
  <c r="D25" i="13"/>
  <c r="H25" i="13" s="1"/>
  <c r="E24" i="13"/>
  <c r="D24" i="13"/>
  <c r="H24" i="13" s="1"/>
  <c r="E23" i="13"/>
  <c r="D23" i="13"/>
  <c r="H23" i="13" s="1"/>
  <c r="E22" i="13"/>
  <c r="D22" i="13"/>
  <c r="H22" i="13" s="1"/>
  <c r="E21" i="13"/>
  <c r="D21" i="13"/>
  <c r="H21" i="13" s="1"/>
  <c r="E20" i="13"/>
  <c r="D20" i="13"/>
  <c r="H20" i="13" s="1"/>
  <c r="E19" i="13"/>
  <c r="D19" i="13"/>
  <c r="H19" i="13" s="1"/>
  <c r="E18" i="13"/>
  <c r="D18" i="13"/>
  <c r="H18" i="13" s="1"/>
  <c r="E17" i="13"/>
  <c r="D17" i="13"/>
  <c r="H17" i="13" s="1"/>
  <c r="E16" i="13"/>
  <c r="D16" i="13"/>
  <c r="H16" i="13" s="1"/>
  <c r="E15" i="13"/>
  <c r="D15" i="13"/>
  <c r="H15" i="13" s="1"/>
  <c r="E14" i="13"/>
  <c r="D14" i="13"/>
  <c r="H14" i="13" s="1"/>
  <c r="E13" i="13"/>
  <c r="D13" i="13"/>
  <c r="H13" i="13" s="1"/>
  <c r="E12" i="13"/>
  <c r="D12" i="13"/>
  <c r="H12" i="13" s="1"/>
  <c r="E11" i="13"/>
  <c r="D11" i="13"/>
  <c r="H11" i="13" s="1"/>
  <c r="E10" i="13"/>
  <c r="D10" i="13"/>
  <c r="H10" i="13" s="1"/>
  <c r="E9" i="13"/>
  <c r="D9" i="13"/>
  <c r="H9" i="13" s="1"/>
  <c r="E8" i="13"/>
  <c r="D8" i="13"/>
  <c r="H8" i="13" s="1"/>
  <c r="E7" i="13"/>
  <c r="D7" i="13"/>
  <c r="H7" i="13" s="1"/>
  <c r="E6" i="13"/>
  <c r="D6" i="13"/>
  <c r="H6" i="13" s="1"/>
  <c r="E5" i="13"/>
  <c r="D5" i="13"/>
  <c r="H5" i="13" s="1"/>
  <c r="E4" i="13"/>
  <c r="D4" i="13"/>
  <c r="H4" i="13" s="1"/>
  <c r="E3" i="13"/>
  <c r="D3" i="13"/>
  <c r="D40" i="13" l="1"/>
  <c r="J40" i="13" s="1"/>
  <c r="G7" i="13"/>
  <c r="G13" i="13"/>
  <c r="G23" i="13"/>
  <c r="G33" i="13"/>
  <c r="J17" i="13"/>
  <c r="J35" i="13"/>
  <c r="G3" i="13"/>
  <c r="G11" i="13"/>
  <c r="G15" i="13"/>
  <c r="G19" i="13"/>
  <c r="G27" i="13"/>
  <c r="G37" i="13"/>
  <c r="J5" i="13"/>
  <c r="J15" i="13"/>
  <c r="J33" i="13"/>
  <c r="G5" i="13"/>
  <c r="G17" i="13"/>
  <c r="G25" i="13"/>
  <c r="G29" i="13"/>
  <c r="G35" i="13"/>
  <c r="J3" i="13"/>
  <c r="J9" i="13"/>
  <c r="J13" i="13"/>
  <c r="J21" i="13"/>
  <c r="J25" i="13"/>
  <c r="J29" i="13"/>
  <c r="J37" i="13"/>
  <c r="G4" i="13"/>
  <c r="G6" i="13"/>
  <c r="G8" i="13"/>
  <c r="G10" i="13"/>
  <c r="G12" i="13"/>
  <c r="G14" i="13"/>
  <c r="G16" i="13"/>
  <c r="G18" i="13"/>
  <c r="G20" i="13"/>
  <c r="G22" i="13"/>
  <c r="G24" i="13"/>
  <c r="G26" i="13"/>
  <c r="G28" i="13"/>
  <c r="G30" i="13"/>
  <c r="G32" i="13"/>
  <c r="G34" i="13"/>
  <c r="G36" i="13"/>
  <c r="G38" i="13"/>
  <c r="G9" i="13"/>
  <c r="G21" i="13"/>
  <c r="G31" i="13"/>
  <c r="G39" i="13"/>
  <c r="J7" i="13"/>
  <c r="J11" i="13"/>
  <c r="J19" i="13"/>
  <c r="J23" i="13"/>
  <c r="J27" i="13"/>
  <c r="J31" i="13"/>
  <c r="J39" i="13"/>
  <c r="J4" i="13"/>
  <c r="J6" i="13"/>
  <c r="J8" i="13"/>
  <c r="J10" i="13"/>
  <c r="J12" i="13"/>
  <c r="J14" i="13"/>
  <c r="J16" i="13"/>
  <c r="J18" i="13"/>
  <c r="J20" i="13"/>
  <c r="J22" i="13"/>
  <c r="J24" i="13"/>
  <c r="J26" i="13"/>
  <c r="J28" i="13"/>
  <c r="J30" i="13"/>
  <c r="J32" i="13"/>
  <c r="J34" i="13"/>
  <c r="J36" i="13"/>
  <c r="J38" i="13"/>
  <c r="H3" i="13"/>
  <c r="F4" i="13"/>
  <c r="F6" i="13"/>
  <c r="F8" i="13"/>
  <c r="F10" i="13"/>
  <c r="F12" i="13"/>
  <c r="F14" i="13"/>
  <c r="F16" i="13"/>
  <c r="F18" i="13"/>
  <c r="F20" i="13"/>
  <c r="F22" i="13"/>
  <c r="F24" i="13"/>
  <c r="F26" i="13"/>
  <c r="F28" i="13"/>
  <c r="F30" i="13"/>
  <c r="F32" i="13"/>
  <c r="F34" i="13"/>
  <c r="F36" i="13"/>
  <c r="F38" i="13"/>
  <c r="H40" i="13"/>
  <c r="F3" i="13"/>
  <c r="F5" i="13"/>
  <c r="F7" i="13"/>
  <c r="F9" i="13"/>
  <c r="F11" i="13"/>
  <c r="F13" i="13"/>
  <c r="F15" i="13"/>
  <c r="F17" i="13"/>
  <c r="F19" i="13"/>
  <c r="F21" i="13"/>
  <c r="F23" i="13"/>
  <c r="F25" i="13"/>
  <c r="F27" i="13"/>
  <c r="F29" i="13"/>
  <c r="F31" i="13"/>
  <c r="F33" i="13"/>
  <c r="F35" i="13"/>
  <c r="F37" i="13"/>
  <c r="F39" i="13"/>
  <c r="G40" i="13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" i="4"/>
  <c r="B40" i="5" l="1"/>
  <c r="C40" i="5"/>
  <c r="D40" i="5"/>
  <c r="D41" i="5" s="1"/>
  <c r="E40" i="5"/>
  <c r="E41" i="5" s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" i="4"/>
  <c r="C41" i="4"/>
  <c r="D41" i="4"/>
  <c r="P41" i="4" s="1"/>
  <c r="E41" i="4"/>
  <c r="Q41" i="4" s="1"/>
  <c r="B41" i="4"/>
  <c r="G5" i="4"/>
  <c r="F6" i="4"/>
  <c r="F7" i="4"/>
  <c r="G7" i="4" s="1"/>
  <c r="F8" i="4"/>
  <c r="F9" i="4"/>
  <c r="F10" i="4"/>
  <c r="F11" i="4"/>
  <c r="F12" i="4"/>
  <c r="F13" i="4"/>
  <c r="G13" i="4" s="1"/>
  <c r="F14" i="4"/>
  <c r="F15" i="4"/>
  <c r="G15" i="4" s="1"/>
  <c r="F16" i="4"/>
  <c r="F17" i="4"/>
  <c r="F18" i="4"/>
  <c r="F19" i="4"/>
  <c r="F20" i="4"/>
  <c r="F21" i="4"/>
  <c r="G21" i="4" s="1"/>
  <c r="F22" i="4"/>
  <c r="F23" i="4"/>
  <c r="G23" i="4" s="1"/>
  <c r="F24" i="4"/>
  <c r="F25" i="4"/>
  <c r="F26" i="4"/>
  <c r="F27" i="4"/>
  <c r="F28" i="4"/>
  <c r="F29" i="4"/>
  <c r="G29" i="4" s="1"/>
  <c r="F30" i="4"/>
  <c r="F31" i="4"/>
  <c r="G31" i="4" s="1"/>
  <c r="F32" i="4"/>
  <c r="F33" i="4"/>
  <c r="F34" i="4"/>
  <c r="F35" i="4"/>
  <c r="F36" i="4"/>
  <c r="F37" i="4"/>
  <c r="G37" i="4" s="1"/>
  <c r="F38" i="4"/>
  <c r="F39" i="4"/>
  <c r="G39" i="4" s="1"/>
  <c r="F40" i="4"/>
  <c r="F4" i="4"/>
  <c r="F3" i="7"/>
  <c r="H3" i="7" s="1"/>
  <c r="G40" i="7"/>
  <c r="E40" i="7"/>
  <c r="D40" i="7"/>
  <c r="C40" i="7"/>
  <c r="B40" i="7"/>
  <c r="F39" i="7"/>
  <c r="H39" i="7"/>
  <c r="F38" i="7"/>
  <c r="H38" i="7"/>
  <c r="F37" i="7"/>
  <c r="H37" i="7" s="1"/>
  <c r="F36" i="7"/>
  <c r="H36" i="7" s="1"/>
  <c r="F35" i="7"/>
  <c r="H35" i="7"/>
  <c r="F34" i="7"/>
  <c r="H34" i="7"/>
  <c r="F33" i="7"/>
  <c r="H33" i="7" s="1"/>
  <c r="F32" i="7"/>
  <c r="H32" i="7" s="1"/>
  <c r="F31" i="7"/>
  <c r="H31" i="7"/>
  <c r="F30" i="7"/>
  <c r="H30" i="7"/>
  <c r="F29" i="7"/>
  <c r="H29" i="7" s="1"/>
  <c r="F28" i="7"/>
  <c r="H28" i="7" s="1"/>
  <c r="F27" i="7"/>
  <c r="H27" i="7"/>
  <c r="F26" i="7"/>
  <c r="H26" i="7"/>
  <c r="F25" i="7"/>
  <c r="H25" i="7" s="1"/>
  <c r="F24" i="7"/>
  <c r="H24" i="7" s="1"/>
  <c r="F23" i="7"/>
  <c r="H23" i="7"/>
  <c r="F22" i="7"/>
  <c r="H22" i="7" s="1"/>
  <c r="F21" i="7"/>
  <c r="H21" i="7" s="1"/>
  <c r="F20" i="7"/>
  <c r="H20" i="7" s="1"/>
  <c r="F19" i="7"/>
  <c r="H19" i="7"/>
  <c r="F18" i="7"/>
  <c r="H18" i="7"/>
  <c r="F17" i="7"/>
  <c r="H17" i="7" s="1"/>
  <c r="F16" i="7"/>
  <c r="H16" i="7" s="1"/>
  <c r="F15" i="7"/>
  <c r="H15" i="7"/>
  <c r="F14" i="7"/>
  <c r="H14" i="7"/>
  <c r="F13" i="7"/>
  <c r="H13" i="7" s="1"/>
  <c r="F12" i="7"/>
  <c r="H12" i="7" s="1"/>
  <c r="F11" i="7"/>
  <c r="H11" i="7"/>
  <c r="F10" i="7"/>
  <c r="H10" i="7"/>
  <c r="F9" i="7"/>
  <c r="H9" i="7" s="1"/>
  <c r="F8" i="7"/>
  <c r="H8" i="7" s="1"/>
  <c r="F7" i="7"/>
  <c r="H7" i="7"/>
  <c r="F6" i="7"/>
  <c r="H6" i="7"/>
  <c r="F5" i="7"/>
  <c r="H5" i="7" s="1"/>
  <c r="F4" i="7"/>
  <c r="F39" i="5"/>
  <c r="C41" i="5"/>
  <c r="B41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H4" i="7" l="1"/>
  <c r="P5" i="7" s="1"/>
  <c r="N5" i="7"/>
  <c r="G38" i="4"/>
  <c r="G30" i="4"/>
  <c r="G22" i="4"/>
  <c r="G14" i="4"/>
  <c r="G6" i="4"/>
  <c r="G36" i="4"/>
  <c r="G28" i="4"/>
  <c r="G20" i="4"/>
  <c r="G12" i="4"/>
  <c r="G35" i="4"/>
  <c r="G27" i="4"/>
  <c r="G19" i="4"/>
  <c r="G11" i="4"/>
  <c r="I41" i="4"/>
  <c r="H41" i="4"/>
  <c r="G34" i="4"/>
  <c r="G26" i="4"/>
  <c r="G18" i="4"/>
  <c r="G10" i="4"/>
  <c r="F40" i="5"/>
  <c r="F41" i="5" s="1"/>
  <c r="F40" i="7"/>
  <c r="H40" i="7" s="1"/>
  <c r="I36" i="7" s="1"/>
  <c r="G33" i="4"/>
  <c r="G25" i="4"/>
  <c r="G17" i="4"/>
  <c r="G9" i="4"/>
  <c r="G40" i="4"/>
  <c r="G32" i="4"/>
  <c r="G24" i="4"/>
  <c r="G16" i="4"/>
  <c r="G8" i="4"/>
  <c r="G4" i="4"/>
  <c r="F41" i="4"/>
  <c r="I29" i="7" l="1"/>
  <c r="I21" i="7"/>
  <c r="I33" i="7"/>
  <c r="I4" i="7"/>
  <c r="I13" i="7"/>
  <c r="I32" i="7"/>
  <c r="I24" i="7"/>
  <c r="I28" i="7"/>
  <c r="I5" i="7"/>
  <c r="G41" i="4"/>
  <c r="I16" i="7"/>
  <c r="I37" i="7"/>
  <c r="I12" i="7"/>
  <c r="I20" i="7"/>
  <c r="I25" i="7"/>
  <c r="I17" i="7"/>
  <c r="I8" i="7"/>
  <c r="I6" i="7"/>
  <c r="I27" i="7"/>
  <c r="I14" i="7"/>
  <c r="I35" i="7"/>
  <c r="I19" i="7"/>
  <c r="I11" i="7"/>
  <c r="I40" i="7"/>
  <c r="I39" i="7"/>
  <c r="I30" i="7"/>
  <c r="I18" i="7"/>
  <c r="I15" i="7"/>
  <c r="I23" i="7"/>
  <c r="I7" i="7"/>
  <c r="I38" i="7"/>
  <c r="I31" i="7"/>
  <c r="I34" i="7"/>
  <c r="I10" i="7"/>
  <c r="I26" i="7"/>
  <c r="I22" i="7"/>
  <c r="I3" i="7"/>
  <c r="I9" i="7"/>
</calcChain>
</file>

<file path=xl/sharedStrings.xml><?xml version="1.0" encoding="utf-8"?>
<sst xmlns="http://schemas.openxmlformats.org/spreadsheetml/2006/main" count="466" uniqueCount="99">
  <si>
    <t>State</t>
  </si>
  <si>
    <t>Total</t>
  </si>
  <si>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</si>
  <si>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</si>
  <si>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</si>
  <si>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</si>
  <si>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</si>
  <si>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</si>
  <si>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</si>
  <si>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</si>
  <si>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</si>
  <si>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</si>
  <si>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</si>
  <si>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</si>
  <si>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</si>
  <si>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</si>
  <si>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</si>
  <si>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</si>
  <si>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</si>
  <si>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</si>
  <si>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</si>
  <si>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</si>
  <si>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</si>
  <si>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</si>
  <si>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</si>
  <si>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</si>
  <si>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</si>
  <si>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</si>
  <si>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</si>
  <si>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</si>
  <si>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</si>
  <si>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</si>
  <si>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</si>
  <si>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</si>
  <si>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</si>
  <si>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</si>
  <si>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</si>
  <si>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FCT</t>
  </si>
  <si>
    <t>PAYE</t>
  </si>
  <si>
    <t>Direct Assessment</t>
  </si>
  <si>
    <t>MDAs Revenue</t>
  </si>
  <si>
    <t>Other Taxes</t>
  </si>
  <si>
    <t>Total Tax</t>
  </si>
  <si>
    <t>Nasarawa</t>
  </si>
  <si>
    <t>Quarter 1</t>
  </si>
  <si>
    <t>Quarter 2</t>
  </si>
  <si>
    <t>Quarter 3</t>
  </si>
  <si>
    <t>States/FCT</t>
  </si>
  <si>
    <t>Q1</t>
  </si>
  <si>
    <t>Q2</t>
  </si>
  <si>
    <t>Q3</t>
  </si>
  <si>
    <t>Q4</t>
  </si>
  <si>
    <t>2018 Full Year</t>
  </si>
  <si>
    <t>Nassarawa</t>
  </si>
  <si>
    <t>TOTAL minus FCT</t>
  </si>
  <si>
    <t>TOTAL inc FCT</t>
  </si>
  <si>
    <r>
      <t>2018 Q1-Q4 IGR COLLECTION*</t>
    </r>
    <r>
      <rPr>
        <b/>
        <vertAlign val="superscript"/>
        <sz val="12"/>
        <color theme="1"/>
        <rFont val="Corbel"/>
        <family val="2"/>
      </rPr>
      <t>+</t>
    </r>
  </si>
  <si>
    <r>
      <rPr>
        <b/>
        <sz val="12"/>
        <rFont val="Corbel"/>
        <family val="2"/>
      </rPr>
      <t>State</t>
    </r>
  </si>
  <si>
    <r>
      <rPr>
        <b/>
        <sz val="12"/>
        <rFont val="Corbel"/>
        <family val="2"/>
      </rPr>
      <t>PAYE</t>
    </r>
  </si>
  <si>
    <r>
      <rPr>
        <b/>
        <sz val="12"/>
        <rFont val="Corbel"/>
        <family val="2"/>
      </rPr>
      <t>Direct Assessment</t>
    </r>
  </si>
  <si>
    <r>
      <rPr>
        <b/>
        <sz val="12"/>
        <rFont val="Corbel"/>
        <family val="2"/>
      </rPr>
      <t>Road Tax</t>
    </r>
  </si>
  <si>
    <r>
      <rPr>
        <b/>
        <sz val="12"/>
        <rFont val="Corbel"/>
        <family val="2"/>
      </rPr>
      <t>Other Taxes</t>
    </r>
  </si>
  <si>
    <r>
      <rPr>
        <b/>
        <sz val="12"/>
        <rFont val="Corbel"/>
        <family val="2"/>
      </rPr>
      <t>Total Tax</t>
    </r>
  </si>
  <si>
    <r>
      <rPr>
        <b/>
        <sz val="12"/>
        <rFont val="Corbel"/>
        <family val="2"/>
      </rPr>
      <t>MDAs Revenue</t>
    </r>
  </si>
  <si>
    <t>TOTAL</t>
  </si>
  <si>
    <t>Share to Total</t>
  </si>
  <si>
    <t>2019 FULL YEAR IGR SHARE TO TOTAL</t>
  </si>
  <si>
    <t>2019 FULL YEAR IGR COLLECTIONS ACROSS ALL STATES AND FCT IN NAIRA (NGN)</t>
  </si>
  <si>
    <t>Total - IGR</t>
  </si>
  <si>
    <t>Percentage Share (%)</t>
  </si>
  <si>
    <t>2019 FIRST QUARTER IGR COLLECTION</t>
  </si>
  <si>
    <t>S/N</t>
  </si>
  <si>
    <t>Road Taxes</t>
  </si>
  <si>
    <t>2019 SECOND QUARTER IGR COLLECTION</t>
  </si>
  <si>
    <t>2019 THIRD QUARTER IGR COLLECTION</t>
  </si>
  <si>
    <t>2019 FOURTH QUARTER IGR COLLECTION</t>
  </si>
  <si>
    <t>Quarter 4</t>
  </si>
  <si>
    <t>(Q4 on Q3 2019) Growth %</t>
  </si>
  <si>
    <t>INTERNALLY GENERATED REVENUE OF STATES (q1 - q4)</t>
  </si>
  <si>
    <t>Total Tax 2019</t>
  </si>
  <si>
    <t>Quarter on Quarter Change</t>
  </si>
  <si>
    <t xml:space="preserve">Yr on Yr Change (Annual ) </t>
  </si>
  <si>
    <t xml:space="preserve"> 2018 on 2019 Growth %</t>
  </si>
  <si>
    <t>Yr on Yr Change (Quarterly)</t>
  </si>
  <si>
    <t>Q4 2018 on Q4 2019 Growth %</t>
  </si>
  <si>
    <t>Total IGR</t>
  </si>
  <si>
    <t>States</t>
  </si>
  <si>
    <t>FAAC</t>
  </si>
  <si>
    <t>IGR</t>
  </si>
  <si>
    <t>TOTAL REVENUE AVALABLE TO STATES IN 2019</t>
  </si>
  <si>
    <t>% Contribution to Total Revenue Available 2019</t>
  </si>
  <si>
    <t>2019 ON 2018</t>
  </si>
  <si>
    <t>FAAC 2019 (N)</t>
  </si>
  <si>
    <t>IGR 2019 (N)</t>
  </si>
  <si>
    <t>Total Revenue Available 2019 (N)</t>
  </si>
  <si>
    <t>Total Revenue Available 2018 (N)</t>
  </si>
  <si>
    <t>% Share of  Total FAAC 2019</t>
  </si>
  <si>
    <t>% Share of Total State IGR 2019</t>
  </si>
  <si>
    <t>Year on Year Growth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</si>
</sst>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&quot; &quot;#,##0.00&quot; &quot;;&quot;-&quot;#,##0.00&quot; &quot;;&quot; -&quot;00&quot; &quot;;&quot; &quot;@&quot; &quot;"/>
  </numFmts>
  <fonts count="4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1"/>
      <color rgb="FF000000"/>
      <name val="Calibri"/>
      <family val="2"/>
    </font>
    <font>
      <b/>
      <sz val="11"/>
      <color rgb="FF3F3F3F"/>
      <name val="Calibri"/>
      <family val="2"/>
    </font>
    <font>
      <sz val="8"/>
      <name val="Calibri"/>
      <family val="2"/>
      <scheme val="minor"/>
    </font>
    <font>
      <b/>
      <sz val="10"/>
      <color theme="1"/>
      <name val="Corbel"/>
      <family val="2"/>
    </font>
    <font>
      <sz val="10"/>
      <color theme="1"/>
      <name val="Corbel"/>
      <family val="2"/>
    </font>
    <font>
      <sz val="10"/>
      <name val="Corbel"/>
      <family val="2"/>
    </font>
    <font>
      <sz val="10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1"/>
      <color theme="1"/>
      <name val="Corbel"/>
      <family val="2"/>
    </font>
    <font>
      <b/>
      <sz val="12"/>
      <color theme="1"/>
      <name val="Corbel"/>
      <family val="2"/>
    </font>
    <font>
      <b/>
      <vertAlign val="superscript"/>
      <sz val="12"/>
      <color theme="1"/>
      <name val="Corbel"/>
      <family val="2"/>
    </font>
    <font>
      <b/>
      <sz val="14"/>
      <name val="Corbel"/>
      <family val="2"/>
    </font>
    <font>
      <sz val="12"/>
      <name val="Corbel"/>
      <family val="2"/>
    </font>
    <font>
      <b/>
      <sz val="12"/>
      <name val="Corbel"/>
      <family val="2"/>
    </font>
    <font>
      <sz val="11"/>
      <name val="Corbel"/>
      <family val="2"/>
    </font>
    <font>
      <b/>
      <sz val="11"/>
      <name val="Corbel"/>
      <family val="2"/>
    </font>
    <font>
      <b/>
      <sz val="10"/>
      <name val="Arial"/>
      <family val="2"/>
    </font>
    <font>
      <sz val="12"/>
      <name val="Tahoma"/>
      <family val="2"/>
    </font>
    <font>
      <sz val="10"/>
      <name val="Tahoma"/>
      <family val="2"/>
    </font>
    <font>
      <b/>
      <sz val="18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10"/>
      <color rgb="FFFF0000"/>
      <name val="Corbel"/>
      <family val="2"/>
    </font>
    <font>
      <sz val="10"/>
      <color rgb="FFFF0000"/>
      <name val="Corbel"/>
      <family val="2"/>
    </font>
    <font>
      <sz val="11"/>
      <color rgb="FFFF0000"/>
      <name val="Tahoma"/>
      <family val="2"/>
    </font>
    <font>
      <b/>
      <sz val="12"/>
      <color rgb="FFFF0000"/>
      <name val="Corbel"/>
      <family val="2"/>
    </font>
    <font>
      <b/>
      <sz val="11"/>
      <color rgb="FFFF0000"/>
      <name val="Corbe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C00000"/>
      <name val="Corbel"/>
      <family val="2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orbel"/>
      <family val="2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C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-0.499984740745262"/>
      </top>
      <bottom/>
      <diagonal/>
    </border>
  </borders>
  <cellStyleXfs count="10">
    <xf numFmtId="0" fontId="0" fillId="0" borderId="0"/>
    <xf numFmtId="0" fontId="1" fillId="2" borderId="1" applyNumberFormat="0" applyAlignment="0" applyProtection="0"/>
    <xf numFmtId="43" fontId="4" fillId="0" borderId="0" applyFont="0" applyFill="0" applyBorder="0" applyAlignment="0" applyProtection="0"/>
    <xf numFmtId="0" fontId="6" fillId="0" borderId="0"/>
    <xf numFmtId="0" fontId="7" fillId="4" borderId="1" applyNumberFormat="0" applyAlignment="0" applyProtection="0"/>
    <xf numFmtId="0" fontId="13" fillId="0" borderId="0"/>
    <xf numFmtId="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5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2" fillId="5" borderId="0" xfId="0" applyFont="1" applyFill="1"/>
    <xf numFmtId="0" fontId="2" fillId="6" borderId="0" xfId="0" applyFont="1" applyFill="1"/>
    <xf numFmtId="0" fontId="10" fillId="0" borderId="0" xfId="0" applyFont="1"/>
    <xf numFmtId="43" fontId="9" fillId="3" borderId="2" xfId="2" applyFont="1" applyFill="1" applyBorder="1"/>
    <xf numFmtId="43" fontId="10" fillId="0" borderId="2" xfId="2" applyFont="1" applyBorder="1"/>
    <xf numFmtId="4" fontId="10" fillId="0" borderId="2" xfId="0" applyNumberFormat="1" applyFont="1" applyBorder="1"/>
    <xf numFmtId="43" fontId="10" fillId="6" borderId="2" xfId="2" applyFont="1" applyFill="1" applyBorder="1"/>
    <xf numFmtId="4" fontId="10" fillId="6" borderId="2" xfId="0" applyNumberFormat="1" applyFont="1" applyFill="1" applyBorder="1"/>
    <xf numFmtId="4" fontId="9" fillId="3" borderId="2" xfId="0" applyNumberFormat="1" applyFont="1" applyFill="1" applyBorder="1"/>
    <xf numFmtId="0" fontId="3" fillId="0" borderId="0" xfId="0" applyFont="1" applyAlignment="1">
      <alignment horizontal="center"/>
    </xf>
    <xf numFmtId="43" fontId="9" fillId="3" borderId="2" xfId="2" applyFont="1" applyFill="1" applyBorder="1" applyAlignment="1">
      <alignment horizontal="center"/>
    </xf>
    <xf numFmtId="4" fontId="11" fillId="0" borderId="2" xfId="0" applyNumberFormat="1" applyFont="1" applyFill="1" applyBorder="1"/>
    <xf numFmtId="43" fontId="12" fillId="0" borderId="0" xfId="2" applyFont="1"/>
    <xf numFmtId="0" fontId="14" fillId="0" borderId="0" xfId="0" applyFont="1"/>
    <xf numFmtId="0" fontId="15" fillId="0" borderId="0" xfId="0" applyFont="1"/>
    <xf numFmtId="43" fontId="15" fillId="0" borderId="0" xfId="2" applyFont="1"/>
    <xf numFmtId="0" fontId="11" fillId="0" borderId="2" xfId="1" applyFont="1" applyFill="1" applyBorder="1"/>
    <xf numFmtId="43" fontId="10" fillId="0" borderId="5" xfId="2" applyFont="1" applyBorder="1"/>
    <xf numFmtId="43" fontId="11" fillId="0" borderId="2" xfId="2" applyFont="1" applyFill="1" applyBorder="1"/>
    <xf numFmtId="43" fontId="10" fillId="0" borderId="2" xfId="2" applyFont="1" applyFill="1" applyBorder="1"/>
    <xf numFmtId="0" fontId="9" fillId="7" borderId="6" xfId="0" applyFont="1" applyFill="1" applyBorder="1"/>
    <xf numFmtId="43" fontId="9" fillId="7" borderId="6" xfId="2" applyFont="1" applyFill="1" applyBorder="1"/>
    <xf numFmtId="43" fontId="9" fillId="7" borderId="7" xfId="2" applyFont="1" applyFill="1" applyBorder="1"/>
    <xf numFmtId="0" fontId="16" fillId="7" borderId="2" xfId="0" applyFont="1" applyFill="1" applyBorder="1" applyAlignment="1">
      <alignment horizontal="right"/>
    </xf>
    <xf numFmtId="0" fontId="16" fillId="7" borderId="2" xfId="0" applyFont="1" applyFill="1" applyBorder="1"/>
    <xf numFmtId="43" fontId="16" fillId="7" borderId="2" xfId="2" applyFont="1" applyFill="1" applyBorder="1" applyAlignment="1">
      <alignment horizontal="right"/>
    </xf>
    <xf numFmtId="43" fontId="16" fillId="7" borderId="5" xfId="2" applyFont="1" applyFill="1" applyBorder="1" applyAlignment="1">
      <alignment horizontal="right"/>
    </xf>
    <xf numFmtId="2" fontId="10" fillId="0" borderId="2" xfId="0" applyNumberFormat="1" applyFont="1" applyBorder="1"/>
    <xf numFmtId="43" fontId="9" fillId="3" borderId="2" xfId="2" applyFont="1" applyFill="1" applyBorder="1" applyAlignment="1">
      <alignment horizontal="center" wrapText="1"/>
    </xf>
    <xf numFmtId="43" fontId="11" fillId="6" borderId="2" xfId="2" applyFont="1" applyFill="1" applyBorder="1"/>
    <xf numFmtId="43" fontId="10" fillId="6" borderId="5" xfId="2" applyFont="1" applyFill="1" applyBorder="1"/>
    <xf numFmtId="0" fontId="13" fillId="0" borderId="0" xfId="5"/>
    <xf numFmtId="0" fontId="20" fillId="3" borderId="2" xfId="5" applyFont="1" applyFill="1" applyBorder="1" applyAlignment="1">
      <alignment horizontal="center"/>
    </xf>
    <xf numFmtId="0" fontId="22" fillId="0" borderId="2" xfId="5" applyFont="1" applyBorder="1" applyAlignment="1">
      <alignment horizontal="left" indent="1"/>
    </xf>
    <xf numFmtId="4" fontId="23" fillId="0" borderId="2" xfId="5" applyNumberFormat="1" applyFont="1" applyBorder="1" applyAlignment="1">
      <alignment horizontal="right"/>
    </xf>
    <xf numFmtId="0" fontId="21" fillId="3" borderId="2" xfId="5" applyFont="1" applyFill="1" applyBorder="1" applyAlignment="1">
      <alignment horizontal="center"/>
    </xf>
    <xf numFmtId="43" fontId="25" fillId="0" borderId="2" xfId="0" applyNumberFormat="1" applyFont="1" applyBorder="1"/>
    <xf numFmtId="43" fontId="13" fillId="0" borderId="0" xfId="5" applyNumberFormat="1"/>
    <xf numFmtId="43" fontId="26" fillId="0" borderId="2" xfId="2" applyFont="1" applyBorder="1"/>
    <xf numFmtId="0" fontId="20" fillId="3" borderId="11" xfId="5" applyFont="1" applyFill="1" applyBorder="1" applyAlignment="1">
      <alignment horizontal="center"/>
    </xf>
    <xf numFmtId="0" fontId="22" fillId="0" borderId="11" xfId="5" applyFont="1" applyBorder="1" applyAlignment="1">
      <alignment horizontal="left" indent="1"/>
    </xf>
    <xf numFmtId="0" fontId="22" fillId="0" borderId="13" xfId="5" applyFont="1" applyBorder="1" applyAlignment="1">
      <alignment horizontal="left" indent="1"/>
    </xf>
    <xf numFmtId="43" fontId="26" fillId="0" borderId="3" xfId="2" applyFont="1" applyBorder="1"/>
    <xf numFmtId="0" fontId="25" fillId="0" borderId="15" xfId="0" applyFont="1" applyBorder="1"/>
    <xf numFmtId="0" fontId="25" fillId="0" borderId="16" xfId="0" applyFont="1" applyBorder="1"/>
    <xf numFmtId="0" fontId="25" fillId="0" borderId="17" xfId="0" applyFont="1" applyBorder="1"/>
    <xf numFmtId="0" fontId="25" fillId="0" borderId="0" xfId="0" applyFont="1"/>
    <xf numFmtId="0" fontId="25" fillId="0" borderId="18" xfId="0" applyFont="1" applyBorder="1"/>
    <xf numFmtId="0" fontId="25" fillId="0" borderId="19" xfId="0" applyFont="1" applyBorder="1"/>
    <xf numFmtId="0" fontId="27" fillId="0" borderId="0" xfId="0" applyFont="1"/>
    <xf numFmtId="4" fontId="28" fillId="8" borderId="2" xfId="3" applyNumberFormat="1" applyFont="1" applyFill="1" applyBorder="1" applyAlignment="1">
      <alignment horizontal="center" vertical="center"/>
    </xf>
    <xf numFmtId="43" fontId="28" fillId="8" borderId="2" xfId="2" applyFont="1" applyFill="1" applyBorder="1" applyAlignment="1">
      <alignment vertical="center" wrapText="1"/>
    </xf>
    <xf numFmtId="43" fontId="28" fillId="8" borderId="2" xfId="2" applyFont="1" applyFill="1" applyBorder="1" applyAlignment="1">
      <alignment horizontal="right" vertical="center" wrapText="1"/>
    </xf>
    <xf numFmtId="0" fontId="28" fillId="0" borderId="0" xfId="0" applyFont="1"/>
    <xf numFmtId="1" fontId="25" fillId="0" borderId="2" xfId="3" applyNumberFormat="1" applyFont="1" applyBorder="1" applyAlignment="1">
      <alignment horizontal="right" indent="1"/>
    </xf>
    <xf numFmtId="43" fontId="25" fillId="0" borderId="2" xfId="2" applyFont="1" applyFill="1" applyBorder="1"/>
    <xf numFmtId="165" fontId="25" fillId="0" borderId="2" xfId="8" applyFont="1" applyFill="1" applyBorder="1"/>
    <xf numFmtId="4" fontId="25" fillId="0" borderId="2" xfId="8" applyNumberFormat="1" applyFont="1" applyFill="1" applyBorder="1"/>
    <xf numFmtId="4" fontId="25" fillId="0" borderId="2" xfId="0" applyNumberFormat="1" applyFont="1" applyBorder="1"/>
    <xf numFmtId="4" fontId="25" fillId="0" borderId="2" xfId="8" applyNumberFormat="1" applyFont="1" applyFill="1" applyBorder="1" applyAlignment="1">
      <alignment horizontal="right"/>
    </xf>
    <xf numFmtId="0" fontId="29" fillId="8" borderId="2" xfId="0" applyFont="1" applyFill="1" applyBorder="1"/>
    <xf numFmtId="43" fontId="29" fillId="8" borderId="2" xfId="2" applyFont="1" applyFill="1" applyBorder="1"/>
    <xf numFmtId="43" fontId="28" fillId="0" borderId="0" xfId="2" applyFont="1" applyFill="1" applyBorder="1"/>
    <xf numFmtId="43" fontId="25" fillId="0" borderId="0" xfId="2" applyFont="1" applyFill="1" applyBorder="1"/>
    <xf numFmtId="165" fontId="25" fillId="0" borderId="0" xfId="0" applyNumberFormat="1" applyFont="1"/>
    <xf numFmtId="4" fontId="25" fillId="0" borderId="0" xfId="0" applyNumberFormat="1" applyFont="1"/>
    <xf numFmtId="43" fontId="25" fillId="0" borderId="0" xfId="0" applyNumberFormat="1" applyFont="1"/>
    <xf numFmtId="0" fontId="17" fillId="0" borderId="2" xfId="0" applyFont="1" applyBorder="1" applyAlignment="1">
      <alignment horizontal="center" vertical="center"/>
    </xf>
    <xf numFmtId="43" fontId="30" fillId="3" borderId="2" xfId="2" applyFont="1" applyFill="1" applyBorder="1" applyAlignment="1">
      <alignment horizontal="center"/>
    </xf>
    <xf numFmtId="43" fontId="31" fillId="0" borderId="2" xfId="2" applyFont="1" applyBorder="1"/>
    <xf numFmtId="43" fontId="31" fillId="6" borderId="2" xfId="2" applyFont="1" applyFill="1" applyBorder="1"/>
    <xf numFmtId="43" fontId="31" fillId="0" borderId="2" xfId="2" applyFont="1" applyFill="1" applyBorder="1"/>
    <xf numFmtId="0" fontId="31" fillId="0" borderId="0" xfId="0" applyFont="1"/>
    <xf numFmtId="0" fontId="32" fillId="0" borderId="0" xfId="0" applyFont="1"/>
    <xf numFmtId="43" fontId="9" fillId="3" borderId="2" xfId="2" applyFont="1" applyFill="1" applyBorder="1" applyAlignment="1">
      <alignment horizontal="center" vertical="center" wrapText="1"/>
    </xf>
    <xf numFmtId="2" fontId="10" fillId="0" borderId="2" xfId="7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2" fontId="10" fillId="0" borderId="2" xfId="0" applyNumberFormat="1" applyFont="1" applyBorder="1" applyAlignment="1">
      <alignment vertical="center"/>
    </xf>
    <xf numFmtId="0" fontId="33" fillId="3" borderId="2" xfId="5" applyFont="1" applyFill="1" applyBorder="1" applyAlignment="1">
      <alignment horizontal="center"/>
    </xf>
    <xf numFmtId="4" fontId="34" fillId="0" borderId="2" xfId="5" applyNumberFormat="1" applyFont="1" applyBorder="1" applyAlignment="1">
      <alignment horizontal="right"/>
    </xf>
    <xf numFmtId="0" fontId="35" fillId="0" borderId="0" xfId="5" applyFont="1"/>
    <xf numFmtId="0" fontId="38" fillId="0" borderId="0" xfId="0" applyFont="1" applyAlignment="1">
      <alignment horizontal="center"/>
    </xf>
    <xf numFmtId="43" fontId="10" fillId="0" borderId="2" xfId="9" applyFont="1" applyBorder="1"/>
    <xf numFmtId="164" fontId="0" fillId="0" borderId="2" xfId="0" applyNumberFormat="1" applyBorder="1"/>
    <xf numFmtId="43" fontId="31" fillId="0" borderId="2" xfId="9" applyFont="1" applyBorder="1"/>
    <xf numFmtId="43" fontId="0" fillId="0" borderId="2" xfId="0" applyNumberFormat="1" applyBorder="1"/>
    <xf numFmtId="10" fontId="0" fillId="0" borderId="2" xfId="7" applyNumberFormat="1" applyFont="1" applyBorder="1"/>
    <xf numFmtId="4" fontId="39" fillId="9" borderId="2" xfId="0" applyNumberFormat="1" applyFont="1" applyFill="1" applyBorder="1" applyAlignment="1">
      <alignment horizontal="center"/>
    </xf>
    <xf numFmtId="43" fontId="10" fillId="6" borderId="2" xfId="9" applyFont="1" applyFill="1" applyBorder="1"/>
    <xf numFmtId="43" fontId="11" fillId="0" borderId="2" xfId="9" applyFont="1" applyFill="1" applyBorder="1"/>
    <xf numFmtId="10" fontId="0" fillId="0" borderId="2" xfId="7" applyNumberFormat="1" applyFont="1" applyBorder="1" applyAlignment="1">
      <alignment horizontal="right" indent="1"/>
    </xf>
    <xf numFmtId="4" fontId="39" fillId="0" borderId="2" xfId="0" applyNumberFormat="1" applyFont="1" applyBorder="1" applyAlignment="1">
      <alignment horizontal="center"/>
    </xf>
    <xf numFmtId="0" fontId="40" fillId="0" borderId="23" xfId="0" applyFont="1" applyBorder="1"/>
    <xf numFmtId="164" fontId="36" fillId="0" borderId="0" xfId="0" applyNumberFormat="1" applyFont="1"/>
    <xf numFmtId="10" fontId="0" fillId="0" borderId="0" xfId="7" applyNumberFormat="1" applyFont="1"/>
    <xf numFmtId="0" fontId="36" fillId="0" borderId="0" xfId="0" applyFont="1" applyAlignment="1">
      <alignment horizontal="center"/>
    </xf>
    <xf numFmtId="0" fontId="41" fillId="11" borderId="0" xfId="0" applyFont="1" applyFill="1" applyAlignment="1">
      <alignment horizontal="center" vertical="center"/>
    </xf>
    <xf numFmtId="10" fontId="41" fillId="11" borderId="0" xfId="7" applyNumberFormat="1" applyFont="1" applyFill="1" applyAlignment="1">
      <alignment vertical="center"/>
    </xf>
    <xf numFmtId="0" fontId="0" fillId="0" borderId="26" xfId="0" applyBorder="1"/>
    <xf numFmtId="0" fontId="41" fillId="11" borderId="0" xfId="0" applyFont="1" applyFill="1" applyAlignment="1">
      <alignment vertical="center"/>
    </xf>
    <xf numFmtId="164" fontId="3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7" fillId="0" borderId="22" xfId="0" applyFont="1" applyBorder="1" applyAlignment="1">
      <alignment horizontal="left"/>
    </xf>
    <xf numFmtId="4" fontId="2" fillId="0" borderId="0" xfId="0" applyNumberFormat="1" applyFont="1"/>
    <xf numFmtId="43" fontId="2" fillId="0" borderId="0" xfId="2" applyFont="1"/>
    <xf numFmtId="43" fontId="3" fillId="0" borderId="0" xfId="2" applyFont="1" applyAlignment="1">
      <alignment horizontal="center"/>
    </xf>
    <xf numFmtId="43" fontId="2" fillId="6" borderId="0" xfId="2" applyFont="1" applyFill="1"/>
    <xf numFmtId="43" fontId="2" fillId="5" borderId="0" xfId="2" applyFont="1" applyFill="1"/>
    <xf numFmtId="43" fontId="5" fillId="0" borderId="0" xfId="2" applyFont="1"/>
    <xf numFmtId="43" fontId="0" fillId="0" borderId="0" xfId="2" applyFont="1"/>
    <xf numFmtId="43" fontId="10" fillId="5" borderId="2" xfId="2" applyFont="1" applyFill="1" applyBorder="1"/>
    <xf numFmtId="43" fontId="31" fillId="5" borderId="2" xfId="2" applyFont="1" applyFill="1" applyBorder="1"/>
    <xf numFmtId="43" fontId="25" fillId="5" borderId="2" xfId="2" applyFont="1" applyFill="1" applyBorder="1"/>
    <xf numFmtId="165" fontId="25" fillId="5" borderId="2" xfId="8" applyFont="1" applyFill="1" applyBorder="1"/>
    <xf numFmtId="43" fontId="25" fillId="5" borderId="2" xfId="0" applyNumberFormat="1" applyFont="1" applyFill="1" applyBorder="1"/>
    <xf numFmtId="43" fontId="13" fillId="0" borderId="0" xfId="2" applyFont="1"/>
    <xf numFmtId="43" fontId="13" fillId="5" borderId="0" xfId="2" applyFont="1" applyFill="1"/>
    <xf numFmtId="4" fontId="23" fillId="5" borderId="2" xfId="5" applyNumberFormat="1" applyFont="1" applyFill="1" applyBorder="1" applyAlignment="1">
      <alignment horizontal="right"/>
    </xf>
    <xf numFmtId="4" fontId="34" fillId="5" borderId="2" xfId="5" applyNumberFormat="1" applyFont="1" applyFill="1" applyBorder="1" applyAlignment="1">
      <alignment horizontal="right"/>
    </xf>
    <xf numFmtId="2" fontId="24" fillId="5" borderId="2" xfId="5" applyNumberFormat="1" applyFont="1" applyFill="1" applyBorder="1"/>
    <xf numFmtId="0" fontId="24" fillId="5" borderId="2" xfId="5" applyFont="1" applyFill="1" applyBorder="1" applyAlignment="1">
      <alignment vertical="center"/>
    </xf>
    <xf numFmtId="4" fontId="24" fillId="5" borderId="2" xfId="5" applyNumberFormat="1" applyFont="1" applyFill="1" applyBorder="1"/>
    <xf numFmtId="2" fontId="13" fillId="0" borderId="0" xfId="5" applyNumberFormat="1"/>
    <xf numFmtId="2" fontId="24" fillId="5" borderId="12" xfId="5" applyNumberFormat="1" applyFont="1" applyFill="1" applyBorder="1"/>
    <xf numFmtId="2" fontId="24" fillId="5" borderId="14" xfId="5" applyNumberFormat="1" applyFont="1" applyFill="1" applyBorder="1"/>
    <xf numFmtId="43" fontId="26" fillId="5" borderId="2" xfId="2" applyFont="1" applyFill="1" applyBorder="1"/>
    <xf numFmtId="43" fontId="31" fillId="5" borderId="2" xfId="9" applyFont="1" applyFill="1" applyBorder="1"/>
    <xf numFmtId="43" fontId="0" fillId="5" borderId="2" xfId="0" applyNumberFormat="1" applyFill="1" applyBorder="1"/>
    <xf numFmtId="10" fontId="0" fillId="5" borderId="2" xfId="7" applyNumberFormat="1" applyFont="1" applyFill="1" applyBorder="1"/>
    <xf numFmtId="10" fontId="0" fillId="5" borderId="2" xfId="7" applyNumberFormat="1" applyFont="1" applyFill="1" applyBorder="1" applyAlignment="1">
      <alignment horizontal="right"/>
    </xf>
    <xf numFmtId="164" fontId="36" fillId="5" borderId="0" xfId="0" applyNumberFormat="1" applyFont="1" applyFill="1"/>
    <xf numFmtId="43" fontId="25" fillId="0" borderId="0" xfId="2" applyFont="1"/>
    <xf numFmtId="43" fontId="29" fillId="5" borderId="2" xfId="2" applyFont="1" applyFill="1" applyBorder="1"/>
    <xf numFmtId="0" fontId="27" fillId="0" borderId="20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19" fillId="0" borderId="4" xfId="5" applyFont="1" applyBorder="1" applyAlignment="1">
      <alignment horizontal="center" vertical="center"/>
    </xf>
    <xf numFmtId="0" fontId="19" fillId="0" borderId="8" xfId="5" applyFont="1" applyBorder="1" applyAlignment="1">
      <alignment horizontal="center" vertical="center"/>
    </xf>
    <xf numFmtId="0" fontId="19" fillId="0" borderId="9" xfId="5" applyFont="1" applyBorder="1" applyAlignment="1">
      <alignment horizontal="center" vertical="center"/>
    </xf>
    <xf numFmtId="0" fontId="19" fillId="0" borderId="10" xfId="5" applyFont="1" applyBorder="1" applyAlignment="1">
      <alignment horizontal="center" vertical="center"/>
    </xf>
    <xf numFmtId="0" fontId="42" fillId="10" borderId="0" xfId="0" applyFont="1" applyFill="1" applyAlignment="1">
      <alignment horizontal="center"/>
    </xf>
    <xf numFmtId="0" fontId="41" fillId="11" borderId="24" xfId="0" applyFont="1" applyFill="1" applyBorder="1" applyAlignment="1">
      <alignment horizontal="center" vertical="center" wrapText="1"/>
    </xf>
    <xf numFmtId="0" fontId="41" fillId="11" borderId="25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/>
    </xf>
    <xf numFmtId="0" fontId="15" fillId="0" borderId="0" xfId="0" applyFont="1" applyAlignment="1">
      <alignment horizontal="left" vertical="top" wrapText="1"/>
    </xf>
    <xf numFmtId="2" fontId="10" fillId="5" borderId="2" xfId="7" applyNumberFormat="1" applyFont="1" applyFill="1" applyBorder="1" applyAlignment="1">
      <alignment vertical="center"/>
    </xf>
    <xf numFmtId="2" fontId="10" fillId="5" borderId="2" xfId="0" applyNumberFormat="1" applyFont="1" applyFill="1" applyBorder="1"/>
    <xf numFmtId="2" fontId="10" fillId="5" borderId="2" xfId="0" applyNumberFormat="1" applyFont="1" applyFill="1" applyBorder="1" applyAlignment="1">
      <alignment vertical="center"/>
    </xf>
    <xf numFmtId="4" fontId="30" fillId="5" borderId="2" xfId="0" applyNumberFormat="1" applyFont="1" applyFill="1" applyBorder="1"/>
    <xf numFmtId="4" fontId="9" fillId="5" borderId="2" xfId="0" applyNumberFormat="1" applyFont="1" applyFill="1" applyBorder="1" applyAlignment="1">
      <alignment vertical="center"/>
    </xf>
    <xf numFmtId="0" fontId="24" fillId="5" borderId="2" xfId="5" applyFont="1" applyFill="1" applyBorder="1"/>
    <xf numFmtId="0" fontId="21" fillId="5" borderId="2" xfId="5" applyFont="1" applyFill="1" applyBorder="1" applyAlignment="1">
      <alignment horizontal="center"/>
    </xf>
    <xf numFmtId="10" fontId="43" fillId="5" borderId="0" xfId="7" applyNumberFormat="1" applyFont="1" applyFill="1" applyAlignment="1">
      <alignment vertical="center"/>
    </xf>
    <xf numFmtId="4" fontId="9" fillId="5" borderId="2" xfId="0" applyNumberFormat="1" applyFont="1" applyFill="1" applyBorder="1"/>
  </cellXfs>
  <cellStyles count="10">
    <cellStyle name="Comma" xfId="2" builtinId="3"/>
    <cellStyle name="Comma 2" xfId="6" xr:uid="{62680DD6-BB78-4705-92E7-A7CC563356BF}"/>
    <cellStyle name="Comma 2 2" xfId="8" xr:uid="{C4E6BAC2-A3C1-4870-87C4-76399DB33C63}"/>
    <cellStyle name="Comma 3" xfId="9" xr:uid="{23AAB0A6-B5EB-4508-8CE0-78703C00C127}"/>
    <cellStyle name="Normal" xfId="0" builtinId="0"/>
    <cellStyle name="Normal 2" xfId="3" xr:uid="{291DCF9B-7E46-40B4-9A1E-8004BD3B6C77}"/>
    <cellStyle name="Normal 2 2" xfId="5" xr:uid="{D81597C9-88C2-41CB-903B-522DF6184589}"/>
    <cellStyle name="Output" xfId="1" builtinId="21"/>
    <cellStyle name="Output 2" xfId="4" xr:uid="{3244C53A-68B3-4CB3-948C-0EAB701EC83D}"/>
    <cellStyle name="Percent" xfId="7" builtinId="5"/>
  </cellStyles>
  <dxfs count="0"/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'q4 2019 dissagregated'!$B$5</c:f>
              <c:strCache>
                <c:ptCount val="1"/>
                <c:pt idx="0">
                  <c:v> Abia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712-4D63-8BA9-2652A03112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712-4D63-8BA9-2652A031125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712-4D63-8BA9-2652A031125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712-4D63-8BA9-2652A031125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712-4D63-8BA9-2652A03112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('q4 2019 dissagregated'!$C$4:$F$4,'q4 2019 dissagregated'!$H$4)</c:f>
              <c:strCache>
                <c:ptCount val="5"/>
                <c:pt idx="0">
                  <c:v> PAYE </c:v>
                </c:pt>
                <c:pt idx="1">
                  <c:v> Direct Assessment </c:v>
                </c:pt>
                <c:pt idx="2">
                  <c:v> Road Taxes </c:v>
                </c:pt>
                <c:pt idx="3">
                  <c:v> Other Taxes </c:v>
                </c:pt>
                <c:pt idx="4">
                  <c:v> MDAs Revenue </c:v>
                </c:pt>
              </c:strCache>
            </c:strRef>
          </c:cat>
          <c:val>
            <c:numRef>
              <c:f>('q4 2019 dissagregated'!$C$5:$F$5,'q4 2019 dissagregated'!$H$5)</c:f>
              <c:numCache>
                <c:formatCode>" "#,##0.00" ";"-"#,##0.00" ";" -"00" ";" "@" "</c:formatCode>
                <c:ptCount val="5"/>
                <c:pt idx="0">
                  <c:v>1078584551.71</c:v>
                </c:pt>
                <c:pt idx="1">
                  <c:v>130102985.86</c:v>
                </c:pt>
                <c:pt idx="2">
                  <c:v>134951550</c:v>
                </c:pt>
                <c:pt idx="3">
                  <c:v>860016991.28999996</c:v>
                </c:pt>
                <c:pt idx="4">
                  <c:v>1957245953.1500001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4-4D41-9D75-60BD03C48E8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666666666666664E-2"/>
          <c:y val="0.17374999999999999"/>
          <c:w val="0.93888888888888888"/>
          <c:h val="0.66016149023038784"/>
        </c:manualLayout>
      </c:layout>
      <c:pie3DChart>
        <c:varyColors val="1"/>
        <c:ser>
          <c:idx val="0"/>
          <c:order val="0"/>
          <c:tx>
            <c:strRef>
              <c:f>'2019 FY disaggregated'!$A$3</c:f>
              <c:strCache>
                <c:ptCount val="1"/>
                <c:pt idx="0">
                  <c:v>Abia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074-4362-B567-34A05AF61AA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074-4362-B567-34A05AF61AA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074-4362-B567-34A05AF61AA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074-4362-B567-34A05AF61AA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074-4362-B567-34A05AF61A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'2019 FY disaggregated'!$B$2:$E$2</c:f>
              <c:strCache>
                <c:ptCount val="4"/>
                <c:pt idx="0">
                  <c:v>PAYE</c:v>
                </c:pt>
                <c:pt idx="1">
                  <c:v>Direct Assessment</c:v>
                </c:pt>
                <c:pt idx="2">
                  <c:v>Road Tax</c:v>
                </c:pt>
                <c:pt idx="3">
                  <c:v>Other Taxes</c:v>
                </c:pt>
              </c:strCache>
            </c:strRef>
          </c:cat>
          <c:val>
            <c:numRef>
              <c:f>('2019 FY disaggregated'!$B$3:$E$3,'2019 FY disaggregated'!$G$3)</c:f>
              <c:numCache>
                <c:formatCode>_(* #,##0.00_);_(* \(#,##0.00\);_(* "-"??_);_(@_)</c:formatCode>
                <c:ptCount val="5"/>
                <c:pt idx="0">
                  <c:v>5905155132.1499996</c:v>
                </c:pt>
                <c:pt idx="1">
                  <c:v>465883488.65000004</c:v>
                </c:pt>
                <c:pt idx="2">
                  <c:v>425906571.16000003</c:v>
                </c:pt>
                <c:pt idx="3">
                  <c:v>2170964181.7799997</c:v>
                </c:pt>
                <c:pt idx="4">
                  <c:v>5801398284.8199997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9-4764-89D4-CF18E1587B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222250</xdr:colOff>
      <xdr:row>1</xdr:row>
      <xdr:rowOff>1587</xdr:rowOff>
    </xdr:from>
    <xdr:to>
      <xdr:col>15</xdr:col>
      <xdr:colOff>222250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E9A59-1D69-4AD1-9F20-86C2C4C70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148828</xdr:colOff>
      <xdr:row>32</xdr:row>
      <xdr:rowOff>182165</xdr:rowOff>
    </xdr:from>
    <xdr:to>
      <xdr:col>23</xdr:col>
      <xdr:colOff>470297</xdr:colOff>
      <xdr:row>47</xdr:row>
      <xdr:rowOff>151209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FD850-96BD-4501-915E-0DEFBC8F6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9933-E12F-40F6-AED5-EC0E0405AC53}">
  <sheetPr>
    <tabColor rgb="FFFF0000"/>
  </sheetPr>
  <dimension ref="A1:Q42"/>
  <sheetViews>
    <sheetView view="pageBreakPreview" zoomScale="90" zoomScaleNormal="70" zoomScaleSheetLayoutView="90" workbookViewId="0">
      <pane xSplit="1" ySplit="3" topLeftCell="B25" activePane="bottomRight" state="frozen"/>
      <selection pane="topRight" activeCell="B1" sqref="B1"/>
      <selection pane="bottomLeft" activeCell="A3" sqref="A3"/>
      <selection pane="bottomRight" activeCell="D41" sqref="D41"/>
    </sheetView>
  </sheetViews>
  <sheetFormatPr defaultColWidth="8.85546875" defaultRowHeight="15" x14ac:dyDescent="0.25"/>
  <cols>
    <col min="1" max="1" width="13" style="1" bestFit="1" customWidth="1"/>
    <col min="2" max="4" width="26.5703125" style="1" bestFit="1" customWidth="1"/>
    <col min="5" max="5" width="26.5703125" style="77" bestFit="1" customWidth="1"/>
    <col min="6" max="6" width="26.5703125" style="77" customWidth="1"/>
    <col min="7" max="7" width="21" style="81" customWidth="1"/>
    <col min="8" max="8" width="23.140625" style="1" customWidth="1"/>
    <col min="9" max="9" width="19.42578125" style="81" customWidth="1"/>
    <col min="10" max="10" width="26.7109375" style="114" bestFit="1" customWidth="1"/>
    <col min="11" max="13" width="26.7109375" style="109" bestFit="1" customWidth="1"/>
    <col min="14" max="16" width="8.85546875" style="1"/>
    <col min="17" max="17" width="16.5703125" style="1" bestFit="1" customWidth="1"/>
    <col min="18" max="16384" width="8.85546875" style="1"/>
  </cols>
  <sheetData>
    <row r="1" spans="1:17" ht="22.5" customHeight="1" x14ac:dyDescent="0.2">
      <c r="A1" s="71" t="s">
        <v>78</v>
      </c>
      <c r="B1" s="71"/>
      <c r="C1" s="71"/>
      <c r="D1" s="71"/>
      <c r="E1" s="71"/>
      <c r="F1" s="71"/>
      <c r="G1" s="71"/>
      <c r="I1" s="71"/>
      <c r="J1" s="109"/>
    </row>
    <row r="2" spans="1:17" ht="22.5" customHeight="1" x14ac:dyDescent="0.2">
      <c r="A2" s="71"/>
      <c r="B2" s="71"/>
      <c r="C2" s="71"/>
      <c r="D2" s="71"/>
      <c r="E2" s="71"/>
      <c r="F2" s="71"/>
      <c r="G2" s="78" t="s">
        <v>81</v>
      </c>
      <c r="H2" s="32" t="s">
        <v>83</v>
      </c>
      <c r="I2" s="78" t="s">
        <v>80</v>
      </c>
      <c r="J2" s="109"/>
    </row>
    <row r="3" spans="1:17" s="13" customFormat="1" ht="27" customHeight="1" x14ac:dyDescent="0.2">
      <c r="A3" s="14" t="s">
        <v>0</v>
      </c>
      <c r="B3" s="14" t="s">
        <v>44</v>
      </c>
      <c r="C3" s="14" t="s">
        <v>45</v>
      </c>
      <c r="D3" s="14" t="s">
        <v>46</v>
      </c>
      <c r="E3" s="72" t="s">
        <v>76</v>
      </c>
      <c r="F3" s="72" t="s">
        <v>79</v>
      </c>
      <c r="G3" s="78" t="s">
        <v>82</v>
      </c>
      <c r="H3" s="32" t="s">
        <v>84</v>
      </c>
      <c r="I3" s="78" t="s">
        <v>77</v>
      </c>
      <c r="J3" s="110"/>
      <c r="K3" s="110"/>
      <c r="L3" s="110"/>
      <c r="M3" s="110"/>
    </row>
    <row r="4" spans="1:17" ht="14.25" x14ac:dyDescent="0.2">
      <c r="A4" s="8" t="s">
        <v>2</v>
      </c>
      <c r="B4" s="9">
        <v>4059982019.8599997</v>
      </c>
      <c r="C4" s="8">
        <v>3852614312.1900001</v>
      </c>
      <c r="D4" s="8">
        <v>2695809294.5</v>
      </c>
      <c r="E4" s="73">
        <v>4160902032.0099998</v>
      </c>
      <c r="F4" s="73">
        <f>SUM(B4:E4)</f>
        <v>14769307658.559999</v>
      </c>
      <c r="G4" s="79">
        <f>(F4-'Q1-Q4 2018 dissagrgated'!F3)/'Q1-Q4 2018 dissagrgated'!F3*100</f>
        <v>-0.4421787087486026</v>
      </c>
      <c r="H4" s="31">
        <f>(E4-'Q1-Q4 2018 dissagrgated'!E3)/'Q1-Q4 2018 dissagrgated'!E3*100</f>
        <v>-13.807799178952573</v>
      </c>
      <c r="I4" s="82">
        <f>(E4-D4)/D4*100</f>
        <v>54.347046747671925</v>
      </c>
      <c r="J4" s="109">
        <v>4059982019.8599997</v>
      </c>
      <c r="K4" s="109">
        <v>3852614312.1900001</v>
      </c>
      <c r="L4" s="109">
        <v>2695809294.5</v>
      </c>
      <c r="M4" s="109">
        <v>4160902032.0099998</v>
      </c>
      <c r="N4" s="108">
        <f>B4-J4</f>
        <v>0</v>
      </c>
      <c r="O4" s="108">
        <f t="shared" ref="O4:Q4" si="0">C4-K4</f>
        <v>0</v>
      </c>
      <c r="P4" s="108">
        <f t="shared" si="0"/>
        <v>0</v>
      </c>
      <c r="Q4" s="108">
        <f t="shared" si="0"/>
        <v>0</v>
      </c>
    </row>
    <row r="5" spans="1:17" ht="14.25" x14ac:dyDescent="0.2">
      <c r="A5" s="8" t="s">
        <v>3</v>
      </c>
      <c r="B5" s="9">
        <v>1612649398.4299998</v>
      </c>
      <c r="C5" s="8">
        <v>3402158452.2400002</v>
      </c>
      <c r="D5" s="115">
        <v>1801910925.02</v>
      </c>
      <c r="E5" s="116">
        <v>2887941409.73</v>
      </c>
      <c r="F5" s="116">
        <f t="shared" ref="F5:F40" si="1">SUM(B5:E5)</f>
        <v>9704660185.4200001</v>
      </c>
      <c r="G5" s="150">
        <f>(F5-'Q1-Q4 2018 dissagrgated'!F4)/'Q1-Q4 2018 dissagrgated'!F4*100</f>
        <v>56.403756406498971</v>
      </c>
      <c r="H5" s="151">
        <f>(E5-'Q1-Q4 2018 dissagrgated'!E4)/'Q1-Q4 2018 dissagrgated'!E4*100</f>
        <v>74.697186925777686</v>
      </c>
      <c r="I5" s="152">
        <f t="shared" ref="I5:I40" si="2">(E5-D5)/D5*100</f>
        <v>60.271041683036906</v>
      </c>
      <c r="J5" s="109">
        <v>1612649398.4299998</v>
      </c>
      <c r="K5" s="109">
        <v>3402158452.2400002</v>
      </c>
      <c r="L5" s="109">
        <v>1801910925.02</v>
      </c>
      <c r="M5" s="109">
        <v>2887941409.73</v>
      </c>
      <c r="N5" s="108">
        <f t="shared" ref="N5:N40" si="3">B5-J5</f>
        <v>0</v>
      </c>
      <c r="O5" s="108">
        <f t="shared" ref="O5:O41" si="4">C5-K5</f>
        <v>0</v>
      </c>
      <c r="P5" s="108">
        <f t="shared" ref="P5:P41" si="5">D5-L5</f>
        <v>0</v>
      </c>
      <c r="Q5" s="108">
        <f t="shared" ref="Q5:Q41" si="6">E5-M5</f>
        <v>0</v>
      </c>
    </row>
    <row r="6" spans="1:17" ht="14.25" x14ac:dyDescent="0.2">
      <c r="A6" s="8" t="s">
        <v>4</v>
      </c>
      <c r="B6" s="9">
        <v>6574351082.0799999</v>
      </c>
      <c r="C6" s="8">
        <v>13890256151.33</v>
      </c>
      <c r="D6" s="8">
        <v>6150553510</v>
      </c>
      <c r="E6" s="73">
        <v>5675854028.1100006</v>
      </c>
      <c r="F6" s="73">
        <f t="shared" si="1"/>
        <v>32291014771.52</v>
      </c>
      <c r="G6" s="79">
        <f>(F6-'Q1-Q4 2018 dissagrgated'!F5)/'Q1-Q4 2018 dissagrgated'!F5*100</f>
        <v>33.374367212488366</v>
      </c>
      <c r="H6" s="31">
        <f>(E6-'Q1-Q4 2018 dissagrgated'!E5)/'Q1-Q4 2018 dissagrgated'!E5*100</f>
        <v>5.8380717171665285E-2</v>
      </c>
      <c r="I6" s="82">
        <f t="shared" si="2"/>
        <v>-7.7179961302377063</v>
      </c>
      <c r="J6" s="109">
        <v>6574351082.0799999</v>
      </c>
      <c r="K6" s="109">
        <v>13890256151.33</v>
      </c>
      <c r="L6" s="109">
        <v>6150553510</v>
      </c>
      <c r="M6" s="109">
        <v>5675854028.1100006</v>
      </c>
      <c r="N6" s="108">
        <f t="shared" si="3"/>
        <v>0</v>
      </c>
      <c r="O6" s="108">
        <f t="shared" si="4"/>
        <v>0</v>
      </c>
      <c r="P6" s="108">
        <f t="shared" si="5"/>
        <v>0</v>
      </c>
      <c r="Q6" s="108">
        <f t="shared" si="6"/>
        <v>0</v>
      </c>
    </row>
    <row r="7" spans="1:17" s="5" customFormat="1" ht="14.25" x14ac:dyDescent="0.2">
      <c r="A7" s="10" t="s">
        <v>5</v>
      </c>
      <c r="B7" s="11">
        <v>4528819102.0300007</v>
      </c>
      <c r="C7" s="10">
        <v>4158279214.1800003</v>
      </c>
      <c r="D7" s="10">
        <v>8171092757.1499996</v>
      </c>
      <c r="E7" s="74">
        <v>9511004791.5299988</v>
      </c>
      <c r="F7" s="73">
        <f t="shared" si="1"/>
        <v>26369195864.889999</v>
      </c>
      <c r="G7" s="79">
        <f>(F7-'Q1-Q4 2018 dissagrgated'!F6)/'Q1-Q4 2018 dissagrgated'!F6*100</f>
        <v>36.590677462426562</v>
      </c>
      <c r="H7" s="31">
        <f>(E7-'Q1-Q4 2018 dissagrgated'!E6)/'Q1-Q4 2018 dissagrgated'!E6*100</f>
        <v>16.881855004267216</v>
      </c>
      <c r="I7" s="82">
        <f t="shared" si="2"/>
        <v>16.398198799145046</v>
      </c>
      <c r="J7" s="111">
        <v>4528819102.0300007</v>
      </c>
      <c r="K7" s="109">
        <v>4158279214.1800003</v>
      </c>
      <c r="L7" s="111">
        <v>8171092757.1499996</v>
      </c>
      <c r="M7" s="111">
        <v>9511004791.5299988</v>
      </c>
      <c r="N7" s="108">
        <f t="shared" si="3"/>
        <v>0</v>
      </c>
      <c r="O7" s="108">
        <f t="shared" si="4"/>
        <v>0</v>
      </c>
      <c r="P7" s="108">
        <f t="shared" si="5"/>
        <v>0</v>
      </c>
      <c r="Q7" s="108">
        <f t="shared" si="6"/>
        <v>0</v>
      </c>
    </row>
    <row r="8" spans="1:17" ht="14.25" x14ac:dyDescent="0.2">
      <c r="A8" s="8" t="s">
        <v>6</v>
      </c>
      <c r="B8" s="9">
        <v>2646492463.8599997</v>
      </c>
      <c r="C8" s="8">
        <v>5622215674.3299999</v>
      </c>
      <c r="D8" s="8">
        <v>1748257254.4799998</v>
      </c>
      <c r="E8" s="73">
        <v>1679990492.0799999</v>
      </c>
      <c r="F8" s="73">
        <f t="shared" si="1"/>
        <v>11696955884.75</v>
      </c>
      <c r="G8" s="79">
        <f>(F8-'Q1-Q4 2018 dissagrgated'!F7)/'Q1-Q4 2018 dissagrgated'!F7*100</f>
        <v>20.7012532093087</v>
      </c>
      <c r="H8" s="31">
        <f>(E8-'Q1-Q4 2018 dissagrgated'!E7)/'Q1-Q4 2018 dissagrgated'!E7*100</f>
        <v>-36.546177566233602</v>
      </c>
      <c r="I8" s="82">
        <f t="shared" si="2"/>
        <v>-3.9048465107216197</v>
      </c>
      <c r="J8" s="109">
        <v>2646492463.8599997</v>
      </c>
      <c r="K8" s="109">
        <v>5622215674.3299999</v>
      </c>
      <c r="L8" s="109">
        <v>1748257254.4799998</v>
      </c>
      <c r="M8" s="109">
        <v>1679990492.0799999</v>
      </c>
      <c r="N8" s="108">
        <f t="shared" si="3"/>
        <v>0</v>
      </c>
      <c r="O8" s="108">
        <f t="shared" si="4"/>
        <v>0</v>
      </c>
      <c r="P8" s="108">
        <f t="shared" si="5"/>
        <v>0</v>
      </c>
      <c r="Q8" s="108">
        <f t="shared" si="6"/>
        <v>0</v>
      </c>
    </row>
    <row r="9" spans="1:17" ht="14.25" x14ac:dyDescent="0.2">
      <c r="A9" s="8" t="s">
        <v>7</v>
      </c>
      <c r="B9" s="9">
        <v>2998592900.29</v>
      </c>
      <c r="C9" s="8">
        <v>2876925918.3800001</v>
      </c>
      <c r="D9" s="8">
        <v>2494884003.3899999</v>
      </c>
      <c r="E9" s="73">
        <v>7972359709.9200001</v>
      </c>
      <c r="F9" s="73">
        <f t="shared" si="1"/>
        <v>16342762531.98</v>
      </c>
      <c r="G9" s="79">
        <f>(F9-'Q1-Q4 2018 dissagrgated'!F8)/'Q1-Q4 2018 dissagrgated'!F8*100</f>
        <v>19.845324992163928</v>
      </c>
      <c r="H9" s="31">
        <f>(E9-'Q1-Q4 2018 dissagrgated'!E8)/'Q1-Q4 2018 dissagrgated'!E8*100</f>
        <v>123.72476482444195</v>
      </c>
      <c r="I9" s="82">
        <f t="shared" si="2"/>
        <v>219.5483116284089</v>
      </c>
      <c r="J9" s="109">
        <v>2998592900.29</v>
      </c>
      <c r="K9" s="109">
        <v>2876925918.3800001</v>
      </c>
      <c r="L9" s="109">
        <v>2494884003.3899999</v>
      </c>
      <c r="M9" s="109">
        <v>7972359709.9200001</v>
      </c>
      <c r="N9" s="108">
        <f t="shared" si="3"/>
        <v>0</v>
      </c>
      <c r="O9" s="108">
        <f t="shared" si="4"/>
        <v>0</v>
      </c>
      <c r="P9" s="108">
        <f t="shared" si="5"/>
        <v>0</v>
      </c>
      <c r="Q9" s="108">
        <f t="shared" si="6"/>
        <v>0</v>
      </c>
    </row>
    <row r="10" spans="1:17" ht="14.25" x14ac:dyDescent="0.2">
      <c r="A10" s="8" t="s">
        <v>8</v>
      </c>
      <c r="B10" s="9">
        <v>2827145731.9000001</v>
      </c>
      <c r="C10" s="8">
        <v>9304626234.3400002</v>
      </c>
      <c r="D10" s="8">
        <v>2799585180.1700001</v>
      </c>
      <c r="E10" s="73">
        <v>2919123243.1599998</v>
      </c>
      <c r="F10" s="73">
        <f t="shared" si="1"/>
        <v>17850480389.57</v>
      </c>
      <c r="G10" s="79">
        <f>(F10-'Q1-Q4 2018 dissagrgated'!F9)/'Q1-Q4 2018 dissagrgated'!F9*100</f>
        <v>59.159269618645368</v>
      </c>
      <c r="H10" s="31">
        <f>(E10-'Q1-Q4 2018 dissagrgated'!E9)/'Q1-Q4 2018 dissagrgated'!E9*100</f>
        <v>3.2533700057331574</v>
      </c>
      <c r="I10" s="82">
        <f t="shared" si="2"/>
        <v>4.2698491132440211</v>
      </c>
      <c r="J10" s="109">
        <v>2827145731.9000001</v>
      </c>
      <c r="K10" s="109">
        <v>9304626234.3400002</v>
      </c>
      <c r="L10" s="109">
        <v>2799585180.1700001</v>
      </c>
      <c r="M10" s="109">
        <v>2919123243.1599998</v>
      </c>
      <c r="N10" s="108">
        <f t="shared" si="3"/>
        <v>0</v>
      </c>
      <c r="O10" s="108">
        <f t="shared" si="4"/>
        <v>0</v>
      </c>
      <c r="P10" s="108">
        <f t="shared" si="5"/>
        <v>0</v>
      </c>
      <c r="Q10" s="108">
        <f t="shared" si="6"/>
        <v>0</v>
      </c>
    </row>
    <row r="11" spans="1:17" ht="14.25" x14ac:dyDescent="0.2">
      <c r="A11" s="8" t="s">
        <v>9</v>
      </c>
      <c r="B11" s="9">
        <v>1901227718.0899999</v>
      </c>
      <c r="C11" s="8">
        <v>2016620356.48</v>
      </c>
      <c r="D11" s="8">
        <v>2123242839</v>
      </c>
      <c r="E11" s="73">
        <v>2134157412.8499999</v>
      </c>
      <c r="F11" s="73">
        <f t="shared" si="1"/>
        <v>8175248326.4200001</v>
      </c>
      <c r="G11" s="79">
        <f>(F11-'Q1-Q4 2018 dissagrgated'!F10)/'Q1-Q4 2018 dissagrgated'!F10*100</f>
        <v>25.304587367094527</v>
      </c>
      <c r="H11" s="31">
        <f>(E11-'Q1-Q4 2018 dissagrgated'!E10)/'Q1-Q4 2018 dissagrgated'!E10*100</f>
        <v>12.713024773111442</v>
      </c>
      <c r="I11" s="82">
        <f t="shared" si="2"/>
        <v>0.51405207400301067</v>
      </c>
      <c r="J11" s="109">
        <v>1901227718.0899999</v>
      </c>
      <c r="K11" s="109">
        <v>2016620356.48</v>
      </c>
      <c r="L11" s="109">
        <v>2123242839</v>
      </c>
      <c r="M11" s="109">
        <v>2134157412.8499999</v>
      </c>
      <c r="N11" s="108">
        <f t="shared" si="3"/>
        <v>0</v>
      </c>
      <c r="O11" s="108">
        <f t="shared" si="4"/>
        <v>0</v>
      </c>
      <c r="P11" s="108">
        <f t="shared" si="5"/>
        <v>0</v>
      </c>
      <c r="Q11" s="108">
        <f t="shared" si="6"/>
        <v>0</v>
      </c>
    </row>
    <row r="12" spans="1:17" ht="14.25" x14ac:dyDescent="0.2">
      <c r="A12" s="8" t="s">
        <v>10</v>
      </c>
      <c r="B12" s="9">
        <v>3227417722.9200001</v>
      </c>
      <c r="C12" s="8">
        <v>13504007770.850002</v>
      </c>
      <c r="D12" s="8">
        <v>2884355555.3299999</v>
      </c>
      <c r="E12" s="73">
        <v>2981282833.4500003</v>
      </c>
      <c r="F12" s="73">
        <f t="shared" si="1"/>
        <v>22597063882.550003</v>
      </c>
      <c r="G12" s="79">
        <f>(F12-'Q1-Q4 2018 dissagrgated'!F11)/'Q1-Q4 2018 dissagrgated'!F11*100</f>
        <v>28.742698748247804</v>
      </c>
      <c r="H12" s="31">
        <f>(E12-'Q1-Q4 2018 dissagrgated'!E11)/'Q1-Q4 2018 dissagrgated'!E11*100</f>
        <v>-34.850375133069882</v>
      </c>
      <c r="I12" s="82">
        <f t="shared" si="2"/>
        <v>3.3604483310279996</v>
      </c>
      <c r="J12" s="109">
        <v>3227417722.9200001</v>
      </c>
      <c r="K12" s="109">
        <v>13504007770.850002</v>
      </c>
      <c r="L12" s="109">
        <v>2884355555.3299999</v>
      </c>
      <c r="M12" s="109">
        <v>2981282833.4500003</v>
      </c>
      <c r="N12" s="108">
        <f t="shared" si="3"/>
        <v>0</v>
      </c>
      <c r="O12" s="108">
        <f t="shared" si="4"/>
        <v>0</v>
      </c>
      <c r="P12" s="108">
        <f t="shared" si="5"/>
        <v>0</v>
      </c>
      <c r="Q12" s="108">
        <f t="shared" si="6"/>
        <v>0</v>
      </c>
    </row>
    <row r="13" spans="1:17" ht="14.25" x14ac:dyDescent="0.2">
      <c r="A13" s="8" t="s">
        <v>11</v>
      </c>
      <c r="B13" s="9">
        <v>17487284334.790001</v>
      </c>
      <c r="C13" s="8">
        <v>18903405587.09</v>
      </c>
      <c r="D13" s="8">
        <v>13119344029.199999</v>
      </c>
      <c r="E13" s="73">
        <v>15168763040.489998</v>
      </c>
      <c r="F13" s="73">
        <f t="shared" si="1"/>
        <v>64678796991.57</v>
      </c>
      <c r="G13" s="79">
        <f>(F13-'Q1-Q4 2018 dissagrgated'!F12)/'Q1-Q4 2018 dissagrgated'!F12*100</f>
        <v>10.676319586390786</v>
      </c>
      <c r="H13" s="31">
        <f>(E13-'Q1-Q4 2018 dissagrgated'!E12)/'Q1-Q4 2018 dissagrgated'!E12*100</f>
        <v>-2.1060226942332063</v>
      </c>
      <c r="I13" s="82">
        <f t="shared" si="2"/>
        <v>15.621352765264515</v>
      </c>
      <c r="J13" s="109">
        <v>17487284334.790001</v>
      </c>
      <c r="K13" s="109">
        <v>18903405587.09</v>
      </c>
      <c r="L13" s="109">
        <v>13119344029.199999</v>
      </c>
      <c r="M13" s="109">
        <v>15168763040.489998</v>
      </c>
      <c r="N13" s="108">
        <f t="shared" si="3"/>
        <v>0</v>
      </c>
      <c r="O13" s="108">
        <f t="shared" si="4"/>
        <v>0</v>
      </c>
      <c r="P13" s="108">
        <f t="shared" si="5"/>
        <v>0</v>
      </c>
      <c r="Q13" s="108">
        <f t="shared" si="6"/>
        <v>0</v>
      </c>
    </row>
    <row r="14" spans="1:17" s="4" customFormat="1" ht="14.25" x14ac:dyDescent="0.2">
      <c r="A14" s="22" t="s">
        <v>12</v>
      </c>
      <c r="B14" s="15">
        <v>1634095811.46</v>
      </c>
      <c r="C14" s="22">
        <v>2281715517.3299999</v>
      </c>
      <c r="D14" s="22">
        <v>1724540388.7200003</v>
      </c>
      <c r="E14" s="75">
        <v>1814942959.0799999</v>
      </c>
      <c r="F14" s="73">
        <f t="shared" si="1"/>
        <v>7455294676.5900002</v>
      </c>
      <c r="G14" s="79">
        <f>(F14-'Q1-Q4 2018 dissagrgated'!F13)/'Q1-Q4 2018 dissagrgated'!F13*100</f>
        <v>21.33109348010105</v>
      </c>
      <c r="H14" s="31">
        <f>(E14-'Q1-Q4 2018 dissagrgated'!E13)/'Q1-Q4 2018 dissagrgated'!E13*100</f>
        <v>2.0691632080387707</v>
      </c>
      <c r="I14" s="82">
        <f t="shared" si="2"/>
        <v>5.2421254353514355</v>
      </c>
      <c r="J14" s="112">
        <v>1634095811.46</v>
      </c>
      <c r="K14" s="109">
        <v>2281715517.3299999</v>
      </c>
      <c r="L14" s="112">
        <v>1724540388.7200003</v>
      </c>
      <c r="M14" s="112">
        <v>1814942959.0799999</v>
      </c>
      <c r="N14" s="108">
        <f t="shared" si="3"/>
        <v>0</v>
      </c>
      <c r="O14" s="108">
        <f t="shared" si="4"/>
        <v>0</v>
      </c>
      <c r="P14" s="108">
        <f t="shared" si="5"/>
        <v>0</v>
      </c>
      <c r="Q14" s="108">
        <f t="shared" si="6"/>
        <v>0</v>
      </c>
    </row>
    <row r="15" spans="1:17" ht="14.25" x14ac:dyDescent="0.2">
      <c r="A15" s="8" t="s">
        <v>13</v>
      </c>
      <c r="B15" s="9">
        <v>7231168738.9200001</v>
      </c>
      <c r="C15" s="8">
        <v>8210580135.5800009</v>
      </c>
      <c r="D15" s="8">
        <v>6823190688.5200005</v>
      </c>
      <c r="E15" s="73">
        <v>7213466461.29</v>
      </c>
      <c r="F15" s="73">
        <f t="shared" si="1"/>
        <v>29478406024.310001</v>
      </c>
      <c r="G15" s="79">
        <f>(F15-'Q1-Q4 2018 dissagrgated'!F14)/'Q1-Q4 2018 dissagrgated'!F14*100</f>
        <v>3.7041012437670391</v>
      </c>
      <c r="H15" s="31">
        <f>(E15-'Q1-Q4 2018 dissagrgated'!E14)/'Q1-Q4 2018 dissagrgated'!E14*100</f>
        <v>-4.4766573022045115</v>
      </c>
      <c r="I15" s="82">
        <f t="shared" si="2"/>
        <v>5.7198426745809323</v>
      </c>
      <c r="J15" s="109">
        <v>7231168738.9200001</v>
      </c>
      <c r="K15" s="109">
        <v>8210580135.5800009</v>
      </c>
      <c r="L15" s="109">
        <v>6823190688.5200005</v>
      </c>
      <c r="M15" s="109">
        <v>7213466461.29</v>
      </c>
      <c r="N15" s="108">
        <f t="shared" si="3"/>
        <v>0</v>
      </c>
      <c r="O15" s="108">
        <f t="shared" si="4"/>
        <v>0</v>
      </c>
      <c r="P15" s="108">
        <f t="shared" si="5"/>
        <v>0</v>
      </c>
      <c r="Q15" s="108">
        <f t="shared" si="6"/>
        <v>0</v>
      </c>
    </row>
    <row r="16" spans="1:17" ht="14.25" x14ac:dyDescent="0.2">
      <c r="A16" s="8" t="s">
        <v>14</v>
      </c>
      <c r="B16" s="9">
        <v>1602486579.4100001</v>
      </c>
      <c r="C16" s="8">
        <v>1730141204.1500001</v>
      </c>
      <c r="D16" s="8">
        <v>3250913566.9699998</v>
      </c>
      <c r="E16" s="73">
        <v>1963334297.7099998</v>
      </c>
      <c r="F16" s="73">
        <f t="shared" si="1"/>
        <v>8546875648.2400007</v>
      </c>
      <c r="G16" s="79">
        <f>(F16-'Q1-Q4 2018 dissagrgated'!F15)/'Q1-Q4 2018 dissagrgated'!F15*100</f>
        <v>32.194600295268849</v>
      </c>
      <c r="H16" s="31">
        <f>(E16-'Q1-Q4 2018 dissagrgated'!E15)/'Q1-Q4 2018 dissagrgated'!E15*100</f>
        <v>-21.268897984599867</v>
      </c>
      <c r="I16" s="82">
        <f t="shared" si="2"/>
        <v>-39.606690326746609</v>
      </c>
      <c r="J16" s="109">
        <v>1602486579.4100001</v>
      </c>
      <c r="K16" s="109">
        <v>1730141204.1500001</v>
      </c>
      <c r="L16" s="109">
        <v>3250913566.9699998</v>
      </c>
      <c r="M16" s="109">
        <v>1963334297.7099998</v>
      </c>
      <c r="N16" s="108">
        <f t="shared" si="3"/>
        <v>0</v>
      </c>
      <c r="O16" s="108">
        <f t="shared" si="4"/>
        <v>0</v>
      </c>
      <c r="P16" s="108">
        <f t="shared" si="5"/>
        <v>0</v>
      </c>
      <c r="Q16" s="108">
        <f t="shared" si="6"/>
        <v>0</v>
      </c>
    </row>
    <row r="17" spans="1:17" ht="14.25" x14ac:dyDescent="0.2">
      <c r="A17" s="8" t="s">
        <v>15</v>
      </c>
      <c r="B17" s="9">
        <v>5914842131</v>
      </c>
      <c r="C17" s="8">
        <v>4784207653</v>
      </c>
      <c r="D17" s="8">
        <v>4184671523</v>
      </c>
      <c r="E17" s="73">
        <v>16185745606</v>
      </c>
      <c r="F17" s="73">
        <f t="shared" si="1"/>
        <v>31069466913</v>
      </c>
      <c r="G17" s="79">
        <f>(F17-'Q1-Q4 2018 dissagrgated'!F16)/'Q1-Q4 2018 dissagrgated'!F16*100</f>
        <v>40.294206607580044</v>
      </c>
      <c r="H17" s="31">
        <f>(E17-'Q1-Q4 2018 dissagrgated'!E16)/'Q1-Q4 2018 dissagrgated'!E16*100</f>
        <v>183.84839265517297</v>
      </c>
      <c r="I17" s="82">
        <f t="shared" si="2"/>
        <v>286.78652594448806</v>
      </c>
      <c r="J17" s="109">
        <v>5914842131</v>
      </c>
      <c r="K17" s="109">
        <v>4784207653</v>
      </c>
      <c r="L17" s="109">
        <v>4184671523</v>
      </c>
      <c r="M17" s="109">
        <v>16185745606</v>
      </c>
      <c r="N17" s="108">
        <f t="shared" si="3"/>
        <v>0</v>
      </c>
      <c r="O17" s="108">
        <f t="shared" si="4"/>
        <v>0</v>
      </c>
      <c r="P17" s="108">
        <f t="shared" si="5"/>
        <v>0</v>
      </c>
      <c r="Q17" s="108">
        <f t="shared" si="6"/>
        <v>0</v>
      </c>
    </row>
    <row r="18" spans="1:17" ht="14.25" x14ac:dyDescent="0.2">
      <c r="A18" s="8" t="s">
        <v>16</v>
      </c>
      <c r="B18" s="9">
        <v>1047489602.3299999</v>
      </c>
      <c r="C18" s="8">
        <v>1039941528.0899999</v>
      </c>
      <c r="D18" s="8">
        <v>2152817576.04</v>
      </c>
      <c r="E18" s="73">
        <v>2562816107.6400003</v>
      </c>
      <c r="F18" s="73">
        <f t="shared" si="1"/>
        <v>6803064814.1000004</v>
      </c>
      <c r="G18" s="79">
        <f>(F18-'Q1-Q4 2018 dissagrgated'!F17)/'Q1-Q4 2018 dissagrgated'!F17*100</f>
        <v>-7.3599939441464741</v>
      </c>
      <c r="H18" s="31">
        <f>(E18-'Q1-Q4 2018 dissagrgated'!E17)/'Q1-Q4 2018 dissagrgated'!E17*100</f>
        <v>-30.452756638065086</v>
      </c>
      <c r="I18" s="82">
        <f t="shared" si="2"/>
        <v>19.044741001890745</v>
      </c>
      <c r="J18" s="109">
        <v>1047489602.3299999</v>
      </c>
      <c r="K18" s="109">
        <v>1039941528.0899999</v>
      </c>
      <c r="L18" s="109">
        <v>2152817576.04</v>
      </c>
      <c r="M18" s="109">
        <v>2562816107.6400003</v>
      </c>
      <c r="N18" s="108">
        <f t="shared" si="3"/>
        <v>0</v>
      </c>
      <c r="O18" s="108">
        <f t="shared" si="4"/>
        <v>0</v>
      </c>
      <c r="P18" s="108">
        <f t="shared" si="5"/>
        <v>0</v>
      </c>
      <c r="Q18" s="108">
        <f t="shared" si="6"/>
        <v>0</v>
      </c>
    </row>
    <row r="19" spans="1:17" ht="14.25" x14ac:dyDescent="0.2">
      <c r="A19" s="8" t="s">
        <v>17</v>
      </c>
      <c r="B19" s="9">
        <v>3363389990.73</v>
      </c>
      <c r="C19" s="8">
        <v>7186998160.5699997</v>
      </c>
      <c r="D19" s="8">
        <v>2556557822.3800001</v>
      </c>
      <c r="E19" s="73">
        <v>2988353646.9099998</v>
      </c>
      <c r="F19" s="73">
        <f t="shared" si="1"/>
        <v>16095299620.59</v>
      </c>
      <c r="G19" s="79">
        <f>(F19-'Q1-Q4 2018 dissagrgated'!F18)/'Q1-Q4 2018 dissagrgated'!F18*100</f>
        <v>8.1362919578043904</v>
      </c>
      <c r="H19" s="31">
        <f>(E19-'Q1-Q4 2018 dissagrgated'!E18)/'Q1-Q4 2018 dissagrgated'!E18*100</f>
        <v>-12.028521881540492</v>
      </c>
      <c r="I19" s="82">
        <f t="shared" si="2"/>
        <v>16.889734343189001</v>
      </c>
      <c r="J19" s="109">
        <v>3363389990.73</v>
      </c>
      <c r="K19" s="109">
        <v>7186998160.5699997</v>
      </c>
      <c r="L19" s="109">
        <v>2556557822.3800001</v>
      </c>
      <c r="M19" s="109">
        <v>2988353646.9099998</v>
      </c>
      <c r="N19" s="108">
        <f t="shared" si="3"/>
        <v>0</v>
      </c>
      <c r="O19" s="108">
        <f t="shared" si="4"/>
        <v>0</v>
      </c>
      <c r="P19" s="108">
        <f t="shared" si="5"/>
        <v>0</v>
      </c>
      <c r="Q19" s="108">
        <f t="shared" si="6"/>
        <v>0</v>
      </c>
    </row>
    <row r="20" spans="1:17" ht="14.25" x14ac:dyDescent="0.2">
      <c r="A20" s="8" t="s">
        <v>18</v>
      </c>
      <c r="B20" s="9">
        <v>3050962933.4099998</v>
      </c>
      <c r="C20" s="8">
        <v>2318790162.4200001</v>
      </c>
      <c r="D20" s="8">
        <v>3688887463.3200002</v>
      </c>
      <c r="E20" s="73">
        <v>3868017587.1399994</v>
      </c>
      <c r="F20" s="73">
        <f t="shared" si="1"/>
        <v>12926658146.289999</v>
      </c>
      <c r="G20" s="79">
        <f>(F20-'Q1-Q4 2018 dissagrgated'!F19)/'Q1-Q4 2018 dissagrgated'!F19*100</f>
        <v>39.804320427026504</v>
      </c>
      <c r="H20" s="31">
        <f>(E20-'Q1-Q4 2018 dissagrgated'!E19)/'Q1-Q4 2018 dissagrgated'!E19*100</f>
        <v>84.473460538595631</v>
      </c>
      <c r="I20" s="82">
        <f t="shared" si="2"/>
        <v>4.8559389680806921</v>
      </c>
      <c r="J20" s="109">
        <v>3050962933.4099998</v>
      </c>
      <c r="K20" s="109">
        <v>2318790162.4200001</v>
      </c>
      <c r="L20" s="109">
        <v>3688887463.3200002</v>
      </c>
      <c r="M20" s="109">
        <v>3868017587.1399994</v>
      </c>
      <c r="N20" s="108">
        <f t="shared" si="3"/>
        <v>0</v>
      </c>
      <c r="O20" s="108">
        <f t="shared" si="4"/>
        <v>0</v>
      </c>
      <c r="P20" s="108">
        <f t="shared" si="5"/>
        <v>0</v>
      </c>
      <c r="Q20" s="108">
        <f t="shared" si="6"/>
        <v>0</v>
      </c>
    </row>
    <row r="21" spans="1:17" ht="14.25" x14ac:dyDescent="0.2">
      <c r="A21" s="8" t="s">
        <v>19</v>
      </c>
      <c r="B21" s="9">
        <v>8363902329.1700001</v>
      </c>
      <c r="C21" s="8">
        <v>16930950458.289999</v>
      </c>
      <c r="D21" s="8">
        <v>6284148242.4099998</v>
      </c>
      <c r="E21" s="73">
        <v>13377575553.51</v>
      </c>
      <c r="F21" s="73">
        <f t="shared" si="1"/>
        <v>44956576583.379997</v>
      </c>
      <c r="G21" s="79">
        <f>(F21-'Q1-Q4 2018 dissagrgated'!F20)/'Q1-Q4 2018 dissagrgated'!F20*100</f>
        <v>52.672640953477334</v>
      </c>
      <c r="H21" s="31">
        <f>(E21-'Q1-Q4 2018 dissagrgated'!E20)/'Q1-Q4 2018 dissagrgated'!E20*100</f>
        <v>79.621489069127833</v>
      </c>
      <c r="I21" s="82">
        <f t="shared" si="2"/>
        <v>112.87810276702889</v>
      </c>
      <c r="J21" s="109">
        <v>8363902329.1700001</v>
      </c>
      <c r="K21" s="109">
        <v>16930950458.289999</v>
      </c>
      <c r="L21" s="109">
        <v>6284148242.4099998</v>
      </c>
      <c r="M21" s="109">
        <v>13377575553.51</v>
      </c>
      <c r="N21" s="108">
        <f t="shared" si="3"/>
        <v>0</v>
      </c>
      <c r="O21" s="108">
        <f t="shared" si="4"/>
        <v>0</v>
      </c>
      <c r="P21" s="108">
        <f t="shared" si="5"/>
        <v>0</v>
      </c>
      <c r="Q21" s="108">
        <f t="shared" si="6"/>
        <v>0</v>
      </c>
    </row>
    <row r="22" spans="1:17" ht="14.25" x14ac:dyDescent="0.2">
      <c r="A22" s="8" t="s">
        <v>20</v>
      </c>
      <c r="B22" s="9">
        <v>7465493878.6900005</v>
      </c>
      <c r="C22" s="8">
        <v>11099052225.67</v>
      </c>
      <c r="D22" s="8">
        <v>7240785320.0799999</v>
      </c>
      <c r="E22" s="73">
        <v>14788369908.040001</v>
      </c>
      <c r="F22" s="73">
        <f t="shared" si="1"/>
        <v>40593701332.480003</v>
      </c>
      <c r="G22" s="79">
        <f>(F22-'Q1-Q4 2018 dissagrgated'!F21)/'Q1-Q4 2018 dissagrgated'!F21*100</f>
        <v>-7.966182365479975</v>
      </c>
      <c r="H22" s="31">
        <f>(E22-'Q1-Q4 2018 dissagrgated'!E21)/'Q1-Q4 2018 dissagrgated'!E21*100</f>
        <v>-19.900326911213178</v>
      </c>
      <c r="I22" s="82">
        <f t="shared" si="2"/>
        <v>104.23709935204393</v>
      </c>
      <c r="J22" s="109">
        <v>7465493878.6900005</v>
      </c>
      <c r="K22" s="109">
        <v>11099052225.67</v>
      </c>
      <c r="L22" s="109">
        <v>7240785320.0799999</v>
      </c>
      <c r="M22" s="109">
        <v>14788369908.040001</v>
      </c>
      <c r="N22" s="108">
        <f t="shared" si="3"/>
        <v>0</v>
      </c>
      <c r="O22" s="108">
        <f t="shared" si="4"/>
        <v>0</v>
      </c>
      <c r="P22" s="108">
        <f t="shared" si="5"/>
        <v>0</v>
      </c>
      <c r="Q22" s="108">
        <f t="shared" si="6"/>
        <v>0</v>
      </c>
    </row>
    <row r="23" spans="1:17" ht="14.25" x14ac:dyDescent="0.2">
      <c r="A23" s="8" t="s">
        <v>21</v>
      </c>
      <c r="B23" s="9">
        <v>1769760638</v>
      </c>
      <c r="C23" s="8">
        <v>3037310443</v>
      </c>
      <c r="D23" s="8">
        <v>1802476407</v>
      </c>
      <c r="E23" s="73">
        <v>1887194631</v>
      </c>
      <c r="F23" s="73">
        <f t="shared" si="1"/>
        <v>8496742119</v>
      </c>
      <c r="G23" s="79">
        <f>(F23-'Q1-Q4 2018 dissagrgated'!F22)/'Q1-Q4 2018 dissagrgated'!F22*100</f>
        <v>22.046831059268928</v>
      </c>
      <c r="H23" s="31">
        <f>(E23-'Q1-Q4 2018 dissagrgated'!E22)/'Q1-Q4 2018 dissagrgated'!E22*100</f>
        <v>1.337625559598987</v>
      </c>
      <c r="I23" s="82">
        <f t="shared" si="2"/>
        <v>4.7001016862685621</v>
      </c>
      <c r="J23" s="109">
        <v>1769760638</v>
      </c>
      <c r="K23" s="109">
        <v>3037310443</v>
      </c>
      <c r="L23" s="109">
        <v>1802476407</v>
      </c>
      <c r="M23" s="109">
        <v>1887194631</v>
      </c>
      <c r="N23" s="108">
        <f t="shared" si="3"/>
        <v>0</v>
      </c>
      <c r="O23" s="108">
        <f t="shared" si="4"/>
        <v>0</v>
      </c>
      <c r="P23" s="108">
        <f t="shared" si="5"/>
        <v>0</v>
      </c>
      <c r="Q23" s="108">
        <f t="shared" si="6"/>
        <v>0</v>
      </c>
    </row>
    <row r="24" spans="1:17" ht="14.25" x14ac:dyDescent="0.2">
      <c r="A24" s="8" t="s">
        <v>22</v>
      </c>
      <c r="B24" s="9">
        <v>1461294729.8199999</v>
      </c>
      <c r="C24" s="8">
        <v>3294206612.27</v>
      </c>
      <c r="D24" s="8">
        <v>1204820823.22</v>
      </c>
      <c r="E24" s="73">
        <v>1407012671.8199999</v>
      </c>
      <c r="F24" s="73">
        <f t="shared" si="1"/>
        <v>7367334837.1300001</v>
      </c>
      <c r="G24" s="79">
        <f>(F24-'Q1-Q4 2018 dissagrgated'!F23)/'Q1-Q4 2018 dissagrgated'!F23*100</f>
        <v>50.9093339419844</v>
      </c>
      <c r="H24" s="31">
        <f>(E24-'Q1-Q4 2018 dissagrgated'!E23)/'Q1-Q4 2018 dissagrgated'!E23*100</f>
        <v>-17.475081240360808</v>
      </c>
      <c r="I24" s="82">
        <f t="shared" si="2"/>
        <v>16.78190189804511</v>
      </c>
      <c r="J24" s="109">
        <v>1461294729.8199999</v>
      </c>
      <c r="K24" s="109">
        <v>3294206612.27</v>
      </c>
      <c r="L24" s="109">
        <v>1204820823.22</v>
      </c>
      <c r="M24" s="109">
        <v>1407012671.8199999</v>
      </c>
      <c r="N24" s="108">
        <f t="shared" si="3"/>
        <v>0</v>
      </c>
      <c r="O24" s="108">
        <f t="shared" si="4"/>
        <v>0</v>
      </c>
      <c r="P24" s="108">
        <f t="shared" si="5"/>
        <v>0</v>
      </c>
      <c r="Q24" s="108">
        <f t="shared" si="6"/>
        <v>0</v>
      </c>
    </row>
    <row r="25" spans="1:17" ht="14.25" x14ac:dyDescent="0.2">
      <c r="A25" s="8" t="s">
        <v>23</v>
      </c>
      <c r="B25" s="9">
        <v>3176106520.6900001</v>
      </c>
      <c r="C25" s="8">
        <v>3507701544.0100002</v>
      </c>
      <c r="D25" s="8">
        <v>5899029785.4700003</v>
      </c>
      <c r="E25" s="73">
        <v>3806188538.6899996</v>
      </c>
      <c r="F25" s="73">
        <f t="shared" si="1"/>
        <v>16389026388.860001</v>
      </c>
      <c r="G25" s="79">
        <f>(F25-'Q1-Q4 2018 dissagrgated'!F24)/'Q1-Q4 2018 dissagrgated'!F24*100</f>
        <v>44.599099318079844</v>
      </c>
      <c r="H25" s="31">
        <f>(E25-'Q1-Q4 2018 dissagrgated'!E24)/'Q1-Q4 2018 dissagrgated'!E24*100</f>
        <v>13.399622707933753</v>
      </c>
      <c r="I25" s="82">
        <f t="shared" si="2"/>
        <v>-35.477719606280225</v>
      </c>
      <c r="J25" s="109">
        <v>3176106520.6900001</v>
      </c>
      <c r="K25" s="109">
        <v>3507701544.0100002</v>
      </c>
      <c r="L25" s="109">
        <v>5899029785.4700003</v>
      </c>
      <c r="M25" s="109">
        <v>3806188538.6899996</v>
      </c>
      <c r="N25" s="108">
        <f t="shared" si="3"/>
        <v>0</v>
      </c>
      <c r="O25" s="108">
        <f t="shared" si="4"/>
        <v>0</v>
      </c>
      <c r="P25" s="108">
        <f t="shared" si="5"/>
        <v>0</v>
      </c>
      <c r="Q25" s="108">
        <f t="shared" si="6"/>
        <v>0</v>
      </c>
    </row>
    <row r="26" spans="1:17" ht="14.25" x14ac:dyDescent="0.2">
      <c r="A26" s="8" t="s">
        <v>24</v>
      </c>
      <c r="B26" s="9">
        <v>6276779069.1599998</v>
      </c>
      <c r="C26" s="8">
        <v>9813594473.7700005</v>
      </c>
      <c r="D26" s="8">
        <v>7910423599.1100006</v>
      </c>
      <c r="E26" s="73">
        <v>6645934266.8800001</v>
      </c>
      <c r="F26" s="73">
        <f t="shared" si="1"/>
        <v>30646731408.920002</v>
      </c>
      <c r="G26" s="79">
        <f>(F26-'Q1-Q4 2018 dissagrgated'!F25)/'Q1-Q4 2018 dissagrgated'!F25*100</f>
        <v>32.975248327285762</v>
      </c>
      <c r="H26" s="31">
        <f>(E26-'Q1-Q4 2018 dissagrgated'!E25)/'Q1-Q4 2018 dissagrgated'!E25*100</f>
        <v>-5.5198084433198584</v>
      </c>
      <c r="I26" s="82">
        <f t="shared" si="2"/>
        <v>-15.98510264826106</v>
      </c>
      <c r="J26" s="109">
        <v>6276779069.1599998</v>
      </c>
      <c r="K26" s="109">
        <v>9813594473.7700005</v>
      </c>
      <c r="L26" s="109">
        <v>7910423599.1100006</v>
      </c>
      <c r="M26" s="109">
        <v>6645934266.8800001</v>
      </c>
      <c r="N26" s="108">
        <f t="shared" si="3"/>
        <v>0</v>
      </c>
      <c r="O26" s="108">
        <f t="shared" si="4"/>
        <v>0</v>
      </c>
      <c r="P26" s="108">
        <f t="shared" si="5"/>
        <v>0</v>
      </c>
      <c r="Q26" s="108">
        <f t="shared" si="6"/>
        <v>0</v>
      </c>
    </row>
    <row r="27" spans="1:17" ht="14.25" x14ac:dyDescent="0.2">
      <c r="A27" s="8" t="s">
        <v>25</v>
      </c>
      <c r="B27" s="9">
        <v>97475046701.009995</v>
      </c>
      <c r="C27" s="8">
        <v>107688340066.03999</v>
      </c>
      <c r="D27" s="8">
        <v>91933017729.179993</v>
      </c>
      <c r="E27" s="73">
        <v>101635841997.14999</v>
      </c>
      <c r="F27" s="73">
        <f t="shared" si="1"/>
        <v>398732246493.38</v>
      </c>
      <c r="G27" s="79">
        <f>(F27-'Q1-Q4 2018 dissagrgated'!F26)/'Q1-Q4 2018 dissagrgated'!F26*100</f>
        <v>4.3305852743815887</v>
      </c>
      <c r="H27" s="31">
        <f>(E27-'Q1-Q4 2018 dissagrgated'!E26)/'Q1-Q4 2018 dissagrgated'!E26*100</f>
        <v>2.9507728307148118</v>
      </c>
      <c r="I27" s="82">
        <f t="shared" si="2"/>
        <v>10.554232317874057</v>
      </c>
      <c r="J27" s="109">
        <v>97475046701.009995</v>
      </c>
      <c r="K27" s="109">
        <v>107688340066.03999</v>
      </c>
      <c r="L27" s="109">
        <v>91933017729.179993</v>
      </c>
      <c r="M27" s="109">
        <v>101635841997.14999</v>
      </c>
      <c r="N27" s="108">
        <f t="shared" si="3"/>
        <v>0</v>
      </c>
      <c r="O27" s="108">
        <f t="shared" si="4"/>
        <v>0</v>
      </c>
      <c r="P27" s="108">
        <f t="shared" si="5"/>
        <v>0</v>
      </c>
      <c r="Q27" s="108">
        <f t="shared" si="6"/>
        <v>0</v>
      </c>
    </row>
    <row r="28" spans="1:17" ht="14.25" x14ac:dyDescent="0.2">
      <c r="A28" s="8" t="s">
        <v>43</v>
      </c>
      <c r="B28" s="9">
        <v>1714704933.6299999</v>
      </c>
      <c r="C28" s="8">
        <v>3127608188.5500002</v>
      </c>
      <c r="D28" s="8">
        <v>3006864232.0599999</v>
      </c>
      <c r="E28" s="73">
        <v>3009645068.7399998</v>
      </c>
      <c r="F28" s="73">
        <f t="shared" si="1"/>
        <v>10858822422.98</v>
      </c>
      <c r="G28" s="79">
        <f>(F28-'Q1-Q4 2018 dissagrgated'!F27)/'Q1-Q4 2018 dissagrgated'!F27*100</f>
        <v>43.5038493903578</v>
      </c>
      <c r="H28" s="31">
        <f>(E28-'Q1-Q4 2018 dissagrgated'!E27)/'Q1-Q4 2018 dissagrgated'!E27*100</f>
        <v>38.730527062139828</v>
      </c>
      <c r="I28" s="82">
        <f t="shared" si="2"/>
        <v>9.2482947861423054E-2</v>
      </c>
      <c r="J28" s="109">
        <v>1714704933.6299999</v>
      </c>
      <c r="K28" s="109">
        <v>3127608188.5500002</v>
      </c>
      <c r="L28" s="109">
        <v>3006864232.0599999</v>
      </c>
      <c r="M28" s="109">
        <v>3009645068.7399998</v>
      </c>
      <c r="N28" s="108">
        <f t="shared" si="3"/>
        <v>0</v>
      </c>
      <c r="O28" s="108">
        <f t="shared" si="4"/>
        <v>0</v>
      </c>
      <c r="P28" s="108">
        <f t="shared" si="5"/>
        <v>0</v>
      </c>
      <c r="Q28" s="108">
        <f t="shared" si="6"/>
        <v>0</v>
      </c>
    </row>
    <row r="29" spans="1:17" ht="14.25" x14ac:dyDescent="0.2">
      <c r="A29" s="8" t="s">
        <v>26</v>
      </c>
      <c r="B29" s="9">
        <v>1768201722.47</v>
      </c>
      <c r="C29" s="8">
        <v>7358548571.4200001</v>
      </c>
      <c r="D29" s="8">
        <v>2140043248.3699999</v>
      </c>
      <c r="E29" s="73">
        <v>1498241430.04</v>
      </c>
      <c r="F29" s="73">
        <f t="shared" si="1"/>
        <v>12765034972.299999</v>
      </c>
      <c r="G29" s="79">
        <f>(F29-'Q1-Q4 2018 dissagrgated'!F28)/'Q1-Q4 2018 dissagrgated'!F28*100</f>
        <v>22.361975785991522</v>
      </c>
      <c r="H29" s="31">
        <f>(E29-'Q1-Q4 2018 dissagrgated'!E28)/'Q1-Q4 2018 dissagrgated'!E28*100</f>
        <v>-61.736045361373215</v>
      </c>
      <c r="I29" s="82">
        <f t="shared" si="2"/>
        <v>-29.990133088143857</v>
      </c>
      <c r="J29" s="109">
        <v>1768201722.47</v>
      </c>
      <c r="K29" s="109">
        <v>7358548571.4200001</v>
      </c>
      <c r="L29" s="109">
        <v>2140043248.3699999</v>
      </c>
      <c r="M29" s="109">
        <v>1498241430.04</v>
      </c>
      <c r="N29" s="108">
        <f t="shared" si="3"/>
        <v>0</v>
      </c>
      <c r="O29" s="108">
        <f t="shared" si="4"/>
        <v>0</v>
      </c>
      <c r="P29" s="108">
        <f t="shared" si="5"/>
        <v>0</v>
      </c>
      <c r="Q29" s="108">
        <f t="shared" si="6"/>
        <v>0</v>
      </c>
    </row>
    <row r="30" spans="1:17" ht="14.25" x14ac:dyDescent="0.2">
      <c r="A30" s="8" t="s">
        <v>27</v>
      </c>
      <c r="B30" s="9">
        <v>14296414373.450001</v>
      </c>
      <c r="C30" s="8">
        <v>15287065065.389999</v>
      </c>
      <c r="D30" s="8">
        <v>23286494298.579998</v>
      </c>
      <c r="E30" s="73">
        <v>18052616758.470001</v>
      </c>
      <c r="F30" s="73">
        <f t="shared" si="1"/>
        <v>70922590495.889999</v>
      </c>
      <c r="G30" s="79">
        <f>(F30-'Q1-Q4 2018 dissagrgated'!F29)/'Q1-Q4 2018 dissagrgated'!F29*100</f>
        <v>-16.121741040997929</v>
      </c>
      <c r="H30" s="31">
        <f>(E30-'Q1-Q4 2018 dissagrgated'!E29)/'Q1-Q4 2018 dissagrgated'!E29*100</f>
        <v>-15.86785890912766</v>
      </c>
      <c r="I30" s="82">
        <f t="shared" si="2"/>
        <v>-22.476021821924295</v>
      </c>
      <c r="J30" s="109">
        <v>14296414373.450001</v>
      </c>
      <c r="K30" s="109">
        <v>15287065065.389999</v>
      </c>
      <c r="L30" s="109">
        <v>23286494298.579998</v>
      </c>
      <c r="M30" s="109">
        <v>18052616758.470001</v>
      </c>
      <c r="N30" s="108">
        <f t="shared" si="3"/>
        <v>0</v>
      </c>
      <c r="O30" s="108">
        <f t="shared" si="4"/>
        <v>0</v>
      </c>
      <c r="P30" s="108">
        <f t="shared" si="5"/>
        <v>0</v>
      </c>
      <c r="Q30" s="108">
        <f t="shared" si="6"/>
        <v>0</v>
      </c>
    </row>
    <row r="31" spans="1:17" ht="14.25" x14ac:dyDescent="0.2">
      <c r="A31" s="8" t="s">
        <v>28</v>
      </c>
      <c r="B31" s="9">
        <v>5198098998.2700005</v>
      </c>
      <c r="C31" s="8">
        <v>13803464648.470001</v>
      </c>
      <c r="D31" s="8">
        <v>5534717016.7900009</v>
      </c>
      <c r="E31" s="73">
        <v>5599601254.7299995</v>
      </c>
      <c r="F31" s="73">
        <f t="shared" si="1"/>
        <v>30135881918.260002</v>
      </c>
      <c r="G31" s="79">
        <f>(F31-'Q1-Q4 2018 dissagrgated'!F30)/'Q1-Q4 2018 dissagrgated'!F30*100</f>
        <v>21.574186329808274</v>
      </c>
      <c r="H31" s="31">
        <f>(E31-'Q1-Q4 2018 dissagrgated'!E30)/'Q1-Q4 2018 dissagrgated'!E30*100</f>
        <v>-45.772640382546953</v>
      </c>
      <c r="I31" s="82">
        <f t="shared" si="2"/>
        <v>1.17231355719122</v>
      </c>
      <c r="J31" s="109">
        <v>5198098998.2700005</v>
      </c>
      <c r="K31" s="109">
        <v>13803464648.470001</v>
      </c>
      <c r="L31" s="109">
        <v>5534717016.7900009</v>
      </c>
      <c r="M31" s="109">
        <v>5599601254.7299995</v>
      </c>
      <c r="N31" s="108">
        <f t="shared" si="3"/>
        <v>0</v>
      </c>
      <c r="O31" s="108">
        <f t="shared" si="4"/>
        <v>0</v>
      </c>
      <c r="P31" s="108">
        <f t="shared" si="5"/>
        <v>0</v>
      </c>
      <c r="Q31" s="108">
        <f t="shared" si="6"/>
        <v>0</v>
      </c>
    </row>
    <row r="32" spans="1:17" ht="14.25" x14ac:dyDescent="0.2">
      <c r="A32" s="8" t="s">
        <v>29</v>
      </c>
      <c r="B32" s="9">
        <v>4755285019.4899998</v>
      </c>
      <c r="C32" s="8">
        <v>5667935795.3600006</v>
      </c>
      <c r="D32" s="8">
        <v>3730731770.4400001</v>
      </c>
      <c r="E32" s="73">
        <v>3768441938.1400003</v>
      </c>
      <c r="F32" s="73">
        <f t="shared" si="1"/>
        <v>17922394523.43</v>
      </c>
      <c r="G32" s="79">
        <f>(F32-'Q1-Q4 2018 dissagrgated'!F31)/'Q1-Q4 2018 dissagrgated'!F31*100</f>
        <v>72.635090861633742</v>
      </c>
      <c r="H32" s="31">
        <f>(E32-'Q1-Q4 2018 dissagrgated'!E31)/'Q1-Q4 2018 dissagrgated'!E31*100</f>
        <v>31.321632917030627</v>
      </c>
      <c r="I32" s="82">
        <f t="shared" si="2"/>
        <v>1.0107981495424629</v>
      </c>
      <c r="J32" s="109">
        <v>4755285019.4899998</v>
      </c>
      <c r="K32" s="109">
        <v>5667935795.3600006</v>
      </c>
      <c r="L32" s="109">
        <v>3730731770.4400001</v>
      </c>
      <c r="M32" s="109">
        <v>3768441938.1400003</v>
      </c>
      <c r="N32" s="108">
        <f t="shared" si="3"/>
        <v>0</v>
      </c>
      <c r="O32" s="108">
        <f t="shared" si="4"/>
        <v>0</v>
      </c>
      <c r="P32" s="108">
        <f t="shared" si="5"/>
        <v>0</v>
      </c>
      <c r="Q32" s="108">
        <f t="shared" si="6"/>
        <v>0</v>
      </c>
    </row>
    <row r="33" spans="1:17" ht="14.25" x14ac:dyDescent="0.2">
      <c r="A33" s="8" t="s">
        <v>30</v>
      </c>
      <c r="B33" s="9">
        <v>6623203309.6099997</v>
      </c>
      <c r="C33" s="8">
        <v>7437482668.54</v>
      </c>
      <c r="D33" s="8">
        <v>5943668543.0200005</v>
      </c>
      <c r="E33" s="73">
        <v>6742105714.7600002</v>
      </c>
      <c r="F33" s="73">
        <f t="shared" si="1"/>
        <v>26746460235.93</v>
      </c>
      <c r="G33" s="79">
        <f>(F33-'Q1-Q4 2018 dissagrgated'!F32)/'Q1-Q4 2018 dissagrgated'!F32*100</f>
        <v>8.5706507520769968</v>
      </c>
      <c r="H33" s="31">
        <f>(E33-'Q1-Q4 2018 dissagrgated'!E32)/'Q1-Q4 2018 dissagrgated'!E32*100</f>
        <v>5.7966303946391493</v>
      </c>
      <c r="I33" s="82">
        <f t="shared" si="2"/>
        <v>13.433406758148578</v>
      </c>
      <c r="J33" s="109">
        <v>6623203309.6099997</v>
      </c>
      <c r="K33" s="109">
        <v>7437482668.54</v>
      </c>
      <c r="L33" s="109">
        <v>5943668543.0200005</v>
      </c>
      <c r="M33" s="109">
        <v>6742105714.7600002</v>
      </c>
      <c r="N33" s="108">
        <f t="shared" si="3"/>
        <v>0</v>
      </c>
      <c r="O33" s="108">
        <f t="shared" si="4"/>
        <v>0</v>
      </c>
      <c r="P33" s="108">
        <f t="shared" si="5"/>
        <v>0</v>
      </c>
      <c r="Q33" s="108">
        <f t="shared" si="6"/>
        <v>0</v>
      </c>
    </row>
    <row r="34" spans="1:17" ht="14.25" x14ac:dyDescent="0.2">
      <c r="A34" s="8" t="s">
        <v>31</v>
      </c>
      <c r="B34" s="9">
        <v>3300884990.0200005</v>
      </c>
      <c r="C34" s="8">
        <v>6113067281.4899998</v>
      </c>
      <c r="D34" s="8">
        <v>3370302180.3899999</v>
      </c>
      <c r="E34" s="73">
        <v>3695857141.9299998</v>
      </c>
      <c r="F34" s="73">
        <f t="shared" si="1"/>
        <v>16480111593.83</v>
      </c>
      <c r="G34" s="79">
        <f>(F34-'Q1-Q4 2018 dissagrgated'!F33)/'Q1-Q4 2018 dissagrgated'!F33*100</f>
        <v>29.494661356596179</v>
      </c>
      <c r="H34" s="31">
        <f>(E34-'Q1-Q4 2018 dissagrgated'!E33)/'Q1-Q4 2018 dissagrgated'!E33*100</f>
        <v>15.636968728230293</v>
      </c>
      <c r="I34" s="82">
        <f t="shared" si="2"/>
        <v>9.6595184679353547</v>
      </c>
      <c r="J34" s="109">
        <v>3300884990.0200005</v>
      </c>
      <c r="K34" s="109">
        <v>6113067281.4899998</v>
      </c>
      <c r="L34" s="109">
        <v>3370302180.3899999</v>
      </c>
      <c r="M34" s="109">
        <v>3695857141.9299998</v>
      </c>
      <c r="N34" s="108">
        <f t="shared" si="3"/>
        <v>0</v>
      </c>
      <c r="O34" s="108">
        <f t="shared" si="4"/>
        <v>0</v>
      </c>
      <c r="P34" s="108">
        <f t="shared" si="5"/>
        <v>0</v>
      </c>
      <c r="Q34" s="108">
        <f t="shared" si="6"/>
        <v>0</v>
      </c>
    </row>
    <row r="35" spans="1:17" ht="14.25" x14ac:dyDescent="0.2">
      <c r="A35" s="8" t="s">
        <v>32</v>
      </c>
      <c r="B35" s="9">
        <v>39261075833.449997</v>
      </c>
      <c r="C35" s="8">
        <v>36713460862.540001</v>
      </c>
      <c r="D35" s="8">
        <v>31051532678.27</v>
      </c>
      <c r="E35" s="73">
        <v>33372674928.439999</v>
      </c>
      <c r="F35" s="73">
        <f t="shared" si="1"/>
        <v>140398744302.69998</v>
      </c>
      <c r="G35" s="79">
        <f>(F35-'Q1-Q4 2018 dissagrgated'!F34)/'Q1-Q4 2018 dissagrgated'!F34*100</f>
        <v>24.488631693989273</v>
      </c>
      <c r="H35" s="31">
        <f>(E35-'Q1-Q4 2018 dissagrgated'!E34)/'Q1-Q4 2018 dissagrgated'!E34*100</f>
        <v>15.109305215222459</v>
      </c>
      <c r="I35" s="82">
        <f t="shared" si="2"/>
        <v>7.4751294057518249</v>
      </c>
      <c r="J35" s="109">
        <v>39261075833.449997</v>
      </c>
      <c r="K35" s="109">
        <v>36713460862.540001</v>
      </c>
      <c r="L35" s="109">
        <v>31051532678.27</v>
      </c>
      <c r="M35" s="109">
        <v>33372674928.439999</v>
      </c>
      <c r="N35" s="108">
        <f t="shared" si="3"/>
        <v>0</v>
      </c>
      <c r="O35" s="108">
        <f t="shared" si="4"/>
        <v>0</v>
      </c>
      <c r="P35" s="108">
        <f t="shared" si="5"/>
        <v>0</v>
      </c>
      <c r="Q35" s="108">
        <f t="shared" si="6"/>
        <v>0</v>
      </c>
    </row>
    <row r="36" spans="1:17" ht="14.25" x14ac:dyDescent="0.2">
      <c r="A36" s="8" t="s">
        <v>33</v>
      </c>
      <c r="B36" s="9">
        <v>1721848237.5699999</v>
      </c>
      <c r="C36" s="8">
        <v>10355177509.110001</v>
      </c>
      <c r="D36" s="8">
        <v>2278854786.7999992</v>
      </c>
      <c r="E36" s="73">
        <v>4649213007.6300001</v>
      </c>
      <c r="F36" s="73">
        <f t="shared" si="1"/>
        <v>19005093541.110001</v>
      </c>
      <c r="G36" s="79">
        <f>(F36-'Q1-Q4 2018 dissagrgated'!F35)/'Q1-Q4 2018 dissagrgated'!F35*100</f>
        <v>1.2956209582898579</v>
      </c>
      <c r="H36" s="31">
        <f>(E36-'Q1-Q4 2018 dissagrgated'!E35)/'Q1-Q4 2018 dissagrgated'!E35*100</f>
        <v>-13.145738246875933</v>
      </c>
      <c r="I36" s="82">
        <f t="shared" si="2"/>
        <v>104.01532535377088</v>
      </c>
      <c r="J36" s="109">
        <v>1721848237.5699999</v>
      </c>
      <c r="K36" s="109">
        <v>10355177509.110001</v>
      </c>
      <c r="L36" s="109">
        <v>2278854786.7999992</v>
      </c>
      <c r="M36" s="109">
        <v>4649213007.6300001</v>
      </c>
      <c r="N36" s="108">
        <f t="shared" si="3"/>
        <v>0</v>
      </c>
      <c r="O36" s="108">
        <f t="shared" si="4"/>
        <v>0</v>
      </c>
      <c r="P36" s="108">
        <f t="shared" si="5"/>
        <v>0</v>
      </c>
      <c r="Q36" s="108">
        <f t="shared" si="6"/>
        <v>0</v>
      </c>
    </row>
    <row r="37" spans="1:17" ht="14.25" x14ac:dyDescent="0.2">
      <c r="A37" s="8" t="s">
        <v>34</v>
      </c>
      <c r="B37" s="9">
        <v>1400198737.8099999</v>
      </c>
      <c r="C37" s="8">
        <v>1872018802.0500002</v>
      </c>
      <c r="D37" s="8">
        <v>1449988510.8499999</v>
      </c>
      <c r="E37" s="73">
        <v>1810900396.5599999</v>
      </c>
      <c r="F37" s="73">
        <f t="shared" si="1"/>
        <v>6533106447.2700005</v>
      </c>
      <c r="G37" s="79">
        <f>(F37-'Q1-Q4 2018 dissagrgated'!F36)/'Q1-Q4 2018 dissagrgated'!F36*100</f>
        <v>9.4540939244702376</v>
      </c>
      <c r="H37" s="31">
        <f>(E37-'Q1-Q4 2018 dissagrgated'!E36)/'Q1-Q4 2018 dissagrgated'!E36*100</f>
        <v>-1.4679393229120403</v>
      </c>
      <c r="I37" s="82">
        <f t="shared" si="2"/>
        <v>24.890672099079552</v>
      </c>
      <c r="J37" s="109">
        <v>1400198737.8099999</v>
      </c>
      <c r="K37" s="109">
        <v>1872018802.0500002</v>
      </c>
      <c r="L37" s="109">
        <v>1449988510.8499999</v>
      </c>
      <c r="M37" s="109">
        <v>1810900396.5599999</v>
      </c>
      <c r="N37" s="108">
        <f t="shared" si="3"/>
        <v>0</v>
      </c>
      <c r="O37" s="108">
        <f t="shared" si="4"/>
        <v>0</v>
      </c>
      <c r="P37" s="108">
        <f t="shared" si="5"/>
        <v>0</v>
      </c>
      <c r="Q37" s="108">
        <f t="shared" si="6"/>
        <v>0</v>
      </c>
    </row>
    <row r="38" spans="1:17" ht="14.25" x14ac:dyDescent="0.2">
      <c r="A38" s="8" t="s">
        <v>35</v>
      </c>
      <c r="B38" s="9">
        <v>1220712367.51</v>
      </c>
      <c r="C38" s="8">
        <v>985594923.75999999</v>
      </c>
      <c r="D38" s="8">
        <v>1136975201.5899999</v>
      </c>
      <c r="E38" s="73">
        <v>5101351606.2299995</v>
      </c>
      <c r="F38" s="73">
        <f t="shared" si="1"/>
        <v>8444634099.0899992</v>
      </c>
      <c r="G38" s="79">
        <f>(F38-'Q1-Q4 2018 dissagrgated'!F37)/'Q1-Q4 2018 dissagrgated'!F37*100</f>
        <v>92.700459290050048</v>
      </c>
      <c r="H38" s="31">
        <f>(E38-'Q1-Q4 2018 dissagrgated'!E37)/'Q1-Q4 2018 dissagrgated'!E37*100</f>
        <v>240.73195052191502</v>
      </c>
      <c r="I38" s="82">
        <f t="shared" si="2"/>
        <v>348.67747327259451</v>
      </c>
      <c r="J38" s="109">
        <v>1220712367.51</v>
      </c>
      <c r="K38" s="109">
        <v>985594923.75999999</v>
      </c>
      <c r="L38" s="109">
        <v>1136975201.5899999</v>
      </c>
      <c r="M38" s="109">
        <v>5101351606.2299995</v>
      </c>
      <c r="N38" s="108">
        <f t="shared" si="3"/>
        <v>0</v>
      </c>
      <c r="O38" s="108">
        <f t="shared" si="4"/>
        <v>0</v>
      </c>
      <c r="P38" s="108">
        <f t="shared" si="5"/>
        <v>0</v>
      </c>
      <c r="Q38" s="108">
        <f t="shared" si="6"/>
        <v>0</v>
      </c>
    </row>
    <row r="39" spans="1:17" ht="14.25" x14ac:dyDescent="0.2">
      <c r="A39" s="8" t="s">
        <v>36</v>
      </c>
      <c r="B39" s="9">
        <v>2366586564.5900002</v>
      </c>
      <c r="C39" s="8">
        <v>4843475689.6400003</v>
      </c>
      <c r="D39" s="8">
        <v>3382897683.8699994</v>
      </c>
      <c r="E39" s="73">
        <v>4823083461.6599998</v>
      </c>
      <c r="F39" s="73">
        <f t="shared" si="1"/>
        <v>15416043399.76</v>
      </c>
      <c r="G39" s="79">
        <f>(F39-'Q1-Q4 2018 dissagrgated'!F38)/'Q1-Q4 2018 dissagrgated'!F38*100</f>
        <v>87.847145378765887</v>
      </c>
      <c r="H39" s="31">
        <f>(E39-'Q1-Q4 2018 dissagrgated'!E38)/'Q1-Q4 2018 dissagrgated'!E38*100</f>
        <v>28.480155103340987</v>
      </c>
      <c r="I39" s="82">
        <f t="shared" si="2"/>
        <v>42.572549109509069</v>
      </c>
      <c r="J39" s="109">
        <v>2366586564.5900002</v>
      </c>
      <c r="K39" s="109">
        <v>4843475689.6400003</v>
      </c>
      <c r="L39" s="109">
        <v>3382897683.8699994</v>
      </c>
      <c r="M39" s="109">
        <v>4823083461.6599998</v>
      </c>
      <c r="N39" s="108">
        <f t="shared" si="3"/>
        <v>0</v>
      </c>
      <c r="O39" s="108">
        <f t="shared" si="4"/>
        <v>0</v>
      </c>
      <c r="P39" s="108">
        <f t="shared" si="5"/>
        <v>0</v>
      </c>
      <c r="Q39" s="108">
        <f t="shared" si="6"/>
        <v>0</v>
      </c>
    </row>
    <row r="40" spans="1:17" ht="14.25" x14ac:dyDescent="0.2">
      <c r="A40" s="8" t="s">
        <v>37</v>
      </c>
      <c r="B40" s="9">
        <v>21273457743.020004</v>
      </c>
      <c r="C40" s="8">
        <v>17297437207.25</v>
      </c>
      <c r="D40" s="8">
        <v>17151971893.880003</v>
      </c>
      <c r="E40" s="73">
        <v>18841313991.16</v>
      </c>
      <c r="F40" s="73">
        <f t="shared" si="1"/>
        <v>74564180835.310013</v>
      </c>
      <c r="G40" s="79">
        <f>(F40-'Q1-Q4 2018 dissagrgated'!F39)/'Q1-Q4 2018 dissagrgated'!F39*100</f>
        <v>13.804279014830758</v>
      </c>
      <c r="H40" s="31">
        <f>(E40-'Q1-Q4 2018 dissagrgated'!E39)/'Q1-Q4 2018 dissagrgated'!E39*100</f>
        <v>15.891755338504703</v>
      </c>
      <c r="I40" s="82">
        <f t="shared" si="2"/>
        <v>9.8492587775448204</v>
      </c>
      <c r="J40" s="109">
        <v>21273457743.020004</v>
      </c>
      <c r="K40" s="109">
        <v>17297437207.25</v>
      </c>
      <c r="L40" s="109">
        <v>17151971893.880003</v>
      </c>
      <c r="M40" s="109">
        <v>18841313991.16</v>
      </c>
      <c r="N40" s="108">
        <f t="shared" si="3"/>
        <v>0</v>
      </c>
      <c r="O40" s="108">
        <f t="shared" si="4"/>
        <v>0</v>
      </c>
      <c r="P40" s="108">
        <f t="shared" si="5"/>
        <v>0</v>
      </c>
      <c r="Q40" s="108">
        <f t="shared" si="6"/>
        <v>0</v>
      </c>
    </row>
    <row r="41" spans="1:17" s="3" customFormat="1" x14ac:dyDescent="0.2">
      <c r="A41" s="7" t="s">
        <v>1</v>
      </c>
      <c r="B41" s="12">
        <f>SUM(B4:B40)</f>
        <v>302597454958.94006</v>
      </c>
      <c r="C41" s="12">
        <f t="shared" ref="C41:F41" si="7">SUM(C4:C40)</f>
        <v>391316977069.16986</v>
      </c>
      <c r="D41" s="158">
        <f t="shared" si="7"/>
        <v>294110358328.56995</v>
      </c>
      <c r="E41" s="153">
        <f t="shared" si="7"/>
        <v>346201219924.67999</v>
      </c>
      <c r="F41" s="153">
        <f t="shared" si="7"/>
        <v>1334226010281.3604</v>
      </c>
      <c r="G41" s="154">
        <f>(F41-'Q1-Q4 2018 dissagrgated'!F40)/'Q1-Q4 2018 dissagrgated'!F40*100</f>
        <v>20.917863746808312</v>
      </c>
      <c r="H41" s="154">
        <f>(E41-'Q1-Q4 2018 dissagrgated'!E40)/'Q1-Q4 2018 dissagrgated'!E40*100</f>
        <v>12.282917442243917</v>
      </c>
      <c r="I41" s="154">
        <f>(E41-D41)/D41*100</f>
        <v>17.71133185928662</v>
      </c>
      <c r="J41" s="113">
        <v>302597454958.94006</v>
      </c>
      <c r="K41" s="113">
        <v>391316977069.16986</v>
      </c>
      <c r="L41" s="113">
        <v>294110358328.56995</v>
      </c>
      <c r="M41" s="113">
        <v>346201219924.67999</v>
      </c>
      <c r="N41" s="108">
        <f>B41-J41</f>
        <v>0</v>
      </c>
      <c r="O41" s="108">
        <f t="shared" si="4"/>
        <v>0</v>
      </c>
      <c r="P41" s="108">
        <f t="shared" si="5"/>
        <v>0</v>
      </c>
      <c r="Q41" s="108">
        <f t="shared" si="6"/>
        <v>0</v>
      </c>
    </row>
    <row r="42" spans="1:17" ht="14.25" x14ac:dyDescent="0.2">
      <c r="A42" s="6"/>
      <c r="B42" s="6"/>
      <c r="C42" s="6"/>
      <c r="D42" s="6"/>
      <c r="E42" s="76"/>
      <c r="F42" s="76"/>
      <c r="G42" s="80"/>
      <c r="J42" s="109"/>
    </row>
  </sheetData>
  <phoneticPr fontId="8" type="noConversion"/>
  <printOptions horizontalCentered="1"/>
  <pageMargins left="0.11811023622047245" right="0.11811023622047245" top="0.19685039370078741" bottom="0" header="0.31496062992125984" footer="0.31496062992125984"/>
  <pageSetup paperSize="9" scale="94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B40D7-E1F9-467B-87E7-6868AC9ACC58}">
  <sheetPr>
    <tabColor rgb="FFFF0000"/>
  </sheetPr>
  <dimension ref="A1:M90"/>
  <sheetViews>
    <sheetView view="pageBreakPreview" topLeftCell="A25" zoomScale="60" zoomScaleNormal="60" workbookViewId="0">
      <selection activeCell="B42" sqref="B42:I42"/>
    </sheetView>
  </sheetViews>
  <sheetFormatPr defaultColWidth="8.85546875" defaultRowHeight="20.45" customHeight="1" x14ac:dyDescent="0.2"/>
  <cols>
    <col min="1" max="1" width="8.85546875" style="50"/>
    <col min="2" max="2" width="14.140625" style="50" bestFit="1" customWidth="1"/>
    <col min="3" max="3" width="30.85546875" style="50" bestFit="1" customWidth="1"/>
    <col min="4" max="4" width="29.140625" style="50" bestFit="1" customWidth="1"/>
    <col min="5" max="5" width="27.42578125" style="50" bestFit="1" customWidth="1"/>
    <col min="6" max="6" width="29.140625" style="50" bestFit="1" customWidth="1"/>
    <col min="7" max="7" width="30.85546875" style="50" bestFit="1" customWidth="1"/>
    <col min="8" max="8" width="29.140625" style="50" bestFit="1" customWidth="1"/>
    <col min="9" max="9" width="36.140625" style="50" customWidth="1"/>
    <col min="10" max="10" width="24.42578125" style="50" bestFit="1" customWidth="1"/>
    <col min="11" max="16384" width="8.85546875" style="50"/>
  </cols>
  <sheetData>
    <row r="1" spans="1:13" ht="30" customHeight="1" x14ac:dyDescent="0.2">
      <c r="A1" s="47"/>
      <c r="B1" s="48"/>
      <c r="C1" s="48"/>
      <c r="D1" s="48"/>
      <c r="E1" s="48"/>
      <c r="F1" s="48"/>
      <c r="G1" s="48"/>
      <c r="H1" s="48"/>
      <c r="I1" s="49"/>
    </row>
    <row r="2" spans="1:13" ht="20.45" customHeight="1" x14ac:dyDescent="0.2">
      <c r="A2" s="51"/>
      <c r="I2" s="52"/>
    </row>
    <row r="3" spans="1:13" s="53" customFormat="1" ht="20.45" customHeight="1" x14ac:dyDescent="0.3">
      <c r="A3" s="138" t="s">
        <v>75</v>
      </c>
      <c r="B3" s="139"/>
      <c r="C3" s="139"/>
      <c r="D3" s="139"/>
      <c r="E3" s="139"/>
      <c r="F3" s="139"/>
      <c r="G3" s="139"/>
      <c r="H3" s="139"/>
      <c r="I3" s="140"/>
    </row>
    <row r="4" spans="1:13" s="57" customFormat="1" ht="20.45" customHeight="1" x14ac:dyDescent="0.2">
      <c r="A4" s="54" t="s">
        <v>71</v>
      </c>
      <c r="B4" s="55" t="s">
        <v>0</v>
      </c>
      <c r="C4" s="56" t="s">
        <v>38</v>
      </c>
      <c r="D4" s="56" t="s">
        <v>39</v>
      </c>
      <c r="E4" s="56" t="s">
        <v>72</v>
      </c>
      <c r="F4" s="56" t="s">
        <v>41</v>
      </c>
      <c r="G4" s="56" t="s">
        <v>42</v>
      </c>
      <c r="H4" s="56" t="s">
        <v>40</v>
      </c>
      <c r="I4" s="56" t="s">
        <v>85</v>
      </c>
    </row>
    <row r="5" spans="1:13" ht="20.45" customHeight="1" x14ac:dyDescent="0.2">
      <c r="A5" s="58">
        <v>1</v>
      </c>
      <c r="B5" s="59" t="s">
        <v>2</v>
      </c>
      <c r="C5" s="60">
        <v>1078584551.71</v>
      </c>
      <c r="D5" s="60">
        <v>130102985.86</v>
      </c>
      <c r="E5" s="60">
        <v>134951550</v>
      </c>
      <c r="F5" s="60">
        <v>860016991.28999996</v>
      </c>
      <c r="G5" s="60">
        <v>2203656078.8599997</v>
      </c>
      <c r="H5" s="60">
        <v>1957245953.1500001</v>
      </c>
      <c r="I5" s="40">
        <v>4160902032.0099998</v>
      </c>
      <c r="J5" s="68"/>
      <c r="K5" s="68"/>
      <c r="L5" s="68"/>
      <c r="M5" s="70"/>
    </row>
    <row r="6" spans="1:13" ht="20.45" customHeight="1" x14ac:dyDescent="0.2">
      <c r="A6" s="58">
        <v>2</v>
      </c>
      <c r="B6" s="117" t="s">
        <v>3</v>
      </c>
      <c r="C6" s="118">
        <v>1028362887.86</v>
      </c>
      <c r="D6" s="118">
        <v>29332052.759999998</v>
      </c>
      <c r="E6" s="118">
        <v>43487690</v>
      </c>
      <c r="F6" s="118">
        <v>156858314.39000002</v>
      </c>
      <c r="G6" s="118">
        <v>1258040945.01</v>
      </c>
      <c r="H6" s="118">
        <v>1629900464.72</v>
      </c>
      <c r="I6" s="119">
        <v>2887941409.73</v>
      </c>
      <c r="J6" s="68"/>
      <c r="K6" s="68"/>
      <c r="L6" s="68"/>
      <c r="M6" s="70"/>
    </row>
    <row r="7" spans="1:13" ht="20.45" customHeight="1" x14ac:dyDescent="0.2">
      <c r="A7" s="58">
        <v>3</v>
      </c>
      <c r="B7" s="59" t="s">
        <v>4</v>
      </c>
      <c r="C7" s="60">
        <v>3714302363.3800001</v>
      </c>
      <c r="D7" s="60">
        <v>33359719.899999999</v>
      </c>
      <c r="E7" s="60">
        <v>96761875</v>
      </c>
      <c r="F7" s="60">
        <v>943528111.76999998</v>
      </c>
      <c r="G7" s="60">
        <v>4787952070.0500002</v>
      </c>
      <c r="H7" s="60">
        <v>887901958.05999994</v>
      </c>
      <c r="I7" s="40">
        <v>5675854028.1100006</v>
      </c>
      <c r="J7" s="68"/>
      <c r="K7" s="68"/>
      <c r="L7" s="68"/>
      <c r="M7" s="70"/>
    </row>
    <row r="8" spans="1:13" ht="20.45" customHeight="1" x14ac:dyDescent="0.2">
      <c r="A8" s="58">
        <v>4</v>
      </c>
      <c r="B8" s="59" t="s">
        <v>5</v>
      </c>
      <c r="C8" s="60">
        <v>1708499891.95</v>
      </c>
      <c r="D8" s="60">
        <v>131924521.23999999</v>
      </c>
      <c r="E8" s="60">
        <v>256748975</v>
      </c>
      <c r="F8" s="60">
        <v>1730254656.01</v>
      </c>
      <c r="G8" s="60">
        <v>3827428044.1999998</v>
      </c>
      <c r="H8" s="60">
        <v>5683576747.3299999</v>
      </c>
      <c r="I8" s="40">
        <v>9511004791.5299988</v>
      </c>
      <c r="J8" s="68"/>
      <c r="K8" s="68"/>
      <c r="L8" s="68"/>
      <c r="M8" s="70"/>
    </row>
    <row r="9" spans="1:13" ht="20.45" customHeight="1" x14ac:dyDescent="0.2">
      <c r="A9" s="58">
        <v>5</v>
      </c>
      <c r="B9" s="59" t="s">
        <v>6</v>
      </c>
      <c r="C9" s="60">
        <v>1504575816.54</v>
      </c>
      <c r="D9" s="60">
        <v>3861900</v>
      </c>
      <c r="E9" s="60">
        <v>39396450</v>
      </c>
      <c r="F9" s="60">
        <v>78089595.170000002</v>
      </c>
      <c r="G9" s="60">
        <v>1625923761.71</v>
      </c>
      <c r="H9" s="60">
        <v>54066730.369999997</v>
      </c>
      <c r="I9" s="40">
        <v>1679990492.0799999</v>
      </c>
      <c r="J9" s="68"/>
      <c r="K9" s="68"/>
      <c r="L9" s="68"/>
      <c r="M9" s="70"/>
    </row>
    <row r="10" spans="1:13" ht="20.45" customHeight="1" x14ac:dyDescent="0.2">
      <c r="A10" s="58">
        <v>6</v>
      </c>
      <c r="B10" s="59" t="s">
        <v>7</v>
      </c>
      <c r="C10" s="60">
        <v>7633726149.3100004</v>
      </c>
      <c r="D10" s="60">
        <v>17190790.809999999</v>
      </c>
      <c r="E10" s="60">
        <v>5747371.3700000001</v>
      </c>
      <c r="F10" s="60">
        <v>276517338.13999999</v>
      </c>
      <c r="G10" s="60">
        <v>7933181649.6300001</v>
      </c>
      <c r="H10" s="60">
        <v>39178060.289999999</v>
      </c>
      <c r="I10" s="40">
        <v>7972359709.9200001</v>
      </c>
      <c r="J10" s="68"/>
      <c r="K10" s="68"/>
      <c r="L10" s="68"/>
      <c r="M10" s="70"/>
    </row>
    <row r="11" spans="1:13" ht="20.45" customHeight="1" x14ac:dyDescent="0.2">
      <c r="A11" s="58">
        <v>7</v>
      </c>
      <c r="B11" s="59" t="s">
        <v>8</v>
      </c>
      <c r="C11" s="60">
        <v>1694084568.47</v>
      </c>
      <c r="D11" s="60">
        <v>142549620.59</v>
      </c>
      <c r="E11" s="60">
        <v>56284130</v>
      </c>
      <c r="F11" s="60">
        <v>52327991.57</v>
      </c>
      <c r="G11" s="60">
        <v>1945246310.6300001</v>
      </c>
      <c r="H11" s="60">
        <v>973876932.52999997</v>
      </c>
      <c r="I11" s="40">
        <v>2919123243.1599998</v>
      </c>
      <c r="J11" s="68"/>
      <c r="K11" s="68"/>
      <c r="L11" s="68"/>
      <c r="M11" s="70"/>
    </row>
    <row r="12" spans="1:13" ht="20.45" customHeight="1" x14ac:dyDescent="0.2">
      <c r="A12" s="58">
        <v>8</v>
      </c>
      <c r="B12" s="59" t="s">
        <v>9</v>
      </c>
      <c r="C12" s="60">
        <v>1011664628.62</v>
      </c>
      <c r="D12" s="60">
        <v>163282427.22999999</v>
      </c>
      <c r="E12" s="60">
        <v>95128486</v>
      </c>
      <c r="F12" s="60">
        <v>168987398</v>
      </c>
      <c r="G12" s="60">
        <v>1439062939.8499999</v>
      </c>
      <c r="H12" s="60">
        <v>695094473</v>
      </c>
      <c r="I12" s="40">
        <v>2134157412.8499999</v>
      </c>
      <c r="J12" s="68"/>
      <c r="K12" s="68"/>
      <c r="L12" s="68"/>
      <c r="M12" s="70"/>
    </row>
    <row r="13" spans="1:13" ht="20.45" customHeight="1" x14ac:dyDescent="0.2">
      <c r="A13" s="58">
        <v>9</v>
      </c>
      <c r="B13" s="59" t="s">
        <v>10</v>
      </c>
      <c r="C13" s="60">
        <v>1665457692.4100001</v>
      </c>
      <c r="D13" s="60">
        <v>28641153.23</v>
      </c>
      <c r="E13" s="60">
        <v>195886755.11000001</v>
      </c>
      <c r="F13" s="60">
        <v>356029809.27999997</v>
      </c>
      <c r="G13" s="60">
        <v>2246015410.0300002</v>
      </c>
      <c r="H13" s="60">
        <v>735267423.41999996</v>
      </c>
      <c r="I13" s="40">
        <v>2981282833.4500003</v>
      </c>
      <c r="J13" s="68"/>
      <c r="K13" s="68"/>
      <c r="L13" s="68"/>
      <c r="M13" s="70"/>
    </row>
    <row r="14" spans="1:13" ht="20.45" customHeight="1" x14ac:dyDescent="0.2">
      <c r="A14" s="58">
        <v>10</v>
      </c>
      <c r="B14" s="59" t="s">
        <v>11</v>
      </c>
      <c r="C14" s="60">
        <v>10173254849.32</v>
      </c>
      <c r="D14" s="60">
        <v>69875216.890000001</v>
      </c>
      <c r="E14" s="60">
        <v>209224930.25</v>
      </c>
      <c r="F14" s="60">
        <v>1903620818.8299999</v>
      </c>
      <c r="G14" s="60">
        <v>12355975815.289999</v>
      </c>
      <c r="H14" s="60">
        <v>2812787225.1999998</v>
      </c>
      <c r="I14" s="40">
        <v>15168763040.489998</v>
      </c>
      <c r="J14" s="68"/>
      <c r="K14" s="68"/>
      <c r="L14" s="68"/>
      <c r="M14" s="70"/>
    </row>
    <row r="15" spans="1:13" ht="20.45" customHeight="1" x14ac:dyDescent="0.2">
      <c r="A15" s="58">
        <v>11</v>
      </c>
      <c r="B15" s="59" t="s">
        <v>12</v>
      </c>
      <c r="C15" s="60">
        <v>1087882109.8900001</v>
      </c>
      <c r="D15" s="60">
        <v>62643767.710000001</v>
      </c>
      <c r="E15" s="60">
        <v>48632260</v>
      </c>
      <c r="F15" s="60">
        <v>383525778.87</v>
      </c>
      <c r="G15" s="60">
        <v>1582683916.47</v>
      </c>
      <c r="H15" s="60">
        <v>232259042.61000001</v>
      </c>
      <c r="I15" s="40">
        <v>1814942959.0799999</v>
      </c>
      <c r="J15" s="68"/>
      <c r="K15" s="68"/>
      <c r="L15" s="68"/>
      <c r="M15" s="70"/>
    </row>
    <row r="16" spans="1:13" ht="20.45" customHeight="1" x14ac:dyDescent="0.2">
      <c r="A16" s="58">
        <v>12</v>
      </c>
      <c r="B16" s="59" t="s">
        <v>13</v>
      </c>
      <c r="C16" s="60">
        <v>3620823855.8200002</v>
      </c>
      <c r="D16" s="60">
        <v>269027095.41000003</v>
      </c>
      <c r="E16" s="60">
        <v>169123360.66</v>
      </c>
      <c r="F16" s="60">
        <v>828349498.94000006</v>
      </c>
      <c r="G16" s="60">
        <v>4887323810.8299999</v>
      </c>
      <c r="H16" s="60">
        <v>2326142650.46</v>
      </c>
      <c r="I16" s="40">
        <v>7213466461.29</v>
      </c>
      <c r="J16" s="68"/>
      <c r="K16" s="68"/>
      <c r="L16" s="68"/>
      <c r="M16" s="70"/>
    </row>
    <row r="17" spans="1:13" ht="20.45" customHeight="1" x14ac:dyDescent="0.2">
      <c r="A17" s="58">
        <v>13</v>
      </c>
      <c r="B17" s="59" t="s">
        <v>14</v>
      </c>
      <c r="C17" s="60">
        <v>1289603186.5799999</v>
      </c>
      <c r="D17" s="60">
        <v>101421498.94</v>
      </c>
      <c r="E17" s="60">
        <v>31774715</v>
      </c>
      <c r="F17" s="60">
        <v>354971764.65999997</v>
      </c>
      <c r="G17" s="60">
        <v>1777771165.1799998</v>
      </c>
      <c r="H17" s="60">
        <v>185563132.53</v>
      </c>
      <c r="I17" s="40">
        <v>1963334297.7099998</v>
      </c>
      <c r="J17" s="68"/>
      <c r="K17" s="68"/>
      <c r="L17" s="68"/>
      <c r="M17" s="70"/>
    </row>
    <row r="18" spans="1:13" ht="20.45" customHeight="1" x14ac:dyDescent="0.2">
      <c r="A18" s="58">
        <v>14</v>
      </c>
      <c r="B18" s="59" t="s">
        <v>15</v>
      </c>
      <c r="C18" s="60">
        <v>11681026520</v>
      </c>
      <c r="D18" s="60">
        <v>15795944</v>
      </c>
      <c r="E18" s="60">
        <v>269488775</v>
      </c>
      <c r="F18" s="60">
        <v>1457012078</v>
      </c>
      <c r="G18" s="60">
        <v>13423323317</v>
      </c>
      <c r="H18" s="60">
        <v>2762422289</v>
      </c>
      <c r="I18" s="40">
        <v>16185745606</v>
      </c>
      <c r="J18" s="68"/>
      <c r="K18" s="68"/>
      <c r="L18" s="68"/>
      <c r="M18" s="70"/>
    </row>
    <row r="19" spans="1:13" ht="20.45" customHeight="1" x14ac:dyDescent="0.2">
      <c r="A19" s="58">
        <v>15</v>
      </c>
      <c r="B19" s="59" t="s">
        <v>16</v>
      </c>
      <c r="C19" s="61">
        <v>682284971.10000002</v>
      </c>
      <c r="D19" s="61">
        <v>2024030.06</v>
      </c>
      <c r="E19" s="61">
        <v>25399600</v>
      </c>
      <c r="F19" s="61">
        <v>127868397.23999999</v>
      </c>
      <c r="G19" s="60">
        <v>837576998.4000001</v>
      </c>
      <c r="H19" s="61">
        <v>1725239109.24</v>
      </c>
      <c r="I19" s="62">
        <v>2562816107.6400003</v>
      </c>
      <c r="J19" s="68"/>
      <c r="K19" s="68"/>
      <c r="L19" s="68"/>
      <c r="M19" s="70"/>
    </row>
    <row r="20" spans="1:13" ht="20.45" customHeight="1" x14ac:dyDescent="0.2">
      <c r="A20" s="58">
        <v>16</v>
      </c>
      <c r="B20" s="59" t="s">
        <v>17</v>
      </c>
      <c r="C20" s="60">
        <v>2218545849.3499999</v>
      </c>
      <c r="D20" s="60">
        <v>229408333.59999999</v>
      </c>
      <c r="E20" s="60">
        <v>151091600.80000001</v>
      </c>
      <c r="F20" s="60">
        <v>132429997.02</v>
      </c>
      <c r="G20" s="60">
        <v>2731475780.77</v>
      </c>
      <c r="H20" s="60">
        <v>256877866.13999999</v>
      </c>
      <c r="I20" s="40">
        <v>2988353646.9099998</v>
      </c>
      <c r="J20" s="68"/>
      <c r="K20" s="68"/>
      <c r="L20" s="68"/>
      <c r="M20" s="70"/>
    </row>
    <row r="21" spans="1:13" ht="20.45" customHeight="1" x14ac:dyDescent="0.2">
      <c r="A21" s="58">
        <v>17</v>
      </c>
      <c r="B21" s="59" t="s">
        <v>18</v>
      </c>
      <c r="C21" s="60">
        <v>1442879625.8199999</v>
      </c>
      <c r="D21" s="60">
        <v>360224210.81999999</v>
      </c>
      <c r="E21" s="60">
        <v>120320414.60999998</v>
      </c>
      <c r="F21" s="60">
        <v>1211496352.52</v>
      </c>
      <c r="G21" s="60">
        <v>3134920603.7699995</v>
      </c>
      <c r="H21" s="60">
        <v>733096983.37</v>
      </c>
      <c r="I21" s="40">
        <v>3868017587.1399994</v>
      </c>
      <c r="J21" s="68"/>
      <c r="K21" s="68"/>
      <c r="L21" s="68"/>
      <c r="M21" s="70"/>
    </row>
    <row r="22" spans="1:13" ht="20.45" customHeight="1" x14ac:dyDescent="0.2">
      <c r="A22" s="58">
        <v>18</v>
      </c>
      <c r="B22" s="59" t="s">
        <v>19</v>
      </c>
      <c r="C22" s="62">
        <v>3139178349.3400002</v>
      </c>
      <c r="D22" s="62">
        <v>64334355.140000001</v>
      </c>
      <c r="E22" s="61">
        <v>155652037</v>
      </c>
      <c r="F22" s="61">
        <v>1123324642.46</v>
      </c>
      <c r="G22" s="60">
        <v>4482489383.9400005</v>
      </c>
      <c r="H22" s="61">
        <v>8895086169.5699997</v>
      </c>
      <c r="I22" s="40">
        <v>13377575553.51</v>
      </c>
      <c r="J22" s="68"/>
      <c r="K22" s="68"/>
      <c r="L22" s="68"/>
      <c r="M22" s="70"/>
    </row>
    <row r="23" spans="1:13" ht="20.45" customHeight="1" x14ac:dyDescent="0.2">
      <c r="A23" s="58">
        <v>19</v>
      </c>
      <c r="B23" s="59" t="s">
        <v>20</v>
      </c>
      <c r="C23" s="63">
        <v>3551833327.75</v>
      </c>
      <c r="D23" s="63">
        <v>98591768.349999994</v>
      </c>
      <c r="E23" s="63">
        <v>220478003.30000001</v>
      </c>
      <c r="F23" s="63">
        <v>9613661630.0300007</v>
      </c>
      <c r="G23" s="60">
        <v>13484564729.43</v>
      </c>
      <c r="H23" s="63">
        <v>1303805178.6099999</v>
      </c>
      <c r="I23" s="40">
        <v>14788369908.040001</v>
      </c>
      <c r="J23" s="68"/>
      <c r="K23" s="68"/>
      <c r="L23" s="68"/>
      <c r="M23" s="70"/>
    </row>
    <row r="24" spans="1:13" ht="20.45" customHeight="1" x14ac:dyDescent="0.2">
      <c r="A24" s="58">
        <v>20</v>
      </c>
      <c r="B24" s="59" t="s">
        <v>21</v>
      </c>
      <c r="C24" s="62">
        <v>1625701638</v>
      </c>
      <c r="D24" s="62">
        <v>61791754</v>
      </c>
      <c r="E24" s="61">
        <v>36298470</v>
      </c>
      <c r="F24" s="61">
        <v>88084754</v>
      </c>
      <c r="G24" s="60">
        <v>1811876616</v>
      </c>
      <c r="H24" s="61">
        <v>75318015</v>
      </c>
      <c r="I24" s="40">
        <v>1887194631</v>
      </c>
      <c r="J24" s="68"/>
      <c r="K24" s="68"/>
      <c r="L24" s="68"/>
      <c r="M24" s="70"/>
    </row>
    <row r="25" spans="1:13" ht="20.45" customHeight="1" x14ac:dyDescent="0.2">
      <c r="A25" s="58">
        <v>21</v>
      </c>
      <c r="B25" s="59" t="s">
        <v>22</v>
      </c>
      <c r="C25" s="61">
        <v>701172698.40999997</v>
      </c>
      <c r="D25" s="61">
        <v>330192658.41000003</v>
      </c>
      <c r="E25" s="61">
        <v>12407480</v>
      </c>
      <c r="F25" s="61">
        <v>44757817</v>
      </c>
      <c r="G25" s="60">
        <v>1088530653.8199999</v>
      </c>
      <c r="H25" s="61">
        <v>318482018</v>
      </c>
      <c r="I25" s="62">
        <v>1407012671.8199999</v>
      </c>
      <c r="J25" s="68"/>
      <c r="K25" s="68"/>
      <c r="L25" s="68"/>
      <c r="M25" s="70"/>
    </row>
    <row r="26" spans="1:13" ht="20.45" customHeight="1" x14ac:dyDescent="0.2">
      <c r="A26" s="58">
        <v>22</v>
      </c>
      <c r="B26" s="59" t="s">
        <v>23</v>
      </c>
      <c r="C26" s="60">
        <v>2434149982.9699998</v>
      </c>
      <c r="D26" s="60">
        <v>8945033.7899999991</v>
      </c>
      <c r="E26" s="60">
        <v>109534500</v>
      </c>
      <c r="F26" s="60">
        <v>261058317.37</v>
      </c>
      <c r="G26" s="60">
        <v>2813687834.1299996</v>
      </c>
      <c r="H26" s="60">
        <v>992500704.55999994</v>
      </c>
      <c r="I26" s="40">
        <v>3806188538.6899996</v>
      </c>
      <c r="J26" s="68"/>
      <c r="K26" s="68"/>
      <c r="L26" s="68"/>
      <c r="M26" s="70"/>
    </row>
    <row r="27" spans="1:13" ht="20.45" customHeight="1" x14ac:dyDescent="0.2">
      <c r="A27" s="58">
        <v>23</v>
      </c>
      <c r="B27" s="59" t="s">
        <v>24</v>
      </c>
      <c r="C27" s="60">
        <v>1388815223.4000001</v>
      </c>
      <c r="D27" s="60">
        <v>299410493</v>
      </c>
      <c r="E27" s="60">
        <v>124147215.47</v>
      </c>
      <c r="F27" s="60">
        <v>69026492.219999999</v>
      </c>
      <c r="G27" s="60">
        <v>1881399424.0900002</v>
      </c>
      <c r="H27" s="60">
        <v>4764534842.79</v>
      </c>
      <c r="I27" s="40">
        <v>6645934266.8800001</v>
      </c>
      <c r="J27" s="68"/>
      <c r="K27" s="68"/>
      <c r="L27" s="68"/>
      <c r="M27" s="70"/>
    </row>
    <row r="28" spans="1:13" ht="20.45" customHeight="1" x14ac:dyDescent="0.2">
      <c r="A28" s="58">
        <v>24</v>
      </c>
      <c r="B28" s="59" t="s">
        <v>25</v>
      </c>
      <c r="C28" s="60">
        <v>67679491595.209999</v>
      </c>
      <c r="D28" s="60">
        <v>3135546515.6300001</v>
      </c>
      <c r="E28" s="60">
        <v>2591399530.9499998</v>
      </c>
      <c r="F28" s="60">
        <v>15267257845.41</v>
      </c>
      <c r="G28" s="60">
        <v>88673695487.199997</v>
      </c>
      <c r="H28" s="60">
        <v>12962146509.950001</v>
      </c>
      <c r="I28" s="40">
        <v>101635841997.14999</v>
      </c>
      <c r="J28" s="68"/>
      <c r="K28" s="68"/>
      <c r="L28" s="68"/>
      <c r="M28" s="70"/>
    </row>
    <row r="29" spans="1:13" ht="20.45" customHeight="1" x14ac:dyDescent="0.2">
      <c r="A29" s="58">
        <v>25</v>
      </c>
      <c r="B29" s="59" t="s">
        <v>53</v>
      </c>
      <c r="C29" s="60">
        <v>1398974940.52</v>
      </c>
      <c r="D29" s="60">
        <v>9767980.2200000007</v>
      </c>
      <c r="E29" s="60">
        <v>50753458.25</v>
      </c>
      <c r="F29" s="60">
        <v>158544185.52000001</v>
      </c>
      <c r="G29" s="60">
        <v>1618040564.51</v>
      </c>
      <c r="H29" s="60">
        <v>1391604504.23</v>
      </c>
      <c r="I29" s="40">
        <v>3009645068.7399998</v>
      </c>
      <c r="J29" s="68"/>
      <c r="K29" s="68"/>
      <c r="L29" s="68"/>
      <c r="M29" s="70"/>
    </row>
    <row r="30" spans="1:13" ht="20.45" customHeight="1" x14ac:dyDescent="0.2">
      <c r="A30" s="58">
        <v>26</v>
      </c>
      <c r="B30" s="59" t="s">
        <v>26</v>
      </c>
      <c r="C30" s="60">
        <v>1066941161.37</v>
      </c>
      <c r="D30" s="60">
        <v>58746150.899999999</v>
      </c>
      <c r="E30" s="60">
        <v>73549732</v>
      </c>
      <c r="F30" s="60">
        <v>218180626.71000001</v>
      </c>
      <c r="G30" s="60">
        <v>1417417670.98</v>
      </c>
      <c r="H30" s="60">
        <v>80823759.060000002</v>
      </c>
      <c r="I30" s="40">
        <v>1498241430.04</v>
      </c>
      <c r="J30" s="68"/>
      <c r="K30" s="68"/>
      <c r="L30" s="68"/>
      <c r="M30" s="70"/>
    </row>
    <row r="31" spans="1:13" ht="20.45" customHeight="1" x14ac:dyDescent="0.2">
      <c r="A31" s="58">
        <v>27</v>
      </c>
      <c r="B31" s="59" t="s">
        <v>27</v>
      </c>
      <c r="C31" s="60">
        <v>6941431071.46</v>
      </c>
      <c r="D31" s="60">
        <v>741439200.04999995</v>
      </c>
      <c r="E31" s="60">
        <v>214350713.26999998</v>
      </c>
      <c r="F31" s="60">
        <v>947583308.06000006</v>
      </c>
      <c r="G31" s="60">
        <v>8844804292.8400002</v>
      </c>
      <c r="H31" s="60">
        <v>9207812465.6299992</v>
      </c>
      <c r="I31" s="40">
        <v>18052616758.470001</v>
      </c>
      <c r="J31" s="68"/>
      <c r="K31" s="68"/>
      <c r="L31" s="68"/>
      <c r="M31" s="70"/>
    </row>
    <row r="32" spans="1:13" ht="20.45" customHeight="1" x14ac:dyDescent="0.2">
      <c r="A32" s="58">
        <v>28</v>
      </c>
      <c r="B32" s="59" t="s">
        <v>28</v>
      </c>
      <c r="C32" s="60">
        <v>2034952963.1700001</v>
      </c>
      <c r="D32" s="60">
        <v>103781101.95</v>
      </c>
      <c r="E32" s="60">
        <v>248767225.46000001</v>
      </c>
      <c r="F32" s="60">
        <v>2391809812.6700001</v>
      </c>
      <c r="G32" s="60">
        <v>4779311103.25</v>
      </c>
      <c r="H32" s="60">
        <v>820290151.48000002</v>
      </c>
      <c r="I32" s="40">
        <v>5599601254.7299995</v>
      </c>
      <c r="J32" s="68"/>
      <c r="K32" s="68"/>
      <c r="L32" s="68"/>
      <c r="M32" s="70"/>
    </row>
    <row r="33" spans="1:13" ht="20.45" customHeight="1" x14ac:dyDescent="0.2">
      <c r="A33" s="58">
        <v>29</v>
      </c>
      <c r="B33" s="59" t="s">
        <v>29</v>
      </c>
      <c r="C33" s="61">
        <v>1487512553.7599998</v>
      </c>
      <c r="D33" s="61">
        <v>208389293.5</v>
      </c>
      <c r="E33" s="61">
        <v>42718858</v>
      </c>
      <c r="F33" s="61">
        <v>50761224.43</v>
      </c>
      <c r="G33" s="61">
        <v>1789381929.6899998</v>
      </c>
      <c r="H33" s="61">
        <v>1979060008.4500003</v>
      </c>
      <c r="I33" s="62">
        <v>3768441938.1400003</v>
      </c>
      <c r="J33" s="68"/>
      <c r="K33" s="68"/>
      <c r="L33" s="68"/>
      <c r="M33" s="70"/>
    </row>
    <row r="34" spans="1:13" ht="20.45" customHeight="1" x14ac:dyDescent="0.2">
      <c r="A34" s="58">
        <v>30</v>
      </c>
      <c r="B34" s="59" t="s">
        <v>30</v>
      </c>
      <c r="C34" s="60">
        <v>157587268.06</v>
      </c>
      <c r="D34" s="60">
        <v>4053366392.4300003</v>
      </c>
      <c r="E34" s="60">
        <v>270576369.75999999</v>
      </c>
      <c r="F34" s="60">
        <v>863162083.47000003</v>
      </c>
      <c r="G34" s="60">
        <v>5344692113.7200003</v>
      </c>
      <c r="H34" s="60">
        <v>1397413601.04</v>
      </c>
      <c r="I34" s="40">
        <v>6742105714.7600002</v>
      </c>
      <c r="J34" s="68"/>
      <c r="K34" s="68"/>
      <c r="L34" s="68"/>
      <c r="M34" s="70"/>
    </row>
    <row r="35" spans="1:13" ht="20.45" customHeight="1" x14ac:dyDescent="0.2">
      <c r="A35" s="58">
        <v>31</v>
      </c>
      <c r="B35" s="59" t="s">
        <v>31</v>
      </c>
      <c r="C35" s="60">
        <v>2265594439.96</v>
      </c>
      <c r="D35" s="60">
        <v>112239073.90000001</v>
      </c>
      <c r="E35" s="60">
        <v>144120275</v>
      </c>
      <c r="F35" s="60">
        <v>613931792.52999997</v>
      </c>
      <c r="G35" s="60">
        <v>3135885581.3899999</v>
      </c>
      <c r="H35" s="60">
        <v>559971560.53999996</v>
      </c>
      <c r="I35" s="40">
        <v>3695857141.9299998</v>
      </c>
      <c r="J35" s="68"/>
      <c r="K35" s="68"/>
      <c r="L35" s="68"/>
      <c r="M35" s="70"/>
    </row>
    <row r="36" spans="1:13" ht="20.45" customHeight="1" x14ac:dyDescent="0.2">
      <c r="A36" s="58">
        <v>32</v>
      </c>
      <c r="B36" s="59" t="s">
        <v>32</v>
      </c>
      <c r="C36" s="60">
        <v>28359317983.009998</v>
      </c>
      <c r="D36" s="60">
        <v>429716261.61000001</v>
      </c>
      <c r="E36" s="60">
        <v>139022839.14999998</v>
      </c>
      <c r="F36" s="60">
        <v>3139155037.1399999</v>
      </c>
      <c r="G36" s="60">
        <v>32067212120.91</v>
      </c>
      <c r="H36" s="60">
        <v>1305462807.53</v>
      </c>
      <c r="I36" s="40">
        <v>33372674928.439999</v>
      </c>
      <c r="J36" s="68"/>
      <c r="K36" s="68"/>
      <c r="L36" s="68"/>
      <c r="M36" s="70"/>
    </row>
    <row r="37" spans="1:13" ht="20.45" customHeight="1" x14ac:dyDescent="0.2">
      <c r="A37" s="58">
        <v>33</v>
      </c>
      <c r="B37" s="59" t="s">
        <v>33</v>
      </c>
      <c r="C37" s="60">
        <v>1954238721.73</v>
      </c>
      <c r="D37" s="60">
        <v>5898821.25</v>
      </c>
      <c r="E37" s="60">
        <v>71572378.950000003</v>
      </c>
      <c r="F37" s="60">
        <v>2138781591.72</v>
      </c>
      <c r="G37" s="60">
        <v>4170491513.6500001</v>
      </c>
      <c r="H37" s="60">
        <v>478721493.98000002</v>
      </c>
      <c r="I37" s="40">
        <v>4649213007.6300001</v>
      </c>
      <c r="J37" s="68"/>
      <c r="K37" s="68"/>
      <c r="L37" s="68"/>
      <c r="M37" s="70"/>
    </row>
    <row r="38" spans="1:13" ht="20.45" customHeight="1" x14ac:dyDescent="0.2">
      <c r="A38" s="58">
        <v>34</v>
      </c>
      <c r="B38" s="59" t="s">
        <v>34</v>
      </c>
      <c r="C38" s="60">
        <v>848291275.77999997</v>
      </c>
      <c r="D38" s="60">
        <v>54521710.810000002</v>
      </c>
      <c r="E38" s="60">
        <v>29796250</v>
      </c>
      <c r="F38" s="60">
        <v>5212852.26</v>
      </c>
      <c r="G38" s="60">
        <v>937822088.8499999</v>
      </c>
      <c r="H38" s="60">
        <v>873078307.71000004</v>
      </c>
      <c r="I38" s="40">
        <v>1810900396.5599999</v>
      </c>
      <c r="J38" s="68"/>
      <c r="K38" s="68"/>
      <c r="L38" s="68"/>
      <c r="M38" s="70"/>
    </row>
    <row r="39" spans="1:13" ht="20.45" customHeight="1" x14ac:dyDescent="0.2">
      <c r="A39" s="58">
        <v>35</v>
      </c>
      <c r="B39" s="59" t="s">
        <v>35</v>
      </c>
      <c r="C39" s="60">
        <v>4680257380.1499996</v>
      </c>
      <c r="D39" s="60">
        <v>1732063.45</v>
      </c>
      <c r="E39" s="60">
        <v>22840735</v>
      </c>
      <c r="F39" s="60">
        <v>79331853.680000007</v>
      </c>
      <c r="G39" s="60">
        <v>4784162032.2799997</v>
      </c>
      <c r="H39" s="60">
        <v>317189573.94999999</v>
      </c>
      <c r="I39" s="40">
        <v>5101351606.2299995</v>
      </c>
      <c r="J39" s="68"/>
      <c r="K39" s="68"/>
      <c r="L39" s="68"/>
      <c r="M39" s="70"/>
    </row>
    <row r="40" spans="1:13" ht="20.45" customHeight="1" x14ac:dyDescent="0.2">
      <c r="A40" s="58">
        <v>36</v>
      </c>
      <c r="B40" s="59" t="s">
        <v>36</v>
      </c>
      <c r="C40" s="60">
        <v>1223447738.48</v>
      </c>
      <c r="D40" s="60">
        <v>537319321.33000004</v>
      </c>
      <c r="E40" s="60">
        <v>754900000</v>
      </c>
      <c r="F40" s="60">
        <v>607706320.29999995</v>
      </c>
      <c r="G40" s="60">
        <v>3123373380.1100001</v>
      </c>
      <c r="H40" s="60">
        <v>1699710081.55</v>
      </c>
      <c r="I40" s="40">
        <v>4823083461.6599998</v>
      </c>
      <c r="J40" s="68"/>
      <c r="K40" s="68"/>
      <c r="L40" s="68"/>
      <c r="M40" s="70"/>
    </row>
    <row r="41" spans="1:13" ht="20.45" customHeight="1" x14ac:dyDescent="0.2">
      <c r="A41" s="58">
        <v>37</v>
      </c>
      <c r="B41" s="59" t="s">
        <v>37</v>
      </c>
      <c r="C41" s="60">
        <v>16712117450.389999</v>
      </c>
      <c r="D41" s="60">
        <v>643987406.92999995</v>
      </c>
      <c r="E41" s="61">
        <v>0</v>
      </c>
      <c r="F41" s="60">
        <v>1485209133.8400002</v>
      </c>
      <c r="G41" s="60">
        <v>18841313991.16</v>
      </c>
      <c r="H41" s="61">
        <v>0</v>
      </c>
      <c r="I41" s="40">
        <v>18841313991.16</v>
      </c>
      <c r="J41" s="68"/>
      <c r="K41" s="68"/>
      <c r="L41" s="68"/>
      <c r="M41" s="70"/>
    </row>
    <row r="42" spans="1:13" s="57" customFormat="1" ht="20.45" customHeight="1" x14ac:dyDescent="0.25">
      <c r="A42" s="64"/>
      <c r="B42" s="137" t="s">
        <v>1</v>
      </c>
      <c r="C42" s="137">
        <v>202886567281.05005</v>
      </c>
      <c r="D42" s="137">
        <v>12750382625.700001</v>
      </c>
      <c r="E42" s="137">
        <v>7262335010.3599987</v>
      </c>
      <c r="F42" s="137">
        <v>50188426212.520004</v>
      </c>
      <c r="G42" s="137">
        <v>273087711129.63</v>
      </c>
      <c r="H42" s="137">
        <v>73113508795.050018</v>
      </c>
      <c r="I42" s="137">
        <v>346201219924.67999</v>
      </c>
      <c r="J42" s="68"/>
      <c r="K42" s="68"/>
      <c r="L42" s="68"/>
      <c r="M42" s="70"/>
    </row>
    <row r="43" spans="1:13" s="57" customFormat="1" ht="20.45" customHeight="1" x14ac:dyDescent="0.2">
      <c r="B43" s="66"/>
      <c r="C43" s="66"/>
      <c r="D43" s="66"/>
      <c r="E43" s="66"/>
      <c r="F43" s="66"/>
      <c r="G43" s="66"/>
      <c r="H43" s="66"/>
      <c r="I43" s="66"/>
    </row>
    <row r="44" spans="1:13" s="57" customFormat="1" ht="20.45" customHeight="1" x14ac:dyDescent="0.2">
      <c r="B44" s="66"/>
      <c r="C44" s="66"/>
      <c r="D44" s="66"/>
      <c r="E44" s="66"/>
      <c r="F44" s="66"/>
      <c r="G44" s="66"/>
      <c r="H44" s="66"/>
      <c r="I44" s="66"/>
    </row>
    <row r="45" spans="1:13" s="57" customFormat="1" ht="20.45" customHeight="1" x14ac:dyDescent="0.2">
      <c r="B45" s="66"/>
      <c r="C45" s="66"/>
      <c r="D45" s="66"/>
      <c r="E45" s="66"/>
      <c r="F45" s="66"/>
      <c r="G45" s="66"/>
      <c r="H45" s="66"/>
      <c r="I45" s="66"/>
    </row>
    <row r="46" spans="1:13" s="57" customFormat="1" ht="20.45" customHeight="1" x14ac:dyDescent="0.2">
      <c r="B46" s="66"/>
      <c r="C46" s="66"/>
      <c r="D46" s="66"/>
      <c r="E46" s="66"/>
      <c r="F46" s="66"/>
      <c r="G46" s="66"/>
      <c r="H46" s="66"/>
      <c r="I46" s="66"/>
    </row>
    <row r="47" spans="1:13" s="57" customFormat="1" ht="20.45" customHeight="1" x14ac:dyDescent="0.2">
      <c r="B47" s="66"/>
      <c r="C47" s="66"/>
      <c r="D47" s="66"/>
      <c r="E47" s="66"/>
      <c r="F47" s="66"/>
      <c r="G47" s="66"/>
      <c r="H47" s="66"/>
      <c r="I47" s="66"/>
    </row>
    <row r="48" spans="1:13" s="57" customFormat="1" ht="20.45" customHeight="1" x14ac:dyDescent="0.2">
      <c r="B48" s="66"/>
      <c r="C48" s="66"/>
      <c r="D48" s="66"/>
      <c r="E48" s="66"/>
      <c r="F48" s="66"/>
      <c r="G48" s="66"/>
      <c r="H48" s="66"/>
      <c r="I48" s="66"/>
    </row>
    <row r="49" s="57" customFormat="1" ht="20.45" customHeight="1" x14ac:dyDescent="0.2"/>
    <row r="88" spans="9:9" s="57" customFormat="1" ht="20.45" customHeight="1" x14ac:dyDescent="0.2"/>
    <row r="90" spans="9:9" ht="20.45" customHeight="1" x14ac:dyDescent="0.2">
      <c r="I90" s="67">
        <v>1332127322830.613</v>
      </c>
    </row>
  </sheetData>
  <mergeCells count="1">
    <mergeCell ref="A3:I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2" orientation="landscape" horizontalDpi="4294967295" verticalDpi="4294967295" r:id="rId1"/>
  <rowBreaks count="1" manualBreakCount="1">
    <brk id="4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0E5F1-77E3-47C0-BF0E-A790DC3EBFA9}">
  <sheetPr>
    <tabColor rgb="FFFF0000"/>
  </sheetPr>
  <dimension ref="A1:P40"/>
  <sheetViews>
    <sheetView topLeftCell="A5" zoomScale="80" zoomScaleNormal="80" workbookViewId="0">
      <selection activeCell="I2" sqref="I2"/>
    </sheetView>
  </sheetViews>
  <sheetFormatPr defaultColWidth="9.140625" defaultRowHeight="12.75" x14ac:dyDescent="0.2"/>
  <cols>
    <col min="1" max="1" width="12.140625" style="35" bestFit="1" customWidth="1"/>
    <col min="2" max="2" width="24.28515625" style="35" bestFit="1" customWidth="1"/>
    <col min="3" max="3" width="23" style="35" bestFit="1" customWidth="1"/>
    <col min="4" max="4" width="21.7109375" style="35" bestFit="1" customWidth="1"/>
    <col min="5" max="5" width="23" style="35" bestFit="1" customWidth="1"/>
    <col min="6" max="6" width="20.28515625" style="35" bestFit="1" customWidth="1"/>
    <col min="7" max="7" width="23" style="35" bestFit="1" customWidth="1"/>
    <col min="8" max="8" width="21.42578125" style="85" bestFit="1" customWidth="1"/>
    <col min="9" max="9" width="15.5703125" style="35" customWidth="1"/>
    <col min="10" max="10" width="17.85546875" style="35" bestFit="1" customWidth="1"/>
    <col min="11" max="13" width="16.28515625" style="35" bestFit="1" customWidth="1"/>
    <col min="14" max="16" width="17.85546875" style="35" bestFit="1" customWidth="1"/>
    <col min="17" max="17" width="9.140625" style="35"/>
    <col min="18" max="18" width="17.85546875" style="35" bestFit="1" customWidth="1"/>
    <col min="19" max="21" width="16.28515625" style="35" bestFit="1" customWidth="1"/>
    <col min="22" max="24" width="17.85546875" style="35" bestFit="1" customWidth="1"/>
    <col min="25" max="16384" width="9.140625" style="35"/>
  </cols>
  <sheetData>
    <row r="1" spans="1:16" ht="31.9" customHeight="1" x14ac:dyDescent="0.2">
      <c r="A1" s="141" t="s">
        <v>67</v>
      </c>
      <c r="B1" s="141"/>
      <c r="C1" s="141"/>
      <c r="D1" s="141"/>
      <c r="E1" s="141"/>
      <c r="F1" s="141"/>
      <c r="G1" s="141"/>
      <c r="H1" s="141"/>
      <c r="I1" s="141"/>
    </row>
    <row r="2" spans="1:16" ht="18" customHeight="1" x14ac:dyDescent="0.25">
      <c r="A2" s="36" t="s">
        <v>57</v>
      </c>
      <c r="B2" s="36" t="s">
        <v>58</v>
      </c>
      <c r="C2" s="36" t="s">
        <v>59</v>
      </c>
      <c r="D2" s="36" t="s">
        <v>60</v>
      </c>
      <c r="E2" s="36" t="s">
        <v>61</v>
      </c>
      <c r="F2" s="36" t="s">
        <v>62</v>
      </c>
      <c r="G2" s="36" t="s">
        <v>63</v>
      </c>
      <c r="H2" s="83" t="s">
        <v>1</v>
      </c>
      <c r="I2" s="155" t="s">
        <v>65</v>
      </c>
    </row>
    <row r="3" spans="1:16" ht="15.75" x14ac:dyDescent="0.25">
      <c r="A3" s="37" t="s">
        <v>2</v>
      </c>
      <c r="B3" s="40">
        <v>5905155132.1499996</v>
      </c>
      <c r="C3" s="40">
        <v>465883488.65000004</v>
      </c>
      <c r="D3" s="40">
        <v>425906571.16000003</v>
      </c>
      <c r="E3" s="40">
        <v>2170964181.7799997</v>
      </c>
      <c r="F3" s="38">
        <f>SUM(B3:E3)</f>
        <v>8967909373.7399979</v>
      </c>
      <c r="G3" s="40">
        <v>5801398284.8199997</v>
      </c>
      <c r="H3" s="84">
        <f>SUM(F3:G3)</f>
        <v>14769307658.559998</v>
      </c>
      <c r="I3" s="124">
        <f>H3/$H$40*100</f>
        <v>1.1069569581727361</v>
      </c>
    </row>
    <row r="4" spans="1:16" ht="15.75" x14ac:dyDescent="0.25">
      <c r="A4" s="37" t="s">
        <v>3</v>
      </c>
      <c r="B4" s="121">
        <v>5751781494.6199999</v>
      </c>
      <c r="C4" s="121">
        <v>118856369.69999999</v>
      </c>
      <c r="D4" s="121">
        <v>249593415</v>
      </c>
      <c r="E4" s="121">
        <v>556974166.13999999</v>
      </c>
      <c r="F4" s="122">
        <f t="shared" ref="F4:F39" si="0">SUM(B4:E4)</f>
        <v>6677205445.46</v>
      </c>
      <c r="G4" s="119">
        <v>3027454739.96</v>
      </c>
      <c r="H4" s="123">
        <f t="shared" ref="H4:H40" si="1">SUM(F4:G4)</f>
        <v>9704660185.4200001</v>
      </c>
      <c r="I4" s="124">
        <f t="shared" ref="I4:I39" si="2">H4/$H$40*100</f>
        <v>0.72736253907788029</v>
      </c>
      <c r="J4" s="120">
        <v>5751781494.6199999</v>
      </c>
      <c r="K4" s="120">
        <v>118856369.69999999</v>
      </c>
      <c r="L4" s="120">
        <v>249593415</v>
      </c>
      <c r="M4" s="120">
        <v>556974166.13999999</v>
      </c>
      <c r="N4" s="120">
        <v>6677205445.460001</v>
      </c>
      <c r="O4" s="120">
        <v>3027454739.96</v>
      </c>
      <c r="P4" s="120">
        <v>9704660185.4200001</v>
      </c>
    </row>
    <row r="5" spans="1:16" ht="15.75" x14ac:dyDescent="0.25">
      <c r="A5" s="37" t="s">
        <v>4</v>
      </c>
      <c r="B5" s="40">
        <v>24640620075.970001</v>
      </c>
      <c r="C5" s="40">
        <v>282115834.06999999</v>
      </c>
      <c r="D5" s="40">
        <v>380133180</v>
      </c>
      <c r="E5" s="40">
        <v>3331751269.2000003</v>
      </c>
      <c r="F5" s="38">
        <f t="shared" si="0"/>
        <v>28634620359.240002</v>
      </c>
      <c r="G5" s="40">
        <v>3656394412.2800002</v>
      </c>
      <c r="H5" s="84">
        <f t="shared" si="1"/>
        <v>32291014771.52</v>
      </c>
      <c r="I5" s="124">
        <f t="shared" si="2"/>
        <v>2.4202057614444583</v>
      </c>
      <c r="J5" s="41">
        <f>B4-J4</f>
        <v>0</v>
      </c>
      <c r="K5" s="41">
        <f t="shared" ref="K5:P5" si="3">C4-K4</f>
        <v>0</v>
      </c>
      <c r="L5" s="41">
        <f t="shared" si="3"/>
        <v>0</v>
      </c>
      <c r="M5" s="41">
        <f t="shared" si="3"/>
        <v>0</v>
      </c>
      <c r="N5" s="41">
        <f t="shared" si="3"/>
        <v>0</v>
      </c>
      <c r="O5" s="41">
        <f t="shared" si="3"/>
        <v>0</v>
      </c>
      <c r="P5" s="41">
        <f t="shared" si="3"/>
        <v>0</v>
      </c>
    </row>
    <row r="6" spans="1:16" ht="15.75" x14ac:dyDescent="0.25">
      <c r="A6" s="37" t="s">
        <v>5</v>
      </c>
      <c r="B6" s="40">
        <v>11186201113.59</v>
      </c>
      <c r="C6" s="40">
        <v>679424931.29999995</v>
      </c>
      <c r="D6" s="40">
        <v>712261535</v>
      </c>
      <c r="E6" s="40">
        <v>3554911041.1899996</v>
      </c>
      <c r="F6" s="38">
        <f t="shared" si="0"/>
        <v>16132798621.079998</v>
      </c>
      <c r="G6" s="40">
        <v>10236397243.809999</v>
      </c>
      <c r="H6" s="84">
        <f t="shared" si="1"/>
        <v>26369195864.889999</v>
      </c>
      <c r="I6" s="124">
        <f t="shared" si="2"/>
        <v>1.9763664972570352</v>
      </c>
    </row>
    <row r="7" spans="1:16" ht="15.75" x14ac:dyDescent="0.25">
      <c r="A7" s="37" t="s">
        <v>6</v>
      </c>
      <c r="B7" s="40">
        <v>10957758055.43</v>
      </c>
      <c r="C7" s="40">
        <v>29864538.490000002</v>
      </c>
      <c r="D7" s="40">
        <v>136706647.76999998</v>
      </c>
      <c r="E7" s="40">
        <v>390617015.29000002</v>
      </c>
      <c r="F7" s="38">
        <f t="shared" si="0"/>
        <v>11514946256.980001</v>
      </c>
      <c r="G7" s="40">
        <v>182009627.77000001</v>
      </c>
      <c r="H7" s="84">
        <f t="shared" si="1"/>
        <v>11696955884.750002</v>
      </c>
      <c r="I7" s="124">
        <f t="shared" si="2"/>
        <v>0.8766847441599015</v>
      </c>
    </row>
    <row r="8" spans="1:16" ht="15.75" x14ac:dyDescent="0.25">
      <c r="A8" s="37" t="s">
        <v>7</v>
      </c>
      <c r="B8" s="40">
        <v>14825487528.450001</v>
      </c>
      <c r="C8" s="40">
        <v>283581024</v>
      </c>
      <c r="D8" s="40">
        <v>59152675.639999993</v>
      </c>
      <c r="E8" s="40">
        <v>927723389.78999996</v>
      </c>
      <c r="F8" s="38">
        <f t="shared" si="0"/>
        <v>16095944617.880001</v>
      </c>
      <c r="G8" s="40">
        <v>246817914.09999999</v>
      </c>
      <c r="H8" s="84">
        <f t="shared" si="1"/>
        <v>16342762531.980001</v>
      </c>
      <c r="I8" s="124">
        <f t="shared" si="2"/>
        <v>1.224887118527517</v>
      </c>
    </row>
    <row r="9" spans="1:16" ht="15.75" x14ac:dyDescent="0.25">
      <c r="A9" s="37" t="s">
        <v>8</v>
      </c>
      <c r="B9" s="40">
        <v>13306462021.08</v>
      </c>
      <c r="C9" s="40">
        <v>610811500.5</v>
      </c>
      <c r="D9" s="40">
        <v>457188304</v>
      </c>
      <c r="E9" s="40">
        <v>196888522.13999999</v>
      </c>
      <c r="F9" s="38">
        <f t="shared" si="0"/>
        <v>14571350347.719999</v>
      </c>
      <c r="G9" s="40">
        <v>3279130041.8499994</v>
      </c>
      <c r="H9" s="84">
        <f t="shared" si="1"/>
        <v>17850480389.57</v>
      </c>
      <c r="I9" s="124">
        <f t="shared" si="2"/>
        <v>1.3378903013445012</v>
      </c>
    </row>
    <row r="10" spans="1:16" ht="15.75" x14ac:dyDescent="0.25">
      <c r="A10" s="37" t="s">
        <v>9</v>
      </c>
      <c r="B10" s="40">
        <v>4189761148.2299995</v>
      </c>
      <c r="C10" s="40">
        <v>540030198.11000001</v>
      </c>
      <c r="D10" s="40">
        <v>330389410</v>
      </c>
      <c r="E10" s="40">
        <v>804282502.06000006</v>
      </c>
      <c r="F10" s="38">
        <f t="shared" si="0"/>
        <v>5864463258.3999996</v>
      </c>
      <c r="G10" s="40">
        <v>2310785068.02</v>
      </c>
      <c r="H10" s="84">
        <f t="shared" si="1"/>
        <v>8175248326.4200001</v>
      </c>
      <c r="I10" s="124">
        <f t="shared" si="2"/>
        <v>0.61273339474891619</v>
      </c>
    </row>
    <row r="11" spans="1:16" ht="15.75" x14ac:dyDescent="0.25">
      <c r="A11" s="37" t="s">
        <v>10</v>
      </c>
      <c r="B11" s="40">
        <v>6503997209.5100002</v>
      </c>
      <c r="C11" s="40">
        <v>106572646.32000001</v>
      </c>
      <c r="D11" s="40">
        <v>850364527.74000001</v>
      </c>
      <c r="E11" s="40">
        <v>11746317956.340002</v>
      </c>
      <c r="F11" s="38">
        <f t="shared" si="0"/>
        <v>19207252339.910004</v>
      </c>
      <c r="G11" s="40">
        <v>3389811542.6399999</v>
      </c>
      <c r="H11" s="84">
        <f t="shared" si="1"/>
        <v>22597063882.550003</v>
      </c>
      <c r="I11" s="124">
        <f t="shared" si="2"/>
        <v>1.6936458822133713</v>
      </c>
    </row>
    <row r="12" spans="1:16" ht="15.75" x14ac:dyDescent="0.25">
      <c r="A12" s="37" t="s">
        <v>11</v>
      </c>
      <c r="B12" s="40">
        <v>47702984808</v>
      </c>
      <c r="C12" s="40">
        <v>385348647.73000002</v>
      </c>
      <c r="D12" s="40">
        <v>790122854.89999998</v>
      </c>
      <c r="E12" s="40">
        <v>7790133121.9499998</v>
      </c>
      <c r="F12" s="38">
        <f t="shared" si="0"/>
        <v>56668589432.580002</v>
      </c>
      <c r="G12" s="40">
        <v>8010207558.9899998</v>
      </c>
      <c r="H12" s="84">
        <f t="shared" si="1"/>
        <v>64678796991.57</v>
      </c>
      <c r="I12" s="124">
        <f t="shared" si="2"/>
        <v>4.847664225788149</v>
      </c>
    </row>
    <row r="13" spans="1:16" ht="15.75" x14ac:dyDescent="0.25">
      <c r="A13" s="37" t="s">
        <v>12</v>
      </c>
      <c r="B13" s="40">
        <v>4654497907.1800003</v>
      </c>
      <c r="C13" s="40">
        <v>93324825.430000007</v>
      </c>
      <c r="D13" s="40">
        <v>238401030</v>
      </c>
      <c r="E13" s="40">
        <v>1330066456.3600001</v>
      </c>
      <c r="F13" s="38">
        <f t="shared" si="0"/>
        <v>6316290218.9700012</v>
      </c>
      <c r="G13" s="40">
        <v>1139004457.6199999</v>
      </c>
      <c r="H13" s="84">
        <f t="shared" si="1"/>
        <v>7455294676.5900011</v>
      </c>
      <c r="I13" s="124">
        <f t="shared" si="2"/>
        <v>0.55877299791343726</v>
      </c>
    </row>
    <row r="14" spans="1:16" ht="15.75" x14ac:dyDescent="0.25">
      <c r="A14" s="37" t="s">
        <v>13</v>
      </c>
      <c r="B14" s="40">
        <v>13144168252.48</v>
      </c>
      <c r="C14" s="40">
        <v>1048070372.4300001</v>
      </c>
      <c r="D14" s="40">
        <v>664308259.67999995</v>
      </c>
      <c r="E14" s="40">
        <v>7324600911.1100006</v>
      </c>
      <c r="F14" s="38">
        <f t="shared" si="0"/>
        <v>22181147795.700001</v>
      </c>
      <c r="G14" s="40">
        <v>7297258228.6099997</v>
      </c>
      <c r="H14" s="84">
        <f t="shared" si="1"/>
        <v>29478406024.310001</v>
      </c>
      <c r="I14" s="124">
        <f t="shared" si="2"/>
        <v>2.209401240655894</v>
      </c>
    </row>
    <row r="15" spans="1:16" ht="15.75" x14ac:dyDescent="0.25">
      <c r="A15" s="37" t="s">
        <v>14</v>
      </c>
      <c r="B15" s="40">
        <v>4474115200.1399994</v>
      </c>
      <c r="C15" s="40">
        <v>303892108.94</v>
      </c>
      <c r="D15" s="40">
        <v>127766609.95</v>
      </c>
      <c r="E15" s="40">
        <v>2712938440.9899998</v>
      </c>
      <c r="F15" s="38">
        <f t="shared" si="0"/>
        <v>7618712360.0199986</v>
      </c>
      <c r="G15" s="40">
        <v>928163288.22000003</v>
      </c>
      <c r="H15" s="84">
        <f t="shared" si="1"/>
        <v>8546875648.2399988</v>
      </c>
      <c r="I15" s="124">
        <f t="shared" si="2"/>
        <v>0.64058679581862177</v>
      </c>
    </row>
    <row r="16" spans="1:16" ht="15.75" x14ac:dyDescent="0.25">
      <c r="A16" s="37" t="s">
        <v>15</v>
      </c>
      <c r="B16" s="40">
        <v>18109354171</v>
      </c>
      <c r="C16" s="40">
        <v>153691242</v>
      </c>
      <c r="D16" s="40">
        <v>859519750</v>
      </c>
      <c r="E16" s="40">
        <v>2661603257</v>
      </c>
      <c r="F16" s="38">
        <f t="shared" si="0"/>
        <v>21784168420</v>
      </c>
      <c r="G16" s="40">
        <v>9285298493</v>
      </c>
      <c r="H16" s="84">
        <f t="shared" si="1"/>
        <v>31069466913</v>
      </c>
      <c r="I16" s="124">
        <f t="shared" si="2"/>
        <v>2.3286509686951846</v>
      </c>
    </row>
    <row r="17" spans="1:9" ht="15.75" x14ac:dyDescent="0.25">
      <c r="A17" s="37" t="s">
        <v>16</v>
      </c>
      <c r="B17" s="40">
        <v>2870000110.21</v>
      </c>
      <c r="C17" s="40">
        <v>8560411.4800000004</v>
      </c>
      <c r="D17" s="40">
        <v>106653925</v>
      </c>
      <c r="E17" s="40">
        <v>1663734745.5700002</v>
      </c>
      <c r="F17" s="38">
        <f t="shared" si="0"/>
        <v>4648949192.2600002</v>
      </c>
      <c r="G17" s="40">
        <v>2154115621.8400002</v>
      </c>
      <c r="H17" s="84">
        <f t="shared" si="1"/>
        <v>6803064814.1000004</v>
      </c>
      <c r="I17" s="124">
        <f t="shared" si="2"/>
        <v>0.50988848678383802</v>
      </c>
    </row>
    <row r="18" spans="1:9" ht="15.75" x14ac:dyDescent="0.25">
      <c r="A18" s="37" t="s">
        <v>17</v>
      </c>
      <c r="B18" s="40">
        <v>12421874604.41</v>
      </c>
      <c r="C18" s="40">
        <v>1258033759.6399999</v>
      </c>
      <c r="D18" s="40">
        <v>901847432.3599999</v>
      </c>
      <c r="E18" s="40">
        <v>672758319.12</v>
      </c>
      <c r="F18" s="38">
        <f t="shared" si="0"/>
        <v>15254514115.530001</v>
      </c>
      <c r="G18" s="40">
        <v>840785505.06000006</v>
      </c>
      <c r="H18" s="84">
        <f t="shared" si="1"/>
        <v>16095299620.59</v>
      </c>
      <c r="I18" s="124">
        <f t="shared" si="2"/>
        <v>1.2063398177341667</v>
      </c>
    </row>
    <row r="19" spans="1:9" ht="15.75" x14ac:dyDescent="0.25">
      <c r="A19" s="37" t="s">
        <v>18</v>
      </c>
      <c r="B19" s="40">
        <v>4744937169.7399998</v>
      </c>
      <c r="C19" s="40">
        <v>776224822.63</v>
      </c>
      <c r="D19" s="40">
        <v>341279362.06999999</v>
      </c>
      <c r="E19" s="40">
        <v>4653357825.7700005</v>
      </c>
      <c r="F19" s="38">
        <f t="shared" si="0"/>
        <v>10515799180.209999</v>
      </c>
      <c r="G19" s="40">
        <v>2410858966.0799999</v>
      </c>
      <c r="H19" s="84">
        <f t="shared" si="1"/>
        <v>12926658146.289999</v>
      </c>
      <c r="I19" s="124">
        <f t="shared" si="2"/>
        <v>0.96885070795194905</v>
      </c>
    </row>
    <row r="20" spans="1:9" ht="15.75" x14ac:dyDescent="0.25">
      <c r="A20" s="37" t="s">
        <v>19</v>
      </c>
      <c r="B20" s="40">
        <v>11692318351.279999</v>
      </c>
      <c r="C20" s="40">
        <v>232321229.04000002</v>
      </c>
      <c r="D20" s="40">
        <v>509535162</v>
      </c>
      <c r="E20" s="40">
        <v>13510968162.82</v>
      </c>
      <c r="F20" s="38">
        <f t="shared" si="0"/>
        <v>25945142905.139999</v>
      </c>
      <c r="G20" s="40">
        <v>19011433678.239998</v>
      </c>
      <c r="H20" s="84">
        <f t="shared" si="1"/>
        <v>44956576583.379997</v>
      </c>
      <c r="I20" s="124">
        <f t="shared" si="2"/>
        <v>3.3694873459931731</v>
      </c>
    </row>
    <row r="21" spans="1:9" ht="15.75" x14ac:dyDescent="0.25">
      <c r="A21" s="37" t="s">
        <v>20</v>
      </c>
      <c r="B21" s="40">
        <v>14805541623.51</v>
      </c>
      <c r="C21" s="40">
        <v>356818583.19999999</v>
      </c>
      <c r="D21" s="40">
        <v>545446262.75999999</v>
      </c>
      <c r="E21" s="40">
        <v>16273348599.960001</v>
      </c>
      <c r="F21" s="38">
        <f t="shared" si="0"/>
        <v>31981155069.43</v>
      </c>
      <c r="G21" s="40">
        <v>8612546263.0500011</v>
      </c>
      <c r="H21" s="84">
        <f t="shared" si="1"/>
        <v>40593701332.480003</v>
      </c>
      <c r="I21" s="124">
        <f t="shared" si="2"/>
        <v>3.0424906289991798</v>
      </c>
    </row>
    <row r="22" spans="1:9" ht="15.75" x14ac:dyDescent="0.25">
      <c r="A22" s="37" t="s">
        <v>21</v>
      </c>
      <c r="B22" s="40">
        <v>7441156095</v>
      </c>
      <c r="C22" s="40">
        <v>213914364</v>
      </c>
      <c r="D22" s="40">
        <v>123899889</v>
      </c>
      <c r="E22" s="40">
        <v>347111339</v>
      </c>
      <c r="F22" s="38">
        <f t="shared" si="0"/>
        <v>8126081687</v>
      </c>
      <c r="G22" s="40">
        <v>370660432</v>
      </c>
      <c r="H22" s="84">
        <f t="shared" si="1"/>
        <v>8496742119</v>
      </c>
      <c r="I22" s="124">
        <f t="shared" si="2"/>
        <v>0.63682929680018885</v>
      </c>
    </row>
    <row r="23" spans="1:9" ht="15.75" x14ac:dyDescent="0.25">
      <c r="A23" s="37" t="s">
        <v>22</v>
      </c>
      <c r="B23" s="40">
        <v>5151544695.5500002</v>
      </c>
      <c r="C23" s="40">
        <v>742641589.18000007</v>
      </c>
      <c r="D23" s="40">
        <v>59138323</v>
      </c>
      <c r="E23" s="40">
        <v>318587146.76999998</v>
      </c>
      <c r="F23" s="38">
        <f t="shared" si="0"/>
        <v>6271911754.5</v>
      </c>
      <c r="G23" s="40">
        <v>1095423082.6300001</v>
      </c>
      <c r="H23" s="84">
        <f t="shared" si="1"/>
        <v>7367334837.1300001</v>
      </c>
      <c r="I23" s="124">
        <f t="shared" si="2"/>
        <v>0.55218042373318643</v>
      </c>
    </row>
    <row r="24" spans="1:9" ht="15.75" x14ac:dyDescent="0.25">
      <c r="A24" s="37" t="s">
        <v>23</v>
      </c>
      <c r="B24" s="40">
        <v>11098952761.139999</v>
      </c>
      <c r="C24" s="40">
        <v>62204945.57</v>
      </c>
      <c r="D24" s="40">
        <v>552617800</v>
      </c>
      <c r="E24" s="40">
        <v>1339883902.52</v>
      </c>
      <c r="F24" s="38">
        <f t="shared" si="0"/>
        <v>13053659409.23</v>
      </c>
      <c r="G24" s="40">
        <v>3335366979.6300001</v>
      </c>
      <c r="H24" s="84">
        <f t="shared" si="1"/>
        <v>16389026388.860001</v>
      </c>
      <c r="I24" s="124">
        <f t="shared" si="2"/>
        <v>1.2283545862971075</v>
      </c>
    </row>
    <row r="25" spans="1:9" ht="15.75" x14ac:dyDescent="0.25">
      <c r="A25" s="37" t="s">
        <v>24</v>
      </c>
      <c r="B25" s="40">
        <v>11364149817.33</v>
      </c>
      <c r="C25" s="40">
        <v>1093196719.5</v>
      </c>
      <c r="D25" s="40">
        <v>494512711.03999996</v>
      </c>
      <c r="E25" s="40">
        <v>342454288.79999995</v>
      </c>
      <c r="F25" s="38">
        <f t="shared" si="0"/>
        <v>13294313536.669998</v>
      </c>
      <c r="G25" s="40">
        <v>17352417872.25</v>
      </c>
      <c r="H25" s="84">
        <f t="shared" si="1"/>
        <v>30646731408.919998</v>
      </c>
      <c r="I25" s="124">
        <f t="shared" si="2"/>
        <v>2.2969670185381301</v>
      </c>
    </row>
    <row r="26" spans="1:9" ht="15.75" x14ac:dyDescent="0.25">
      <c r="A26" s="37" t="s">
        <v>25</v>
      </c>
      <c r="B26" s="40">
        <v>269962755085.01999</v>
      </c>
      <c r="C26" s="40">
        <v>16023351961.600002</v>
      </c>
      <c r="D26" s="40">
        <v>9760460786.8699989</v>
      </c>
      <c r="E26" s="40">
        <v>63577475171.619995</v>
      </c>
      <c r="F26" s="38">
        <f t="shared" si="0"/>
        <v>359324043005.10999</v>
      </c>
      <c r="G26" s="40">
        <v>39408203488.270004</v>
      </c>
      <c r="H26" s="84">
        <f t="shared" si="1"/>
        <v>398732246493.38</v>
      </c>
      <c r="I26" s="124">
        <f t="shared" si="2"/>
        <v>29.884910309108413</v>
      </c>
    </row>
    <row r="27" spans="1:9" ht="15.75" x14ac:dyDescent="0.25">
      <c r="A27" s="37" t="s">
        <v>43</v>
      </c>
      <c r="B27" s="40">
        <v>7048363079.710001</v>
      </c>
      <c r="C27" s="40">
        <v>46537742.519999996</v>
      </c>
      <c r="D27" s="40">
        <v>192113145.25</v>
      </c>
      <c r="E27" s="40">
        <v>304143208.34000003</v>
      </c>
      <c r="F27" s="38">
        <f t="shared" si="0"/>
        <v>7591157175.8200016</v>
      </c>
      <c r="G27" s="40">
        <v>3267665247.1599998</v>
      </c>
      <c r="H27" s="84">
        <f t="shared" si="1"/>
        <v>10858822422.980001</v>
      </c>
      <c r="I27" s="124">
        <f t="shared" si="2"/>
        <v>0.81386679163076037</v>
      </c>
    </row>
    <row r="28" spans="1:9" ht="15.75" x14ac:dyDescent="0.25">
      <c r="A28" s="37" t="s">
        <v>26</v>
      </c>
      <c r="B28" s="40">
        <v>4802022733.1099997</v>
      </c>
      <c r="C28" s="40">
        <v>166113602.81999999</v>
      </c>
      <c r="D28" s="40">
        <v>261140003</v>
      </c>
      <c r="E28" s="40">
        <v>7072556375.1899996</v>
      </c>
      <c r="F28" s="38">
        <f t="shared" si="0"/>
        <v>12301832714.119999</v>
      </c>
      <c r="G28" s="40">
        <v>463202258.18000001</v>
      </c>
      <c r="H28" s="84">
        <f t="shared" si="1"/>
        <v>12765034972.299999</v>
      </c>
      <c r="I28" s="124">
        <f t="shared" si="2"/>
        <v>0.95673708006997449</v>
      </c>
    </row>
    <row r="29" spans="1:9" ht="15.75" x14ac:dyDescent="0.25">
      <c r="A29" s="37" t="s">
        <v>27</v>
      </c>
      <c r="B29" s="40">
        <v>24301801617.66</v>
      </c>
      <c r="C29" s="40">
        <v>2755655556.1199999</v>
      </c>
      <c r="D29" s="40">
        <v>976746375.8499999</v>
      </c>
      <c r="E29" s="40">
        <v>13516553938.069998</v>
      </c>
      <c r="F29" s="38">
        <f t="shared" si="0"/>
        <v>41550757487.699997</v>
      </c>
      <c r="G29" s="40">
        <v>29371833008.189995</v>
      </c>
      <c r="H29" s="84">
        <f t="shared" si="1"/>
        <v>70922590495.889984</v>
      </c>
      <c r="I29" s="124">
        <f t="shared" si="2"/>
        <v>5.3156354282835423</v>
      </c>
    </row>
    <row r="30" spans="1:9" ht="15.75" x14ac:dyDescent="0.25">
      <c r="A30" s="37" t="s">
        <v>28</v>
      </c>
      <c r="B30" s="40">
        <v>17178310537.41</v>
      </c>
      <c r="C30" s="40">
        <v>548108654.34000003</v>
      </c>
      <c r="D30" s="40">
        <v>790423949.31000018</v>
      </c>
      <c r="E30" s="40">
        <v>8142724357.1800003</v>
      </c>
      <c r="F30" s="38">
        <f t="shared" si="0"/>
        <v>26659567498.240002</v>
      </c>
      <c r="G30" s="40">
        <v>3476314420.02</v>
      </c>
      <c r="H30" s="84">
        <f t="shared" si="1"/>
        <v>30135881918.260002</v>
      </c>
      <c r="I30" s="124">
        <f t="shared" si="2"/>
        <v>2.2586789409018482</v>
      </c>
    </row>
    <row r="31" spans="1:9" ht="15.75" x14ac:dyDescent="0.25">
      <c r="A31" s="37" t="s">
        <v>29</v>
      </c>
      <c r="B31" s="40">
        <v>7841155969.7600002</v>
      </c>
      <c r="C31" s="40">
        <v>897206841.86000001</v>
      </c>
      <c r="D31" s="40">
        <v>205690159.24000001</v>
      </c>
      <c r="E31" s="40">
        <v>224307325.30000001</v>
      </c>
      <c r="F31" s="38">
        <f t="shared" si="0"/>
        <v>9168360296.1599998</v>
      </c>
      <c r="G31" s="40">
        <v>8754034227.2700005</v>
      </c>
      <c r="H31" s="84">
        <f t="shared" si="1"/>
        <v>17922394523.43</v>
      </c>
      <c r="I31" s="124">
        <f t="shared" si="2"/>
        <v>1.3432802527699599</v>
      </c>
    </row>
    <row r="32" spans="1:9" ht="15.75" x14ac:dyDescent="0.25">
      <c r="A32" s="37" t="s">
        <v>30</v>
      </c>
      <c r="B32" s="40">
        <v>12007973015.969999</v>
      </c>
      <c r="C32" s="40">
        <v>4539854753.3000002</v>
      </c>
      <c r="D32" s="40">
        <v>981300598.11000001</v>
      </c>
      <c r="E32" s="40">
        <v>3490555728.0500002</v>
      </c>
      <c r="F32" s="38">
        <f t="shared" si="0"/>
        <v>21019684095.43</v>
      </c>
      <c r="G32" s="40">
        <v>5726776140.5</v>
      </c>
      <c r="H32" s="84">
        <f t="shared" si="1"/>
        <v>26746460235.93</v>
      </c>
      <c r="I32" s="124">
        <f t="shared" si="2"/>
        <v>2.0046423941540268</v>
      </c>
    </row>
    <row r="33" spans="1:9" ht="15.75" x14ac:dyDescent="0.25">
      <c r="A33" s="37" t="s">
        <v>31</v>
      </c>
      <c r="B33" s="40">
        <v>9629425996.3800011</v>
      </c>
      <c r="C33" s="40">
        <v>153169104.94</v>
      </c>
      <c r="D33" s="40">
        <v>477912025</v>
      </c>
      <c r="E33" s="40">
        <v>3546973852.04</v>
      </c>
      <c r="F33" s="38">
        <f t="shared" si="0"/>
        <v>13807480978.360001</v>
      </c>
      <c r="G33" s="40">
        <v>2672630615.4699998</v>
      </c>
      <c r="H33" s="84">
        <f t="shared" si="1"/>
        <v>16480111593.83</v>
      </c>
      <c r="I33" s="124">
        <f t="shared" si="2"/>
        <v>1.2351814060613835</v>
      </c>
    </row>
    <row r="34" spans="1:9" ht="15.75" x14ac:dyDescent="0.25">
      <c r="A34" s="37" t="s">
        <v>32</v>
      </c>
      <c r="B34" s="40">
        <v>101088167769.99998</v>
      </c>
      <c r="C34" s="40">
        <v>7644956906.4700003</v>
      </c>
      <c r="D34" s="40">
        <v>4209268089.1500001</v>
      </c>
      <c r="E34" s="40">
        <v>21266417312.420002</v>
      </c>
      <c r="F34" s="38">
        <f t="shared" si="0"/>
        <v>134208810078.03998</v>
      </c>
      <c r="G34" s="40">
        <v>6189934224.6599998</v>
      </c>
      <c r="H34" s="84">
        <f t="shared" si="1"/>
        <v>140398744302.69998</v>
      </c>
      <c r="I34" s="124">
        <f t="shared" si="2"/>
        <v>10.522860686331011</v>
      </c>
    </row>
    <row r="35" spans="1:9" ht="15.75" x14ac:dyDescent="0.25">
      <c r="A35" s="37" t="s">
        <v>33</v>
      </c>
      <c r="B35" s="40">
        <v>5954451999.79</v>
      </c>
      <c r="C35" s="40">
        <v>43276921.25</v>
      </c>
      <c r="D35" s="40">
        <v>120386173.95</v>
      </c>
      <c r="E35" s="40">
        <v>11608663715.289999</v>
      </c>
      <c r="F35" s="38">
        <f t="shared" si="0"/>
        <v>17726778810.279999</v>
      </c>
      <c r="G35" s="40">
        <v>1278314730.8299999</v>
      </c>
      <c r="H35" s="84">
        <f t="shared" si="1"/>
        <v>19005093541.110001</v>
      </c>
      <c r="I35" s="124">
        <f t="shared" si="2"/>
        <v>1.4244283498192507</v>
      </c>
    </row>
    <row r="36" spans="1:9" ht="15.75" x14ac:dyDescent="0.25">
      <c r="A36" s="37" t="s">
        <v>34</v>
      </c>
      <c r="B36" s="40">
        <v>3232292703.54</v>
      </c>
      <c r="C36" s="40">
        <v>168822443.75</v>
      </c>
      <c r="D36" s="40">
        <v>103225400</v>
      </c>
      <c r="E36" s="40">
        <v>67554279.5</v>
      </c>
      <c r="F36" s="38">
        <f t="shared" si="0"/>
        <v>3571894826.79</v>
      </c>
      <c r="G36" s="40">
        <v>2961211620.48</v>
      </c>
      <c r="H36" s="84">
        <f t="shared" si="1"/>
        <v>6533106447.2700005</v>
      </c>
      <c r="I36" s="124">
        <f t="shared" si="2"/>
        <v>0.48965515564280648</v>
      </c>
    </row>
    <row r="37" spans="1:9" ht="15.75" x14ac:dyDescent="0.25">
      <c r="A37" s="37" t="s">
        <v>35</v>
      </c>
      <c r="B37" s="40">
        <v>6615566901.1700001</v>
      </c>
      <c r="C37" s="40">
        <v>6346451.3100000005</v>
      </c>
      <c r="D37" s="40">
        <v>78147145</v>
      </c>
      <c r="E37" s="40">
        <v>401931822.19</v>
      </c>
      <c r="F37" s="38">
        <f t="shared" si="0"/>
        <v>7101992319.6700001</v>
      </c>
      <c r="G37" s="40">
        <v>1342641779.4200001</v>
      </c>
      <c r="H37" s="84">
        <f t="shared" si="1"/>
        <v>8444634099.0900002</v>
      </c>
      <c r="I37" s="124">
        <f t="shared" si="2"/>
        <v>0.63292381006042642</v>
      </c>
    </row>
    <row r="38" spans="1:9" ht="15.75" x14ac:dyDescent="0.25">
      <c r="A38" s="37" t="s">
        <v>36</v>
      </c>
      <c r="B38" s="40">
        <v>6965260319.9599991</v>
      </c>
      <c r="C38" s="40">
        <v>1672361609.4899998</v>
      </c>
      <c r="D38" s="40">
        <v>2196928000</v>
      </c>
      <c r="E38" s="40">
        <v>1914805885.4999998</v>
      </c>
      <c r="F38" s="38">
        <f t="shared" si="0"/>
        <v>12749355814.949999</v>
      </c>
      <c r="G38" s="40">
        <v>2666687584.8099999</v>
      </c>
      <c r="H38" s="84">
        <f t="shared" si="1"/>
        <v>15416043399.759998</v>
      </c>
      <c r="I38" s="124">
        <f t="shared" si="2"/>
        <v>1.15542968589775</v>
      </c>
    </row>
    <row r="39" spans="1:9" ht="15.75" x14ac:dyDescent="0.25">
      <c r="A39" s="37" t="s">
        <v>37</v>
      </c>
      <c r="B39" s="40">
        <v>65747514380.560005</v>
      </c>
      <c r="C39" s="40">
        <v>3161782231.5599999</v>
      </c>
      <c r="D39" s="40">
        <v>0</v>
      </c>
      <c r="E39" s="40">
        <v>5654884223.1900005</v>
      </c>
      <c r="F39" s="38">
        <f t="shared" si="0"/>
        <v>74564180835.310013</v>
      </c>
      <c r="G39" s="40">
        <v>0</v>
      </c>
      <c r="H39" s="84">
        <f t="shared" si="1"/>
        <v>74564180835.310013</v>
      </c>
      <c r="I39" s="124">
        <f t="shared" si="2"/>
        <v>5.5885719706203307</v>
      </c>
    </row>
    <row r="40" spans="1:9" ht="15" x14ac:dyDescent="0.25">
      <c r="A40" s="125" t="s">
        <v>64</v>
      </c>
      <c r="B40" s="126">
        <f>SUM(B3:B39)</f>
        <v>809317881456.04016</v>
      </c>
      <c r="C40" s="126">
        <f t="shared" ref="C40:G40" si="4">SUM(C3:C39)</f>
        <v>47672928933.239998</v>
      </c>
      <c r="D40" s="126">
        <f t="shared" si="4"/>
        <v>30270487488.800003</v>
      </c>
      <c r="E40" s="126">
        <f t="shared" si="4"/>
        <v>225411523755.55002</v>
      </c>
      <c r="F40" s="126">
        <f t="shared" si="4"/>
        <v>1112672821633.6299</v>
      </c>
      <c r="G40" s="126">
        <f t="shared" si="4"/>
        <v>221553188647.73001</v>
      </c>
      <c r="H40" s="123">
        <f t="shared" si="1"/>
        <v>1334226010281.3599</v>
      </c>
      <c r="I40" s="124">
        <f>H40/$H$40*100</f>
        <v>100</v>
      </c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F008D-3E08-4849-BFC9-37B7AF84905E}">
  <sheetPr>
    <tabColor rgb="FFFF0000"/>
  </sheetPr>
  <dimension ref="A1:H40"/>
  <sheetViews>
    <sheetView topLeftCell="A21" workbookViewId="0">
      <selection activeCell="C2" sqref="C2"/>
    </sheetView>
  </sheetViews>
  <sheetFormatPr defaultColWidth="9.140625" defaultRowHeight="12.75" x14ac:dyDescent="0.2"/>
  <cols>
    <col min="1" max="1" width="19.85546875" style="35" customWidth="1"/>
    <col min="2" max="2" width="19" style="35" bestFit="1" customWidth="1"/>
    <col min="3" max="3" width="24.5703125" style="35" customWidth="1"/>
    <col min="4" max="5" width="9.140625" style="35"/>
    <col min="6" max="6" width="10.42578125" style="35" bestFit="1" customWidth="1"/>
    <col min="7" max="7" width="20.28515625" style="120" bestFit="1" customWidth="1"/>
    <col min="8" max="16384" width="9.140625" style="35"/>
  </cols>
  <sheetData>
    <row r="1" spans="1:8" ht="31.9" customHeight="1" x14ac:dyDescent="0.2">
      <c r="A1" s="142" t="s">
        <v>66</v>
      </c>
      <c r="B1" s="143"/>
      <c r="C1" s="144"/>
    </row>
    <row r="2" spans="1:8" ht="18" customHeight="1" x14ac:dyDescent="0.25">
      <c r="A2" s="43" t="s">
        <v>57</v>
      </c>
      <c r="B2" s="39" t="s">
        <v>68</v>
      </c>
      <c r="C2" s="156" t="s">
        <v>69</v>
      </c>
    </row>
    <row r="3" spans="1:8" ht="15" x14ac:dyDescent="0.25">
      <c r="A3" s="44" t="s">
        <v>25</v>
      </c>
      <c r="B3" s="42">
        <v>398732246493.38</v>
      </c>
      <c r="C3" s="128">
        <v>29.884910309108399</v>
      </c>
      <c r="H3" s="127"/>
    </row>
    <row r="4" spans="1:8" ht="15" x14ac:dyDescent="0.25">
      <c r="A4" s="44" t="s">
        <v>32</v>
      </c>
      <c r="B4" s="42">
        <v>140398744302.69998</v>
      </c>
      <c r="C4" s="128">
        <v>10.522860686331006</v>
      </c>
      <c r="H4" s="127"/>
    </row>
    <row r="5" spans="1:8" ht="15" x14ac:dyDescent="0.25">
      <c r="A5" s="44" t="s">
        <v>37</v>
      </c>
      <c r="B5" s="42">
        <v>74564180835.310013</v>
      </c>
      <c r="C5" s="128">
        <v>5.5885719706203281</v>
      </c>
      <c r="H5" s="127"/>
    </row>
    <row r="6" spans="1:8" ht="15" x14ac:dyDescent="0.25">
      <c r="A6" s="44" t="s">
        <v>27</v>
      </c>
      <c r="B6" s="42">
        <v>70922590495.889984</v>
      </c>
      <c r="C6" s="128">
        <v>5.3156354282835396</v>
      </c>
      <c r="H6" s="127"/>
    </row>
    <row r="7" spans="1:8" ht="15" x14ac:dyDescent="0.25">
      <c r="A7" s="44" t="s">
        <v>11</v>
      </c>
      <c r="B7" s="42">
        <v>64678796991.57</v>
      </c>
      <c r="C7" s="128">
        <v>4.8476642257881464</v>
      </c>
      <c r="H7" s="127"/>
    </row>
    <row r="8" spans="1:8" ht="15" x14ac:dyDescent="0.25">
      <c r="A8" s="44" t="s">
        <v>19</v>
      </c>
      <c r="B8" s="42">
        <v>44956576583.379997</v>
      </c>
      <c r="C8" s="128">
        <v>3.3694873459931718</v>
      </c>
      <c r="H8" s="127"/>
    </row>
    <row r="9" spans="1:8" ht="15" x14ac:dyDescent="0.25">
      <c r="A9" s="44" t="s">
        <v>20</v>
      </c>
      <c r="B9" s="42">
        <v>40593701332.480003</v>
      </c>
      <c r="C9" s="128">
        <v>3.042490628999178</v>
      </c>
      <c r="H9" s="127"/>
    </row>
    <row r="10" spans="1:8" ht="15" x14ac:dyDescent="0.25">
      <c r="A10" s="44" t="s">
        <v>4</v>
      </c>
      <c r="B10" s="42">
        <v>32291014771.52</v>
      </c>
      <c r="C10" s="128">
        <v>2.4202057614444565</v>
      </c>
      <c r="H10" s="127"/>
    </row>
    <row r="11" spans="1:8" ht="15" x14ac:dyDescent="0.25">
      <c r="A11" s="44" t="s">
        <v>15</v>
      </c>
      <c r="B11" s="42">
        <v>31069466913</v>
      </c>
      <c r="C11" s="128">
        <v>2.3286509686951833</v>
      </c>
      <c r="H11" s="127"/>
    </row>
    <row r="12" spans="1:8" ht="15" x14ac:dyDescent="0.25">
      <c r="A12" s="44" t="s">
        <v>24</v>
      </c>
      <c r="B12" s="42">
        <v>30646731408.919998</v>
      </c>
      <c r="C12" s="128">
        <v>2.2969670185381288</v>
      </c>
      <c r="H12" s="127"/>
    </row>
    <row r="13" spans="1:8" ht="15" x14ac:dyDescent="0.25">
      <c r="A13" s="44" t="s">
        <v>28</v>
      </c>
      <c r="B13" s="42">
        <v>30135881918.260002</v>
      </c>
      <c r="C13" s="128">
        <v>2.2586789409018468</v>
      </c>
      <c r="H13" s="127"/>
    </row>
    <row r="14" spans="1:8" ht="15" x14ac:dyDescent="0.25">
      <c r="A14" s="44" t="s">
        <v>13</v>
      </c>
      <c r="B14" s="42">
        <v>29478406024.310001</v>
      </c>
      <c r="C14" s="128">
        <v>2.2094012406558927</v>
      </c>
      <c r="H14" s="127"/>
    </row>
    <row r="15" spans="1:8" ht="15" x14ac:dyDescent="0.25">
      <c r="A15" s="44" t="s">
        <v>30</v>
      </c>
      <c r="B15" s="42">
        <v>26746460235.93</v>
      </c>
      <c r="C15" s="128">
        <v>2.0046423941540255</v>
      </c>
      <c r="H15" s="127"/>
    </row>
    <row r="16" spans="1:8" ht="15" x14ac:dyDescent="0.25">
      <c r="A16" s="44" t="s">
        <v>5</v>
      </c>
      <c r="B16" s="42">
        <v>26369195864.889999</v>
      </c>
      <c r="C16" s="128">
        <v>1.9763664972570341</v>
      </c>
      <c r="H16" s="127"/>
    </row>
    <row r="17" spans="1:8" ht="15" x14ac:dyDescent="0.25">
      <c r="A17" s="44" t="s">
        <v>10</v>
      </c>
      <c r="B17" s="42">
        <v>22597063882.550003</v>
      </c>
      <c r="C17" s="128">
        <v>1.6936458822133702</v>
      </c>
      <c r="H17" s="127"/>
    </row>
    <row r="18" spans="1:8" ht="15" x14ac:dyDescent="0.25">
      <c r="A18" s="44" t="s">
        <v>33</v>
      </c>
      <c r="B18" s="42">
        <v>19005093541.110001</v>
      </c>
      <c r="C18" s="128">
        <v>1.42442834981925</v>
      </c>
      <c r="H18" s="127"/>
    </row>
    <row r="19" spans="1:8" ht="15" x14ac:dyDescent="0.25">
      <c r="A19" s="44" t="s">
        <v>29</v>
      </c>
      <c r="B19" s="42">
        <v>17922394523.43</v>
      </c>
      <c r="C19" s="128">
        <v>1.3432802527699592</v>
      </c>
      <c r="H19" s="127"/>
    </row>
    <row r="20" spans="1:8" ht="15" x14ac:dyDescent="0.25">
      <c r="A20" s="44" t="s">
        <v>8</v>
      </c>
      <c r="B20" s="42">
        <v>17850480389.57</v>
      </c>
      <c r="C20" s="128">
        <v>1.3378903013445003</v>
      </c>
      <c r="H20" s="127"/>
    </row>
    <row r="21" spans="1:8" ht="15" x14ac:dyDescent="0.25">
      <c r="A21" s="44" t="s">
        <v>31</v>
      </c>
      <c r="B21" s="42">
        <v>16480111593.83</v>
      </c>
      <c r="C21" s="128">
        <v>1.2351814060613828</v>
      </c>
      <c r="H21" s="127"/>
    </row>
    <row r="22" spans="1:8" ht="15" x14ac:dyDescent="0.25">
      <c r="A22" s="44" t="s">
        <v>23</v>
      </c>
      <c r="B22" s="42">
        <v>16389026388.860001</v>
      </c>
      <c r="C22" s="128">
        <v>1.2283545862971068</v>
      </c>
      <c r="H22" s="127"/>
    </row>
    <row r="23" spans="1:8" ht="15" x14ac:dyDescent="0.25">
      <c r="A23" s="44" t="s">
        <v>7</v>
      </c>
      <c r="B23" s="42">
        <v>16342762531.980001</v>
      </c>
      <c r="C23" s="128">
        <v>1.2248871185275163</v>
      </c>
      <c r="H23" s="127"/>
    </row>
    <row r="24" spans="1:8" ht="15" x14ac:dyDescent="0.25">
      <c r="A24" s="44" t="s">
        <v>17</v>
      </c>
      <c r="B24" s="42">
        <v>16095299620.59</v>
      </c>
      <c r="C24" s="128">
        <v>1.206339817734166</v>
      </c>
      <c r="H24" s="127"/>
    </row>
    <row r="25" spans="1:8" ht="15" x14ac:dyDescent="0.25">
      <c r="A25" s="44" t="s">
        <v>36</v>
      </c>
      <c r="B25" s="42">
        <v>15416043399.759998</v>
      </c>
      <c r="C25" s="128">
        <v>1.1554296858977493</v>
      </c>
      <c r="H25" s="127"/>
    </row>
    <row r="26" spans="1:8" ht="15" x14ac:dyDescent="0.25">
      <c r="A26" s="44" t="s">
        <v>2</v>
      </c>
      <c r="B26" s="42">
        <v>14769307658.559998</v>
      </c>
      <c r="C26" s="128">
        <v>1.1069569581727354</v>
      </c>
      <c r="H26" s="127"/>
    </row>
    <row r="27" spans="1:8" ht="15" x14ac:dyDescent="0.25">
      <c r="A27" s="44" t="s">
        <v>18</v>
      </c>
      <c r="B27" s="42">
        <v>12926658146.289999</v>
      </c>
      <c r="C27" s="128">
        <v>0.9688507079519485</v>
      </c>
      <c r="H27" s="127"/>
    </row>
    <row r="28" spans="1:8" ht="15" x14ac:dyDescent="0.25">
      <c r="A28" s="44" t="s">
        <v>26</v>
      </c>
      <c r="B28" s="42">
        <v>12765034972.299999</v>
      </c>
      <c r="C28" s="128">
        <v>0.95673708006997393</v>
      </c>
      <c r="H28" s="127"/>
    </row>
    <row r="29" spans="1:8" ht="15" x14ac:dyDescent="0.25">
      <c r="A29" s="44" t="s">
        <v>6</v>
      </c>
      <c r="B29" s="42">
        <v>11696955884.750002</v>
      </c>
      <c r="C29" s="128">
        <v>0.87668474415990105</v>
      </c>
      <c r="H29" s="127"/>
    </row>
    <row r="30" spans="1:8" ht="15" x14ac:dyDescent="0.25">
      <c r="A30" s="44" t="s">
        <v>43</v>
      </c>
      <c r="B30" s="42">
        <v>10858822422.980001</v>
      </c>
      <c r="C30" s="128">
        <v>0.81386679163075981</v>
      </c>
      <c r="H30" s="127"/>
    </row>
    <row r="31" spans="1:8" ht="15" x14ac:dyDescent="0.25">
      <c r="A31" s="44" t="s">
        <v>3</v>
      </c>
      <c r="B31" s="130">
        <v>9704660185.4200001</v>
      </c>
      <c r="C31" s="128">
        <v>0.72736253907787995</v>
      </c>
      <c r="H31" s="127"/>
    </row>
    <row r="32" spans="1:8" ht="15" x14ac:dyDescent="0.25">
      <c r="A32" s="44" t="s">
        <v>14</v>
      </c>
      <c r="B32" s="42">
        <v>8546875648.2399988</v>
      </c>
      <c r="C32" s="128">
        <v>0.64058679581862144</v>
      </c>
      <c r="H32" s="127"/>
    </row>
    <row r="33" spans="1:8" ht="15" x14ac:dyDescent="0.25">
      <c r="A33" s="44" t="s">
        <v>21</v>
      </c>
      <c r="B33" s="42">
        <v>8496742119</v>
      </c>
      <c r="C33" s="128">
        <v>0.63682929680018852</v>
      </c>
      <c r="H33" s="127"/>
    </row>
    <row r="34" spans="1:8" ht="15" x14ac:dyDescent="0.25">
      <c r="A34" s="44" t="s">
        <v>35</v>
      </c>
      <c r="B34" s="42">
        <v>8444634099.0900002</v>
      </c>
      <c r="C34" s="128">
        <v>0.63292381006042608</v>
      </c>
      <c r="H34" s="127"/>
    </row>
    <row r="35" spans="1:8" ht="15" x14ac:dyDescent="0.25">
      <c r="A35" s="44" t="s">
        <v>9</v>
      </c>
      <c r="B35" s="42">
        <v>8175248326.4200001</v>
      </c>
      <c r="C35" s="128">
        <v>0.61273339474891586</v>
      </c>
      <c r="H35" s="127"/>
    </row>
    <row r="36" spans="1:8" ht="15" x14ac:dyDescent="0.25">
      <c r="A36" s="44" t="s">
        <v>12</v>
      </c>
      <c r="B36" s="42">
        <v>7455294676.5900011</v>
      </c>
      <c r="C36" s="128">
        <v>0.55877299791343704</v>
      </c>
      <c r="H36" s="127"/>
    </row>
    <row r="37" spans="1:8" ht="15" x14ac:dyDescent="0.25">
      <c r="A37" s="44" t="s">
        <v>22</v>
      </c>
      <c r="B37" s="42">
        <v>7367334837.1300001</v>
      </c>
      <c r="C37" s="128">
        <v>0.5521804237331861</v>
      </c>
      <c r="H37" s="127"/>
    </row>
    <row r="38" spans="1:8" ht="15" x14ac:dyDescent="0.25">
      <c r="A38" s="44" t="s">
        <v>16</v>
      </c>
      <c r="B38" s="42">
        <v>6803064814.1000004</v>
      </c>
      <c r="C38" s="128">
        <v>0.50988848678383769</v>
      </c>
      <c r="H38" s="127"/>
    </row>
    <row r="39" spans="1:8" ht="15.75" thickBot="1" x14ac:dyDescent="0.3">
      <c r="A39" s="45" t="s">
        <v>34</v>
      </c>
      <c r="B39" s="46">
        <v>6533106447.2700005</v>
      </c>
      <c r="C39" s="129">
        <v>0.48965515564280626</v>
      </c>
      <c r="H39" s="127"/>
    </row>
    <row r="40" spans="1:8" x14ac:dyDescent="0.2">
      <c r="B40" s="41"/>
      <c r="H40" s="127"/>
    </row>
  </sheetData>
  <sortState xmlns:xlrd2="http://schemas.microsoft.com/office/spreadsheetml/2017/richdata2" ref="A3:B39">
    <sortCondition descending="1" ref="B3:B39"/>
  </sortState>
  <mergeCells count="1">
    <mergeCell ref="A1:C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78C8-0C28-4B16-AA79-4860C4D88344}">
  <sheetPr>
    <tabColor rgb="FFFFFF00"/>
  </sheetPr>
  <dimension ref="A1:M40"/>
  <sheetViews>
    <sheetView topLeftCell="E1" workbookViewId="0">
      <selection activeCell="I4" sqref="I4"/>
    </sheetView>
  </sheetViews>
  <sheetFormatPr defaultColWidth="21.85546875" defaultRowHeight="15" x14ac:dyDescent="0.25"/>
  <cols>
    <col min="4" max="4" width="34.85546875" customWidth="1"/>
    <col min="5" max="5" width="27.28515625" customWidth="1"/>
    <col min="6" max="6" width="30.28515625" customWidth="1"/>
    <col min="7" max="8" width="21.85546875" style="104"/>
    <col min="9" max="9" width="32.140625" customWidth="1"/>
    <col min="10" max="10" width="24.28515625" customWidth="1"/>
  </cols>
  <sheetData>
    <row r="1" spans="1:13" ht="31.9" customHeight="1" thickBot="1" x14ac:dyDescent="0.3">
      <c r="C1" s="145" t="s">
        <v>89</v>
      </c>
      <c r="D1" s="145"/>
      <c r="E1" s="145"/>
      <c r="F1" s="145"/>
      <c r="G1" s="146" t="s">
        <v>90</v>
      </c>
      <c r="H1" s="147"/>
      <c r="J1" s="100" t="s">
        <v>91</v>
      </c>
    </row>
    <row r="2" spans="1:13" s="106" customFormat="1" ht="24.75" customHeight="1" x14ac:dyDescent="0.25">
      <c r="A2" s="107" t="s">
        <v>86</v>
      </c>
      <c r="B2" s="105" t="s">
        <v>92</v>
      </c>
      <c r="C2" s="86" t="s">
        <v>93</v>
      </c>
      <c r="D2" s="86" t="s">
        <v>94</v>
      </c>
      <c r="E2" s="86" t="s">
        <v>96</v>
      </c>
      <c r="F2" s="86" t="s">
        <v>97</v>
      </c>
      <c r="G2" s="101" t="s">
        <v>87</v>
      </c>
      <c r="H2" s="101" t="s">
        <v>88</v>
      </c>
      <c r="I2" s="86" t="s">
        <v>95</v>
      </c>
      <c r="J2" s="86" t="s">
        <v>98</v>
      </c>
    </row>
    <row r="3" spans="1:13" x14ac:dyDescent="0.25">
      <c r="A3" s="87" t="s">
        <v>2</v>
      </c>
      <c r="B3" s="88">
        <v>52039868624.861206</v>
      </c>
      <c r="C3" s="89">
        <v>14769307658.559999</v>
      </c>
      <c r="D3" s="90">
        <f t="shared" ref="D3:D39" si="0">B3+C3</f>
        <v>66809176283.421204</v>
      </c>
      <c r="E3" s="91">
        <f>B3/B40</f>
        <v>2.1041189467209818E-2</v>
      </c>
      <c r="F3" s="133">
        <f>C3/C40</f>
        <v>1.1069569581727359E-2</v>
      </c>
      <c r="G3" s="102">
        <f t="shared" ref="G3:G40" si="1">B3/D3</f>
        <v>0.77893294783481681</v>
      </c>
      <c r="H3" s="102">
        <f t="shared" ref="H3:H40" si="2">C3/D3</f>
        <v>0.22106705216518327</v>
      </c>
      <c r="I3" s="92">
        <v>70161217967.640915</v>
      </c>
      <c r="J3" s="91">
        <f>(D3-I3)/I3</f>
        <v>-4.7776275573860591E-2</v>
      </c>
    </row>
    <row r="4" spans="1:13" x14ac:dyDescent="0.25">
      <c r="A4" s="87" t="s">
        <v>3</v>
      </c>
      <c r="B4" s="88">
        <v>48338702097.278992</v>
      </c>
      <c r="C4" s="131">
        <v>9704660185.4200001</v>
      </c>
      <c r="D4" s="132">
        <f t="shared" si="0"/>
        <v>58043362282.69899</v>
      </c>
      <c r="E4" s="91">
        <f>B4/B40</f>
        <v>1.9544703249730244E-2</v>
      </c>
      <c r="F4" s="133">
        <f>C4/C40</f>
        <v>7.2736253907788005E-3</v>
      </c>
      <c r="G4" s="102">
        <f t="shared" si="1"/>
        <v>0.83280327321229852</v>
      </c>
      <c r="H4" s="157">
        <f t="shared" si="2"/>
        <v>0.16719672678770148</v>
      </c>
      <c r="I4" s="92">
        <v>55715083240.006111</v>
      </c>
      <c r="J4" s="133">
        <f t="shared" ref="J4:J40" si="3">(D4-I4)/I4</f>
        <v>4.1789025651514461E-2</v>
      </c>
    </row>
    <row r="5" spans="1:13" x14ac:dyDescent="0.25">
      <c r="A5" s="87" t="s">
        <v>4</v>
      </c>
      <c r="B5" s="88">
        <v>171975537274.46658</v>
      </c>
      <c r="C5" s="89">
        <v>32291014771.52</v>
      </c>
      <c r="D5" s="90">
        <f t="shared" si="0"/>
        <v>204266552045.98657</v>
      </c>
      <c r="E5" s="91">
        <f>B5/B40</f>
        <v>6.95345695355684E-2</v>
      </c>
      <c r="F5" s="133">
        <f>C5/C40</f>
        <v>2.4202057614444574E-2</v>
      </c>
      <c r="G5" s="102">
        <f t="shared" si="1"/>
        <v>0.8419172671781805</v>
      </c>
      <c r="H5" s="102">
        <f t="shared" si="2"/>
        <v>0.15808273282181959</v>
      </c>
      <c r="I5" s="92">
        <v>226575882622.7106</v>
      </c>
      <c r="J5" s="91">
        <f t="shared" si="3"/>
        <v>-9.8462953419773527E-2</v>
      </c>
    </row>
    <row r="6" spans="1:13" x14ac:dyDescent="0.25">
      <c r="A6" s="93" t="s">
        <v>5</v>
      </c>
      <c r="B6" s="88">
        <v>53893862221.010201</v>
      </c>
      <c r="C6" s="89">
        <v>26369195864.889999</v>
      </c>
      <c r="D6" s="90">
        <f t="shared" si="0"/>
        <v>80263058085.900208</v>
      </c>
      <c r="E6" s="91">
        <f>B6/B40</f>
        <v>2.1790811469693663E-2</v>
      </c>
      <c r="F6" s="133">
        <f>C6/C40</f>
        <v>1.9763664972570344E-2</v>
      </c>
      <c r="G6" s="102">
        <f t="shared" si="1"/>
        <v>0.67146534789804779</v>
      </c>
      <c r="H6" s="102">
        <f t="shared" si="2"/>
        <v>0.3285346521019521</v>
      </c>
      <c r="I6" s="92">
        <v>74555213544.246613</v>
      </c>
      <c r="J6" s="91">
        <f t="shared" si="3"/>
        <v>7.6558623740862003E-2</v>
      </c>
    </row>
    <row r="7" spans="1:13" x14ac:dyDescent="0.25">
      <c r="A7" s="87" t="s">
        <v>6</v>
      </c>
      <c r="B7" s="88">
        <v>52357124339.872902</v>
      </c>
      <c r="C7" s="89">
        <v>11696955884.75</v>
      </c>
      <c r="D7" s="90">
        <f t="shared" si="0"/>
        <v>64054080224.622902</v>
      </c>
      <c r="E7" s="91">
        <f>B7/B40</f>
        <v>2.116946491804228E-2</v>
      </c>
      <c r="F7" s="133">
        <f>C7/C40</f>
        <v>8.7668474415990121E-3</v>
      </c>
      <c r="G7" s="102">
        <f t="shared" si="1"/>
        <v>0.81738937092326558</v>
      </c>
      <c r="H7" s="102">
        <f t="shared" si="2"/>
        <v>0.18261062907673439</v>
      </c>
      <c r="I7" s="92">
        <v>63711681751.950508</v>
      </c>
      <c r="J7" s="91">
        <f t="shared" si="3"/>
        <v>5.3741866994730745E-3</v>
      </c>
    </row>
    <row r="8" spans="1:13" x14ac:dyDescent="0.25">
      <c r="A8" s="87" t="s">
        <v>7</v>
      </c>
      <c r="B8" s="88">
        <v>140129363936.73999</v>
      </c>
      <c r="C8" s="89">
        <v>16342762531.98</v>
      </c>
      <c r="D8" s="90">
        <f t="shared" si="0"/>
        <v>156472126468.72</v>
      </c>
      <c r="E8" s="91">
        <f>B8/B40</f>
        <v>5.6658261721743701E-2</v>
      </c>
      <c r="F8" s="133">
        <f>C8/C40</f>
        <v>1.2248871185275165E-2</v>
      </c>
      <c r="G8" s="102">
        <f t="shared" si="1"/>
        <v>0.89555480007330857</v>
      </c>
      <c r="H8" s="102">
        <f t="shared" si="2"/>
        <v>0.10444519992669139</v>
      </c>
      <c r="I8" s="92">
        <v>166741411990.3309</v>
      </c>
      <c r="J8" s="91">
        <f t="shared" si="3"/>
        <v>-6.1588092598174722E-2</v>
      </c>
    </row>
    <row r="9" spans="1:13" x14ac:dyDescent="0.25">
      <c r="A9" s="87" t="s">
        <v>8</v>
      </c>
      <c r="B9" s="88">
        <v>54340296718.025909</v>
      </c>
      <c r="C9" s="89">
        <v>17850480389.57</v>
      </c>
      <c r="D9" s="90">
        <f t="shared" si="0"/>
        <v>72190777107.595917</v>
      </c>
      <c r="E9" s="91">
        <f>B9/B40</f>
        <v>2.1971317552522594E-2</v>
      </c>
      <c r="F9" s="133">
        <f>C9/C40</f>
        <v>1.3378903013445007E-2</v>
      </c>
      <c r="G9" s="102">
        <f t="shared" si="1"/>
        <v>0.7527318432524287</v>
      </c>
      <c r="H9" s="102">
        <f t="shared" si="2"/>
        <v>0.24726815674757116</v>
      </c>
      <c r="I9" s="92">
        <v>66656560913.87941</v>
      </c>
      <c r="J9" s="91">
        <f t="shared" si="3"/>
        <v>8.302582848321173E-2</v>
      </c>
    </row>
    <row r="10" spans="1:13" x14ac:dyDescent="0.25">
      <c r="A10" s="87" t="s">
        <v>9</v>
      </c>
      <c r="B10" s="88">
        <v>61713490791.616798</v>
      </c>
      <c r="C10" s="89">
        <v>8175248326.4200001</v>
      </c>
      <c r="D10" s="90">
        <f t="shared" si="0"/>
        <v>69888739118.036804</v>
      </c>
      <c r="E10" s="91">
        <f>B10/B40</f>
        <v>2.4952508273800061E-2</v>
      </c>
      <c r="F10" s="133">
        <f>C10/C40</f>
        <v>6.1273339474891596E-3</v>
      </c>
      <c r="G10" s="102">
        <f t="shared" si="1"/>
        <v>0.88302481301583324</v>
      </c>
      <c r="H10" s="102">
        <f t="shared" si="2"/>
        <v>0.11697518698416669</v>
      </c>
      <c r="I10" s="92">
        <v>69796003857.570511</v>
      </c>
      <c r="J10" s="91">
        <f t="shared" si="3"/>
        <v>1.3286614611279738E-3</v>
      </c>
    </row>
    <row r="11" spans="1:13" x14ac:dyDescent="0.25">
      <c r="A11" s="87" t="s">
        <v>10</v>
      </c>
      <c r="B11" s="88">
        <v>36312879237.964294</v>
      </c>
      <c r="C11" s="89">
        <v>22597063882.550003</v>
      </c>
      <c r="D11" s="90">
        <f t="shared" si="0"/>
        <v>58909943120.514297</v>
      </c>
      <c r="E11" s="91">
        <f>B11/B40</f>
        <v>1.4682323232862584E-2</v>
      </c>
      <c r="F11" s="133">
        <f>C11/C40</f>
        <v>1.6936458822133706E-2</v>
      </c>
      <c r="G11" s="102">
        <f t="shared" si="1"/>
        <v>0.61641341536653094</v>
      </c>
      <c r="H11" s="102">
        <f t="shared" si="2"/>
        <v>0.38358658463346901</v>
      </c>
      <c r="I11" s="92">
        <v>54506799760.223602</v>
      </c>
      <c r="J11" s="91">
        <f t="shared" si="3"/>
        <v>8.0781542480208024E-2</v>
      </c>
    </row>
    <row r="12" spans="1:13" x14ac:dyDescent="0.25">
      <c r="A12" s="87" t="s">
        <v>11</v>
      </c>
      <c r="B12" s="88">
        <v>219282893930.69775</v>
      </c>
      <c r="C12" s="89">
        <v>64678796991.57</v>
      </c>
      <c r="D12" s="90">
        <f t="shared" si="0"/>
        <v>283961690922.26776</v>
      </c>
      <c r="E12" s="91">
        <f>B12/B40</f>
        <v>8.8662270678939295E-2</v>
      </c>
      <c r="F12" s="133">
        <f>C12/C40</f>
        <v>4.847664225788148E-2</v>
      </c>
      <c r="G12" s="102">
        <f t="shared" si="1"/>
        <v>0.77222703252152658</v>
      </c>
      <c r="H12" s="102">
        <f t="shared" si="2"/>
        <v>0.22777296747847336</v>
      </c>
      <c r="I12" s="92">
        <v>272073791302.60159</v>
      </c>
      <c r="J12" s="91">
        <f t="shared" si="3"/>
        <v>4.369365958680084E-2</v>
      </c>
      <c r="M12" s="103"/>
    </row>
    <row r="13" spans="1:13" x14ac:dyDescent="0.25">
      <c r="A13" s="94" t="s">
        <v>12</v>
      </c>
      <c r="B13" s="88">
        <v>44627158742.330505</v>
      </c>
      <c r="C13" s="89">
        <v>7455294676.5900002</v>
      </c>
      <c r="D13" s="90">
        <f t="shared" si="0"/>
        <v>52082453418.920502</v>
      </c>
      <c r="E13" s="91">
        <f>B13/B40</f>
        <v>1.8044021387710212E-2</v>
      </c>
      <c r="F13" s="133">
        <f>C13/C40</f>
        <v>5.5877299791343704E-3</v>
      </c>
      <c r="G13" s="102">
        <f t="shared" si="1"/>
        <v>0.85685592388238685</v>
      </c>
      <c r="H13" s="102">
        <f t="shared" si="2"/>
        <v>0.14314407611761321</v>
      </c>
      <c r="I13" s="92">
        <v>51099596507.941109</v>
      </c>
      <c r="J13" s="91">
        <f t="shared" si="3"/>
        <v>1.9234142305343892E-2</v>
      </c>
    </row>
    <row r="14" spans="1:13" x14ac:dyDescent="0.25">
      <c r="A14" s="87" t="s">
        <v>13</v>
      </c>
      <c r="B14" s="88">
        <v>64679690145.356689</v>
      </c>
      <c r="C14" s="89">
        <v>29478406024.310001</v>
      </c>
      <c r="D14" s="90">
        <f t="shared" si="0"/>
        <v>94158096169.666687</v>
      </c>
      <c r="E14" s="91">
        <f>B14/B40</f>
        <v>2.6151826493633918E-2</v>
      </c>
      <c r="F14" s="133">
        <f>C14/C40</f>
        <v>2.2094012406558932E-2</v>
      </c>
      <c r="G14" s="102">
        <f t="shared" si="1"/>
        <v>0.68692648616012952</v>
      </c>
      <c r="H14" s="102">
        <f t="shared" si="2"/>
        <v>0.31307351383987048</v>
      </c>
      <c r="I14" s="92">
        <v>97595143525.585098</v>
      </c>
      <c r="J14" s="91">
        <f t="shared" si="3"/>
        <v>-3.5217401519752577E-2</v>
      </c>
    </row>
    <row r="15" spans="1:13" x14ac:dyDescent="0.25">
      <c r="A15" s="87" t="s">
        <v>14</v>
      </c>
      <c r="B15" s="88">
        <v>41286185929.887703</v>
      </c>
      <c r="C15" s="89">
        <v>8546875648.2400007</v>
      </c>
      <c r="D15" s="90">
        <f t="shared" si="0"/>
        <v>49833061578.127701</v>
      </c>
      <c r="E15" s="91">
        <f>B15/B40</f>
        <v>1.6693171667889393E-2</v>
      </c>
      <c r="F15" s="133">
        <f>C15/C40</f>
        <v>6.405867958186217E-3</v>
      </c>
      <c r="G15" s="102">
        <f t="shared" si="1"/>
        <v>0.82848985437428313</v>
      </c>
      <c r="H15" s="102">
        <f t="shared" si="2"/>
        <v>0.17151014562571693</v>
      </c>
      <c r="I15" s="92">
        <v>45791036144.280701</v>
      </c>
      <c r="J15" s="91">
        <f t="shared" si="3"/>
        <v>8.8271106622509768E-2</v>
      </c>
    </row>
    <row r="16" spans="1:13" x14ac:dyDescent="0.25">
      <c r="A16" s="87" t="s">
        <v>15</v>
      </c>
      <c r="B16" s="88">
        <v>51984942970.0569</v>
      </c>
      <c r="C16" s="89">
        <v>31069466913</v>
      </c>
      <c r="D16" s="90">
        <f t="shared" si="0"/>
        <v>83054409883.0569</v>
      </c>
      <c r="E16" s="91">
        <f>B16/B40</f>
        <v>2.1018981472841518E-2</v>
      </c>
      <c r="F16" s="133">
        <f>C16/C40</f>
        <v>2.3286509686951836E-2</v>
      </c>
      <c r="G16" s="102">
        <f t="shared" si="1"/>
        <v>0.6259143017601746</v>
      </c>
      <c r="H16" s="102">
        <f t="shared" si="2"/>
        <v>0.37408569823982546</v>
      </c>
      <c r="I16" s="92">
        <v>75250392365.923203</v>
      </c>
      <c r="J16" s="91">
        <f t="shared" si="3"/>
        <v>0.10370733323468638</v>
      </c>
    </row>
    <row r="17" spans="1:10" x14ac:dyDescent="0.25">
      <c r="A17" s="87" t="s">
        <v>16</v>
      </c>
      <c r="B17" s="88">
        <v>41019881265.471207</v>
      </c>
      <c r="C17" s="89">
        <v>6803064814.1000004</v>
      </c>
      <c r="D17" s="90">
        <f t="shared" si="0"/>
        <v>47822946079.571205</v>
      </c>
      <c r="E17" s="91">
        <f>B17/B40</f>
        <v>1.6585497166626099E-2</v>
      </c>
      <c r="F17" s="133">
        <f>C17/C40</f>
        <v>5.0988848678383781E-3</v>
      </c>
      <c r="G17" s="102">
        <f t="shared" si="1"/>
        <v>0.85774475702980368</v>
      </c>
      <c r="H17" s="102">
        <f t="shared" si="2"/>
        <v>0.14225524297019634</v>
      </c>
      <c r="I17" s="92">
        <v>51151677198.327797</v>
      </c>
      <c r="J17" s="91">
        <f t="shared" si="3"/>
        <v>-6.5075698414546052E-2</v>
      </c>
    </row>
    <row r="18" spans="1:10" x14ac:dyDescent="0.25">
      <c r="A18" s="87" t="s">
        <v>17</v>
      </c>
      <c r="B18" s="88">
        <v>56086098287.129501</v>
      </c>
      <c r="C18" s="89">
        <v>16095299620.59</v>
      </c>
      <c r="D18" s="90">
        <f t="shared" si="0"/>
        <v>72181397907.719498</v>
      </c>
      <c r="E18" s="91">
        <f>B18/B40</f>
        <v>2.2677194461099417E-2</v>
      </c>
      <c r="F18" s="133">
        <f>C18/C40</f>
        <v>1.2063398177341662E-2</v>
      </c>
      <c r="G18" s="102">
        <f t="shared" si="1"/>
        <v>0.77701596135382311</v>
      </c>
      <c r="H18" s="102">
        <f t="shared" si="2"/>
        <v>0.22298403864617694</v>
      </c>
      <c r="I18" s="92">
        <v>69065916947.826706</v>
      </c>
      <c r="J18" s="91">
        <f t="shared" si="3"/>
        <v>4.5108804712551152E-2</v>
      </c>
    </row>
    <row r="19" spans="1:10" x14ac:dyDescent="0.25">
      <c r="A19" s="87" t="s">
        <v>18</v>
      </c>
      <c r="B19" s="88">
        <v>58858181316.181999</v>
      </c>
      <c r="C19" s="89">
        <v>12926658146.289999</v>
      </c>
      <c r="D19" s="90">
        <f t="shared" si="0"/>
        <v>71784839462.472</v>
      </c>
      <c r="E19" s="91">
        <f>B19/B40</f>
        <v>2.379802596537545E-2</v>
      </c>
      <c r="F19" s="133">
        <f>C19/C40</f>
        <v>9.6885070795194872E-3</v>
      </c>
      <c r="G19" s="102">
        <f t="shared" si="1"/>
        <v>0.81992495569976365</v>
      </c>
      <c r="H19" s="102">
        <f t="shared" si="2"/>
        <v>0.18007504430023633</v>
      </c>
      <c r="I19" s="92">
        <v>69574177146.676208</v>
      </c>
      <c r="J19" s="91">
        <f t="shared" si="3"/>
        <v>3.1774178387123077E-2</v>
      </c>
    </row>
    <row r="20" spans="1:10" x14ac:dyDescent="0.25">
      <c r="A20" s="87" t="s">
        <v>19</v>
      </c>
      <c r="B20" s="88">
        <v>67100907303.950493</v>
      </c>
      <c r="C20" s="89">
        <v>44956576583.379997</v>
      </c>
      <c r="D20" s="90">
        <f t="shared" si="0"/>
        <v>112057483887.33049</v>
      </c>
      <c r="E20" s="91">
        <f>B20/B40</f>
        <v>2.7130793011448939E-2</v>
      </c>
      <c r="F20" s="133">
        <f>C20/C40</f>
        <v>3.3694873459931725E-2</v>
      </c>
      <c r="G20" s="102">
        <f t="shared" si="1"/>
        <v>0.5988079062297873</v>
      </c>
      <c r="H20" s="102">
        <f t="shared" si="2"/>
        <v>0.40119209377021275</v>
      </c>
      <c r="I20" s="92">
        <v>98296328162.496002</v>
      </c>
      <c r="J20" s="91">
        <f t="shared" si="3"/>
        <v>0.13999664058748557</v>
      </c>
    </row>
    <row r="21" spans="1:10" x14ac:dyDescent="0.25">
      <c r="A21" s="87" t="s">
        <v>20</v>
      </c>
      <c r="B21" s="88">
        <v>82485067955.066193</v>
      </c>
      <c r="C21" s="89">
        <v>40593701332.480003</v>
      </c>
      <c r="D21" s="90">
        <f t="shared" si="0"/>
        <v>123078769287.5462</v>
      </c>
      <c r="E21" s="91">
        <f>B21/B40</f>
        <v>3.3351043900004727E-2</v>
      </c>
      <c r="F21" s="133">
        <f>C21/C40</f>
        <v>3.0424906289991786E-2</v>
      </c>
      <c r="G21" s="102">
        <f t="shared" si="1"/>
        <v>0.67018112410888797</v>
      </c>
      <c r="H21" s="102">
        <f t="shared" si="2"/>
        <v>0.32981887589111197</v>
      </c>
      <c r="I21" s="92">
        <v>128313273351.45689</v>
      </c>
      <c r="J21" s="91">
        <f t="shared" si="3"/>
        <v>-4.0794720040950909E-2</v>
      </c>
    </row>
    <row r="22" spans="1:10" x14ac:dyDescent="0.25">
      <c r="A22" s="87" t="s">
        <v>21</v>
      </c>
      <c r="B22" s="88">
        <v>63256905564.2118</v>
      </c>
      <c r="C22" s="89">
        <v>8496742119</v>
      </c>
      <c r="D22" s="90">
        <f t="shared" si="0"/>
        <v>71753647683.211792</v>
      </c>
      <c r="E22" s="91">
        <f>B22/B40</f>
        <v>2.5576554481348466E-2</v>
      </c>
      <c r="F22" s="133">
        <f>C22/C40</f>
        <v>6.3682929680018863E-3</v>
      </c>
      <c r="G22" s="102">
        <f t="shared" si="1"/>
        <v>0.88158452715167013</v>
      </c>
      <c r="H22" s="102">
        <f t="shared" si="2"/>
        <v>0.11841547284832996</v>
      </c>
      <c r="I22" s="92">
        <v>68613353789.5728</v>
      </c>
      <c r="J22" s="91">
        <f t="shared" si="3"/>
        <v>4.5767969647276217E-2</v>
      </c>
    </row>
    <row r="23" spans="1:10" x14ac:dyDescent="0.25">
      <c r="A23" s="87" t="s">
        <v>22</v>
      </c>
      <c r="B23" s="88">
        <v>52903252905.601997</v>
      </c>
      <c r="C23" s="89">
        <v>7367334837.1300001</v>
      </c>
      <c r="D23" s="90">
        <f t="shared" si="0"/>
        <v>60270587742.731995</v>
      </c>
      <c r="E23" s="91">
        <f>B23/B40</f>
        <v>2.1390280130082834E-2</v>
      </c>
      <c r="F23" s="133">
        <f>C23/C40</f>
        <v>5.5218042373318624E-3</v>
      </c>
      <c r="G23" s="102">
        <f t="shared" si="1"/>
        <v>0.87776235286475335</v>
      </c>
      <c r="H23" s="102">
        <f t="shared" si="2"/>
        <v>0.12223764713524672</v>
      </c>
      <c r="I23" s="92">
        <v>59462137460.362801</v>
      </c>
      <c r="J23" s="91">
        <f t="shared" si="3"/>
        <v>1.3596051485840102E-2</v>
      </c>
    </row>
    <row r="24" spans="1:10" x14ac:dyDescent="0.25">
      <c r="A24" s="87" t="s">
        <v>23</v>
      </c>
      <c r="B24" s="88">
        <v>52336274793.130402</v>
      </c>
      <c r="C24" s="89">
        <v>16389026388.860001</v>
      </c>
      <c r="D24" s="90">
        <f t="shared" si="0"/>
        <v>68725301181.990402</v>
      </c>
      <c r="E24" s="91">
        <f>B24/B40</f>
        <v>2.1161034857111939E-2</v>
      </c>
      <c r="F24" s="133">
        <f>C24/C40</f>
        <v>1.2283545862971069E-2</v>
      </c>
      <c r="G24" s="102">
        <f t="shared" si="1"/>
        <v>0.76152848940653639</v>
      </c>
      <c r="H24" s="102">
        <f t="shared" si="2"/>
        <v>0.23847151059346361</v>
      </c>
      <c r="I24" s="92">
        <v>72688767694.485413</v>
      </c>
      <c r="J24" s="91">
        <f t="shared" si="3"/>
        <v>-5.4526533303655138E-2</v>
      </c>
    </row>
    <row r="25" spans="1:10" x14ac:dyDescent="0.25">
      <c r="A25" s="87" t="s">
        <v>24</v>
      </c>
      <c r="B25" s="88">
        <v>42432526858.742599</v>
      </c>
      <c r="C25" s="89">
        <v>30646731408.920002</v>
      </c>
      <c r="D25" s="90">
        <f t="shared" si="0"/>
        <v>73079258267.662598</v>
      </c>
      <c r="E25" s="91">
        <f>B25/B40</f>
        <v>1.7156669699599066E-2</v>
      </c>
      <c r="F25" s="133">
        <f>C25/C40</f>
        <v>2.2969670185381298E-2</v>
      </c>
      <c r="G25" s="102">
        <f t="shared" si="1"/>
        <v>0.58063707630047057</v>
      </c>
      <c r="H25" s="102">
        <f t="shared" si="2"/>
        <v>0.41936292369952954</v>
      </c>
      <c r="I25" s="92">
        <v>67620175560.779701</v>
      </c>
      <c r="J25" s="91">
        <f t="shared" si="3"/>
        <v>8.0731566601391858E-2</v>
      </c>
    </row>
    <row r="26" spans="1:10" x14ac:dyDescent="0.25">
      <c r="A26" s="87" t="s">
        <v>25</v>
      </c>
      <c r="B26" s="88">
        <v>117883619963.70158</v>
      </c>
      <c r="C26" s="89">
        <v>398732246493.38</v>
      </c>
      <c r="D26" s="90">
        <f t="shared" si="0"/>
        <v>516615866457.0816</v>
      </c>
      <c r="E26" s="95">
        <f>B26/B40</f>
        <v>4.7663678796295537E-2</v>
      </c>
      <c r="F26" s="134">
        <f>C26/C40</f>
        <v>0.29884910309108403</v>
      </c>
      <c r="G26" s="102">
        <f t="shared" si="1"/>
        <v>0.22818428085095385</v>
      </c>
      <c r="H26" s="102">
        <f t="shared" si="2"/>
        <v>0.77181571914904612</v>
      </c>
      <c r="I26" s="92">
        <v>501205576422.67163</v>
      </c>
      <c r="J26" s="91">
        <f t="shared" si="3"/>
        <v>3.0746445688813174E-2</v>
      </c>
    </row>
    <row r="27" spans="1:10" x14ac:dyDescent="0.25">
      <c r="A27" s="87" t="s">
        <v>43</v>
      </c>
      <c r="B27" s="88">
        <v>44865859450.713898</v>
      </c>
      <c r="C27" s="89">
        <v>10858822422.98</v>
      </c>
      <c r="D27" s="90">
        <f t="shared" si="0"/>
        <v>55724681873.693893</v>
      </c>
      <c r="E27" s="91">
        <f>B27/B40</f>
        <v>1.8140534829495739E-2</v>
      </c>
      <c r="F27" s="133">
        <f>C27/C40</f>
        <v>8.138667916307598E-3</v>
      </c>
      <c r="G27" s="102">
        <f t="shared" si="1"/>
        <v>0.80513442055007678</v>
      </c>
      <c r="H27" s="102">
        <f t="shared" si="2"/>
        <v>0.19486557944992333</v>
      </c>
      <c r="I27" s="92">
        <v>55117135184.879501</v>
      </c>
      <c r="J27" s="91">
        <f t="shared" si="3"/>
        <v>1.1022827778992815E-2</v>
      </c>
    </row>
    <row r="28" spans="1:10" x14ac:dyDescent="0.25">
      <c r="A28" s="87" t="s">
        <v>26</v>
      </c>
      <c r="B28" s="88">
        <v>56447911750.787804</v>
      </c>
      <c r="C28" s="89">
        <v>12765034972.299999</v>
      </c>
      <c r="D28" s="90">
        <f t="shared" si="0"/>
        <v>69212946723.087799</v>
      </c>
      <c r="E28" s="91">
        <f>B28/B40</f>
        <v>2.2823485868856443E-2</v>
      </c>
      <c r="F28" s="133">
        <f>C28/C40</f>
        <v>9.5673708006997413E-3</v>
      </c>
      <c r="G28" s="102">
        <f t="shared" si="1"/>
        <v>0.81556868220953982</v>
      </c>
      <c r="H28" s="102">
        <f t="shared" si="2"/>
        <v>0.18443131779046024</v>
      </c>
      <c r="I28" s="92">
        <v>67953800532.594101</v>
      </c>
      <c r="J28" s="91">
        <f t="shared" si="3"/>
        <v>1.8529444720163189E-2</v>
      </c>
    </row>
    <row r="29" spans="1:10" x14ac:dyDescent="0.25">
      <c r="A29" s="87" t="s">
        <v>27</v>
      </c>
      <c r="B29" s="88">
        <v>38710634518.428703</v>
      </c>
      <c r="C29" s="89">
        <v>70922590495.889999</v>
      </c>
      <c r="D29" s="90">
        <f t="shared" si="0"/>
        <v>109633225014.3187</v>
      </c>
      <c r="E29" s="91">
        <f>B29/B40</f>
        <v>1.5651803450346301E-2</v>
      </c>
      <c r="F29" s="133">
        <f>C29/C40</f>
        <v>5.3156354282835418E-2</v>
      </c>
      <c r="G29" s="102">
        <f t="shared" si="1"/>
        <v>0.35309218089108374</v>
      </c>
      <c r="H29" s="102">
        <f t="shared" si="2"/>
        <v>0.64690781910891637</v>
      </c>
      <c r="I29" s="92">
        <v>124198350682.06342</v>
      </c>
      <c r="J29" s="91">
        <f t="shared" si="3"/>
        <v>-0.11727310055050674</v>
      </c>
    </row>
    <row r="30" spans="1:10" x14ac:dyDescent="0.25">
      <c r="A30" s="87" t="s">
        <v>28</v>
      </c>
      <c r="B30" s="88">
        <v>57927048890.294304</v>
      </c>
      <c r="C30" s="89">
        <v>30135881918.260002</v>
      </c>
      <c r="D30" s="90">
        <f t="shared" si="0"/>
        <v>88062930808.554306</v>
      </c>
      <c r="E30" s="91">
        <f>B30/B40</f>
        <v>2.3421542812940937E-2</v>
      </c>
      <c r="F30" s="133">
        <f>C30/C40</f>
        <v>2.2586789409018471E-2</v>
      </c>
      <c r="G30" s="102">
        <f t="shared" si="1"/>
        <v>0.6577915174799901</v>
      </c>
      <c r="H30" s="102">
        <f t="shared" si="2"/>
        <v>0.34220848252000996</v>
      </c>
      <c r="I30" s="92">
        <v>89474787548.444397</v>
      </c>
      <c r="J30" s="91">
        <f t="shared" si="3"/>
        <v>-1.5779380745952244E-2</v>
      </c>
    </row>
    <row r="31" spans="1:10" x14ac:dyDescent="0.25">
      <c r="A31" s="87" t="s">
        <v>29</v>
      </c>
      <c r="B31" s="88">
        <v>24222272968.412998</v>
      </c>
      <c r="C31" s="89">
        <v>17922394523.43</v>
      </c>
      <c r="D31" s="90">
        <f t="shared" si="0"/>
        <v>42144667491.843002</v>
      </c>
      <c r="E31" s="91">
        <f>B31/B40</f>
        <v>9.7937494525373991E-3</v>
      </c>
      <c r="F31" s="133">
        <f>C31/C40</f>
        <v>1.3432802527699593E-2</v>
      </c>
      <c r="G31" s="102">
        <f t="shared" si="1"/>
        <v>0.57474110984743587</v>
      </c>
      <c r="H31" s="102">
        <f t="shared" si="2"/>
        <v>0.42525889015256407</v>
      </c>
      <c r="I31" s="92">
        <v>33218969112.515099</v>
      </c>
      <c r="J31" s="91">
        <f t="shared" si="3"/>
        <v>0.26869281671854128</v>
      </c>
    </row>
    <row r="32" spans="1:10" x14ac:dyDescent="0.25">
      <c r="A32" s="87" t="s">
        <v>30</v>
      </c>
      <c r="B32" s="88">
        <v>55800604161.246201</v>
      </c>
      <c r="C32" s="89">
        <v>26746460235.93</v>
      </c>
      <c r="D32" s="90">
        <f t="shared" si="0"/>
        <v>82547064397.176208</v>
      </c>
      <c r="E32" s="91">
        <f>B32/B40</f>
        <v>2.25617611182947E-2</v>
      </c>
      <c r="F32" s="133">
        <f>C32/C40</f>
        <v>2.0046423941540256E-2</v>
      </c>
      <c r="G32" s="102">
        <f t="shared" si="1"/>
        <v>0.67598532508389286</v>
      </c>
      <c r="H32" s="102">
        <f t="shared" si="2"/>
        <v>0.32401467491610703</v>
      </c>
      <c r="I32" s="92">
        <v>83924234062.987808</v>
      </c>
      <c r="J32" s="91">
        <f t="shared" si="3"/>
        <v>-1.6409678100582845E-2</v>
      </c>
    </row>
    <row r="33" spans="1:10" x14ac:dyDescent="0.25">
      <c r="A33" s="87" t="s">
        <v>31</v>
      </c>
      <c r="B33" s="88">
        <v>42224236190.963699</v>
      </c>
      <c r="C33" s="89">
        <v>16480111593.83</v>
      </c>
      <c r="D33" s="90">
        <f t="shared" si="0"/>
        <v>58704347784.793701</v>
      </c>
      <c r="E33" s="91">
        <f>B33/B40</f>
        <v>1.7072451896579986E-2</v>
      </c>
      <c r="F33" s="133">
        <f>C33/C40</f>
        <v>1.2351814060613831E-2</v>
      </c>
      <c r="G33" s="102">
        <f t="shared" si="1"/>
        <v>0.71926931793459292</v>
      </c>
      <c r="H33" s="102">
        <f t="shared" si="2"/>
        <v>0.28073068206540702</v>
      </c>
      <c r="I33" s="92">
        <v>56611627967.002502</v>
      </c>
      <c r="J33" s="91">
        <f t="shared" si="3"/>
        <v>3.696625398250325E-2</v>
      </c>
    </row>
    <row r="34" spans="1:10" x14ac:dyDescent="0.25">
      <c r="A34" s="87" t="s">
        <v>32</v>
      </c>
      <c r="B34" s="88">
        <v>158449294787.49542</v>
      </c>
      <c r="C34" s="89">
        <v>140398744302.69998</v>
      </c>
      <c r="D34" s="90">
        <f t="shared" si="0"/>
        <v>298848039090.19543</v>
      </c>
      <c r="E34" s="91">
        <f>B34/B40</f>
        <v>6.4065527463240471E-2</v>
      </c>
      <c r="F34" s="133">
        <f>C34/C40</f>
        <v>0.10522860686331008</v>
      </c>
      <c r="G34" s="102">
        <f t="shared" si="1"/>
        <v>0.53020021570117704</v>
      </c>
      <c r="H34" s="102">
        <f t="shared" si="2"/>
        <v>0.4697997842988228</v>
      </c>
      <c r="I34" s="92">
        <v>285407393228.92383</v>
      </c>
      <c r="J34" s="91">
        <f t="shared" si="3"/>
        <v>4.7092844054291656E-2</v>
      </c>
    </row>
    <row r="35" spans="1:10" x14ac:dyDescent="0.25">
      <c r="A35" s="87" t="s">
        <v>33</v>
      </c>
      <c r="B35" s="88">
        <v>55476385825.964996</v>
      </c>
      <c r="C35" s="89">
        <v>19005093541.110001</v>
      </c>
      <c r="D35" s="90">
        <f t="shared" si="0"/>
        <v>74481479367.074997</v>
      </c>
      <c r="E35" s="91">
        <f>B35/B40</f>
        <v>2.2430670483332256E-2</v>
      </c>
      <c r="F35" s="133">
        <f>C35/C40</f>
        <v>1.4244283498192501E-2</v>
      </c>
      <c r="G35" s="102">
        <f t="shared" si="1"/>
        <v>0.74483463939477923</v>
      </c>
      <c r="H35" s="102">
        <f t="shared" si="2"/>
        <v>0.25516536060522077</v>
      </c>
      <c r="I35" s="92">
        <v>73222065855.515686</v>
      </c>
      <c r="J35" s="91">
        <f t="shared" si="3"/>
        <v>1.7199917768564863E-2</v>
      </c>
    </row>
    <row r="36" spans="1:10" x14ac:dyDescent="0.25">
      <c r="A36" s="87" t="s">
        <v>34</v>
      </c>
      <c r="B36" s="88">
        <v>46515352151.034302</v>
      </c>
      <c r="C36" s="89">
        <v>6533106447.2700005</v>
      </c>
      <c r="D36" s="90">
        <f t="shared" si="0"/>
        <v>53048458598.304306</v>
      </c>
      <c r="E36" s="91">
        <f>B36/B40</f>
        <v>1.8807471340854271E-2</v>
      </c>
      <c r="F36" s="133">
        <f>C36/C40</f>
        <v>4.8965515564280632E-3</v>
      </c>
      <c r="G36" s="102">
        <f t="shared" si="1"/>
        <v>0.87684644153866453</v>
      </c>
      <c r="H36" s="102">
        <f t="shared" si="2"/>
        <v>0.12315355846133541</v>
      </c>
      <c r="I36" s="92">
        <v>53846611045.272499</v>
      </c>
      <c r="J36" s="91">
        <f t="shared" si="3"/>
        <v>-1.4822705300750165E-2</v>
      </c>
    </row>
    <row r="37" spans="1:10" x14ac:dyDescent="0.25">
      <c r="A37" s="87" t="s">
        <v>35</v>
      </c>
      <c r="B37" s="88">
        <v>51606083679.102097</v>
      </c>
      <c r="C37" s="89">
        <v>8444634099.0899992</v>
      </c>
      <c r="D37" s="90">
        <f t="shared" si="0"/>
        <v>60050717778.192093</v>
      </c>
      <c r="E37" s="91">
        <f>B37/B40</f>
        <v>2.0865797955414562E-2</v>
      </c>
      <c r="F37" s="133">
        <f>C37/C40</f>
        <v>6.329238100604262E-3</v>
      </c>
      <c r="G37" s="102">
        <f t="shared" si="1"/>
        <v>0.85937496816804526</v>
      </c>
      <c r="H37" s="102">
        <f t="shared" si="2"/>
        <v>0.14062503183195482</v>
      </c>
      <c r="I37" s="92">
        <v>57257208718.974106</v>
      </c>
      <c r="J37" s="91">
        <f t="shared" si="3"/>
        <v>4.8788774753741423E-2</v>
      </c>
    </row>
    <row r="38" spans="1:10" x14ac:dyDescent="0.25">
      <c r="A38" s="87" t="s">
        <v>36</v>
      </c>
      <c r="B38" s="88">
        <v>41762298726.550995</v>
      </c>
      <c r="C38" s="89">
        <v>15416043399.76</v>
      </c>
      <c r="D38" s="90">
        <f t="shared" si="0"/>
        <v>57178342126.310997</v>
      </c>
      <c r="E38" s="91">
        <f>B38/B40</f>
        <v>1.6885677525937805E-2</v>
      </c>
      <c r="F38" s="133">
        <f>C38/C40</f>
        <v>1.1554296858977497E-2</v>
      </c>
      <c r="G38" s="102">
        <f t="shared" si="1"/>
        <v>0.73038666693579757</v>
      </c>
      <c r="H38" s="102">
        <f t="shared" si="2"/>
        <v>0.26961333306420238</v>
      </c>
      <c r="I38" s="92">
        <v>49038520686.736603</v>
      </c>
      <c r="J38" s="91">
        <f t="shared" si="3"/>
        <v>0.16598831542192022</v>
      </c>
    </row>
    <row r="39" spans="1:10" x14ac:dyDescent="0.25">
      <c r="A39" s="87" t="s">
        <v>37</v>
      </c>
      <c r="B39" s="88">
        <v>71905269001.289398</v>
      </c>
      <c r="C39" s="89">
        <v>74564180835.310013</v>
      </c>
      <c r="D39" s="90">
        <f t="shared" si="0"/>
        <v>146469449836.59943</v>
      </c>
      <c r="E39" s="91">
        <f>B39/B40</f>
        <v>2.9073332210989112E-2</v>
      </c>
      <c r="F39" s="133">
        <f>C39/C40</f>
        <v>5.5885719706203291E-2</v>
      </c>
      <c r="G39" s="102">
        <f t="shared" si="1"/>
        <v>0.49092332279193068</v>
      </c>
      <c r="H39" s="102">
        <f t="shared" si="2"/>
        <v>0.50907667720806926</v>
      </c>
      <c r="I39" s="96">
        <v>138689593595.34421</v>
      </c>
      <c r="J39" s="91">
        <f t="shared" si="3"/>
        <v>5.6095457774247792E-2</v>
      </c>
    </row>
    <row r="40" spans="1:10" x14ac:dyDescent="0.25">
      <c r="A40" s="97" t="s">
        <v>1</v>
      </c>
      <c r="B40" s="98">
        <f>SUM(B3:B39)</f>
        <v>2473237965275.6387</v>
      </c>
      <c r="C40" s="135">
        <f>SUM(C3:C39)</f>
        <v>1334226010281.3604</v>
      </c>
      <c r="D40" s="98">
        <f>SUM(D3:D39)</f>
        <v>3807463975556.9995</v>
      </c>
      <c r="E40" s="99">
        <f>B40/B40</f>
        <v>1</v>
      </c>
      <c r="F40" s="99">
        <f>C40/C40</f>
        <v>1</v>
      </c>
      <c r="G40" s="102">
        <f t="shared" si="1"/>
        <v>0.64957619590184701</v>
      </c>
      <c r="H40" s="102">
        <f t="shared" si="2"/>
        <v>0.35042380409815288</v>
      </c>
      <c r="I40" s="98">
        <f>SUM(I3:I39)</f>
        <v>3744181497450.8008</v>
      </c>
      <c r="J40" s="99">
        <f t="shared" si="3"/>
        <v>1.6901551954488357E-2</v>
      </c>
    </row>
  </sheetData>
  <mergeCells count="2">
    <mergeCell ref="C1:F1"/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68416-7417-44F4-884B-49B75EAE2746}">
  <dimension ref="A1:M90"/>
  <sheetViews>
    <sheetView view="pageBreakPreview" zoomScale="60" zoomScaleNormal="60" workbookViewId="0">
      <selection activeCell="J14" sqref="J14"/>
    </sheetView>
  </sheetViews>
  <sheetFormatPr defaultColWidth="8.85546875" defaultRowHeight="20.45" customHeight="1" x14ac:dyDescent="0.2"/>
  <cols>
    <col min="1" max="1" width="8.85546875" style="50"/>
    <col min="2" max="2" width="14.140625" style="50" bestFit="1" customWidth="1"/>
    <col min="3" max="3" width="30.85546875" style="50" bestFit="1" customWidth="1"/>
    <col min="4" max="4" width="29.140625" style="50" bestFit="1" customWidth="1"/>
    <col min="5" max="5" width="27.42578125" style="50" bestFit="1" customWidth="1"/>
    <col min="6" max="6" width="29.140625" style="50" bestFit="1" customWidth="1"/>
    <col min="7" max="7" width="30.85546875" style="50" bestFit="1" customWidth="1"/>
    <col min="8" max="8" width="29.140625" style="50" bestFit="1" customWidth="1"/>
    <col min="9" max="9" width="30.85546875" style="50" bestFit="1" customWidth="1"/>
    <col min="10" max="10" width="25.42578125" style="50" bestFit="1" customWidth="1"/>
    <col min="11" max="11" width="21.5703125" style="50" bestFit="1" customWidth="1"/>
    <col min="12" max="16384" width="8.85546875" style="50"/>
  </cols>
  <sheetData>
    <row r="1" spans="1:13" ht="30" customHeight="1" x14ac:dyDescent="0.2">
      <c r="A1" s="47"/>
      <c r="B1" s="48"/>
      <c r="C1" s="48"/>
      <c r="D1" s="48"/>
      <c r="E1" s="48"/>
      <c r="F1" s="48"/>
      <c r="G1" s="48"/>
      <c r="H1" s="48"/>
      <c r="I1" s="49"/>
    </row>
    <row r="2" spans="1:13" ht="20.45" customHeight="1" x14ac:dyDescent="0.2">
      <c r="A2" s="51"/>
      <c r="I2" s="52"/>
    </row>
    <row r="3" spans="1:13" s="53" customFormat="1" ht="20.45" customHeight="1" x14ac:dyDescent="0.3">
      <c r="A3" s="138" t="s">
        <v>70</v>
      </c>
      <c r="B3" s="139"/>
      <c r="C3" s="139"/>
      <c r="D3" s="139"/>
      <c r="E3" s="139"/>
      <c r="F3" s="139"/>
      <c r="G3" s="139"/>
      <c r="H3" s="139"/>
      <c r="I3" s="140"/>
    </row>
    <row r="4" spans="1:13" s="57" customFormat="1" ht="20.45" customHeight="1" x14ac:dyDescent="0.2">
      <c r="A4" s="54" t="s">
        <v>71</v>
      </c>
      <c r="B4" s="55" t="s">
        <v>0</v>
      </c>
      <c r="C4" s="56" t="s">
        <v>38</v>
      </c>
      <c r="D4" s="56" t="s">
        <v>39</v>
      </c>
      <c r="E4" s="56" t="s">
        <v>72</v>
      </c>
      <c r="F4" s="56" t="s">
        <v>41</v>
      </c>
      <c r="G4" s="56" t="s">
        <v>42</v>
      </c>
      <c r="H4" s="56" t="s">
        <v>40</v>
      </c>
      <c r="I4" s="56" t="s">
        <v>1</v>
      </c>
    </row>
    <row r="5" spans="1:13" ht="20.45" customHeight="1" x14ac:dyDescent="0.2">
      <c r="A5" s="58">
        <v>1</v>
      </c>
      <c r="B5" s="59" t="s">
        <v>2</v>
      </c>
      <c r="C5" s="60">
        <v>1442590359.2</v>
      </c>
      <c r="D5" s="60">
        <v>48319298.68</v>
      </c>
      <c r="E5" s="60">
        <v>52234000</v>
      </c>
      <c r="F5" s="60">
        <v>329859739.31</v>
      </c>
      <c r="G5" s="60">
        <v>1873003397.1900001</v>
      </c>
      <c r="H5" s="60">
        <v>2186978622.6700001</v>
      </c>
      <c r="I5" s="40">
        <v>4059982019.8599997</v>
      </c>
      <c r="J5" s="68"/>
      <c r="K5" s="69"/>
      <c r="L5" s="69"/>
      <c r="M5" s="70"/>
    </row>
    <row r="6" spans="1:13" ht="20.45" customHeight="1" x14ac:dyDescent="0.2">
      <c r="A6" s="58">
        <v>2</v>
      </c>
      <c r="B6" s="59" t="s">
        <v>3</v>
      </c>
      <c r="C6" s="60">
        <v>1146963393.3099999</v>
      </c>
      <c r="D6" s="60">
        <v>17056345</v>
      </c>
      <c r="E6" s="60">
        <v>146029025</v>
      </c>
      <c r="F6" s="60">
        <v>63217607.340000004</v>
      </c>
      <c r="G6" s="60">
        <v>1373266370.6499999</v>
      </c>
      <c r="H6" s="60">
        <v>239383027.78</v>
      </c>
      <c r="I6" s="40">
        <v>1612649398.4299998</v>
      </c>
      <c r="J6" s="68"/>
      <c r="K6" s="69"/>
      <c r="L6" s="69"/>
      <c r="M6" s="70"/>
    </row>
    <row r="7" spans="1:13" ht="20.45" customHeight="1" x14ac:dyDescent="0.2">
      <c r="A7" s="58">
        <v>3</v>
      </c>
      <c r="B7" s="59" t="s">
        <v>4</v>
      </c>
      <c r="C7" s="60">
        <v>5426772732.0299997</v>
      </c>
      <c r="D7" s="60">
        <v>83172662.469999999</v>
      </c>
      <c r="E7" s="60">
        <v>96377150</v>
      </c>
      <c r="F7" s="60">
        <v>777642023.66000009</v>
      </c>
      <c r="G7" s="60">
        <v>6383964568.1599998</v>
      </c>
      <c r="H7" s="60">
        <v>190386513.91999999</v>
      </c>
      <c r="I7" s="40">
        <v>6574351082.0799999</v>
      </c>
      <c r="J7" s="68"/>
      <c r="K7" s="69"/>
      <c r="L7" s="69"/>
      <c r="M7" s="70"/>
    </row>
    <row r="8" spans="1:13" ht="20.45" customHeight="1" x14ac:dyDescent="0.2">
      <c r="A8" s="58">
        <v>4</v>
      </c>
      <c r="B8" s="59" t="s">
        <v>5</v>
      </c>
      <c r="C8" s="60">
        <v>2072249130</v>
      </c>
      <c r="D8" s="60">
        <v>176222769.09999999</v>
      </c>
      <c r="E8" s="60">
        <v>142716212</v>
      </c>
      <c r="F8" s="60">
        <v>437728944.18000001</v>
      </c>
      <c r="G8" s="60">
        <v>2828917055.2799997</v>
      </c>
      <c r="H8" s="60">
        <v>1699902046.75</v>
      </c>
      <c r="I8" s="40">
        <v>4528819102.0300007</v>
      </c>
      <c r="J8" s="68"/>
      <c r="K8" s="69"/>
      <c r="L8" s="69"/>
      <c r="M8" s="70"/>
    </row>
    <row r="9" spans="1:13" ht="20.45" customHeight="1" x14ac:dyDescent="0.2">
      <c r="A9" s="58">
        <v>5</v>
      </c>
      <c r="B9" s="59" t="s">
        <v>6</v>
      </c>
      <c r="C9" s="60">
        <v>2431810527.2399998</v>
      </c>
      <c r="D9" s="60">
        <v>14058506.060000001</v>
      </c>
      <c r="E9" s="60">
        <v>19725044.739999998</v>
      </c>
      <c r="F9" s="60">
        <v>146423418.63999999</v>
      </c>
      <c r="G9" s="60">
        <v>2612017496.6799994</v>
      </c>
      <c r="H9" s="60">
        <v>34474967.18</v>
      </c>
      <c r="I9" s="40">
        <v>2646492463.8599997</v>
      </c>
      <c r="J9" s="68"/>
      <c r="K9" s="69"/>
      <c r="L9" s="69"/>
      <c r="M9" s="70"/>
    </row>
    <row r="10" spans="1:13" ht="20.45" customHeight="1" x14ac:dyDescent="0.2">
      <c r="A10" s="58">
        <v>6</v>
      </c>
      <c r="B10" s="59" t="s">
        <v>7</v>
      </c>
      <c r="C10" s="60">
        <v>2549504446.8200002</v>
      </c>
      <c r="D10" s="60">
        <v>87291386.629999995</v>
      </c>
      <c r="E10" s="60">
        <v>22655652</v>
      </c>
      <c r="F10" s="60">
        <v>204895865.16999999</v>
      </c>
      <c r="G10" s="60">
        <v>2864347350.6200004</v>
      </c>
      <c r="H10" s="60">
        <v>134245549.66999999</v>
      </c>
      <c r="I10" s="40">
        <v>2998592900.29</v>
      </c>
      <c r="J10" s="68"/>
      <c r="K10" s="69"/>
      <c r="L10" s="69"/>
      <c r="M10" s="70"/>
    </row>
    <row r="11" spans="1:13" ht="20.45" customHeight="1" x14ac:dyDescent="0.2">
      <c r="A11" s="58">
        <v>7</v>
      </c>
      <c r="B11" s="59" t="s">
        <v>8</v>
      </c>
      <c r="C11" s="60">
        <v>2236137846.5</v>
      </c>
      <c r="D11" s="60">
        <v>104025671.45999999</v>
      </c>
      <c r="E11" s="60">
        <v>44106850</v>
      </c>
      <c r="F11" s="60">
        <v>5716975.8700000001</v>
      </c>
      <c r="G11" s="60">
        <v>2389987343.8299999</v>
      </c>
      <c r="H11" s="60">
        <v>437158388.06999999</v>
      </c>
      <c r="I11" s="40">
        <v>2827145731.9000001</v>
      </c>
      <c r="J11" s="68"/>
      <c r="K11" s="69"/>
      <c r="L11" s="69"/>
      <c r="M11" s="70"/>
    </row>
    <row r="12" spans="1:13" ht="20.45" customHeight="1" x14ac:dyDescent="0.2">
      <c r="A12" s="58">
        <v>8</v>
      </c>
      <c r="B12" s="59" t="s">
        <v>9</v>
      </c>
      <c r="C12" s="60">
        <v>1162322783.1099999</v>
      </c>
      <c r="D12" s="60">
        <v>101414782.06999999</v>
      </c>
      <c r="E12" s="60">
        <v>39984390</v>
      </c>
      <c r="F12" s="60">
        <v>98979702.400000006</v>
      </c>
      <c r="G12" s="60">
        <v>1402701657.5799999</v>
      </c>
      <c r="H12" s="60">
        <v>498526060.50999999</v>
      </c>
      <c r="I12" s="40">
        <v>1901227718.0899999</v>
      </c>
      <c r="J12" s="68"/>
      <c r="K12" s="69"/>
      <c r="L12" s="69"/>
      <c r="M12" s="70"/>
    </row>
    <row r="13" spans="1:13" ht="20.45" customHeight="1" x14ac:dyDescent="0.2">
      <c r="A13" s="58">
        <v>9</v>
      </c>
      <c r="B13" s="59" t="s">
        <v>10</v>
      </c>
      <c r="C13" s="60">
        <v>1737997008.3800001</v>
      </c>
      <c r="D13" s="60">
        <v>28384972.190000001</v>
      </c>
      <c r="E13" s="60">
        <v>247530074.16</v>
      </c>
      <c r="F13" s="60">
        <v>191886624.87</v>
      </c>
      <c r="G13" s="60">
        <v>2205798679.6000004</v>
      </c>
      <c r="H13" s="60">
        <v>1021619043.3200001</v>
      </c>
      <c r="I13" s="40">
        <v>3227417722.9200001</v>
      </c>
      <c r="J13" s="68"/>
      <c r="K13" s="69"/>
      <c r="L13" s="69"/>
      <c r="M13" s="70"/>
    </row>
    <row r="14" spans="1:13" ht="20.45" customHeight="1" x14ac:dyDescent="0.2">
      <c r="A14" s="58">
        <v>10</v>
      </c>
      <c r="B14" s="59" t="s">
        <v>11</v>
      </c>
      <c r="C14" s="60">
        <v>13150741612.690001</v>
      </c>
      <c r="D14" s="60">
        <v>129416695.79000001</v>
      </c>
      <c r="E14" s="60">
        <v>206738635.47999999</v>
      </c>
      <c r="F14" s="60">
        <v>1577186821</v>
      </c>
      <c r="G14" s="60">
        <v>15064083764.960001</v>
      </c>
      <c r="H14" s="60">
        <v>2423200569.8299999</v>
      </c>
      <c r="I14" s="40">
        <v>17487284334.790001</v>
      </c>
      <c r="J14" s="68"/>
      <c r="K14" s="69"/>
      <c r="L14" s="69"/>
      <c r="M14" s="70"/>
    </row>
    <row r="15" spans="1:13" ht="20.45" customHeight="1" x14ac:dyDescent="0.2">
      <c r="A15" s="58">
        <v>11</v>
      </c>
      <c r="B15" s="59" t="s">
        <v>12</v>
      </c>
      <c r="C15" s="60">
        <v>1076900164.4200001</v>
      </c>
      <c r="D15" s="60">
        <v>7435068.2199999997</v>
      </c>
      <c r="E15" s="60">
        <v>71975225</v>
      </c>
      <c r="F15" s="60">
        <v>246626130.77000001</v>
      </c>
      <c r="G15" s="60">
        <v>1402936588.4100001</v>
      </c>
      <c r="H15" s="60">
        <v>231159223.05000001</v>
      </c>
      <c r="I15" s="40">
        <v>1634095811.46</v>
      </c>
      <c r="J15" s="68"/>
      <c r="K15" s="69"/>
      <c r="L15" s="69"/>
      <c r="M15" s="70"/>
    </row>
    <row r="16" spans="1:13" ht="20.45" customHeight="1" x14ac:dyDescent="0.2">
      <c r="A16" s="58">
        <v>12</v>
      </c>
      <c r="B16" s="59" t="s">
        <v>13</v>
      </c>
      <c r="C16" s="60">
        <v>3382805208.8000002</v>
      </c>
      <c r="D16" s="60">
        <v>290261940.70999998</v>
      </c>
      <c r="E16" s="60">
        <v>117997944.79000001</v>
      </c>
      <c r="F16" s="60">
        <v>2705086191.5599999</v>
      </c>
      <c r="G16" s="60">
        <v>6496151285.8600006</v>
      </c>
      <c r="H16" s="60">
        <v>735017453.05999994</v>
      </c>
      <c r="I16" s="40">
        <v>7231168738.9200001</v>
      </c>
      <c r="J16" s="68"/>
      <c r="K16" s="69"/>
      <c r="L16" s="69"/>
      <c r="M16" s="70"/>
    </row>
    <row r="17" spans="1:13" ht="20.45" customHeight="1" x14ac:dyDescent="0.2">
      <c r="A17" s="58">
        <v>13</v>
      </c>
      <c r="B17" s="59" t="s">
        <v>14</v>
      </c>
      <c r="C17" s="60">
        <v>1235680240.6700001</v>
      </c>
      <c r="D17" s="60">
        <v>72960395</v>
      </c>
      <c r="E17" s="60">
        <v>30225600</v>
      </c>
      <c r="F17" s="60">
        <v>126131336.15000001</v>
      </c>
      <c r="G17" s="60">
        <v>1464997571.8200002</v>
      </c>
      <c r="H17" s="60">
        <v>137489007.59</v>
      </c>
      <c r="I17" s="40">
        <v>1602486579.4100001</v>
      </c>
      <c r="J17" s="68"/>
      <c r="K17" s="69"/>
      <c r="L17" s="69"/>
      <c r="M17" s="70"/>
    </row>
    <row r="18" spans="1:13" ht="20.45" customHeight="1" x14ac:dyDescent="0.2">
      <c r="A18" s="58">
        <v>14</v>
      </c>
      <c r="B18" s="59" t="s">
        <v>15</v>
      </c>
      <c r="C18" s="60">
        <v>2432369009</v>
      </c>
      <c r="D18" s="60">
        <v>39700544</v>
      </c>
      <c r="E18" s="60">
        <v>145445119</v>
      </c>
      <c r="F18" s="60">
        <v>364511621</v>
      </c>
      <c r="G18" s="60">
        <v>2982026293</v>
      </c>
      <c r="H18" s="60">
        <v>2932815838</v>
      </c>
      <c r="I18" s="40">
        <v>5914842131</v>
      </c>
      <c r="J18" s="68"/>
      <c r="K18" s="69"/>
      <c r="L18" s="69"/>
      <c r="M18" s="70"/>
    </row>
    <row r="19" spans="1:13" ht="20.45" customHeight="1" x14ac:dyDescent="0.2">
      <c r="A19" s="58">
        <v>15</v>
      </c>
      <c r="B19" s="59" t="s">
        <v>16</v>
      </c>
      <c r="C19" s="61">
        <v>734550453.63999999</v>
      </c>
      <c r="D19" s="61">
        <v>3745554</v>
      </c>
      <c r="E19" s="61">
        <v>31835450</v>
      </c>
      <c r="F19" s="61">
        <v>120431568.93000001</v>
      </c>
      <c r="G19" s="60">
        <v>890563026.56999993</v>
      </c>
      <c r="H19" s="61">
        <v>156926575.75999999</v>
      </c>
      <c r="I19" s="62">
        <v>1047489602.3299999</v>
      </c>
      <c r="J19" s="68"/>
      <c r="K19" s="69"/>
      <c r="L19" s="69"/>
      <c r="M19" s="70"/>
    </row>
    <row r="20" spans="1:13" ht="20.45" customHeight="1" x14ac:dyDescent="0.2">
      <c r="A20" s="58">
        <v>16</v>
      </c>
      <c r="B20" s="59" t="s">
        <v>17</v>
      </c>
      <c r="C20" s="60">
        <v>2260497533.6500001</v>
      </c>
      <c r="D20" s="60">
        <v>402892457.07999998</v>
      </c>
      <c r="E20" s="60">
        <v>350000000</v>
      </c>
      <c r="F20" s="60">
        <v>150000000</v>
      </c>
      <c r="G20" s="60">
        <v>3163389990.73</v>
      </c>
      <c r="H20" s="60">
        <v>200000000</v>
      </c>
      <c r="I20" s="40">
        <v>3363389990.73</v>
      </c>
      <c r="J20" s="68"/>
      <c r="K20" s="69"/>
      <c r="L20" s="69"/>
      <c r="M20" s="70"/>
    </row>
    <row r="21" spans="1:13" ht="20.45" customHeight="1" x14ac:dyDescent="0.2">
      <c r="A21" s="58">
        <v>17</v>
      </c>
      <c r="B21" s="59" t="s">
        <v>18</v>
      </c>
      <c r="C21" s="60">
        <v>1169604938.6700001</v>
      </c>
      <c r="D21" s="60">
        <v>108524400</v>
      </c>
      <c r="E21" s="60">
        <v>76769666.560000002</v>
      </c>
      <c r="F21" s="60">
        <v>1092698111.04</v>
      </c>
      <c r="G21" s="60">
        <v>2447597116.27</v>
      </c>
      <c r="H21" s="60">
        <v>603365817.13999999</v>
      </c>
      <c r="I21" s="40">
        <v>3050962933.4099998</v>
      </c>
      <c r="J21" s="68"/>
      <c r="K21" s="69"/>
      <c r="L21" s="69"/>
      <c r="M21" s="70"/>
    </row>
    <row r="22" spans="1:13" ht="20.45" customHeight="1" x14ac:dyDescent="0.2">
      <c r="A22" s="58">
        <v>18</v>
      </c>
      <c r="B22" s="59" t="s">
        <v>19</v>
      </c>
      <c r="C22" s="62">
        <v>2766891624.6199999</v>
      </c>
      <c r="D22" s="62">
        <v>76381818.549999997</v>
      </c>
      <c r="E22" s="61">
        <v>112168265</v>
      </c>
      <c r="F22" s="61">
        <v>496785057.23000002</v>
      </c>
      <c r="G22" s="60">
        <v>3452226765.4000001</v>
      </c>
      <c r="H22" s="61">
        <v>4911675563.7700005</v>
      </c>
      <c r="I22" s="40">
        <v>8363902329.1700001</v>
      </c>
      <c r="J22" s="68"/>
      <c r="K22" s="69"/>
      <c r="L22" s="69"/>
      <c r="M22" s="70"/>
    </row>
    <row r="23" spans="1:13" ht="20.45" customHeight="1" x14ac:dyDescent="0.2">
      <c r="A23" s="58">
        <v>19</v>
      </c>
      <c r="B23" s="59" t="s">
        <v>20</v>
      </c>
      <c r="C23" s="63">
        <v>4086703719</v>
      </c>
      <c r="D23" s="63">
        <v>118695587.06</v>
      </c>
      <c r="E23" s="63">
        <v>157839858.74000001</v>
      </c>
      <c r="F23" s="63">
        <v>1918071516.3800001</v>
      </c>
      <c r="G23" s="60">
        <v>6281310681.1800003</v>
      </c>
      <c r="H23" s="63">
        <v>1184183197.51</v>
      </c>
      <c r="I23" s="40">
        <v>7465493878.6900005</v>
      </c>
      <c r="J23" s="68"/>
      <c r="K23" s="69"/>
      <c r="L23" s="69"/>
      <c r="M23" s="70"/>
    </row>
    <row r="24" spans="1:13" ht="20.45" customHeight="1" x14ac:dyDescent="0.2">
      <c r="A24" s="58">
        <v>20</v>
      </c>
      <c r="B24" s="59" t="s">
        <v>21</v>
      </c>
      <c r="C24" s="62">
        <v>1514836632</v>
      </c>
      <c r="D24" s="62">
        <v>26517229</v>
      </c>
      <c r="E24" s="61">
        <v>28203315</v>
      </c>
      <c r="F24" s="61">
        <v>100851377</v>
      </c>
      <c r="G24" s="60">
        <v>1670408553</v>
      </c>
      <c r="H24" s="61">
        <v>99352085</v>
      </c>
      <c r="I24" s="40">
        <v>1769760638</v>
      </c>
      <c r="J24" s="68"/>
      <c r="K24" s="69"/>
      <c r="L24" s="69"/>
      <c r="M24" s="70"/>
    </row>
    <row r="25" spans="1:13" ht="20.45" customHeight="1" x14ac:dyDescent="0.2">
      <c r="A25" s="58">
        <v>21</v>
      </c>
      <c r="B25" s="59" t="s">
        <v>22</v>
      </c>
      <c r="C25" s="61">
        <v>812527278.52999997</v>
      </c>
      <c r="D25" s="61">
        <v>116975997.26000001</v>
      </c>
      <c r="E25" s="61">
        <v>4140700</v>
      </c>
      <c r="F25" s="61">
        <v>112662376.02</v>
      </c>
      <c r="G25" s="60">
        <v>1046306351.8099999</v>
      </c>
      <c r="H25" s="61">
        <v>414988378.00999999</v>
      </c>
      <c r="I25" s="62">
        <v>1461294729.8199999</v>
      </c>
      <c r="J25" s="68"/>
      <c r="K25" s="69"/>
      <c r="L25" s="69"/>
      <c r="M25" s="70"/>
    </row>
    <row r="26" spans="1:13" ht="20.45" customHeight="1" x14ac:dyDescent="0.2">
      <c r="A26" s="58">
        <v>22</v>
      </c>
      <c r="B26" s="59" t="s">
        <v>23</v>
      </c>
      <c r="C26" s="60">
        <v>1757479636.47</v>
      </c>
      <c r="D26" s="60">
        <v>11815475.890000001</v>
      </c>
      <c r="E26" s="60">
        <v>145221600</v>
      </c>
      <c r="F26" s="60">
        <v>266798828.22999999</v>
      </c>
      <c r="G26" s="60">
        <v>2181315540.5900002</v>
      </c>
      <c r="H26" s="60">
        <v>994790980.10000002</v>
      </c>
      <c r="I26" s="40">
        <v>3176106520.6900001</v>
      </c>
      <c r="J26" s="68"/>
      <c r="K26" s="69"/>
      <c r="L26" s="69"/>
      <c r="M26" s="70"/>
    </row>
    <row r="27" spans="1:13" ht="20.45" customHeight="1" x14ac:dyDescent="0.2">
      <c r="A27" s="58">
        <v>23</v>
      </c>
      <c r="B27" s="59" t="s">
        <v>24</v>
      </c>
      <c r="C27" s="60">
        <v>1608876285.79</v>
      </c>
      <c r="D27" s="60">
        <v>215816407.49000001</v>
      </c>
      <c r="E27" s="60">
        <v>124289367</v>
      </c>
      <c r="F27" s="60">
        <v>161408851.58000001</v>
      </c>
      <c r="G27" s="60">
        <v>2110390911.8599999</v>
      </c>
      <c r="H27" s="60">
        <v>4166388157.3000002</v>
      </c>
      <c r="I27" s="40">
        <v>6276779069.1599998</v>
      </c>
      <c r="J27" s="68"/>
      <c r="K27" s="69"/>
      <c r="L27" s="69"/>
      <c r="M27" s="70"/>
    </row>
    <row r="28" spans="1:13" ht="20.45" customHeight="1" x14ac:dyDescent="0.2">
      <c r="A28" s="58">
        <v>24</v>
      </c>
      <c r="B28" s="59" t="s">
        <v>25</v>
      </c>
      <c r="C28" s="60">
        <v>68399812746.629997</v>
      </c>
      <c r="D28" s="60">
        <v>4471557754.9899998</v>
      </c>
      <c r="E28" s="60">
        <v>1800872811.3699999</v>
      </c>
      <c r="F28" s="60">
        <v>15586224731.48</v>
      </c>
      <c r="G28" s="60">
        <v>90258468044.469986</v>
      </c>
      <c r="H28" s="60">
        <v>7216578656.54</v>
      </c>
      <c r="I28" s="40">
        <v>97475046701.009995</v>
      </c>
      <c r="J28" s="68"/>
      <c r="K28" s="69"/>
      <c r="L28" s="69"/>
      <c r="M28" s="70"/>
    </row>
    <row r="29" spans="1:13" ht="20.45" customHeight="1" x14ac:dyDescent="0.2">
      <c r="A29" s="58">
        <v>25</v>
      </c>
      <c r="B29" s="59" t="s">
        <v>53</v>
      </c>
      <c r="C29" s="60">
        <v>1228728033.3599999</v>
      </c>
      <c r="D29" s="60">
        <v>12052078</v>
      </c>
      <c r="E29" s="60">
        <v>46110791.700000003</v>
      </c>
      <c r="F29" s="60">
        <v>61826498.409999996</v>
      </c>
      <c r="G29" s="60">
        <v>1348717401.47</v>
      </c>
      <c r="H29" s="60">
        <v>365987532.16000003</v>
      </c>
      <c r="I29" s="40">
        <v>1714704933.6299999</v>
      </c>
      <c r="J29" s="68"/>
      <c r="K29" s="69"/>
      <c r="L29" s="69"/>
      <c r="M29" s="70"/>
    </row>
    <row r="30" spans="1:13" ht="20.45" customHeight="1" x14ac:dyDescent="0.2">
      <c r="A30" s="58">
        <v>26</v>
      </c>
      <c r="B30" s="59" t="s">
        <v>26</v>
      </c>
      <c r="C30" s="60">
        <v>1245246170.3299999</v>
      </c>
      <c r="D30" s="60">
        <v>25005557.23</v>
      </c>
      <c r="E30" s="60">
        <v>57160940</v>
      </c>
      <c r="F30" s="60">
        <v>274427752.91000003</v>
      </c>
      <c r="G30" s="60">
        <v>1601840420.47</v>
      </c>
      <c r="H30" s="60">
        <v>166361302</v>
      </c>
      <c r="I30" s="40">
        <v>1768201722.47</v>
      </c>
      <c r="J30" s="68"/>
      <c r="K30" s="69"/>
      <c r="L30" s="69"/>
      <c r="M30" s="70"/>
    </row>
    <row r="31" spans="1:13" ht="20.45" customHeight="1" x14ac:dyDescent="0.2">
      <c r="A31" s="58">
        <v>27</v>
      </c>
      <c r="B31" s="59" t="s">
        <v>27</v>
      </c>
      <c r="C31" s="60">
        <v>5819385861.3199997</v>
      </c>
      <c r="D31" s="60">
        <v>602639701.95000005</v>
      </c>
      <c r="E31" s="60">
        <v>259033531.03</v>
      </c>
      <c r="F31" s="60">
        <v>1098700420.8499999</v>
      </c>
      <c r="G31" s="60">
        <v>7779759515.1499996</v>
      </c>
      <c r="H31" s="60">
        <v>6516654858.3000011</v>
      </c>
      <c r="I31" s="40">
        <v>14296414373.450001</v>
      </c>
      <c r="J31" s="68"/>
      <c r="K31" s="69"/>
      <c r="L31" s="69"/>
      <c r="M31" s="70"/>
    </row>
    <row r="32" spans="1:13" ht="20.45" customHeight="1" x14ac:dyDescent="0.2">
      <c r="A32" s="58">
        <v>28</v>
      </c>
      <c r="B32" s="59" t="s">
        <v>28</v>
      </c>
      <c r="C32" s="60">
        <v>1891950745.8900001</v>
      </c>
      <c r="D32" s="60">
        <v>193719636.49000001</v>
      </c>
      <c r="E32" s="60">
        <v>91275816.920000002</v>
      </c>
      <c r="F32" s="60">
        <v>2280308410.9200001</v>
      </c>
      <c r="G32" s="60">
        <v>4457254610.2200003</v>
      </c>
      <c r="H32" s="60">
        <v>740844388.04999995</v>
      </c>
      <c r="I32" s="40">
        <v>5198098998.2700005</v>
      </c>
      <c r="J32" s="68"/>
      <c r="K32" s="69"/>
      <c r="L32" s="69"/>
      <c r="M32" s="70"/>
    </row>
    <row r="33" spans="1:13" ht="20.45" customHeight="1" x14ac:dyDescent="0.2">
      <c r="A33" s="58">
        <v>29</v>
      </c>
      <c r="B33" s="59" t="s">
        <v>29</v>
      </c>
      <c r="C33" s="61">
        <v>1527990069.7000003</v>
      </c>
      <c r="D33" s="61">
        <v>215679695.43000001</v>
      </c>
      <c r="E33" s="61">
        <v>63425575</v>
      </c>
      <c r="F33" s="61">
        <v>61941506.509999998</v>
      </c>
      <c r="G33" s="61">
        <v>1869036846.6400003</v>
      </c>
      <c r="H33" s="61">
        <v>2886248172.8499999</v>
      </c>
      <c r="I33" s="62">
        <v>4755285019.4899998</v>
      </c>
      <c r="J33" s="68"/>
      <c r="K33" s="69"/>
      <c r="L33" s="69"/>
      <c r="M33" s="70"/>
    </row>
    <row r="34" spans="1:13" ht="20.45" customHeight="1" x14ac:dyDescent="0.2">
      <c r="A34" s="58">
        <v>30</v>
      </c>
      <c r="B34" s="59" t="s">
        <v>30</v>
      </c>
      <c r="C34" s="60">
        <v>3821362679.9399996</v>
      </c>
      <c r="D34" s="60">
        <v>190722881.71000001</v>
      </c>
      <c r="E34" s="60">
        <v>228100306.67000002</v>
      </c>
      <c r="F34" s="60">
        <v>959523614.99000001</v>
      </c>
      <c r="G34" s="60">
        <v>5199709483.3099995</v>
      </c>
      <c r="H34" s="60">
        <v>1423493826.3</v>
      </c>
      <c r="I34" s="40">
        <v>6623203309.6099997</v>
      </c>
      <c r="J34" s="68"/>
      <c r="K34" s="69"/>
      <c r="L34" s="69"/>
      <c r="M34" s="70"/>
    </row>
    <row r="35" spans="1:13" ht="20.45" customHeight="1" x14ac:dyDescent="0.2">
      <c r="A35" s="58">
        <v>31</v>
      </c>
      <c r="B35" s="59" t="s">
        <v>31</v>
      </c>
      <c r="C35" s="60">
        <v>1872911294.2</v>
      </c>
      <c r="D35" s="60">
        <v>10813964.4</v>
      </c>
      <c r="E35" s="60">
        <v>107605425</v>
      </c>
      <c r="F35" s="60">
        <v>632777936.99000001</v>
      </c>
      <c r="G35" s="60">
        <v>2624108620.5900002</v>
      </c>
      <c r="H35" s="60">
        <v>676776369.42999995</v>
      </c>
      <c r="I35" s="40">
        <v>3300884990.0200005</v>
      </c>
      <c r="J35" s="68"/>
      <c r="K35" s="69"/>
      <c r="L35" s="69"/>
      <c r="M35" s="70"/>
    </row>
    <row r="36" spans="1:13" ht="20.45" customHeight="1" x14ac:dyDescent="0.2">
      <c r="A36" s="58">
        <v>32</v>
      </c>
      <c r="B36" s="59" t="s">
        <v>32</v>
      </c>
      <c r="C36" s="60">
        <v>27511285307.57</v>
      </c>
      <c r="D36" s="60">
        <v>4140454726.2999997</v>
      </c>
      <c r="E36" s="60">
        <v>1285681625</v>
      </c>
      <c r="F36" s="60">
        <v>5018487275.0299997</v>
      </c>
      <c r="G36" s="60">
        <v>37955908933.900002</v>
      </c>
      <c r="H36" s="60">
        <v>1305166899.5500002</v>
      </c>
      <c r="I36" s="40">
        <v>39261075833.449997</v>
      </c>
      <c r="J36" s="68"/>
      <c r="K36" s="69"/>
      <c r="L36" s="69"/>
      <c r="M36" s="70"/>
    </row>
    <row r="37" spans="1:13" ht="20.45" customHeight="1" x14ac:dyDescent="0.2">
      <c r="A37" s="58">
        <v>33</v>
      </c>
      <c r="B37" s="59" t="s">
        <v>33</v>
      </c>
      <c r="C37" s="60">
        <v>1312877534.01</v>
      </c>
      <c r="D37" s="60">
        <v>12168900</v>
      </c>
      <c r="E37" s="60">
        <v>12412815</v>
      </c>
      <c r="F37" s="60">
        <v>243669566.09999999</v>
      </c>
      <c r="G37" s="60">
        <v>1581128815.1099999</v>
      </c>
      <c r="H37" s="60">
        <v>140719422.46000001</v>
      </c>
      <c r="I37" s="40">
        <v>1721848237.5699999</v>
      </c>
      <c r="J37" s="68"/>
      <c r="K37" s="69"/>
      <c r="L37" s="69"/>
      <c r="M37" s="70"/>
    </row>
    <row r="38" spans="1:13" ht="20.45" customHeight="1" x14ac:dyDescent="0.2">
      <c r="A38" s="58">
        <v>34</v>
      </c>
      <c r="B38" s="59" t="s">
        <v>34</v>
      </c>
      <c r="C38" s="60">
        <v>530816494.31999999</v>
      </c>
      <c r="D38" s="60">
        <v>26426180.140000001</v>
      </c>
      <c r="E38" s="60">
        <v>23078175</v>
      </c>
      <c r="F38" s="60">
        <v>41390644.82</v>
      </c>
      <c r="G38" s="60">
        <v>621711494.28000009</v>
      </c>
      <c r="H38" s="60">
        <v>778487243.52999997</v>
      </c>
      <c r="I38" s="40">
        <v>1400198737.8099999</v>
      </c>
      <c r="J38" s="68"/>
      <c r="K38" s="69"/>
      <c r="L38" s="69"/>
      <c r="M38" s="70"/>
    </row>
    <row r="39" spans="1:13" ht="20.45" customHeight="1" x14ac:dyDescent="0.2">
      <c r="A39" s="58">
        <v>35</v>
      </c>
      <c r="B39" s="59" t="s">
        <v>35</v>
      </c>
      <c r="C39" s="60">
        <v>668449158.78999996</v>
      </c>
      <c r="D39" s="60">
        <v>1697110.81</v>
      </c>
      <c r="E39" s="60">
        <v>21579135</v>
      </c>
      <c r="F39" s="60">
        <v>79070842.060000002</v>
      </c>
      <c r="G39" s="60">
        <v>770796246.65999985</v>
      </c>
      <c r="H39" s="60">
        <v>449916120.85000002</v>
      </c>
      <c r="I39" s="40">
        <v>1220712367.51</v>
      </c>
      <c r="J39" s="68"/>
      <c r="K39" s="69"/>
      <c r="L39" s="69"/>
      <c r="M39" s="70"/>
    </row>
    <row r="40" spans="1:13" ht="20.45" customHeight="1" x14ac:dyDescent="0.2">
      <c r="A40" s="58">
        <v>36</v>
      </c>
      <c r="B40" s="59" t="s">
        <v>36</v>
      </c>
      <c r="C40" s="60">
        <v>1078419905.53</v>
      </c>
      <c r="D40" s="60">
        <v>261176734.75</v>
      </c>
      <c r="E40" s="60">
        <v>369862000</v>
      </c>
      <c r="F40" s="60">
        <v>342362660</v>
      </c>
      <c r="G40" s="60">
        <v>2051821300.28</v>
      </c>
      <c r="H40" s="60">
        <v>314765264.31</v>
      </c>
      <c r="I40" s="40">
        <v>2366586564.5900002</v>
      </c>
      <c r="J40" s="68"/>
      <c r="K40" s="69"/>
      <c r="L40" s="69"/>
      <c r="M40" s="70"/>
    </row>
    <row r="41" spans="1:13" ht="20.45" customHeight="1" x14ac:dyDescent="0.2">
      <c r="A41" s="58">
        <v>37</v>
      </c>
      <c r="B41" s="59" t="s">
        <v>37</v>
      </c>
      <c r="C41" s="60">
        <v>19395653666.550003</v>
      </c>
      <c r="D41" s="60">
        <v>930542486.28999996</v>
      </c>
      <c r="E41" s="61">
        <v>0</v>
      </c>
      <c r="F41" s="60">
        <v>947261590.18000007</v>
      </c>
      <c r="G41" s="60">
        <v>21273457743.020004</v>
      </c>
      <c r="H41" s="61">
        <v>0</v>
      </c>
      <c r="I41" s="40">
        <v>21273457743.020004</v>
      </c>
      <c r="J41" s="68"/>
      <c r="K41" s="69"/>
      <c r="L41" s="69"/>
      <c r="M41" s="70"/>
    </row>
    <row r="42" spans="1:13" s="57" customFormat="1" ht="20.45" customHeight="1" x14ac:dyDescent="0.25">
      <c r="A42" s="64"/>
      <c r="B42" s="65" t="s">
        <v>1</v>
      </c>
      <c r="C42" s="65">
        <v>194501702232.68005</v>
      </c>
      <c r="D42" s="65">
        <v>13375743372.199997</v>
      </c>
      <c r="E42" s="65">
        <v>6780408092.1599998</v>
      </c>
      <c r="F42" s="65">
        <v>39323574139.579994</v>
      </c>
      <c r="G42" s="65">
        <v>253981427836.62</v>
      </c>
      <c r="H42" s="65">
        <v>48616027122.32</v>
      </c>
      <c r="I42" s="65">
        <v>302597454958.94006</v>
      </c>
      <c r="J42" s="68"/>
      <c r="K42" s="69"/>
      <c r="L42" s="69"/>
      <c r="M42" s="70"/>
    </row>
    <row r="43" spans="1:13" s="57" customFormat="1" ht="20.45" customHeight="1" x14ac:dyDescent="0.2">
      <c r="B43" s="66"/>
      <c r="C43" s="66"/>
      <c r="D43" s="66"/>
      <c r="E43" s="66"/>
      <c r="F43" s="66"/>
      <c r="G43" s="66"/>
      <c r="H43" s="66"/>
      <c r="I43" s="66"/>
    </row>
    <row r="44" spans="1:13" s="57" customFormat="1" ht="20.45" customHeight="1" x14ac:dyDescent="0.2">
      <c r="B44" s="66"/>
      <c r="C44" s="66"/>
      <c r="D44" s="66"/>
      <c r="E44" s="66"/>
      <c r="F44" s="66"/>
      <c r="G44" s="66"/>
      <c r="H44" s="66"/>
      <c r="I44" s="66"/>
    </row>
    <row r="45" spans="1:13" s="57" customFormat="1" ht="20.45" customHeight="1" x14ac:dyDescent="0.2">
      <c r="B45" s="66"/>
      <c r="C45" s="66"/>
      <c r="D45" s="66"/>
      <c r="E45" s="66"/>
      <c r="F45" s="66"/>
      <c r="G45" s="66"/>
      <c r="H45" s="66"/>
      <c r="I45" s="66"/>
    </row>
    <row r="46" spans="1:13" s="57" customFormat="1" ht="20.45" customHeight="1" x14ac:dyDescent="0.2">
      <c r="B46" s="66"/>
      <c r="C46" s="66"/>
      <c r="D46" s="66"/>
      <c r="E46" s="66"/>
      <c r="F46" s="66"/>
      <c r="G46" s="66"/>
      <c r="H46" s="66"/>
      <c r="I46" s="66"/>
    </row>
    <row r="47" spans="1:13" s="57" customFormat="1" ht="20.45" customHeight="1" x14ac:dyDescent="0.2">
      <c r="B47" s="66"/>
      <c r="C47" s="66"/>
      <c r="D47" s="66"/>
      <c r="E47" s="66"/>
      <c r="F47" s="66"/>
      <c r="G47" s="66"/>
      <c r="H47" s="66"/>
      <c r="I47" s="66"/>
    </row>
    <row r="48" spans="1:13" s="57" customFormat="1" ht="20.45" customHeight="1" x14ac:dyDescent="0.2">
      <c r="B48" s="66"/>
      <c r="C48" s="66"/>
      <c r="D48" s="66"/>
      <c r="E48" s="66"/>
      <c r="F48" s="66"/>
      <c r="G48" s="66"/>
      <c r="H48" s="66"/>
      <c r="I48" s="66"/>
    </row>
    <row r="49" s="57" customFormat="1" ht="20.45" customHeight="1" x14ac:dyDescent="0.2"/>
    <row r="88" spans="9:9" s="57" customFormat="1" ht="20.45" customHeight="1" x14ac:dyDescent="0.2"/>
    <row r="90" spans="9:9" ht="20.45" customHeight="1" x14ac:dyDescent="0.2">
      <c r="I90" s="67">
        <v>1332127322830.613</v>
      </c>
    </row>
  </sheetData>
  <mergeCells count="1">
    <mergeCell ref="A3:I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2" orientation="landscape" r:id="rId1"/>
  <rowBreaks count="1" manualBreakCount="1">
    <brk id="4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352C2-F823-4378-A936-0280C61CF46D}">
  <dimension ref="A1:M90"/>
  <sheetViews>
    <sheetView view="pageBreakPreview" zoomScale="60" zoomScaleNormal="60" workbookViewId="0">
      <selection activeCell="I5" sqref="I5:I41"/>
    </sheetView>
  </sheetViews>
  <sheetFormatPr defaultColWidth="8.85546875" defaultRowHeight="20.45" customHeight="1" x14ac:dyDescent="0.2"/>
  <cols>
    <col min="1" max="1" width="8.85546875" style="50"/>
    <col min="2" max="2" width="14.140625" style="50" bestFit="1" customWidth="1"/>
    <col min="3" max="3" width="30.85546875" style="50" bestFit="1" customWidth="1"/>
    <col min="4" max="4" width="29.140625" style="50" bestFit="1" customWidth="1"/>
    <col min="5" max="5" width="27.42578125" style="50" bestFit="1" customWidth="1"/>
    <col min="6" max="6" width="29.140625" style="50" bestFit="1" customWidth="1"/>
    <col min="7" max="7" width="30.85546875" style="50" bestFit="1" customWidth="1"/>
    <col min="8" max="8" width="29.140625" style="50" bestFit="1" customWidth="1"/>
    <col min="9" max="9" width="30.85546875" style="50" bestFit="1" customWidth="1"/>
    <col min="10" max="10" width="24.85546875" style="50" bestFit="1" customWidth="1"/>
    <col min="11" max="16384" width="8.85546875" style="50"/>
  </cols>
  <sheetData>
    <row r="1" spans="1:13" ht="30" customHeight="1" x14ac:dyDescent="0.2">
      <c r="A1" s="47"/>
      <c r="B1" s="48"/>
      <c r="C1" s="48"/>
      <c r="D1" s="48"/>
      <c r="E1" s="48"/>
      <c r="F1" s="48"/>
      <c r="G1" s="48"/>
      <c r="H1" s="48"/>
      <c r="I1" s="49"/>
    </row>
    <row r="2" spans="1:13" ht="20.45" customHeight="1" x14ac:dyDescent="0.2">
      <c r="A2" s="51"/>
      <c r="I2" s="52"/>
    </row>
    <row r="3" spans="1:13" s="53" customFormat="1" ht="20.45" customHeight="1" x14ac:dyDescent="0.3">
      <c r="A3" s="138" t="s">
        <v>73</v>
      </c>
      <c r="B3" s="139"/>
      <c r="C3" s="139"/>
      <c r="D3" s="139"/>
      <c r="E3" s="139"/>
      <c r="F3" s="139"/>
      <c r="G3" s="139"/>
      <c r="H3" s="139"/>
      <c r="I3" s="140"/>
    </row>
    <row r="4" spans="1:13" s="57" customFormat="1" ht="20.45" customHeight="1" x14ac:dyDescent="0.2">
      <c r="A4" s="54" t="s">
        <v>71</v>
      </c>
      <c r="B4" s="55" t="s">
        <v>0</v>
      </c>
      <c r="C4" s="56" t="s">
        <v>38</v>
      </c>
      <c r="D4" s="56" t="s">
        <v>39</v>
      </c>
      <c r="E4" s="56" t="s">
        <v>72</v>
      </c>
      <c r="F4" s="56" t="s">
        <v>41</v>
      </c>
      <c r="G4" s="56" t="s">
        <v>42</v>
      </c>
      <c r="H4" s="56" t="s">
        <v>40</v>
      </c>
      <c r="I4" s="56" t="s">
        <v>1</v>
      </c>
    </row>
    <row r="5" spans="1:13" ht="20.45" customHeight="1" x14ac:dyDescent="0.2">
      <c r="A5" s="58">
        <v>1</v>
      </c>
      <c r="B5" s="59" t="s">
        <v>2</v>
      </c>
      <c r="C5" s="60">
        <v>2345001427.9099998</v>
      </c>
      <c r="D5" s="60">
        <v>128984532.68000001</v>
      </c>
      <c r="E5" s="60">
        <v>78379394.510000005</v>
      </c>
      <c r="F5" s="60">
        <v>400199818.48000002</v>
      </c>
      <c r="G5" s="60">
        <v>2952565173.5799999</v>
      </c>
      <c r="H5" s="60">
        <v>900049138.61000001</v>
      </c>
      <c r="I5" s="40">
        <v>3852614312.1900001</v>
      </c>
      <c r="J5" s="68"/>
      <c r="K5" s="68"/>
      <c r="L5" s="68"/>
      <c r="M5" s="70"/>
    </row>
    <row r="6" spans="1:13" ht="20.45" customHeight="1" x14ac:dyDescent="0.2">
      <c r="A6" s="58">
        <v>2</v>
      </c>
      <c r="B6" s="59" t="s">
        <v>3</v>
      </c>
      <c r="C6" s="60">
        <v>2599894982.6300001</v>
      </c>
      <c r="D6" s="60">
        <v>13745550</v>
      </c>
      <c r="E6" s="60">
        <v>29172850</v>
      </c>
      <c r="F6" s="60">
        <v>118996082.07000001</v>
      </c>
      <c r="G6" s="60">
        <v>2761809464.7000003</v>
      </c>
      <c r="H6" s="60">
        <v>640348987.53999996</v>
      </c>
      <c r="I6" s="40">
        <v>3402158452.2400002</v>
      </c>
      <c r="J6" s="68"/>
      <c r="K6" s="68"/>
      <c r="L6" s="68"/>
      <c r="M6" s="70"/>
    </row>
    <row r="7" spans="1:13" ht="20.45" customHeight="1" x14ac:dyDescent="0.2">
      <c r="A7" s="58">
        <v>3</v>
      </c>
      <c r="B7" s="59" t="s">
        <v>4</v>
      </c>
      <c r="C7" s="60">
        <v>12081190434.559999</v>
      </c>
      <c r="D7" s="60">
        <v>68043949.700000003</v>
      </c>
      <c r="E7" s="60">
        <v>93134750</v>
      </c>
      <c r="F7" s="60">
        <v>724390919.76999998</v>
      </c>
      <c r="G7" s="60">
        <v>12966760054.030001</v>
      </c>
      <c r="H7" s="60">
        <v>923496097.29999995</v>
      </c>
      <c r="I7" s="40">
        <v>13890256151.33</v>
      </c>
      <c r="J7" s="68"/>
      <c r="K7" s="68"/>
      <c r="L7" s="68"/>
      <c r="M7" s="70"/>
    </row>
    <row r="8" spans="1:13" ht="20.45" customHeight="1" x14ac:dyDescent="0.2">
      <c r="A8" s="58">
        <v>4</v>
      </c>
      <c r="B8" s="59" t="s">
        <v>5</v>
      </c>
      <c r="C8" s="60">
        <v>1345558055.6099999</v>
      </c>
      <c r="D8" s="60">
        <v>197852515.13</v>
      </c>
      <c r="E8" s="60">
        <v>136638333</v>
      </c>
      <c r="F8" s="60">
        <v>788594963.35000002</v>
      </c>
      <c r="G8" s="60">
        <v>2468643867.0899997</v>
      </c>
      <c r="H8" s="60">
        <v>1689635347.0899999</v>
      </c>
      <c r="I8" s="40">
        <v>4158279214.1800003</v>
      </c>
      <c r="J8" s="68"/>
      <c r="K8" s="68"/>
      <c r="L8" s="68"/>
      <c r="M8" s="70"/>
    </row>
    <row r="9" spans="1:13" ht="20.45" customHeight="1" x14ac:dyDescent="0.2">
      <c r="A9" s="58">
        <v>5</v>
      </c>
      <c r="B9" s="59" t="s">
        <v>6</v>
      </c>
      <c r="C9" s="60">
        <v>5420619482.5900002</v>
      </c>
      <c r="D9" s="60">
        <v>6729081.1100000003</v>
      </c>
      <c r="E9" s="60">
        <v>42187203</v>
      </c>
      <c r="F9" s="60">
        <v>101533244.12</v>
      </c>
      <c r="G9" s="60">
        <v>5571069010.8199997</v>
      </c>
      <c r="H9" s="60">
        <v>51146663.509999998</v>
      </c>
      <c r="I9" s="40">
        <v>5622215674.3299999</v>
      </c>
      <c r="J9" s="68"/>
      <c r="K9" s="68"/>
      <c r="L9" s="68"/>
      <c r="M9" s="70"/>
    </row>
    <row r="10" spans="1:13" ht="20.45" customHeight="1" x14ac:dyDescent="0.2">
      <c r="A10" s="58">
        <v>6</v>
      </c>
      <c r="B10" s="59" t="s">
        <v>7</v>
      </c>
      <c r="C10" s="60">
        <v>2398909028.2600002</v>
      </c>
      <c r="D10" s="60">
        <v>108280821.97</v>
      </c>
      <c r="E10" s="60">
        <v>18376471.460000001</v>
      </c>
      <c r="F10" s="60">
        <v>314950814.19</v>
      </c>
      <c r="G10" s="60">
        <v>2840517135.8800001</v>
      </c>
      <c r="H10" s="60">
        <v>36408782.5</v>
      </c>
      <c r="I10" s="40">
        <v>2876925918.3800001</v>
      </c>
      <c r="J10" s="68"/>
      <c r="K10" s="68"/>
      <c r="L10" s="68"/>
      <c r="M10" s="70"/>
    </row>
    <row r="11" spans="1:13" ht="20.45" customHeight="1" x14ac:dyDescent="0.2">
      <c r="A11" s="58">
        <v>7</v>
      </c>
      <c r="B11" s="59" t="s">
        <v>8</v>
      </c>
      <c r="C11" s="60">
        <v>8016895387.6099997</v>
      </c>
      <c r="D11" s="60">
        <v>201898862.49000001</v>
      </c>
      <c r="E11" s="60">
        <v>139864878</v>
      </c>
      <c r="F11" s="60">
        <v>36110184</v>
      </c>
      <c r="G11" s="60">
        <v>8394769312.0999994</v>
      </c>
      <c r="H11" s="60">
        <v>909856922.24000001</v>
      </c>
      <c r="I11" s="40">
        <v>9304626234.3400002</v>
      </c>
      <c r="J11" s="68"/>
      <c r="K11" s="68"/>
      <c r="L11" s="68"/>
      <c r="M11" s="70"/>
    </row>
    <row r="12" spans="1:13" ht="20.45" customHeight="1" x14ac:dyDescent="0.2">
      <c r="A12" s="58">
        <v>8</v>
      </c>
      <c r="B12" s="59" t="s">
        <v>9</v>
      </c>
      <c r="C12" s="60">
        <v>1115289337.51</v>
      </c>
      <c r="D12" s="60">
        <v>119225961.40000001</v>
      </c>
      <c r="E12" s="60">
        <v>96998417</v>
      </c>
      <c r="F12" s="60">
        <v>158198971.31</v>
      </c>
      <c r="G12" s="60">
        <v>1489712687.22</v>
      </c>
      <c r="H12" s="60">
        <v>526907669.25999999</v>
      </c>
      <c r="I12" s="40">
        <v>2016620356.48</v>
      </c>
      <c r="J12" s="68"/>
      <c r="K12" s="68"/>
      <c r="L12" s="68"/>
      <c r="M12" s="70"/>
    </row>
    <row r="13" spans="1:13" ht="20.45" customHeight="1" x14ac:dyDescent="0.2">
      <c r="A13" s="58">
        <v>9</v>
      </c>
      <c r="B13" s="59" t="s">
        <v>10</v>
      </c>
      <c r="C13" s="60">
        <v>1787068935.1900001</v>
      </c>
      <c r="D13" s="60">
        <v>29284544.27</v>
      </c>
      <c r="E13" s="60">
        <v>227951510.02000001</v>
      </c>
      <c r="F13" s="60">
        <v>10454156408.09</v>
      </c>
      <c r="G13" s="60">
        <v>12498461397.57</v>
      </c>
      <c r="H13" s="60">
        <v>1005546373.28</v>
      </c>
      <c r="I13" s="40">
        <v>13504007770.850002</v>
      </c>
      <c r="J13" s="68"/>
      <c r="K13" s="68"/>
      <c r="L13" s="68"/>
      <c r="M13" s="70"/>
    </row>
    <row r="14" spans="1:13" ht="20.45" customHeight="1" x14ac:dyDescent="0.2">
      <c r="A14" s="58">
        <v>10</v>
      </c>
      <c r="B14" s="59" t="s">
        <v>11</v>
      </c>
      <c r="C14" s="60">
        <v>14926492257.83</v>
      </c>
      <c r="D14" s="60">
        <v>110492179.14</v>
      </c>
      <c r="E14" s="60">
        <v>196704931.50999999</v>
      </c>
      <c r="F14" s="60">
        <v>2155302242.6599998</v>
      </c>
      <c r="G14" s="60">
        <v>17388991611.139999</v>
      </c>
      <c r="H14" s="60">
        <v>1514413975.95</v>
      </c>
      <c r="I14" s="40">
        <v>18903405587.09</v>
      </c>
      <c r="J14" s="68"/>
      <c r="K14" s="68"/>
      <c r="L14" s="68"/>
      <c r="M14" s="70"/>
    </row>
    <row r="15" spans="1:13" ht="20.45" customHeight="1" x14ac:dyDescent="0.2">
      <c r="A15" s="58">
        <v>11</v>
      </c>
      <c r="B15" s="59" t="s">
        <v>12</v>
      </c>
      <c r="C15" s="60">
        <v>1419036976.55</v>
      </c>
      <c r="D15" s="60">
        <v>7521724</v>
      </c>
      <c r="E15" s="60">
        <v>57299775</v>
      </c>
      <c r="F15" s="60">
        <v>286583590.98000002</v>
      </c>
      <c r="G15" s="60">
        <v>1770442066.53</v>
      </c>
      <c r="H15" s="60">
        <v>511273450.80000001</v>
      </c>
      <c r="I15" s="40">
        <v>2281715517.3299999</v>
      </c>
      <c r="J15" s="68"/>
      <c r="K15" s="68"/>
      <c r="L15" s="68"/>
      <c r="M15" s="70"/>
    </row>
    <row r="16" spans="1:13" ht="20.45" customHeight="1" x14ac:dyDescent="0.2">
      <c r="A16" s="58">
        <v>12</v>
      </c>
      <c r="B16" s="59" t="s">
        <v>13</v>
      </c>
      <c r="C16" s="60">
        <v>3008631502.5500002</v>
      </c>
      <c r="D16" s="60">
        <v>286858863.68000001</v>
      </c>
      <c r="E16" s="60">
        <v>174162023.75</v>
      </c>
      <c r="F16" s="60">
        <v>2810743524.9299998</v>
      </c>
      <c r="G16" s="60">
        <v>6280395914.9099998</v>
      </c>
      <c r="H16" s="60">
        <v>1930184220.6700001</v>
      </c>
      <c r="I16" s="40">
        <v>8210580135.5800009</v>
      </c>
      <c r="J16" s="68"/>
      <c r="K16" s="68"/>
      <c r="L16" s="68"/>
      <c r="M16" s="70"/>
    </row>
    <row r="17" spans="1:13" ht="20.45" customHeight="1" x14ac:dyDescent="0.2">
      <c r="A17" s="58">
        <v>13</v>
      </c>
      <c r="B17" s="59" t="s">
        <v>14</v>
      </c>
      <c r="C17" s="60">
        <v>1132648175.8199999</v>
      </c>
      <c r="D17" s="60">
        <v>60971292</v>
      </c>
      <c r="E17" s="60">
        <v>31778520</v>
      </c>
      <c r="F17" s="60">
        <v>138005577.43000001</v>
      </c>
      <c r="G17" s="60">
        <v>1363403565.25</v>
      </c>
      <c r="H17" s="60">
        <v>366737638.89999998</v>
      </c>
      <c r="I17" s="40">
        <v>1730141204.1500001</v>
      </c>
      <c r="J17" s="68"/>
      <c r="K17" s="68"/>
      <c r="L17" s="68"/>
      <c r="M17" s="70"/>
    </row>
    <row r="18" spans="1:13" ht="20.45" customHeight="1" x14ac:dyDescent="0.2">
      <c r="A18" s="58">
        <v>14</v>
      </c>
      <c r="B18" s="59" t="s">
        <v>15</v>
      </c>
      <c r="C18" s="60">
        <v>1913705074</v>
      </c>
      <c r="D18" s="60">
        <v>72587371</v>
      </c>
      <c r="E18" s="60">
        <v>216203246</v>
      </c>
      <c r="F18" s="60">
        <v>423054372</v>
      </c>
      <c r="G18" s="60">
        <v>2625550063</v>
      </c>
      <c r="H18" s="60">
        <v>2158657590</v>
      </c>
      <c r="I18" s="40">
        <v>4784207653</v>
      </c>
      <c r="J18" s="68"/>
      <c r="K18" s="68"/>
      <c r="L18" s="68"/>
      <c r="M18" s="70"/>
    </row>
    <row r="19" spans="1:13" ht="20.45" customHeight="1" x14ac:dyDescent="0.2">
      <c r="A19" s="58">
        <v>15</v>
      </c>
      <c r="B19" s="59" t="s">
        <v>16</v>
      </c>
      <c r="C19" s="61">
        <v>657582142.50999999</v>
      </c>
      <c r="D19" s="61">
        <v>1771988</v>
      </c>
      <c r="E19" s="61">
        <v>26636000</v>
      </c>
      <c r="F19" s="61">
        <v>142110944.00999999</v>
      </c>
      <c r="G19" s="60">
        <v>828101074.51999998</v>
      </c>
      <c r="H19" s="61">
        <v>211840453.56999999</v>
      </c>
      <c r="I19" s="62">
        <v>1039941528.0899999</v>
      </c>
      <c r="J19" s="68"/>
      <c r="K19" s="68"/>
      <c r="L19" s="68"/>
      <c r="M19" s="70"/>
    </row>
    <row r="20" spans="1:13" ht="20.45" customHeight="1" x14ac:dyDescent="0.2">
      <c r="A20" s="58">
        <v>16</v>
      </c>
      <c r="B20" s="59" t="s">
        <v>17</v>
      </c>
      <c r="C20" s="60">
        <v>6329407822.6099997</v>
      </c>
      <c r="D20" s="60">
        <v>322896482.95999998</v>
      </c>
      <c r="E20" s="60">
        <v>320000000</v>
      </c>
      <c r="F20" s="60">
        <v>120000000</v>
      </c>
      <c r="G20" s="60">
        <v>7092304305.5699997</v>
      </c>
      <c r="H20" s="60">
        <v>94693855</v>
      </c>
      <c r="I20" s="40">
        <v>7186998160.5699997</v>
      </c>
      <c r="J20" s="68"/>
      <c r="K20" s="68"/>
      <c r="L20" s="68"/>
      <c r="M20" s="70"/>
    </row>
    <row r="21" spans="1:13" ht="20.45" customHeight="1" x14ac:dyDescent="0.2">
      <c r="A21" s="58">
        <v>17</v>
      </c>
      <c r="B21" s="59" t="s">
        <v>18</v>
      </c>
      <c r="C21" s="60">
        <v>725472821.1400001</v>
      </c>
      <c r="D21" s="60">
        <v>7035834</v>
      </c>
      <c r="E21" s="60">
        <v>11304300</v>
      </c>
      <c r="F21" s="60">
        <v>1041206125.51</v>
      </c>
      <c r="G21" s="60">
        <v>1785019080.6500001</v>
      </c>
      <c r="H21" s="60">
        <v>533771081.76999998</v>
      </c>
      <c r="I21" s="40">
        <v>2318790162.4200001</v>
      </c>
      <c r="J21" s="68"/>
      <c r="K21" s="68"/>
      <c r="L21" s="68"/>
      <c r="M21" s="70"/>
    </row>
    <row r="22" spans="1:13" ht="20.45" customHeight="1" x14ac:dyDescent="0.2">
      <c r="A22" s="58">
        <v>18</v>
      </c>
      <c r="B22" s="59" t="s">
        <v>19</v>
      </c>
      <c r="C22" s="62">
        <v>2855794830.6900001</v>
      </c>
      <c r="D22" s="62">
        <v>65473735.979999997</v>
      </c>
      <c r="E22" s="61">
        <v>112769965</v>
      </c>
      <c r="F22" s="61">
        <v>11369203230.959999</v>
      </c>
      <c r="G22" s="60">
        <v>14403241762.629999</v>
      </c>
      <c r="H22" s="61">
        <v>2527708695.6599998</v>
      </c>
      <c r="I22" s="40">
        <v>16930950458.289999</v>
      </c>
      <c r="J22" s="68"/>
      <c r="K22" s="68"/>
      <c r="L22" s="68"/>
      <c r="M22" s="70"/>
    </row>
    <row r="23" spans="1:13" ht="20.45" customHeight="1" x14ac:dyDescent="0.2">
      <c r="A23" s="58">
        <v>19</v>
      </c>
      <c r="B23" s="59" t="s">
        <v>20</v>
      </c>
      <c r="C23" s="63">
        <v>3742555998.1500001</v>
      </c>
      <c r="D23" s="63">
        <v>79674180.519999996</v>
      </c>
      <c r="E23" s="63">
        <v>28309976.43</v>
      </c>
      <c r="F23" s="63">
        <v>4204812822.3099999</v>
      </c>
      <c r="G23" s="60">
        <v>8055352977.4099998</v>
      </c>
      <c r="H23" s="63">
        <v>3043699248.2600002</v>
      </c>
      <c r="I23" s="40">
        <v>11099052225.67</v>
      </c>
      <c r="J23" s="68"/>
      <c r="K23" s="68"/>
      <c r="L23" s="68"/>
      <c r="M23" s="70"/>
    </row>
    <row r="24" spans="1:13" ht="20.45" customHeight="1" x14ac:dyDescent="0.2">
      <c r="A24" s="58">
        <v>20</v>
      </c>
      <c r="B24" s="59" t="s">
        <v>21</v>
      </c>
      <c r="C24" s="62">
        <v>2744194120</v>
      </c>
      <c r="D24" s="62">
        <v>79875566</v>
      </c>
      <c r="E24" s="61">
        <v>31905482</v>
      </c>
      <c r="F24" s="61">
        <v>82800688</v>
      </c>
      <c r="G24" s="60">
        <v>2938775856</v>
      </c>
      <c r="H24" s="61">
        <v>98534587</v>
      </c>
      <c r="I24" s="40">
        <v>3037310443</v>
      </c>
      <c r="J24" s="68"/>
      <c r="K24" s="68"/>
      <c r="L24" s="68"/>
      <c r="M24" s="70"/>
    </row>
    <row r="25" spans="1:13" ht="20.45" customHeight="1" x14ac:dyDescent="0.2">
      <c r="A25" s="58">
        <v>21</v>
      </c>
      <c r="B25" s="59" t="s">
        <v>22</v>
      </c>
      <c r="C25" s="61">
        <v>2844023145.4699998</v>
      </c>
      <c r="D25" s="61">
        <v>184176138.13</v>
      </c>
      <c r="E25" s="61">
        <v>38090143</v>
      </c>
      <c r="F25" s="61">
        <v>90913572.230000004</v>
      </c>
      <c r="G25" s="60">
        <v>3157202998.8299999</v>
      </c>
      <c r="H25" s="61">
        <v>137003613.44</v>
      </c>
      <c r="I25" s="62">
        <v>3294206612.27</v>
      </c>
      <c r="J25" s="68"/>
      <c r="K25" s="68"/>
      <c r="L25" s="68"/>
      <c r="M25" s="70"/>
    </row>
    <row r="26" spans="1:13" ht="20.45" customHeight="1" x14ac:dyDescent="0.2">
      <c r="A26" s="58">
        <v>22</v>
      </c>
      <c r="B26" s="59" t="s">
        <v>23</v>
      </c>
      <c r="C26" s="60">
        <v>2192375097.1900001</v>
      </c>
      <c r="D26" s="60">
        <v>18623510.02</v>
      </c>
      <c r="E26" s="60">
        <v>195180400</v>
      </c>
      <c r="F26" s="60">
        <v>238596238.21000001</v>
      </c>
      <c r="G26" s="60">
        <v>2644775245.4200001</v>
      </c>
      <c r="H26" s="60">
        <v>862926298.59000003</v>
      </c>
      <c r="I26" s="40">
        <v>3507701544.0100002</v>
      </c>
      <c r="J26" s="68"/>
      <c r="K26" s="68"/>
      <c r="L26" s="68"/>
      <c r="M26" s="70"/>
    </row>
    <row r="27" spans="1:13" ht="20.45" customHeight="1" x14ac:dyDescent="0.2">
      <c r="A27" s="58">
        <v>23</v>
      </c>
      <c r="B27" s="59" t="s">
        <v>24</v>
      </c>
      <c r="C27" s="60">
        <v>6827582431.0600004</v>
      </c>
      <c r="D27" s="60">
        <v>308893517.00999999</v>
      </c>
      <c r="E27" s="60">
        <v>122091164.28</v>
      </c>
      <c r="F27" s="60">
        <v>54953609.859999999</v>
      </c>
      <c r="G27" s="60">
        <v>7313520722.21</v>
      </c>
      <c r="H27" s="60">
        <v>2500073751.5599999</v>
      </c>
      <c r="I27" s="40">
        <v>9813594473.7700005</v>
      </c>
      <c r="J27" s="68"/>
      <c r="K27" s="68"/>
      <c r="L27" s="68"/>
      <c r="M27" s="70"/>
    </row>
    <row r="28" spans="1:13" ht="20.45" customHeight="1" x14ac:dyDescent="0.2">
      <c r="A28" s="58">
        <v>24</v>
      </c>
      <c r="B28" s="59" t="s">
        <v>25</v>
      </c>
      <c r="C28" s="60">
        <v>73531618835.539993</v>
      </c>
      <c r="D28" s="60">
        <v>5231716014.3000002</v>
      </c>
      <c r="E28" s="60">
        <v>2352078242.4699998</v>
      </c>
      <c r="F28" s="60">
        <v>16429063307.24</v>
      </c>
      <c r="G28" s="60">
        <v>97544476399.550003</v>
      </c>
      <c r="H28" s="60">
        <v>10143863666.49</v>
      </c>
      <c r="I28" s="40">
        <v>107688340066.03999</v>
      </c>
      <c r="J28" s="68"/>
      <c r="K28" s="68"/>
      <c r="L28" s="68"/>
      <c r="M28" s="70"/>
    </row>
    <row r="29" spans="1:13" ht="20.45" customHeight="1" x14ac:dyDescent="0.2">
      <c r="A29" s="58">
        <v>25</v>
      </c>
      <c r="B29" s="59" t="s">
        <v>53</v>
      </c>
      <c r="C29" s="60">
        <v>3002924904.8600001</v>
      </c>
      <c r="D29" s="60">
        <v>11768258.65</v>
      </c>
      <c r="E29" s="60">
        <v>42809368</v>
      </c>
      <c r="F29" s="60">
        <v>19964710.050000001</v>
      </c>
      <c r="G29" s="60">
        <v>3077467241.5600004</v>
      </c>
      <c r="H29" s="60">
        <v>50140946.990000002</v>
      </c>
      <c r="I29" s="40">
        <v>3127608188.5500002</v>
      </c>
      <c r="J29" s="68"/>
      <c r="K29" s="68"/>
      <c r="L29" s="68"/>
      <c r="M29" s="70"/>
    </row>
    <row r="30" spans="1:13" ht="20.45" customHeight="1" x14ac:dyDescent="0.2">
      <c r="A30" s="58">
        <v>26</v>
      </c>
      <c r="B30" s="59" t="s">
        <v>26</v>
      </c>
      <c r="C30" s="60">
        <v>1363475216.3699999</v>
      </c>
      <c r="D30" s="60">
        <v>34384134.640000001</v>
      </c>
      <c r="E30" s="60">
        <v>54487990</v>
      </c>
      <c r="F30" s="60">
        <v>5810059582.8800001</v>
      </c>
      <c r="G30" s="60">
        <v>7262406923.8900003</v>
      </c>
      <c r="H30" s="60">
        <v>96141647.530000001</v>
      </c>
      <c r="I30" s="40">
        <v>7358548571.4200001</v>
      </c>
      <c r="J30" s="68"/>
      <c r="K30" s="68"/>
      <c r="L30" s="68"/>
      <c r="M30" s="70"/>
    </row>
    <row r="31" spans="1:13" ht="20.45" customHeight="1" x14ac:dyDescent="0.2">
      <c r="A31" s="58">
        <v>27</v>
      </c>
      <c r="B31" s="59" t="s">
        <v>27</v>
      </c>
      <c r="C31" s="60">
        <v>5357694349.3099995</v>
      </c>
      <c r="D31" s="60">
        <v>661529432.11000001</v>
      </c>
      <c r="E31" s="60">
        <v>266254993.75</v>
      </c>
      <c r="F31" s="60">
        <v>1010569403.6900001</v>
      </c>
      <c r="G31" s="60">
        <v>7296048178.8599987</v>
      </c>
      <c r="H31" s="60">
        <v>7991016886.5299988</v>
      </c>
      <c r="I31" s="40">
        <v>15287065065.389999</v>
      </c>
      <c r="J31" s="68"/>
      <c r="K31" s="68"/>
      <c r="L31" s="68"/>
      <c r="M31" s="70"/>
    </row>
    <row r="32" spans="1:13" ht="20.45" customHeight="1" x14ac:dyDescent="0.2">
      <c r="A32" s="58">
        <v>28</v>
      </c>
      <c r="B32" s="59" t="s">
        <v>28</v>
      </c>
      <c r="C32" s="60">
        <v>10820881340.700001</v>
      </c>
      <c r="D32" s="60">
        <v>144334804.41999999</v>
      </c>
      <c r="E32" s="60">
        <v>217945081</v>
      </c>
      <c r="F32" s="60">
        <v>1876895937.1900001</v>
      </c>
      <c r="G32" s="60">
        <v>13060057163.310001</v>
      </c>
      <c r="H32" s="60">
        <v>743407485.15999997</v>
      </c>
      <c r="I32" s="40">
        <v>13803464648.470001</v>
      </c>
      <c r="J32" s="68"/>
      <c r="K32" s="68"/>
      <c r="L32" s="68"/>
      <c r="M32" s="70"/>
    </row>
    <row r="33" spans="1:13" ht="20.45" customHeight="1" x14ac:dyDescent="0.2">
      <c r="A33" s="58">
        <v>29</v>
      </c>
      <c r="B33" s="59" t="s">
        <v>29</v>
      </c>
      <c r="C33" s="61">
        <v>3536055652.4000001</v>
      </c>
      <c r="D33" s="61">
        <v>280636324.21000004</v>
      </c>
      <c r="E33" s="61">
        <v>60823897.000000007</v>
      </c>
      <c r="F33" s="61">
        <v>26636566.560000002</v>
      </c>
      <c r="G33" s="61">
        <v>3904152440.1700001</v>
      </c>
      <c r="H33" s="61">
        <v>1763783355.1900001</v>
      </c>
      <c r="I33" s="62">
        <v>5667935795.3600006</v>
      </c>
      <c r="J33" s="68"/>
      <c r="K33" s="68"/>
      <c r="L33" s="68"/>
      <c r="M33" s="70"/>
    </row>
    <row r="34" spans="1:13" ht="20.45" customHeight="1" x14ac:dyDescent="0.2">
      <c r="A34" s="58">
        <v>30</v>
      </c>
      <c r="B34" s="59" t="s">
        <v>30</v>
      </c>
      <c r="C34" s="60">
        <v>4163399980.3400002</v>
      </c>
      <c r="D34" s="60">
        <v>151418132.00999999</v>
      </c>
      <c r="E34" s="60">
        <v>238910195.82999998</v>
      </c>
      <c r="F34" s="60">
        <v>1056934661.3299999</v>
      </c>
      <c r="G34" s="60">
        <v>5610662969.5100002</v>
      </c>
      <c r="H34" s="60">
        <v>1826819699.0299997</v>
      </c>
      <c r="I34" s="40">
        <v>7437482668.54</v>
      </c>
      <c r="J34" s="68"/>
      <c r="K34" s="68"/>
      <c r="L34" s="68"/>
      <c r="M34" s="70"/>
    </row>
    <row r="35" spans="1:13" ht="20.45" customHeight="1" x14ac:dyDescent="0.2">
      <c r="A35" s="58">
        <v>31</v>
      </c>
      <c r="B35" s="59" t="s">
        <v>31</v>
      </c>
      <c r="C35" s="60">
        <v>3738053511.4699998</v>
      </c>
      <c r="D35" s="60">
        <v>16715452.77</v>
      </c>
      <c r="E35" s="60">
        <v>108851275</v>
      </c>
      <c r="F35" s="60">
        <v>1547142349.6800001</v>
      </c>
      <c r="G35" s="60">
        <v>5410762588.9200001</v>
      </c>
      <c r="H35" s="60">
        <v>702304692.57000005</v>
      </c>
      <c r="I35" s="40">
        <v>6113067281.4899998</v>
      </c>
      <c r="J35" s="68"/>
      <c r="K35" s="68"/>
      <c r="L35" s="68"/>
      <c r="M35" s="70"/>
    </row>
    <row r="36" spans="1:13" ht="20.45" customHeight="1" x14ac:dyDescent="0.2">
      <c r="A36" s="58">
        <v>32</v>
      </c>
      <c r="B36" s="59" t="s">
        <v>32</v>
      </c>
      <c r="C36" s="60">
        <v>22682729159.77</v>
      </c>
      <c r="D36" s="60">
        <v>2332797874.21</v>
      </c>
      <c r="E36" s="60">
        <v>1684196550</v>
      </c>
      <c r="F36" s="60">
        <v>7748545124.1900005</v>
      </c>
      <c r="G36" s="60">
        <v>34448268708.169998</v>
      </c>
      <c r="H36" s="60">
        <v>2265192154.3699999</v>
      </c>
      <c r="I36" s="40">
        <v>36713460862.540001</v>
      </c>
      <c r="J36" s="68"/>
      <c r="K36" s="68"/>
      <c r="L36" s="68"/>
      <c r="M36" s="70"/>
    </row>
    <row r="37" spans="1:13" ht="20.45" customHeight="1" x14ac:dyDescent="0.2">
      <c r="A37" s="58">
        <v>33</v>
      </c>
      <c r="B37" s="59" t="s">
        <v>33</v>
      </c>
      <c r="C37" s="60">
        <v>1297667149.54</v>
      </c>
      <c r="D37" s="60">
        <v>13671600</v>
      </c>
      <c r="E37" s="60">
        <v>11689423</v>
      </c>
      <c r="F37" s="60">
        <v>8886425960.1499996</v>
      </c>
      <c r="G37" s="60">
        <v>10209454132.689999</v>
      </c>
      <c r="H37" s="60">
        <v>145723376.41999999</v>
      </c>
      <c r="I37" s="40">
        <v>10355177509.110001</v>
      </c>
      <c r="J37" s="68"/>
      <c r="K37" s="68"/>
      <c r="L37" s="68"/>
      <c r="M37" s="70"/>
    </row>
    <row r="38" spans="1:13" ht="20.45" customHeight="1" x14ac:dyDescent="0.2">
      <c r="A38" s="58">
        <v>34</v>
      </c>
      <c r="B38" s="59" t="s">
        <v>34</v>
      </c>
      <c r="C38" s="60">
        <v>1244217875.24</v>
      </c>
      <c r="D38" s="60">
        <v>37071930.740000002</v>
      </c>
      <c r="E38" s="60">
        <v>21620975</v>
      </c>
      <c r="F38" s="60">
        <v>7738490.2199999997</v>
      </c>
      <c r="G38" s="60">
        <v>1310649271.2</v>
      </c>
      <c r="H38" s="60">
        <v>561369530.85000002</v>
      </c>
      <c r="I38" s="40">
        <v>1872018802.0500002</v>
      </c>
      <c r="J38" s="68"/>
      <c r="K38" s="68"/>
      <c r="L38" s="68"/>
      <c r="M38" s="70"/>
    </row>
    <row r="39" spans="1:13" ht="20.45" customHeight="1" x14ac:dyDescent="0.2">
      <c r="A39" s="58">
        <v>35</v>
      </c>
      <c r="B39" s="59" t="s">
        <v>35</v>
      </c>
      <c r="C39" s="60">
        <v>528254119.19999999</v>
      </c>
      <c r="D39" s="60">
        <v>1631406</v>
      </c>
      <c r="E39" s="60">
        <v>16299900</v>
      </c>
      <c r="F39" s="60">
        <v>97215246.299999997</v>
      </c>
      <c r="G39" s="60">
        <v>643400671.5</v>
      </c>
      <c r="H39" s="60">
        <v>342194252.25999999</v>
      </c>
      <c r="I39" s="40">
        <v>985594923.75999999</v>
      </c>
      <c r="J39" s="68"/>
      <c r="K39" s="68"/>
      <c r="L39" s="68"/>
      <c r="M39" s="70"/>
    </row>
    <row r="40" spans="1:13" ht="20.45" customHeight="1" x14ac:dyDescent="0.2">
      <c r="A40" s="58">
        <v>36</v>
      </c>
      <c r="B40" s="59" t="s">
        <v>36</v>
      </c>
      <c r="C40" s="60">
        <v>3457600168.9700003</v>
      </c>
      <c r="D40" s="60">
        <v>338715019.24000001</v>
      </c>
      <c r="E40" s="60">
        <v>354966000</v>
      </c>
      <c r="F40" s="60">
        <v>451888209.5</v>
      </c>
      <c r="G40" s="60">
        <v>4603169397.71</v>
      </c>
      <c r="H40" s="60">
        <v>240306291.93000001</v>
      </c>
      <c r="I40" s="40">
        <v>4843475689.6400003</v>
      </c>
      <c r="J40" s="68"/>
      <c r="K40" s="68"/>
      <c r="L40" s="68"/>
      <c r="M40" s="70"/>
    </row>
    <row r="41" spans="1:13" ht="20.45" customHeight="1" x14ac:dyDescent="0.2">
      <c r="A41" s="58">
        <v>37</v>
      </c>
      <c r="B41" s="59" t="s">
        <v>37</v>
      </c>
      <c r="C41" s="60">
        <v>14646868911.52</v>
      </c>
      <c r="D41" s="60">
        <v>857491223.75</v>
      </c>
      <c r="E41" s="61">
        <v>0</v>
      </c>
      <c r="F41" s="60">
        <v>1793077071.98</v>
      </c>
      <c r="G41" s="60">
        <v>17297437207.25</v>
      </c>
      <c r="H41" s="61">
        <v>0</v>
      </c>
      <c r="I41" s="40">
        <v>17297437207.25</v>
      </c>
      <c r="J41" s="68"/>
      <c r="K41" s="68"/>
      <c r="L41" s="68"/>
      <c r="M41" s="70"/>
    </row>
    <row r="42" spans="1:13" s="57" customFormat="1" ht="20.45" customHeight="1" x14ac:dyDescent="0.25">
      <c r="A42" s="64"/>
      <c r="B42" s="65" t="s">
        <v>1</v>
      </c>
      <c r="C42" s="65">
        <v>237801370642.66995</v>
      </c>
      <c r="D42" s="65">
        <v>12594779808.240002</v>
      </c>
      <c r="E42" s="65">
        <v>7856073625.0100002</v>
      </c>
      <c r="F42" s="65">
        <v>83017574565.429993</v>
      </c>
      <c r="G42" s="65">
        <v>341269798641.3501</v>
      </c>
      <c r="H42" s="65">
        <v>50047178427.82</v>
      </c>
      <c r="I42" s="65">
        <v>391316977069.16986</v>
      </c>
      <c r="J42" s="68"/>
      <c r="K42" s="68"/>
      <c r="L42" s="68"/>
      <c r="M42" s="70"/>
    </row>
    <row r="43" spans="1:13" s="57" customFormat="1" ht="20.45" customHeight="1" x14ac:dyDescent="0.2">
      <c r="B43" s="66"/>
      <c r="C43" s="66"/>
      <c r="D43" s="66"/>
      <c r="E43" s="66"/>
      <c r="F43" s="66"/>
      <c r="G43" s="66"/>
      <c r="H43" s="66"/>
      <c r="I43" s="66"/>
    </row>
    <row r="44" spans="1:13" s="57" customFormat="1" ht="20.45" customHeight="1" x14ac:dyDescent="0.2">
      <c r="B44" s="66"/>
      <c r="C44" s="66"/>
      <c r="D44" s="66"/>
      <c r="E44" s="66"/>
      <c r="F44" s="66"/>
      <c r="G44" s="66"/>
      <c r="H44" s="66"/>
      <c r="I44" s="66"/>
    </row>
    <row r="45" spans="1:13" s="57" customFormat="1" ht="20.45" customHeight="1" x14ac:dyDescent="0.2">
      <c r="B45" s="66"/>
      <c r="C45" s="66"/>
      <c r="D45" s="66"/>
      <c r="E45" s="66"/>
      <c r="F45" s="66"/>
      <c r="G45" s="66"/>
      <c r="H45" s="66"/>
      <c r="I45" s="66"/>
    </row>
    <row r="46" spans="1:13" s="57" customFormat="1" ht="20.45" customHeight="1" x14ac:dyDescent="0.2">
      <c r="B46" s="66"/>
      <c r="C46" s="66"/>
      <c r="D46" s="66"/>
      <c r="E46" s="66"/>
      <c r="F46" s="66"/>
      <c r="G46" s="66"/>
      <c r="H46" s="66"/>
      <c r="I46" s="66"/>
    </row>
    <row r="47" spans="1:13" s="57" customFormat="1" ht="20.45" customHeight="1" x14ac:dyDescent="0.2">
      <c r="B47" s="66"/>
      <c r="C47" s="66"/>
      <c r="D47" s="66"/>
      <c r="E47" s="66"/>
      <c r="F47" s="66"/>
      <c r="G47" s="66"/>
      <c r="H47" s="66"/>
      <c r="I47" s="66"/>
    </row>
    <row r="48" spans="1:13" s="57" customFormat="1" ht="20.45" customHeight="1" x14ac:dyDescent="0.2">
      <c r="B48" s="66"/>
      <c r="C48" s="66"/>
      <c r="D48" s="66"/>
      <c r="E48" s="66"/>
      <c r="F48" s="66"/>
      <c r="G48" s="66"/>
      <c r="H48" s="66"/>
      <c r="I48" s="66"/>
    </row>
    <row r="49" s="57" customFormat="1" ht="20.45" customHeight="1" x14ac:dyDescent="0.2"/>
    <row r="88" spans="9:9" s="57" customFormat="1" ht="20.45" customHeight="1" x14ac:dyDescent="0.2"/>
    <row r="90" spans="9:9" ht="20.45" customHeight="1" x14ac:dyDescent="0.2">
      <c r="I90" s="67">
        <v>1332127322830.613</v>
      </c>
    </row>
  </sheetData>
  <mergeCells count="1">
    <mergeCell ref="A3:I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2" orientation="landscape" r:id="rId1"/>
  <rowBreaks count="1" manualBreakCount="1">
    <brk id="4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A6C0B-B6A7-40ED-B236-29FCF81CDE54}">
  <sheetPr>
    <tabColor rgb="FFFF0000"/>
  </sheetPr>
  <dimension ref="A1:P90"/>
  <sheetViews>
    <sheetView view="pageBreakPreview" zoomScale="60" zoomScaleNormal="60" workbookViewId="0">
      <selection activeCell="J6" sqref="J6:P7"/>
    </sheetView>
  </sheetViews>
  <sheetFormatPr defaultColWidth="8.85546875" defaultRowHeight="20.45" customHeight="1" x14ac:dyDescent="0.2"/>
  <cols>
    <col min="1" max="1" width="8.85546875" style="50"/>
    <col min="2" max="2" width="14.140625" style="50" bestFit="1" customWidth="1"/>
    <col min="3" max="3" width="30.85546875" style="50" bestFit="1" customWidth="1"/>
    <col min="4" max="4" width="29.140625" style="50" bestFit="1" customWidth="1"/>
    <col min="5" max="5" width="27.42578125" style="50" bestFit="1" customWidth="1"/>
    <col min="6" max="6" width="30" style="50" bestFit="1" customWidth="1"/>
    <col min="7" max="7" width="31.7109375" style="50" bestFit="1" customWidth="1"/>
    <col min="8" max="8" width="29.140625" style="50" bestFit="1" customWidth="1"/>
    <col min="9" max="9" width="31.7109375" style="50" bestFit="1" customWidth="1"/>
    <col min="10" max="10" width="26.28515625" style="50" bestFit="1" customWidth="1"/>
    <col min="11" max="11" width="20.140625" style="50" bestFit="1" customWidth="1"/>
    <col min="12" max="12" width="20.5703125" style="50" bestFit="1" customWidth="1"/>
    <col min="13" max="13" width="21.42578125" style="50" bestFit="1" customWidth="1"/>
    <col min="14" max="14" width="23.42578125" style="50" bestFit="1" customWidth="1"/>
    <col min="15" max="15" width="21.85546875" style="50" bestFit="1" customWidth="1"/>
    <col min="16" max="16" width="23" style="50" bestFit="1" customWidth="1"/>
    <col min="17" max="16384" width="8.85546875" style="50"/>
  </cols>
  <sheetData>
    <row r="1" spans="1:16" ht="30" customHeight="1" x14ac:dyDescent="0.2">
      <c r="A1" s="47"/>
      <c r="B1" s="48"/>
      <c r="C1" s="48"/>
      <c r="D1" s="48"/>
      <c r="E1" s="48"/>
      <c r="F1" s="48"/>
      <c r="G1" s="48"/>
      <c r="H1" s="48"/>
      <c r="I1" s="49"/>
    </row>
    <row r="2" spans="1:16" ht="20.45" customHeight="1" x14ac:dyDescent="0.2">
      <c r="A2" s="51"/>
      <c r="I2" s="52"/>
    </row>
    <row r="3" spans="1:16" s="53" customFormat="1" ht="20.45" customHeight="1" x14ac:dyDescent="0.3">
      <c r="A3" s="138" t="s">
        <v>74</v>
      </c>
      <c r="B3" s="139"/>
      <c r="C3" s="139"/>
      <c r="D3" s="139"/>
      <c r="E3" s="139"/>
      <c r="F3" s="139"/>
      <c r="G3" s="139"/>
      <c r="H3" s="139"/>
      <c r="I3" s="140"/>
    </row>
    <row r="4" spans="1:16" s="57" customFormat="1" ht="20.45" customHeight="1" x14ac:dyDescent="0.2">
      <c r="A4" s="54" t="s">
        <v>71</v>
      </c>
      <c r="B4" s="55" t="s">
        <v>0</v>
      </c>
      <c r="C4" s="56" t="s">
        <v>38</v>
      </c>
      <c r="D4" s="56" t="s">
        <v>39</v>
      </c>
      <c r="E4" s="56" t="s">
        <v>72</v>
      </c>
      <c r="F4" s="56" t="s">
        <v>41</v>
      </c>
      <c r="G4" s="56" t="s">
        <v>42</v>
      </c>
      <c r="H4" s="56" t="s">
        <v>40</v>
      </c>
      <c r="I4" s="56" t="s">
        <v>1</v>
      </c>
    </row>
    <row r="5" spans="1:16" ht="20.45" customHeight="1" x14ac:dyDescent="0.2">
      <c r="A5" s="58">
        <v>1</v>
      </c>
      <c r="B5" s="59" t="s">
        <v>2</v>
      </c>
      <c r="C5" s="60">
        <v>1038978793.33</v>
      </c>
      <c r="D5" s="60">
        <v>158476671.43000001</v>
      </c>
      <c r="E5" s="60">
        <v>160341626.65000001</v>
      </c>
      <c r="F5" s="60">
        <v>580887632.70000005</v>
      </c>
      <c r="G5" s="60">
        <f>SUM(C5:F5)</f>
        <v>1938684724.1100001</v>
      </c>
      <c r="H5" s="60">
        <v>757124570.38999999</v>
      </c>
      <c r="I5" s="40">
        <f>G5+H5</f>
        <v>2695809294.5</v>
      </c>
      <c r="J5" s="68"/>
      <c r="K5" s="68"/>
      <c r="L5" s="68"/>
      <c r="M5" s="70"/>
    </row>
    <row r="6" spans="1:16" ht="20.45" customHeight="1" x14ac:dyDescent="0.2">
      <c r="A6" s="58">
        <v>2</v>
      </c>
      <c r="B6" s="59" t="s">
        <v>3</v>
      </c>
      <c r="C6" s="60">
        <v>976560230.81999993</v>
      </c>
      <c r="D6" s="60">
        <v>58722421.939999998</v>
      </c>
      <c r="E6" s="60">
        <v>30903850</v>
      </c>
      <c r="F6" s="118">
        <v>217902162.34</v>
      </c>
      <c r="G6" s="118">
        <f t="shared" ref="G6:G41" si="0">SUM(C6:F6)</f>
        <v>1284088665.0999999</v>
      </c>
      <c r="H6" s="60">
        <v>517822259.92000002</v>
      </c>
      <c r="I6" s="119">
        <f t="shared" ref="I6:I41" si="1">G6+H6</f>
        <v>1801910925.02</v>
      </c>
      <c r="J6" s="136"/>
      <c r="K6" s="136"/>
      <c r="L6" s="136"/>
      <c r="M6" s="136"/>
      <c r="N6" s="136"/>
      <c r="O6" s="136"/>
      <c r="P6" s="136"/>
    </row>
    <row r="7" spans="1:16" ht="20.45" customHeight="1" x14ac:dyDescent="0.2">
      <c r="A7" s="58">
        <v>3</v>
      </c>
      <c r="B7" s="59" t="s">
        <v>4</v>
      </c>
      <c r="C7" s="60">
        <v>3418354546</v>
      </c>
      <c r="D7" s="60">
        <v>97539502</v>
      </c>
      <c r="E7" s="60">
        <v>93859405</v>
      </c>
      <c r="F7" s="60">
        <v>886190214</v>
      </c>
      <c r="G7" s="60">
        <f t="shared" si="0"/>
        <v>4495943667</v>
      </c>
      <c r="H7" s="60">
        <v>1654609843</v>
      </c>
      <c r="I7" s="40">
        <f t="shared" si="1"/>
        <v>6150553510</v>
      </c>
      <c r="J7" s="68"/>
      <c r="K7" s="68"/>
      <c r="L7" s="68"/>
      <c r="M7" s="70"/>
    </row>
    <row r="8" spans="1:16" ht="20.45" customHeight="1" x14ac:dyDescent="0.2">
      <c r="A8" s="58">
        <v>4</v>
      </c>
      <c r="B8" s="59" t="s">
        <v>5</v>
      </c>
      <c r="C8" s="60">
        <v>6059894036.0300007</v>
      </c>
      <c r="D8" s="60">
        <v>173425125.82999998</v>
      </c>
      <c r="E8" s="60">
        <v>176158015</v>
      </c>
      <c r="F8" s="60">
        <v>598332477.64999998</v>
      </c>
      <c r="G8" s="60">
        <f t="shared" si="0"/>
        <v>7007809654.5100002</v>
      </c>
      <c r="H8" s="60">
        <v>1163283102.6399999</v>
      </c>
      <c r="I8" s="40">
        <f t="shared" si="1"/>
        <v>8171092757.1499996</v>
      </c>
      <c r="J8" s="68"/>
      <c r="K8" s="68"/>
      <c r="L8" s="68"/>
      <c r="M8" s="70"/>
    </row>
    <row r="9" spans="1:16" ht="20.45" customHeight="1" x14ac:dyDescent="0.2">
      <c r="A9" s="58">
        <v>5</v>
      </c>
      <c r="B9" s="59" t="s">
        <v>6</v>
      </c>
      <c r="C9" s="60">
        <v>1600752229.0599999</v>
      </c>
      <c r="D9" s="60">
        <v>5215051.32</v>
      </c>
      <c r="E9" s="60">
        <v>35397950.030000001</v>
      </c>
      <c r="F9" s="60">
        <v>64570757.359999999</v>
      </c>
      <c r="G9" s="60">
        <f t="shared" si="0"/>
        <v>1705935987.7699997</v>
      </c>
      <c r="H9" s="60">
        <v>42321266.710000001</v>
      </c>
      <c r="I9" s="40">
        <f t="shared" si="1"/>
        <v>1748257254.4799998</v>
      </c>
      <c r="J9" s="68"/>
      <c r="K9" s="68"/>
      <c r="L9" s="68"/>
      <c r="M9" s="70"/>
    </row>
    <row r="10" spans="1:16" ht="20.45" customHeight="1" x14ac:dyDescent="0.2">
      <c r="A10" s="58">
        <v>6</v>
      </c>
      <c r="B10" s="59" t="s">
        <v>7</v>
      </c>
      <c r="C10" s="60">
        <v>2243347904.0599999</v>
      </c>
      <c r="D10" s="60">
        <v>70818024.590000004</v>
      </c>
      <c r="E10" s="60">
        <v>12373180.809999999</v>
      </c>
      <c r="F10" s="60">
        <v>131359372.28999999</v>
      </c>
      <c r="G10" s="60">
        <f t="shared" si="0"/>
        <v>2457898481.75</v>
      </c>
      <c r="H10" s="60">
        <v>36985521.640000001</v>
      </c>
      <c r="I10" s="40">
        <f t="shared" si="1"/>
        <v>2494884003.3899999</v>
      </c>
      <c r="J10" s="68"/>
      <c r="K10" s="68"/>
      <c r="L10" s="68"/>
      <c r="M10" s="70"/>
    </row>
    <row r="11" spans="1:16" ht="20.45" customHeight="1" x14ac:dyDescent="0.2">
      <c r="A11" s="58">
        <v>7</v>
      </c>
      <c r="B11" s="59" t="s">
        <v>8</v>
      </c>
      <c r="C11" s="60">
        <v>1359344218.5</v>
      </c>
      <c r="D11" s="60">
        <v>162337345.96000001</v>
      </c>
      <c r="E11" s="60">
        <v>216932446</v>
      </c>
      <c r="F11" s="60">
        <v>102733370.7</v>
      </c>
      <c r="G11" s="60">
        <f t="shared" si="0"/>
        <v>1841347381.1600001</v>
      </c>
      <c r="H11" s="60">
        <v>958237799.00999999</v>
      </c>
      <c r="I11" s="40">
        <f t="shared" si="1"/>
        <v>2799585180.1700001</v>
      </c>
      <c r="J11" s="68"/>
      <c r="K11" s="68"/>
      <c r="L11" s="68"/>
      <c r="M11" s="70"/>
    </row>
    <row r="12" spans="1:16" ht="20.45" customHeight="1" x14ac:dyDescent="0.2">
      <c r="A12" s="58">
        <v>8</v>
      </c>
      <c r="B12" s="59" t="s">
        <v>9</v>
      </c>
      <c r="C12" s="60">
        <v>900484398.99000001</v>
      </c>
      <c r="D12" s="60">
        <v>156107027.41</v>
      </c>
      <c r="E12" s="60">
        <v>98278117</v>
      </c>
      <c r="F12" s="60">
        <v>378116430.35000002</v>
      </c>
      <c r="G12" s="60">
        <f t="shared" si="0"/>
        <v>1532985973.75</v>
      </c>
      <c r="H12" s="60">
        <v>590256865.25</v>
      </c>
      <c r="I12" s="40">
        <f t="shared" si="1"/>
        <v>2123242839</v>
      </c>
      <c r="J12" s="68"/>
      <c r="K12" s="68"/>
      <c r="L12" s="68"/>
      <c r="M12" s="70"/>
    </row>
    <row r="13" spans="1:16" ht="20.45" customHeight="1" x14ac:dyDescent="0.2">
      <c r="A13" s="58">
        <v>9</v>
      </c>
      <c r="B13" s="59" t="s">
        <v>10</v>
      </c>
      <c r="C13" s="60">
        <v>1313473573.53</v>
      </c>
      <c r="D13" s="60">
        <v>20261976.629999999</v>
      </c>
      <c r="E13" s="60">
        <v>178996188.44999999</v>
      </c>
      <c r="F13" s="60">
        <v>744245114.10000002</v>
      </c>
      <c r="G13" s="60">
        <f t="shared" si="0"/>
        <v>2256976852.71</v>
      </c>
      <c r="H13" s="60">
        <v>627378702.62</v>
      </c>
      <c r="I13" s="40">
        <f t="shared" si="1"/>
        <v>2884355555.3299999</v>
      </c>
      <c r="J13" s="68"/>
      <c r="K13" s="68"/>
      <c r="L13" s="68"/>
      <c r="M13" s="70"/>
    </row>
    <row r="14" spans="1:16" ht="20.45" customHeight="1" x14ac:dyDescent="0.2">
      <c r="A14" s="58">
        <v>10</v>
      </c>
      <c r="B14" s="59" t="s">
        <v>11</v>
      </c>
      <c r="C14" s="60">
        <v>9452496088.1599998</v>
      </c>
      <c r="D14" s="60">
        <v>75564555.909999996</v>
      </c>
      <c r="E14" s="60">
        <v>177454357.66</v>
      </c>
      <c r="F14" s="60">
        <v>2154023239.46</v>
      </c>
      <c r="G14" s="60">
        <f t="shared" si="0"/>
        <v>11859538241.189999</v>
      </c>
      <c r="H14" s="60">
        <v>1259805788.01</v>
      </c>
      <c r="I14" s="40">
        <f t="shared" si="1"/>
        <v>13119344029.199999</v>
      </c>
      <c r="J14" s="68"/>
      <c r="K14" s="68"/>
      <c r="L14" s="68"/>
      <c r="M14" s="70"/>
    </row>
    <row r="15" spans="1:16" ht="20.45" customHeight="1" x14ac:dyDescent="0.2">
      <c r="A15" s="58">
        <v>11</v>
      </c>
      <c r="B15" s="59" t="s">
        <v>12</v>
      </c>
      <c r="C15" s="60">
        <v>1070678656.3200001</v>
      </c>
      <c r="D15" s="60">
        <v>15724265.5</v>
      </c>
      <c r="E15" s="60">
        <v>60493770</v>
      </c>
      <c r="F15" s="60">
        <v>413330955.74000001</v>
      </c>
      <c r="G15" s="60">
        <f t="shared" si="0"/>
        <v>1560227647.5600002</v>
      </c>
      <c r="H15" s="60">
        <v>164312741.16</v>
      </c>
      <c r="I15" s="40">
        <f t="shared" si="1"/>
        <v>1724540388.7200003</v>
      </c>
      <c r="J15" s="68"/>
      <c r="K15" s="68"/>
      <c r="L15" s="68"/>
      <c r="M15" s="70"/>
    </row>
    <row r="16" spans="1:16" ht="20.45" customHeight="1" x14ac:dyDescent="0.2">
      <c r="A16" s="58">
        <v>12</v>
      </c>
      <c r="B16" s="59" t="s">
        <v>13</v>
      </c>
      <c r="C16" s="60">
        <v>3131907685.3099999</v>
      </c>
      <c r="D16" s="60">
        <v>201922472.63</v>
      </c>
      <c r="E16" s="60">
        <v>203024930.47999999</v>
      </c>
      <c r="F16" s="60">
        <v>980421695.67999995</v>
      </c>
      <c r="G16" s="60">
        <f t="shared" si="0"/>
        <v>4517276784.1000004</v>
      </c>
      <c r="H16" s="60">
        <v>2305913904.4200001</v>
      </c>
      <c r="I16" s="40">
        <f t="shared" si="1"/>
        <v>6823190688.5200005</v>
      </c>
      <c r="J16" s="68"/>
      <c r="K16" s="68"/>
      <c r="L16" s="68"/>
      <c r="M16" s="70"/>
    </row>
    <row r="17" spans="1:13" ht="20.45" customHeight="1" x14ac:dyDescent="0.2">
      <c r="A17" s="58">
        <v>13</v>
      </c>
      <c r="B17" s="59" t="s">
        <v>14</v>
      </c>
      <c r="C17" s="60">
        <v>816183597.07000005</v>
      </c>
      <c r="D17" s="60">
        <v>68538923</v>
      </c>
      <c r="E17" s="60">
        <v>33987774.950000003</v>
      </c>
      <c r="F17" s="60">
        <v>2093829762.75</v>
      </c>
      <c r="G17" s="60">
        <f t="shared" si="0"/>
        <v>3012540057.77</v>
      </c>
      <c r="H17" s="60">
        <v>238373509.19999999</v>
      </c>
      <c r="I17" s="40">
        <f t="shared" si="1"/>
        <v>3250913566.9699998</v>
      </c>
      <c r="J17" s="68"/>
      <c r="K17" s="68"/>
      <c r="L17" s="68"/>
      <c r="M17" s="70"/>
    </row>
    <row r="18" spans="1:13" ht="20.45" customHeight="1" x14ac:dyDescent="0.2">
      <c r="A18" s="58">
        <v>14</v>
      </c>
      <c r="B18" s="59" t="s">
        <v>15</v>
      </c>
      <c r="C18" s="60">
        <v>2082253568</v>
      </c>
      <c r="D18" s="60">
        <v>25607383</v>
      </c>
      <c r="E18" s="60">
        <v>228382610</v>
      </c>
      <c r="F18" s="60">
        <v>417025186</v>
      </c>
      <c r="G18" s="60">
        <f t="shared" si="0"/>
        <v>2753268747</v>
      </c>
      <c r="H18" s="60">
        <v>1431402776</v>
      </c>
      <c r="I18" s="40">
        <f t="shared" si="1"/>
        <v>4184671523</v>
      </c>
      <c r="J18" s="68"/>
      <c r="K18" s="68"/>
      <c r="L18" s="68"/>
      <c r="M18" s="70"/>
    </row>
    <row r="19" spans="1:13" ht="20.45" customHeight="1" x14ac:dyDescent="0.2">
      <c r="A19" s="58">
        <v>15</v>
      </c>
      <c r="B19" s="59" t="s">
        <v>16</v>
      </c>
      <c r="C19" s="61">
        <v>795582542.96000004</v>
      </c>
      <c r="D19" s="61">
        <v>1018839.42</v>
      </c>
      <c r="E19" s="61">
        <v>22782875</v>
      </c>
      <c r="F19" s="61">
        <v>1273323835.3900001</v>
      </c>
      <c r="G19" s="60">
        <f t="shared" si="0"/>
        <v>2092708092.77</v>
      </c>
      <c r="H19" s="61">
        <v>60109483.270000003</v>
      </c>
      <c r="I19" s="40">
        <f t="shared" si="1"/>
        <v>2152817576.04</v>
      </c>
      <c r="J19" s="68"/>
      <c r="K19" s="68"/>
      <c r="L19" s="68"/>
      <c r="M19" s="70"/>
    </row>
    <row r="20" spans="1:13" ht="20.45" customHeight="1" x14ac:dyDescent="0.2">
      <c r="A20" s="58">
        <v>16</v>
      </c>
      <c r="B20" s="59" t="s">
        <v>17</v>
      </c>
      <c r="C20" s="60">
        <v>1613423398.8</v>
      </c>
      <c r="D20" s="60">
        <v>302836486</v>
      </c>
      <c r="E20" s="60">
        <v>80755831.560000002</v>
      </c>
      <c r="F20" s="60">
        <v>270328322.10000002</v>
      </c>
      <c r="G20" s="60">
        <f t="shared" si="0"/>
        <v>2267344038.46</v>
      </c>
      <c r="H20" s="60">
        <v>289213783.92000002</v>
      </c>
      <c r="I20" s="40">
        <f t="shared" si="1"/>
        <v>2556557822.3800001</v>
      </c>
      <c r="J20" s="68"/>
      <c r="K20" s="68"/>
      <c r="L20" s="68"/>
      <c r="M20" s="70"/>
    </row>
    <row r="21" spans="1:13" ht="20.45" customHeight="1" x14ac:dyDescent="0.2">
      <c r="A21" s="58">
        <v>17</v>
      </c>
      <c r="B21" s="59" t="s">
        <v>18</v>
      </c>
      <c r="C21" s="60">
        <v>1406979784.1099999</v>
      </c>
      <c r="D21" s="60">
        <v>300440377.81</v>
      </c>
      <c r="E21" s="60">
        <v>132884980.90000001</v>
      </c>
      <c r="F21" s="60">
        <v>1307957236.7</v>
      </c>
      <c r="G21" s="60">
        <f t="shared" si="0"/>
        <v>3148262379.52</v>
      </c>
      <c r="H21" s="60">
        <v>540625083.80000007</v>
      </c>
      <c r="I21" s="40">
        <f t="shared" si="1"/>
        <v>3688887463.3200002</v>
      </c>
      <c r="J21" s="68"/>
      <c r="K21" s="68"/>
      <c r="L21" s="68"/>
      <c r="M21" s="70"/>
    </row>
    <row r="22" spans="1:13" ht="20.45" customHeight="1" x14ac:dyDescent="0.2">
      <c r="A22" s="58">
        <v>18</v>
      </c>
      <c r="B22" s="59" t="s">
        <v>19</v>
      </c>
      <c r="C22" s="62">
        <v>2930453546.6300001</v>
      </c>
      <c r="D22" s="62">
        <v>26131319.370000001</v>
      </c>
      <c r="E22" s="61">
        <v>128944895</v>
      </c>
      <c r="F22" s="61">
        <v>521655232.17000002</v>
      </c>
      <c r="G22" s="60">
        <f t="shared" si="0"/>
        <v>3607184993.1700001</v>
      </c>
      <c r="H22" s="61">
        <v>2676963249.2399998</v>
      </c>
      <c r="I22" s="40">
        <f t="shared" si="1"/>
        <v>6284148242.4099998</v>
      </c>
      <c r="J22" s="68"/>
      <c r="K22" s="68"/>
      <c r="L22" s="68"/>
      <c r="M22" s="70"/>
    </row>
    <row r="23" spans="1:13" ht="20.45" customHeight="1" x14ac:dyDescent="0.2">
      <c r="A23" s="58">
        <v>19</v>
      </c>
      <c r="B23" s="59" t="s">
        <v>20</v>
      </c>
      <c r="C23" s="63">
        <v>3424448578.6100001</v>
      </c>
      <c r="D23" s="63">
        <v>59857047.270000003</v>
      </c>
      <c r="E23" s="63">
        <v>138818424.28999999</v>
      </c>
      <c r="F23" s="63">
        <v>536802631.24000001</v>
      </c>
      <c r="G23" s="60">
        <f t="shared" si="0"/>
        <v>4159926681.4099998</v>
      </c>
      <c r="H23" s="63">
        <v>3080858638.6700001</v>
      </c>
      <c r="I23" s="40">
        <f t="shared" si="1"/>
        <v>7240785320.0799999</v>
      </c>
      <c r="J23" s="68"/>
      <c r="K23" s="68"/>
      <c r="L23" s="68"/>
      <c r="M23" s="70"/>
    </row>
    <row r="24" spans="1:13" ht="20.45" customHeight="1" x14ac:dyDescent="0.2">
      <c r="A24" s="58">
        <v>20</v>
      </c>
      <c r="B24" s="59" t="s">
        <v>21</v>
      </c>
      <c r="C24" s="62">
        <v>1556423705</v>
      </c>
      <c r="D24" s="62">
        <v>45729815</v>
      </c>
      <c r="E24" s="61">
        <v>27492622</v>
      </c>
      <c r="F24" s="61">
        <v>75374520</v>
      </c>
      <c r="G24" s="60">
        <f t="shared" si="0"/>
        <v>1705020662</v>
      </c>
      <c r="H24" s="61">
        <v>97455745</v>
      </c>
      <c r="I24" s="40">
        <f t="shared" si="1"/>
        <v>1802476407</v>
      </c>
      <c r="J24" s="68"/>
      <c r="K24" s="68"/>
      <c r="L24" s="68"/>
      <c r="M24" s="70"/>
    </row>
    <row r="25" spans="1:13" ht="20.45" customHeight="1" x14ac:dyDescent="0.2">
      <c r="A25" s="58">
        <v>21</v>
      </c>
      <c r="B25" s="59" t="s">
        <v>22</v>
      </c>
      <c r="C25" s="61">
        <v>793821573.13999999</v>
      </c>
      <c r="D25" s="61">
        <v>111296795.38</v>
      </c>
      <c r="E25" s="61">
        <v>4500000</v>
      </c>
      <c r="F25" s="61">
        <v>70253381.519999996</v>
      </c>
      <c r="G25" s="60">
        <f t="shared" si="0"/>
        <v>979871750.03999996</v>
      </c>
      <c r="H25" s="61">
        <v>224949073.18000001</v>
      </c>
      <c r="I25" s="40">
        <f t="shared" si="1"/>
        <v>1204820823.22</v>
      </c>
      <c r="J25" s="68"/>
      <c r="K25" s="68"/>
      <c r="L25" s="68"/>
      <c r="M25" s="70"/>
    </row>
    <row r="26" spans="1:13" ht="20.45" customHeight="1" x14ac:dyDescent="0.2">
      <c r="A26" s="58">
        <v>22</v>
      </c>
      <c r="B26" s="59" t="s">
        <v>23</v>
      </c>
      <c r="C26" s="60">
        <v>4714948044.5100002</v>
      </c>
      <c r="D26" s="60">
        <v>22820925.870000001</v>
      </c>
      <c r="E26" s="60">
        <v>102681300</v>
      </c>
      <c r="F26" s="60">
        <v>573430518.71000004</v>
      </c>
      <c r="G26" s="60">
        <f t="shared" si="0"/>
        <v>5413880789.0900002</v>
      </c>
      <c r="H26" s="60">
        <v>485148996.38</v>
      </c>
      <c r="I26" s="40">
        <f t="shared" si="1"/>
        <v>5899029785.4700003</v>
      </c>
      <c r="J26" s="68"/>
      <c r="K26" s="68"/>
      <c r="L26" s="68"/>
      <c r="M26" s="70"/>
    </row>
    <row r="27" spans="1:13" ht="20.45" customHeight="1" x14ac:dyDescent="0.2">
      <c r="A27" s="58">
        <v>23</v>
      </c>
      <c r="B27" s="59" t="s">
        <v>24</v>
      </c>
      <c r="C27" s="60">
        <v>1538875877.0799999</v>
      </c>
      <c r="D27" s="60">
        <v>269076302</v>
      </c>
      <c r="E27" s="60">
        <v>123984964.29000001</v>
      </c>
      <c r="F27" s="60">
        <v>57065335.140000001</v>
      </c>
      <c r="G27" s="60">
        <f t="shared" si="0"/>
        <v>1989002478.51</v>
      </c>
      <c r="H27" s="60">
        <v>5921421120.6000004</v>
      </c>
      <c r="I27" s="40">
        <f t="shared" si="1"/>
        <v>7910423599.1100006</v>
      </c>
      <c r="J27" s="68"/>
      <c r="K27" s="68"/>
      <c r="L27" s="68"/>
      <c r="M27" s="70"/>
    </row>
    <row r="28" spans="1:13" ht="20.45" customHeight="1" x14ac:dyDescent="0.2">
      <c r="A28" s="58">
        <v>24</v>
      </c>
      <c r="B28" s="59" t="s">
        <v>25</v>
      </c>
      <c r="C28" s="60">
        <v>60351831907.639999</v>
      </c>
      <c r="D28" s="60">
        <v>3184531676.6799998</v>
      </c>
      <c r="E28" s="60">
        <v>3016110202.0799999</v>
      </c>
      <c r="F28" s="60">
        <v>16294929287.49</v>
      </c>
      <c r="G28" s="60">
        <f t="shared" si="0"/>
        <v>82847403073.889999</v>
      </c>
      <c r="H28" s="60">
        <v>9085614655.2900009</v>
      </c>
      <c r="I28" s="40">
        <f t="shared" si="1"/>
        <v>91933017729.179993</v>
      </c>
      <c r="J28" s="68"/>
      <c r="K28" s="68"/>
      <c r="L28" s="68"/>
      <c r="M28" s="70"/>
    </row>
    <row r="29" spans="1:13" ht="20.45" customHeight="1" x14ac:dyDescent="0.2">
      <c r="A29" s="58">
        <v>25</v>
      </c>
      <c r="B29" s="59" t="s">
        <v>53</v>
      </c>
      <c r="C29" s="60">
        <v>1417735200.97</v>
      </c>
      <c r="D29" s="60">
        <v>12949425.65</v>
      </c>
      <c r="E29" s="60">
        <v>52439527.299999997</v>
      </c>
      <c r="F29" s="60">
        <v>63807814.359999999</v>
      </c>
      <c r="G29" s="60">
        <f t="shared" si="0"/>
        <v>1546931968.28</v>
      </c>
      <c r="H29" s="60">
        <v>1459932263.78</v>
      </c>
      <c r="I29" s="40">
        <f t="shared" si="1"/>
        <v>3006864232.0599999</v>
      </c>
      <c r="J29" s="68"/>
      <c r="K29" s="68"/>
      <c r="L29" s="68"/>
      <c r="M29" s="70"/>
    </row>
    <row r="30" spans="1:13" ht="20.45" customHeight="1" x14ac:dyDescent="0.2">
      <c r="A30" s="58">
        <v>26</v>
      </c>
      <c r="B30" s="59" t="s">
        <v>26</v>
      </c>
      <c r="C30" s="60">
        <v>1126360185.04</v>
      </c>
      <c r="D30" s="60">
        <v>47977760.049999997</v>
      </c>
      <c r="E30" s="60">
        <v>75941341</v>
      </c>
      <c r="F30" s="60">
        <v>769888412.69000006</v>
      </c>
      <c r="G30" s="60">
        <f t="shared" si="0"/>
        <v>2020167698.78</v>
      </c>
      <c r="H30" s="60">
        <v>119875549.59</v>
      </c>
      <c r="I30" s="40">
        <f t="shared" si="1"/>
        <v>2140043248.3699999</v>
      </c>
      <c r="J30" s="68"/>
      <c r="K30" s="68"/>
      <c r="L30" s="68"/>
      <c r="M30" s="70"/>
    </row>
    <row r="31" spans="1:13" ht="20.45" customHeight="1" x14ac:dyDescent="0.2">
      <c r="A31" s="58">
        <v>27</v>
      </c>
      <c r="B31" s="59" t="s">
        <v>27</v>
      </c>
      <c r="C31" s="60">
        <v>6183290335.5700006</v>
      </c>
      <c r="D31" s="60">
        <v>750047222.00999999</v>
      </c>
      <c r="E31" s="60">
        <v>237107137.80000001</v>
      </c>
      <c r="F31" s="60">
        <v>10459700805.469999</v>
      </c>
      <c r="G31" s="60">
        <f t="shared" si="0"/>
        <v>17630145500.849998</v>
      </c>
      <c r="H31" s="60">
        <v>5656348797.7299995</v>
      </c>
      <c r="I31" s="40">
        <f t="shared" si="1"/>
        <v>23286494298.579998</v>
      </c>
      <c r="J31" s="68"/>
      <c r="K31" s="68"/>
      <c r="L31" s="68"/>
      <c r="M31" s="70"/>
    </row>
    <row r="32" spans="1:13" ht="20.45" customHeight="1" x14ac:dyDescent="0.2">
      <c r="A32" s="58">
        <v>28</v>
      </c>
      <c r="B32" s="59" t="s">
        <v>28</v>
      </c>
      <c r="C32" s="60">
        <v>2430525487.6500001</v>
      </c>
      <c r="D32" s="60">
        <v>106273111.47999999</v>
      </c>
      <c r="E32" s="60">
        <v>232435825.93000013</v>
      </c>
      <c r="F32" s="60">
        <v>1593710196.4000001</v>
      </c>
      <c r="G32" s="60">
        <f t="shared" si="0"/>
        <v>4362944621.460001</v>
      </c>
      <c r="H32" s="60">
        <v>1171772395.3299999</v>
      </c>
      <c r="I32" s="40">
        <f t="shared" si="1"/>
        <v>5534717016.7900009</v>
      </c>
      <c r="J32" s="68"/>
      <c r="K32" s="68"/>
      <c r="L32" s="68"/>
      <c r="M32" s="70"/>
    </row>
    <row r="33" spans="1:13" ht="20.45" customHeight="1" x14ac:dyDescent="0.2">
      <c r="A33" s="58">
        <v>29</v>
      </c>
      <c r="B33" s="59" t="s">
        <v>29</v>
      </c>
      <c r="C33" s="61">
        <v>1289597693.9000001</v>
      </c>
      <c r="D33" s="61">
        <v>192501528.72</v>
      </c>
      <c r="E33" s="61">
        <v>38721829.240000002</v>
      </c>
      <c r="F33" s="61">
        <v>84968027.800000012</v>
      </c>
      <c r="G33" s="60">
        <f t="shared" si="0"/>
        <v>1605789079.6600001</v>
      </c>
      <c r="H33" s="61">
        <v>2124942690.78</v>
      </c>
      <c r="I33" s="40">
        <f t="shared" si="1"/>
        <v>3730731770.4400001</v>
      </c>
      <c r="J33" s="68"/>
      <c r="K33" s="68"/>
      <c r="L33" s="68"/>
      <c r="M33" s="70"/>
    </row>
    <row r="34" spans="1:13" ht="20.45" customHeight="1" x14ac:dyDescent="0.2">
      <c r="A34" s="58">
        <v>30</v>
      </c>
      <c r="B34" s="59" t="s">
        <v>30</v>
      </c>
      <c r="C34" s="60">
        <v>3865623087.6300001</v>
      </c>
      <c r="D34" s="60">
        <v>144347347.15000001</v>
      </c>
      <c r="E34" s="60">
        <v>243713725.84999999</v>
      </c>
      <c r="F34" s="60">
        <v>610935368.25999999</v>
      </c>
      <c r="G34" s="60">
        <f t="shared" si="0"/>
        <v>4864619528.8900003</v>
      </c>
      <c r="H34" s="60">
        <v>1079049014.1300001</v>
      </c>
      <c r="I34" s="40">
        <f t="shared" si="1"/>
        <v>5943668543.0200005</v>
      </c>
      <c r="J34" s="68"/>
      <c r="K34" s="68"/>
      <c r="L34" s="68"/>
      <c r="M34" s="70"/>
    </row>
    <row r="35" spans="1:13" ht="20.45" customHeight="1" x14ac:dyDescent="0.2">
      <c r="A35" s="58">
        <v>31</v>
      </c>
      <c r="B35" s="59" t="s">
        <v>31</v>
      </c>
      <c r="C35" s="60">
        <v>1752866750.75</v>
      </c>
      <c r="D35" s="60">
        <v>13400613.869999999</v>
      </c>
      <c r="E35" s="60">
        <v>117335050</v>
      </c>
      <c r="F35" s="60">
        <v>753121772.84000003</v>
      </c>
      <c r="G35" s="60">
        <f t="shared" si="0"/>
        <v>2636724187.46</v>
      </c>
      <c r="H35" s="60">
        <v>733577992.92999995</v>
      </c>
      <c r="I35" s="40">
        <f t="shared" si="1"/>
        <v>3370302180.3899999</v>
      </c>
      <c r="J35" s="68"/>
      <c r="K35" s="68"/>
      <c r="L35" s="68"/>
      <c r="M35" s="70"/>
    </row>
    <row r="36" spans="1:13" ht="20.45" customHeight="1" x14ac:dyDescent="0.2">
      <c r="A36" s="58">
        <v>32</v>
      </c>
      <c r="B36" s="59" t="s">
        <v>32</v>
      </c>
      <c r="C36" s="60">
        <v>22534835319.650002</v>
      </c>
      <c r="D36" s="60">
        <v>741988044.35000002</v>
      </c>
      <c r="E36" s="60">
        <v>1100367075</v>
      </c>
      <c r="F36" s="60">
        <v>5360229876.0600004</v>
      </c>
      <c r="G36" s="60">
        <f t="shared" si="0"/>
        <v>29737420315.060001</v>
      </c>
      <c r="H36" s="60">
        <v>1314112363.21</v>
      </c>
      <c r="I36" s="40">
        <f t="shared" si="1"/>
        <v>31051532678.27</v>
      </c>
      <c r="J36" s="68"/>
      <c r="K36" s="68"/>
      <c r="L36" s="68"/>
      <c r="M36" s="70"/>
    </row>
    <row r="37" spans="1:13" ht="20.45" customHeight="1" x14ac:dyDescent="0.2">
      <c r="A37" s="58">
        <v>33</v>
      </c>
      <c r="B37" s="59" t="s">
        <v>33</v>
      </c>
      <c r="C37" s="60">
        <v>1389668594.5099998</v>
      </c>
      <c r="D37" s="60">
        <v>11537600</v>
      </c>
      <c r="E37" s="60">
        <v>24711557</v>
      </c>
      <c r="F37" s="60">
        <v>339786597.31999969</v>
      </c>
      <c r="G37" s="60">
        <f t="shared" si="0"/>
        <v>1765704348.8299994</v>
      </c>
      <c r="H37" s="60">
        <v>513150437.97000003</v>
      </c>
      <c r="I37" s="40">
        <f t="shared" si="1"/>
        <v>2278854786.7999992</v>
      </c>
      <c r="J37" s="68"/>
      <c r="K37" s="68"/>
      <c r="L37" s="68"/>
      <c r="M37" s="70"/>
    </row>
    <row r="38" spans="1:13" ht="20.45" customHeight="1" x14ac:dyDescent="0.2">
      <c r="A38" s="58">
        <v>34</v>
      </c>
      <c r="B38" s="59" t="s">
        <v>34</v>
      </c>
      <c r="C38" s="60">
        <v>608967058.20000005</v>
      </c>
      <c r="D38" s="60">
        <v>50802622.060000002</v>
      </c>
      <c r="E38" s="60">
        <v>28730000</v>
      </c>
      <c r="F38" s="60">
        <v>13212292.199999999</v>
      </c>
      <c r="G38" s="60">
        <f t="shared" si="0"/>
        <v>701711972.46000004</v>
      </c>
      <c r="H38" s="60">
        <v>748276538.38999999</v>
      </c>
      <c r="I38" s="40">
        <f t="shared" si="1"/>
        <v>1449988510.8499999</v>
      </c>
      <c r="J38" s="68"/>
      <c r="K38" s="68"/>
      <c r="L38" s="68"/>
      <c r="M38" s="70"/>
    </row>
    <row r="39" spans="1:13" ht="20.45" customHeight="1" x14ac:dyDescent="0.2">
      <c r="A39" s="58">
        <v>35</v>
      </c>
      <c r="B39" s="59" t="s">
        <v>35</v>
      </c>
      <c r="C39" s="60">
        <v>738606243.02999997</v>
      </c>
      <c r="D39" s="60">
        <v>1285871.05</v>
      </c>
      <c r="E39" s="60">
        <v>17427375</v>
      </c>
      <c r="F39" s="60">
        <v>146313880.15000001</v>
      </c>
      <c r="G39" s="60">
        <f t="shared" si="0"/>
        <v>903633369.2299999</v>
      </c>
      <c r="H39" s="60">
        <v>233341832.36000001</v>
      </c>
      <c r="I39" s="40">
        <f t="shared" si="1"/>
        <v>1136975201.5899999</v>
      </c>
      <c r="J39" s="68"/>
      <c r="K39" s="68"/>
      <c r="L39" s="68"/>
      <c r="M39" s="70"/>
    </row>
    <row r="40" spans="1:13" ht="20.45" customHeight="1" x14ac:dyDescent="0.2">
      <c r="A40" s="58">
        <v>36</v>
      </c>
      <c r="B40" s="59" t="s">
        <v>36</v>
      </c>
      <c r="C40" s="60">
        <v>1205792506.9799995</v>
      </c>
      <c r="D40" s="60">
        <v>535150534.16999984</v>
      </c>
      <c r="E40" s="60">
        <v>717200000</v>
      </c>
      <c r="F40" s="60">
        <v>512848695.69999981</v>
      </c>
      <c r="G40" s="60">
        <f t="shared" si="0"/>
        <v>2970991736.8499994</v>
      </c>
      <c r="H40" s="60">
        <v>411905947.01999998</v>
      </c>
      <c r="I40" s="40">
        <f t="shared" si="1"/>
        <v>3382897683.8699994</v>
      </c>
      <c r="J40" s="68"/>
      <c r="K40" s="68"/>
      <c r="L40" s="68"/>
      <c r="M40" s="70"/>
    </row>
    <row r="41" spans="1:13" ht="20.45" customHeight="1" x14ac:dyDescent="0.2">
      <c r="A41" s="58">
        <v>37</v>
      </c>
      <c r="B41" s="59" t="s">
        <v>37</v>
      </c>
      <c r="C41" s="60">
        <v>14992874352.100002</v>
      </c>
      <c r="D41" s="60">
        <v>729761114.59000003</v>
      </c>
      <c r="E41" s="61">
        <v>0</v>
      </c>
      <c r="F41" s="60">
        <v>1429336427.1900001</v>
      </c>
      <c r="G41" s="60">
        <f t="shared" si="0"/>
        <v>17151971893.880003</v>
      </c>
      <c r="H41" s="61">
        <v>0</v>
      </c>
      <c r="I41" s="40">
        <f t="shared" si="1"/>
        <v>17151971893.880003</v>
      </c>
      <c r="J41" s="68"/>
      <c r="K41" s="68"/>
      <c r="L41" s="68"/>
      <c r="M41" s="70"/>
    </row>
    <row r="42" spans="1:13" s="57" customFormat="1" ht="20.45" customHeight="1" x14ac:dyDescent="0.25">
      <c r="A42" s="64"/>
      <c r="B42" s="65" t="s">
        <v>1</v>
      </c>
      <c r="C42" s="65">
        <v>174128241299.64005</v>
      </c>
      <c r="D42" s="65">
        <v>8952023127.1000004</v>
      </c>
      <c r="E42" s="65">
        <v>8371670761.2700005</v>
      </c>
      <c r="F42" s="137">
        <f>SUM(F5:F41)</f>
        <v>52881948838.019997</v>
      </c>
      <c r="G42" s="137">
        <f>SUM(G5:G41)</f>
        <v>244333884026.02997</v>
      </c>
      <c r="H42" s="65">
        <v>49776474302.539993</v>
      </c>
      <c r="I42" s="137">
        <f>SUM(I5:I41)</f>
        <v>294110358328.56995</v>
      </c>
      <c r="J42" s="68"/>
      <c r="K42" s="68"/>
      <c r="L42" s="68"/>
      <c r="M42" s="70"/>
    </row>
    <row r="43" spans="1:13" s="57" customFormat="1" ht="20.45" customHeight="1" x14ac:dyDescent="0.2">
      <c r="B43" s="66"/>
      <c r="C43" s="66"/>
      <c r="D43" s="66"/>
      <c r="E43" s="66"/>
      <c r="F43" s="66"/>
      <c r="G43" s="66"/>
      <c r="H43" s="66"/>
      <c r="I43" s="66"/>
    </row>
    <row r="44" spans="1:13" s="57" customFormat="1" ht="20.45" customHeight="1" x14ac:dyDescent="0.2">
      <c r="B44" s="66"/>
      <c r="C44" s="66"/>
      <c r="D44" s="66"/>
      <c r="E44" s="66"/>
      <c r="F44" s="66"/>
      <c r="G44" s="66"/>
      <c r="H44" s="66"/>
      <c r="I44" s="66"/>
    </row>
    <row r="45" spans="1:13" s="57" customFormat="1" ht="20.45" customHeight="1" x14ac:dyDescent="0.2">
      <c r="B45" s="66"/>
      <c r="C45" s="66"/>
      <c r="D45" s="66"/>
      <c r="E45" s="66"/>
      <c r="F45" s="66"/>
      <c r="G45" s="66"/>
      <c r="H45" s="66"/>
      <c r="I45" s="66"/>
    </row>
    <row r="46" spans="1:13" s="57" customFormat="1" ht="20.45" customHeight="1" x14ac:dyDescent="0.2">
      <c r="B46" s="66"/>
      <c r="C46" s="66"/>
      <c r="D46" s="66"/>
      <c r="E46" s="66"/>
      <c r="F46" s="66"/>
      <c r="G46" s="66"/>
      <c r="H46" s="66"/>
      <c r="I46" s="66"/>
    </row>
    <row r="47" spans="1:13" s="57" customFormat="1" ht="20.45" customHeight="1" x14ac:dyDescent="0.2">
      <c r="B47" s="66"/>
      <c r="C47" s="66"/>
      <c r="D47" s="66"/>
      <c r="E47" s="66"/>
      <c r="F47" s="66"/>
      <c r="G47" s="66"/>
      <c r="H47" s="66"/>
      <c r="I47" s="66"/>
    </row>
    <row r="48" spans="1:13" s="57" customFormat="1" ht="20.45" customHeight="1" x14ac:dyDescent="0.2">
      <c r="B48" s="66"/>
      <c r="C48" s="66"/>
      <c r="D48" s="66"/>
      <c r="E48" s="66"/>
      <c r="F48" s="66"/>
      <c r="G48" s="66"/>
      <c r="H48" s="66"/>
      <c r="I48" s="66"/>
    </row>
    <row r="49" s="57" customFormat="1" ht="20.45" customHeight="1" x14ac:dyDescent="0.2"/>
    <row r="88" spans="9:9" s="57" customFormat="1" ht="20.45" customHeight="1" x14ac:dyDescent="0.2"/>
    <row r="90" spans="9:9" ht="20.45" customHeight="1" x14ac:dyDescent="0.2">
      <c r="I90" s="67">
        <v>1332127322830.613</v>
      </c>
    </row>
  </sheetData>
  <mergeCells count="1">
    <mergeCell ref="A3:I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2" orientation="landscape" r:id="rId1"/>
  <rowBreaks count="1" manualBreakCount="1">
    <brk id="43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7DE3-8E4B-4373-8550-2C7499713181}">
  <sheetPr>
    <tabColor theme="0" tint="-0.14999847407452621"/>
  </sheetPr>
  <dimension ref="A1:G42"/>
  <sheetViews>
    <sheetView tabSelected="1" zoomScale="80" zoomScaleNormal="80" workbookViewId="0">
      <selection activeCell="J39" sqref="J39"/>
    </sheetView>
  </sheetViews>
  <sheetFormatPr defaultColWidth="8.85546875" defaultRowHeight="12.75" x14ac:dyDescent="0.2"/>
  <cols>
    <col min="1" max="1" width="22.85546875" style="17" customWidth="1"/>
    <col min="2" max="3" width="28.5703125" style="19" bestFit="1" customWidth="1"/>
    <col min="4" max="4" width="28.5703125" style="18" bestFit="1" customWidth="1"/>
    <col min="5" max="5" width="28.5703125" style="19" bestFit="1" customWidth="1"/>
    <col min="6" max="6" width="31" style="19" bestFit="1" customWidth="1"/>
    <col min="7" max="16384" width="8.85546875" style="18"/>
  </cols>
  <sheetData>
    <row r="1" spans="1:7" s="16" customFormat="1" ht="30" customHeight="1" x14ac:dyDescent="0.25">
      <c r="A1" s="148" t="s">
        <v>56</v>
      </c>
      <c r="B1" s="148"/>
      <c r="C1" s="148"/>
      <c r="D1" s="148"/>
      <c r="E1" s="148"/>
      <c r="F1" s="148"/>
    </row>
    <row r="2" spans="1:7" s="2" customFormat="1" ht="15" x14ac:dyDescent="0.25">
      <c r="A2" s="28" t="s">
        <v>47</v>
      </c>
      <c r="B2" s="29" t="s">
        <v>48</v>
      </c>
      <c r="C2" s="29" t="s">
        <v>49</v>
      </c>
      <c r="D2" s="27" t="s">
        <v>50</v>
      </c>
      <c r="E2" s="29" t="s">
        <v>51</v>
      </c>
      <c r="F2" s="30" t="s">
        <v>52</v>
      </c>
    </row>
    <row r="3" spans="1:7" x14ac:dyDescent="0.2">
      <c r="A3" s="20" t="s">
        <v>2</v>
      </c>
      <c r="B3" s="8">
        <v>3381405773.46</v>
      </c>
      <c r="C3" s="8">
        <v>3595598485.6099997</v>
      </c>
      <c r="D3" s="8">
        <v>3030430890.3000002</v>
      </c>
      <c r="E3" s="8">
        <v>4827469298.1200008</v>
      </c>
      <c r="F3" s="21">
        <f t="shared" ref="F3:F38" si="0">SUM(B3:E3)</f>
        <v>14834904447.49</v>
      </c>
      <c r="G3" s="8" t="s">
        <v>2</v>
      </c>
    </row>
    <row r="4" spans="1:7" x14ac:dyDescent="0.2">
      <c r="A4" s="20" t="s">
        <v>3</v>
      </c>
      <c r="B4" s="8">
        <v>1399656160.1600001</v>
      </c>
      <c r="C4" s="8">
        <v>1776834470.0600004</v>
      </c>
      <c r="D4" s="8">
        <v>1375273320.45</v>
      </c>
      <c r="E4" s="8">
        <v>1653112714.95</v>
      </c>
      <c r="F4" s="21">
        <f t="shared" si="0"/>
        <v>6204876665.6199999</v>
      </c>
      <c r="G4" s="8" t="s">
        <v>3</v>
      </c>
    </row>
    <row r="5" spans="1:7" x14ac:dyDescent="0.2">
      <c r="A5" s="20" t="s">
        <v>4</v>
      </c>
      <c r="B5" s="8">
        <v>6855267611.1299992</v>
      </c>
      <c r="C5" s="8">
        <v>4977247121.0599995</v>
      </c>
      <c r="D5" s="8">
        <v>6705753013.329999</v>
      </c>
      <c r="E5" s="8">
        <v>5672542357.2000008</v>
      </c>
      <c r="F5" s="21">
        <f t="shared" si="0"/>
        <v>24210810102.719997</v>
      </c>
      <c r="G5" s="8" t="s">
        <v>4</v>
      </c>
    </row>
    <row r="6" spans="1:7" x14ac:dyDescent="0.2">
      <c r="A6" s="20" t="s">
        <v>5</v>
      </c>
      <c r="B6" s="8">
        <v>3645115621.4900002</v>
      </c>
      <c r="C6" s="8">
        <v>3422277924.4699998</v>
      </c>
      <c r="D6" s="8">
        <v>4100593261.9799995</v>
      </c>
      <c r="E6" s="8">
        <v>8137280839</v>
      </c>
      <c r="F6" s="21">
        <f t="shared" si="0"/>
        <v>19305267646.939999</v>
      </c>
      <c r="G6" s="10" t="s">
        <v>5</v>
      </c>
    </row>
    <row r="7" spans="1:7" x14ac:dyDescent="0.2">
      <c r="A7" s="20" t="s">
        <v>6</v>
      </c>
      <c r="B7" s="8">
        <v>2050106131.8399999</v>
      </c>
      <c r="C7" s="8">
        <v>2556334669.2799997</v>
      </c>
      <c r="D7" s="8">
        <v>2436811723.0299997</v>
      </c>
      <c r="E7" s="22">
        <v>2647579653.4299998</v>
      </c>
      <c r="F7" s="21">
        <f t="shared" si="0"/>
        <v>9690832177.5799999</v>
      </c>
      <c r="G7" s="8" t="s">
        <v>6</v>
      </c>
    </row>
    <row r="8" spans="1:7" x14ac:dyDescent="0.2">
      <c r="A8" s="20" t="s">
        <v>7</v>
      </c>
      <c r="B8" s="8">
        <v>4083007547.77</v>
      </c>
      <c r="C8" s="8">
        <v>2791232271.8599997</v>
      </c>
      <c r="D8" s="8">
        <v>3198838206.7600002</v>
      </c>
      <c r="E8" s="22">
        <v>3563467690.3899999</v>
      </c>
      <c r="F8" s="21">
        <f t="shared" si="0"/>
        <v>13636545716.779999</v>
      </c>
      <c r="G8" s="8" t="s">
        <v>7</v>
      </c>
    </row>
    <row r="9" spans="1:7" x14ac:dyDescent="0.2">
      <c r="A9" s="20" t="s">
        <v>8</v>
      </c>
      <c r="B9" s="8">
        <v>2737672598.7399998</v>
      </c>
      <c r="C9" s="8">
        <v>3326033449.0500002</v>
      </c>
      <c r="D9" s="8">
        <v>2324630945.4699998</v>
      </c>
      <c r="E9" s="22">
        <v>2827145731.9000001</v>
      </c>
      <c r="F9" s="21">
        <f t="shared" si="0"/>
        <v>11215482725.16</v>
      </c>
      <c r="G9" s="8" t="s">
        <v>8</v>
      </c>
    </row>
    <row r="10" spans="1:7" x14ac:dyDescent="0.2">
      <c r="A10" s="20" t="s">
        <v>9</v>
      </c>
      <c r="B10" s="8">
        <v>1499060122.5</v>
      </c>
      <c r="C10" s="8">
        <v>1561598789.73</v>
      </c>
      <c r="D10" s="8">
        <v>1570198517</v>
      </c>
      <c r="E10" s="22">
        <v>1893443474.8299999</v>
      </c>
      <c r="F10" s="21">
        <f t="shared" si="0"/>
        <v>6524300904.0599995</v>
      </c>
      <c r="G10" s="8" t="s">
        <v>9</v>
      </c>
    </row>
    <row r="11" spans="1:7" x14ac:dyDescent="0.2">
      <c r="A11" s="20" t="s">
        <v>10</v>
      </c>
      <c r="B11" s="8">
        <v>3763830682.5299997</v>
      </c>
      <c r="C11" s="8">
        <v>5993972546.5</v>
      </c>
      <c r="D11" s="8">
        <v>3218254451.3500004</v>
      </c>
      <c r="E11" s="22">
        <v>4576055256.7099991</v>
      </c>
      <c r="F11" s="21">
        <f t="shared" si="0"/>
        <v>17552112937.089996</v>
      </c>
      <c r="G11" s="8" t="s">
        <v>10</v>
      </c>
    </row>
    <row r="12" spans="1:7" x14ac:dyDescent="0.2">
      <c r="A12" s="20" t="s">
        <v>11</v>
      </c>
      <c r="B12" s="8">
        <v>16343107878.09</v>
      </c>
      <c r="C12" s="8">
        <v>13454284995.719997</v>
      </c>
      <c r="D12" s="8">
        <v>13147112578.300001</v>
      </c>
      <c r="E12" s="22">
        <v>15495093220.200001</v>
      </c>
      <c r="F12" s="21">
        <f t="shared" si="0"/>
        <v>58439598672.309998</v>
      </c>
      <c r="G12" s="8" t="s">
        <v>11</v>
      </c>
    </row>
    <row r="13" spans="1:7" x14ac:dyDescent="0.2">
      <c r="A13" s="20" t="s">
        <v>12</v>
      </c>
      <c r="B13" s="8">
        <v>1541367369.2900002</v>
      </c>
      <c r="C13" s="8">
        <v>1504987769.2</v>
      </c>
      <c r="D13" s="8">
        <v>1320081796.3700001</v>
      </c>
      <c r="E13" s="22">
        <v>1778150130.79</v>
      </c>
      <c r="F13" s="21">
        <f t="shared" si="0"/>
        <v>6144587065.6500006</v>
      </c>
      <c r="G13" s="22" t="s">
        <v>12</v>
      </c>
    </row>
    <row r="14" spans="1:7" x14ac:dyDescent="0.2">
      <c r="A14" s="20" t="s">
        <v>13</v>
      </c>
      <c r="B14" s="8">
        <v>7362135105.3299999</v>
      </c>
      <c r="C14" s="8">
        <v>6446548343.9499998</v>
      </c>
      <c r="D14" s="8">
        <v>7065291160.1999998</v>
      </c>
      <c r="E14" s="22">
        <v>7551522232.75</v>
      </c>
      <c r="F14" s="21">
        <f t="shared" si="0"/>
        <v>28425496842.23</v>
      </c>
      <c r="G14" s="8" t="s">
        <v>13</v>
      </c>
    </row>
    <row r="15" spans="1:7" x14ac:dyDescent="0.2">
      <c r="A15" s="20" t="s">
        <v>14</v>
      </c>
      <c r="B15" s="8">
        <v>1501600288.8999999</v>
      </c>
      <c r="C15" s="8">
        <v>1243343208.9699998</v>
      </c>
      <c r="D15" s="8">
        <v>1226709405.75</v>
      </c>
      <c r="E15" s="22">
        <v>2493721347.0300002</v>
      </c>
      <c r="F15" s="21">
        <f t="shared" si="0"/>
        <v>6465374250.6499996</v>
      </c>
      <c r="G15" s="8" t="s">
        <v>14</v>
      </c>
    </row>
    <row r="16" spans="1:7" x14ac:dyDescent="0.2">
      <c r="A16" s="20" t="s">
        <v>15</v>
      </c>
      <c r="B16" s="8">
        <v>8728877176</v>
      </c>
      <c r="C16" s="8">
        <v>3569520979</v>
      </c>
      <c r="D16" s="8">
        <v>4145288837</v>
      </c>
      <c r="E16" s="22">
        <v>5702250224</v>
      </c>
      <c r="F16" s="21">
        <f t="shared" si="0"/>
        <v>22145937216</v>
      </c>
      <c r="G16" s="8" t="s">
        <v>15</v>
      </c>
    </row>
    <row r="17" spans="1:7" x14ac:dyDescent="0.2">
      <c r="A17" s="20" t="s">
        <v>16</v>
      </c>
      <c r="B17" s="8">
        <v>1103922873.0799999</v>
      </c>
      <c r="C17" s="8">
        <v>1290819099.3299999</v>
      </c>
      <c r="D17" s="8">
        <v>1263807376.28</v>
      </c>
      <c r="E17" s="22">
        <v>3685000272.8400002</v>
      </c>
      <c r="F17" s="21">
        <f t="shared" si="0"/>
        <v>7343549621.5299997</v>
      </c>
      <c r="G17" s="8" t="s">
        <v>16</v>
      </c>
    </row>
    <row r="18" spans="1:7" x14ac:dyDescent="0.2">
      <c r="A18" s="20" t="s">
        <v>17</v>
      </c>
      <c r="B18" s="8">
        <v>3592852650.1999998</v>
      </c>
      <c r="C18" s="8">
        <v>3419328542.0700002</v>
      </c>
      <c r="D18" s="8">
        <v>4475133205.4499998</v>
      </c>
      <c r="E18" s="22">
        <v>3396957412.5899997</v>
      </c>
      <c r="F18" s="21">
        <f t="shared" si="0"/>
        <v>14884271810.310001</v>
      </c>
      <c r="G18" s="8" t="s">
        <v>17</v>
      </c>
    </row>
    <row r="19" spans="1:7" x14ac:dyDescent="0.2">
      <c r="A19" s="20" t="s">
        <v>18</v>
      </c>
      <c r="B19" s="8">
        <v>2146456700.5700002</v>
      </c>
      <c r="C19" s="8">
        <v>2655293886.5799999</v>
      </c>
      <c r="D19" s="8">
        <v>2347712138.6300001</v>
      </c>
      <c r="E19" s="22">
        <v>2096788110.2500002</v>
      </c>
      <c r="F19" s="21">
        <f t="shared" si="0"/>
        <v>9246250836.0300007</v>
      </c>
      <c r="G19" s="8" t="s">
        <v>18</v>
      </c>
    </row>
    <row r="20" spans="1:7" x14ac:dyDescent="0.2">
      <c r="A20" s="20" t="s">
        <v>19</v>
      </c>
      <c r="B20" s="8">
        <v>8839906826.2900009</v>
      </c>
      <c r="C20" s="8">
        <v>7164587629.0900002</v>
      </c>
      <c r="D20" s="8">
        <v>5994244850.5599995</v>
      </c>
      <c r="E20" s="22">
        <v>7447647618.7999992</v>
      </c>
      <c r="F20" s="21">
        <f t="shared" si="0"/>
        <v>29446386924.740002</v>
      </c>
      <c r="G20" s="8" t="s">
        <v>19</v>
      </c>
    </row>
    <row r="21" spans="1:7" x14ac:dyDescent="0.2">
      <c r="A21" s="20" t="s">
        <v>20</v>
      </c>
      <c r="B21" s="8">
        <v>9292824304.6300011</v>
      </c>
      <c r="C21" s="8">
        <v>9261711800.2600002</v>
      </c>
      <c r="D21" s="8">
        <v>7090379424.1899996</v>
      </c>
      <c r="E21" s="22">
        <v>18462459755.169998</v>
      </c>
      <c r="F21" s="21">
        <f t="shared" si="0"/>
        <v>44107375284.25</v>
      </c>
      <c r="G21" s="8" t="s">
        <v>20</v>
      </c>
    </row>
    <row r="22" spans="1:7" x14ac:dyDescent="0.2">
      <c r="A22" s="20" t="s">
        <v>21</v>
      </c>
      <c r="B22" s="8">
        <v>1789685111</v>
      </c>
      <c r="C22" s="8">
        <v>1697153343</v>
      </c>
      <c r="D22" s="8">
        <v>1612747634</v>
      </c>
      <c r="E22" s="22">
        <v>1862284241</v>
      </c>
      <c r="F22" s="21">
        <f t="shared" si="0"/>
        <v>6961870329</v>
      </c>
      <c r="G22" s="8" t="s">
        <v>21</v>
      </c>
    </row>
    <row r="23" spans="1:7" x14ac:dyDescent="0.2">
      <c r="A23" s="20" t="s">
        <v>22</v>
      </c>
      <c r="B23" s="8">
        <v>1017839463.3499999</v>
      </c>
      <c r="C23" s="8">
        <v>1016412663.6899998</v>
      </c>
      <c r="D23" s="8">
        <v>1142753947.5899999</v>
      </c>
      <c r="E23" s="22">
        <v>1704954931.1500001</v>
      </c>
      <c r="F23" s="21">
        <f t="shared" si="0"/>
        <v>4881961005.7799997</v>
      </c>
      <c r="G23" s="8" t="s">
        <v>22</v>
      </c>
    </row>
    <row r="24" spans="1:7" x14ac:dyDescent="0.2">
      <c r="A24" s="20" t="s">
        <v>23</v>
      </c>
      <c r="B24" s="8">
        <v>2528461175.4099998</v>
      </c>
      <c r="C24" s="8">
        <v>2919134200.71</v>
      </c>
      <c r="D24" s="8">
        <v>2530079917.46</v>
      </c>
      <c r="E24" s="33">
        <v>3356438449.9699998</v>
      </c>
      <c r="F24" s="34">
        <f t="shared" si="0"/>
        <v>11334113743.549999</v>
      </c>
      <c r="G24" s="8" t="s">
        <v>23</v>
      </c>
    </row>
    <row r="25" spans="1:7" x14ac:dyDescent="0.2">
      <c r="A25" s="20" t="s">
        <v>24</v>
      </c>
      <c r="B25" s="8">
        <v>6389122276.6719999</v>
      </c>
      <c r="C25" s="8">
        <v>3654056177.0439997</v>
      </c>
      <c r="D25" s="8">
        <v>5969556705.1499996</v>
      </c>
      <c r="E25" s="22">
        <v>7034209136.7299995</v>
      </c>
      <c r="F25" s="21">
        <f t="shared" si="0"/>
        <v>23046944295.596001</v>
      </c>
      <c r="G25" s="8" t="s">
        <v>24</v>
      </c>
    </row>
    <row r="26" spans="1:7" x14ac:dyDescent="0.2">
      <c r="A26" s="20" t="s">
        <v>25</v>
      </c>
      <c r="B26" s="8">
        <v>96236288416.780014</v>
      </c>
      <c r="C26" s="8">
        <v>100158876856.91</v>
      </c>
      <c r="D26" s="8">
        <v>87063625667.809998</v>
      </c>
      <c r="E26" s="22">
        <v>98722757685.630005</v>
      </c>
      <c r="F26" s="21">
        <f t="shared" si="0"/>
        <v>382181548627.13</v>
      </c>
      <c r="G26" s="8" t="s">
        <v>25</v>
      </c>
    </row>
    <row r="27" spans="1:7" x14ac:dyDescent="0.2">
      <c r="A27" s="20" t="s">
        <v>53</v>
      </c>
      <c r="B27" s="8">
        <v>2439646825.9900002</v>
      </c>
      <c r="C27" s="8">
        <v>1366814370.5899999</v>
      </c>
      <c r="D27" s="8">
        <v>1591041429.22</v>
      </c>
      <c r="E27" s="22">
        <v>2169418031.1100001</v>
      </c>
      <c r="F27" s="21">
        <f t="shared" si="0"/>
        <v>7566920656.9099998</v>
      </c>
      <c r="G27" s="8" t="s">
        <v>43</v>
      </c>
    </row>
    <row r="28" spans="1:7" x14ac:dyDescent="0.2">
      <c r="A28" s="20" t="s">
        <v>26</v>
      </c>
      <c r="B28" s="8">
        <v>2288238354.2599998</v>
      </c>
      <c r="C28" s="8">
        <v>2572387120.0500002</v>
      </c>
      <c r="D28" s="8">
        <v>1656022919.6400001</v>
      </c>
      <c r="E28" s="22">
        <v>3915542562.6800003</v>
      </c>
      <c r="F28" s="21">
        <f t="shared" si="0"/>
        <v>10432190956.630001</v>
      </c>
      <c r="G28" s="8" t="s">
        <v>26</v>
      </c>
    </row>
    <row r="29" spans="1:7" x14ac:dyDescent="0.2">
      <c r="A29" s="20" t="s">
        <v>27</v>
      </c>
      <c r="B29" s="8">
        <v>21340297222.139999</v>
      </c>
      <c r="C29" s="8">
        <v>21178967207.23</v>
      </c>
      <c r="D29" s="8">
        <v>20577479637.32</v>
      </c>
      <c r="E29" s="23">
        <v>21457455526.980003</v>
      </c>
      <c r="F29" s="21">
        <f t="shared" si="0"/>
        <v>84554199593.669998</v>
      </c>
      <c r="G29" s="8" t="s">
        <v>27</v>
      </c>
    </row>
    <row r="30" spans="1:7" x14ac:dyDescent="0.2">
      <c r="A30" s="20" t="s">
        <v>28</v>
      </c>
      <c r="B30" s="8">
        <v>3609802072.1099997</v>
      </c>
      <c r="C30" s="8">
        <v>5807617736.6599998</v>
      </c>
      <c r="D30" s="8">
        <v>5044484827.8299999</v>
      </c>
      <c r="E30" s="8">
        <v>10326155088.93</v>
      </c>
      <c r="F30" s="21">
        <f t="shared" si="0"/>
        <v>24788059725.529999</v>
      </c>
      <c r="G30" s="8" t="s">
        <v>28</v>
      </c>
    </row>
    <row r="31" spans="1:7" x14ac:dyDescent="0.2">
      <c r="A31" s="20" t="s">
        <v>29</v>
      </c>
      <c r="B31" s="8">
        <v>2118883555.6799998</v>
      </c>
      <c r="C31" s="8">
        <v>2655049761.2099996</v>
      </c>
      <c r="D31" s="8">
        <v>2738102673.3800001</v>
      </c>
      <c r="E31" s="8">
        <v>2869627687.71</v>
      </c>
      <c r="F31" s="21">
        <f t="shared" si="0"/>
        <v>10381663677.98</v>
      </c>
      <c r="G31" s="8" t="s">
        <v>29</v>
      </c>
    </row>
    <row r="32" spans="1:7" x14ac:dyDescent="0.2">
      <c r="A32" s="20" t="s">
        <v>30</v>
      </c>
      <c r="B32" s="8">
        <v>5405584026.96</v>
      </c>
      <c r="C32" s="8">
        <v>6974296229.0999985</v>
      </c>
      <c r="D32" s="8">
        <v>5882490179.75</v>
      </c>
      <c r="E32" s="8">
        <v>6372703638.6800003</v>
      </c>
      <c r="F32" s="21">
        <f t="shared" si="0"/>
        <v>24635074074.489998</v>
      </c>
      <c r="G32" s="8" t="s">
        <v>30</v>
      </c>
    </row>
    <row r="33" spans="1:7" x14ac:dyDescent="0.2">
      <c r="A33" s="20" t="s">
        <v>31</v>
      </c>
      <c r="B33" s="8">
        <v>3098544664.0500002</v>
      </c>
      <c r="C33" s="8">
        <v>3171114653.2699995</v>
      </c>
      <c r="D33" s="8">
        <v>3260734080.9799995</v>
      </c>
      <c r="E33" s="8">
        <v>3196086150.1099997</v>
      </c>
      <c r="F33" s="21">
        <f t="shared" si="0"/>
        <v>12726479548.41</v>
      </c>
      <c r="G33" s="8" t="s">
        <v>31</v>
      </c>
    </row>
    <row r="34" spans="1:7" x14ac:dyDescent="0.2">
      <c r="A34" s="20" t="s">
        <v>32</v>
      </c>
      <c r="B34" s="8">
        <v>37476154780.330002</v>
      </c>
      <c r="C34" s="8">
        <v>23430626831.970005</v>
      </c>
      <c r="D34" s="8">
        <v>22881431443.739998</v>
      </c>
      <c r="E34" s="8">
        <v>28992160856.189999</v>
      </c>
      <c r="F34" s="21">
        <f t="shared" si="0"/>
        <v>112780373912.23001</v>
      </c>
      <c r="G34" s="8" t="s">
        <v>32</v>
      </c>
    </row>
    <row r="35" spans="1:7" x14ac:dyDescent="0.2">
      <c r="A35" s="20" t="s">
        <v>33</v>
      </c>
      <c r="B35" s="8">
        <v>2178862395.5999999</v>
      </c>
      <c r="C35" s="8">
        <v>3471332012.5999994</v>
      </c>
      <c r="D35" s="8">
        <v>7758924708.9399996</v>
      </c>
      <c r="E35" s="8">
        <v>5352889902.9099998</v>
      </c>
      <c r="F35" s="21">
        <f t="shared" si="0"/>
        <v>18762009020.049999</v>
      </c>
      <c r="G35" s="8" t="s">
        <v>33</v>
      </c>
    </row>
    <row r="36" spans="1:7" x14ac:dyDescent="0.2">
      <c r="A36" s="20" t="s">
        <v>34</v>
      </c>
      <c r="B36" s="8">
        <v>1199006773.5700002</v>
      </c>
      <c r="C36" s="8">
        <v>1414242067.8099999</v>
      </c>
      <c r="D36" s="8">
        <v>1517681391.48</v>
      </c>
      <c r="E36" s="8">
        <v>1837879350.25</v>
      </c>
      <c r="F36" s="21">
        <f t="shared" si="0"/>
        <v>5968809583.1100006</v>
      </c>
      <c r="G36" s="8" t="s">
        <v>34</v>
      </c>
    </row>
    <row r="37" spans="1:7" x14ac:dyDescent="0.2">
      <c r="A37" s="20" t="s">
        <v>35</v>
      </c>
      <c r="B37" s="8">
        <v>832216819.28999996</v>
      </c>
      <c r="C37" s="8">
        <v>788458715.07999992</v>
      </c>
      <c r="D37" s="8">
        <v>1264409501.02</v>
      </c>
      <c r="E37" s="8">
        <v>1497174420.6600001</v>
      </c>
      <c r="F37" s="21">
        <f t="shared" si="0"/>
        <v>4382259456.0500002</v>
      </c>
      <c r="G37" s="8" t="s">
        <v>35</v>
      </c>
    </row>
    <row r="38" spans="1:7" x14ac:dyDescent="0.2">
      <c r="A38" s="20" t="s">
        <v>36</v>
      </c>
      <c r="B38" s="8">
        <v>1314770380.3300002</v>
      </c>
      <c r="C38" s="8">
        <v>1342423061.0599999</v>
      </c>
      <c r="D38" s="8">
        <v>1795550065.48</v>
      </c>
      <c r="E38" s="8">
        <v>3753952085.2700005</v>
      </c>
      <c r="F38" s="21">
        <f t="shared" si="0"/>
        <v>8206695592.1400013</v>
      </c>
      <c r="G38" s="8" t="s">
        <v>36</v>
      </c>
    </row>
    <row r="39" spans="1:7" x14ac:dyDescent="0.2">
      <c r="A39" s="20" t="s">
        <v>37</v>
      </c>
      <c r="B39" s="8">
        <v>20081794991.209999</v>
      </c>
      <c r="C39" s="8">
        <v>15156199846.470001</v>
      </c>
      <c r="D39" s="8">
        <v>14023986002.58</v>
      </c>
      <c r="E39" s="8">
        <v>16257682814.559999</v>
      </c>
      <c r="F39" s="21">
        <f>SUM(B39:E39)</f>
        <v>65519663654.82</v>
      </c>
      <c r="G39" s="8" t="s">
        <v>37</v>
      </c>
    </row>
    <row r="40" spans="1:7" s="17" customFormat="1" ht="13.5" thickBot="1" x14ac:dyDescent="0.25">
      <c r="A40" s="24" t="s">
        <v>54</v>
      </c>
      <c r="B40" s="25">
        <f>SUM(B3:B38)</f>
        <v>281131577735.52197</v>
      </c>
      <c r="C40" s="25">
        <f t="shared" ref="C40:F40" si="1">SUM(C3:C38)</f>
        <v>263630518989.77399</v>
      </c>
      <c r="D40" s="25">
        <f t="shared" si="1"/>
        <v>250323661833.19</v>
      </c>
      <c r="E40" s="25">
        <f t="shared" si="1"/>
        <v>308329377086.90991</v>
      </c>
      <c r="F40" s="26">
        <f t="shared" si="1"/>
        <v>1103415135645.3962</v>
      </c>
      <c r="G40" s="8"/>
    </row>
    <row r="41" spans="1:7" s="17" customFormat="1" ht="14.25" thickTop="1" thickBot="1" x14ac:dyDescent="0.25">
      <c r="A41" s="24" t="s">
        <v>55</v>
      </c>
      <c r="B41" s="25">
        <f>B40+B39</f>
        <v>301213372726.73199</v>
      </c>
      <c r="C41" s="25">
        <f>C40+C39</f>
        <v>278786718836.24402</v>
      </c>
      <c r="D41" s="25">
        <f>D40+D39</f>
        <v>264347647835.76999</v>
      </c>
      <c r="E41" s="25">
        <f>E40+E39</f>
        <v>324587059901.46991</v>
      </c>
      <c r="F41" s="26">
        <f>F40+F39</f>
        <v>1168934799300.2163</v>
      </c>
    </row>
    <row r="42" spans="1:7" ht="13.5" thickTop="1" x14ac:dyDescent="0.2">
      <c r="A42" s="149"/>
      <c r="B42" s="149"/>
      <c r="C42" s="149"/>
    </row>
  </sheetData>
  <mergeCells count="2">
    <mergeCell ref="A1:F1"/>
    <mergeCell ref="A42:C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(Q1-Q4) 2019 summary</vt:lpstr>
      <vt:lpstr>q4 2019 dissagregated</vt:lpstr>
      <vt:lpstr>2019 FY disaggregated</vt:lpstr>
      <vt:lpstr>2019_FY_IGR Ranking</vt:lpstr>
      <vt:lpstr>Total revenue available</vt:lpstr>
      <vt:lpstr>q1 2019 dissagregated</vt:lpstr>
      <vt:lpstr>q2 2019 dissagregated</vt:lpstr>
      <vt:lpstr>q3 2019 dissagregated</vt:lpstr>
      <vt:lpstr>Q1-Q4 2018 dissagrgated</vt:lpstr>
      <vt:lpstr>'(Q1-Q4) 2019 summary'!Print_Area</vt:lpstr>
      <vt:lpstr>'q1 2019 dissagregated'!Print_Area</vt:lpstr>
      <vt:lpstr>'q2 2019 dissagregated'!Print_Area</vt:lpstr>
      <vt:lpstr>'q3 2019 dissagregated'!Print_Area</vt:lpstr>
      <vt:lpstr>'q4 2019 dissagregated'!Print_Area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Yemi Kale</cp:lastModifiedBy>
  <cp:lastPrinted>2020-01-14T15:48:59Z</cp:lastPrinted>
  <dcterms:created xsi:type="dcterms:W3CDTF">2020-01-10T10:24:57Z</dcterms:created>
  <dcterms:modified xsi:type="dcterms:W3CDTF">2020-05-22T06:39:22Z</dcterms:modified>
</cp:coreProperties>
</file>