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Publication" sheetId="1" state="visible" r:id="rId2"/>
    <sheet name="Fig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<sst xmlns="http://schemas.openxmlformats.org/spreadsheetml/2006/main" count="71" uniqueCount="31">
  <si>
    <t xml:space="preserve">id</t>
  </si>
  <si>
    <t xml:space="preserve">Albert1974</t>
  </si>
  <si>
    <t xml:space="preserve">pmid</t>
  </si>
  <si>
    <t xml:space="preserve">title</t>
  </si>
  <si>
    <t xml:space="preserve">Bioavailability studies of acetaminophen and nitrofurantoin.</t>
  </si>
  <si>
    <t xml:space="preserve">method</t>
  </si>
  <si>
    <t xml:space="preserve">single 650[mg] oral dose</t>
  </si>
  <si>
    <t xml:space="preserve">species</t>
  </si>
  <si>
    <t xml:space="preserve">human</t>
  </si>
  <si>
    <t xml:space="preserve">n</t>
  </si>
  <si>
    <t xml:space="preserve">subjects</t>
  </si>
  <si>
    <t xml:space="preserve">10 healthy</t>
  </si>
  <si>
    <t xml:space="preserve">interventions</t>
  </si>
  <si>
    <t xml:space="preserve">study</t>
  </si>
  <si>
    <t xml:space="preserve">Number of subjects
{type=int}</t>
  </si>
  <si>
    <t xml:space="preserve">Application
{values=”soft gelatin capsule”, “tablet”}</t>
  </si>
  <si>
    <t xml:space="preserve">Time [min]
{type=double}</t>
  </si>
  <si>
    <t xml:space="preserve">Time [h]
{type=double}</t>
  </si>
  <si>
    <t xml:space="preserve">acetaminophen plasma concentration [μg/ml]=[mg/l]
{type=double}</t>
  </si>
  <si>
    <t xml:space="preserve"> acetaminophen plasma concentration CV [%] from residual mean square</t>
  </si>
  <si>
    <t xml:space="preserve"> acetaminophen plasma concentration SD [mg/l]</t>
  </si>
  <si>
    <t xml:space="preserve"> acetaminophen plasma concentration SE [mg/l]</t>
  </si>
  <si>
    <t xml:space="preserve">application</t>
  </si>
  <si>
    <t xml:space="preserve">time_min</t>
  </si>
  <si>
    <t xml:space="preserve">time</t>
  </si>
  <si>
    <t xml:space="preserve">apap</t>
  </si>
  <si>
    <t xml:space="preserve">apap_cv</t>
  </si>
  <si>
    <t xml:space="preserve">apap_sd</t>
  </si>
  <si>
    <t xml:space="preserve">apap_se</t>
  </si>
  <si>
    <t xml:space="preserve">capsule</t>
  </si>
  <si>
    <t xml:space="preserve">tablet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</si>
</sst>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6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586080</xdr:colOff>
      <xdr:row>27</xdr:row>
      <xdr:rowOff>37800</xdr:rowOff>
    </xdr:from>
    <xdr:to>
      <xdr:col>6</xdr:col>
      <xdr:colOff>385920</xdr:colOff>
      <xdr:row>52</xdr:row>
      <xdr:rowOff>94680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586080" y="4981680"/>
          <a:ext cx="7135200" cy="412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437040</xdr:colOff>
      <xdr:row>8</xdr:row>
      <xdr:rowOff>100080</xdr:rowOff>
    </xdr:from>
    <xdr:to>
      <xdr:col>22</xdr:col>
      <xdr:colOff>469800</xdr:colOff>
      <xdr:row>27</xdr:row>
      <xdr:rowOff>109800</xdr:rowOff>
    </xdr:to>
    <xdr:pic>
      <xdr:nvPicPr>
        <xdr:cNvPr id="1" name="Grafik 2" descr=""/>
        <xdr:cNvPicPr/>
      </xdr:nvPicPr>
      <xdr:blipFill>
        <a:blip r:embed="rId2"/>
        <a:stretch/>
      </xdr:blipFill>
      <xdr:spPr>
        <a:xfrm>
          <a:off x="14725080" y="1955520"/>
          <a:ext cx="4491000" cy="30981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D2:G12" headerRowCount="1" totalsRowCount="0" totalsRowShown="0">
  <autoFilter ref="D2:G12"/>
  <tableColumns count="4">
    <tableColumn id="1" name="time_min"/>
    <tableColumn id="2" name="time"/>
    <tableColumn id="3" name="apap"/>
    <tableColumn id="4" name="apap_cv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8.83673469387755"/>
    <col collapsed="false" hidden="false" max="2" min="2" style="0" width="41.1377551020408"/>
    <col collapsed="false" hidden="false" max="1025" min="3" style="0" width="8.83673469387755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n">
        <v>4829520</v>
      </c>
    </row>
    <row r="3" customFormat="false" ht="24.05" hidden="false" customHeight="false" outlineLevel="0" collapsed="false">
      <c r="A3" s="1" t="s">
        <v>3</v>
      </c>
      <c r="B3" s="2" t="s">
        <v>4</v>
      </c>
    </row>
    <row r="4" customFormat="false" ht="12.8" hidden="false" customHeight="false" outlineLevel="0" collapsed="false">
      <c r="A4" s="1" t="s">
        <v>5</v>
      </c>
      <c r="B4" s="3" t="s">
        <v>6</v>
      </c>
    </row>
    <row r="5" customFormat="false" ht="12.85" hidden="false" customHeight="false" outlineLevel="0" collapsed="false">
      <c r="A5" s="1" t="s">
        <v>7</v>
      </c>
      <c r="B5" s="2" t="s">
        <v>8</v>
      </c>
    </row>
    <row r="6" customFormat="false" ht="12.8" hidden="false" customHeight="false" outlineLevel="0" collapsed="false">
      <c r="A6" s="1" t="s">
        <v>9</v>
      </c>
      <c r="B6" s="2" t="n">
        <v>10</v>
      </c>
    </row>
    <row r="7" customFormat="false" ht="12.8" hidden="false" customHeight="false" outlineLevel="0" collapsed="false">
      <c r="A7" s="1" t="s">
        <v>10</v>
      </c>
      <c r="B7" s="2" t="s">
        <v>11</v>
      </c>
    </row>
    <row r="8" customFormat="false" ht="12.8" hidden="false" customHeight="false" outlineLevel="0" collapsed="false">
      <c r="A8" s="1" t="s">
        <v>12</v>
      </c>
      <c r="B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31" activeCellId="0" sqref="H31"/>
    </sheetView>
  </sheetViews>
  <sheetFormatPr defaultRowHeight="12.8"/>
  <cols>
    <col collapsed="false" hidden="false" max="4" min="1" style="4" width="17.5765306122449"/>
    <col collapsed="false" hidden="false" max="5" min="5" style="4" width="10.4948979591837"/>
    <col collapsed="false" hidden="false" max="6" min="6" style="4" width="23.1632653061224"/>
    <col collapsed="false" hidden="false" max="7" min="7" style="4" width="15.9030612244898"/>
    <col collapsed="false" hidden="false" max="8" min="8" style="4" width="16.8928571428571"/>
    <col collapsed="false" hidden="false" max="9" min="9" style="4" width="11.5816326530612"/>
  </cols>
  <sheetData>
    <row r="1" customFormat="false" ht="56.5" hidden="false" customHeight="false" outlineLevel="0" collapsed="false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</row>
    <row r="2" customFormat="false" ht="12.8" hidden="false" customHeight="false" outlineLevel="0" collapsed="false">
      <c r="A2" s="6" t="s">
        <v>13</v>
      </c>
      <c r="B2" s="6" t="s">
        <v>9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6" t="s">
        <v>28</v>
      </c>
    </row>
    <row r="3" customFormat="false" ht="12.8" hidden="false" customHeight="false" outlineLevel="0" collapsed="false">
      <c r="A3" s="7" t="s">
        <v>1</v>
      </c>
      <c r="B3" s="7" t="n">
        <v>10</v>
      </c>
      <c r="C3" s="7" t="s">
        <v>29</v>
      </c>
      <c r="D3" s="8" t="n">
        <v>10</v>
      </c>
      <c r="E3" s="9" t="n">
        <f aca="false">$D3/60</f>
        <v>0.166666666666667</v>
      </c>
      <c r="F3" s="8" t="n">
        <v>0.02</v>
      </c>
      <c r="G3" s="9" t="n">
        <v>160</v>
      </c>
      <c r="H3" s="10" t="n">
        <f aca="false">$G3/100*$F3</f>
        <v>0.032</v>
      </c>
      <c r="I3" s="10" t="n">
        <f aca="false">$H3/SQRT($B3)</f>
        <v>0.0101192885125388</v>
      </c>
    </row>
    <row r="4" customFormat="false" ht="12.8" hidden="false" customHeight="false" outlineLevel="0" collapsed="false">
      <c r="A4" s="7" t="s">
        <v>1</v>
      </c>
      <c r="B4" s="7" t="n">
        <v>10</v>
      </c>
      <c r="C4" s="7" t="s">
        <v>29</v>
      </c>
      <c r="D4" s="8" t="n">
        <v>20</v>
      </c>
      <c r="E4" s="9" t="n">
        <f aca="false">$D4/60</f>
        <v>0.333333333333333</v>
      </c>
      <c r="F4" s="8" t="n">
        <v>1.73</v>
      </c>
      <c r="G4" s="9" t="n">
        <v>135</v>
      </c>
      <c r="H4" s="10" t="n">
        <f aca="false">$G4/100*$F4</f>
        <v>2.3355</v>
      </c>
      <c r="I4" s="10" t="n">
        <f aca="false">$H4/SQRT($B4)</f>
        <v>0.738549947532325</v>
      </c>
    </row>
    <row r="5" customFormat="false" ht="12.8" hidden="false" customHeight="false" outlineLevel="0" collapsed="false">
      <c r="A5" s="7" t="s">
        <v>1</v>
      </c>
      <c r="B5" s="7" t="n">
        <v>10</v>
      </c>
      <c r="C5" s="7" t="s">
        <v>29</v>
      </c>
      <c r="D5" s="8" t="n">
        <v>30</v>
      </c>
      <c r="E5" s="9" t="n">
        <f aca="false">$D5/60</f>
        <v>0.5</v>
      </c>
      <c r="F5" s="8" t="n">
        <v>2.38</v>
      </c>
      <c r="G5" s="9" t="n">
        <v>83.4</v>
      </c>
      <c r="H5" s="10" t="n">
        <f aca="false">$G5/100*$F5</f>
        <v>1.98492</v>
      </c>
      <c r="I5" s="10" t="n">
        <f aca="false">$H5/SQRT($B5)</f>
        <v>0.627686817322142</v>
      </c>
    </row>
    <row r="6" customFormat="false" ht="12.8" hidden="false" customHeight="false" outlineLevel="0" collapsed="false">
      <c r="A6" s="7" t="s">
        <v>1</v>
      </c>
      <c r="B6" s="7" t="n">
        <v>10</v>
      </c>
      <c r="C6" s="7" t="s">
        <v>29</v>
      </c>
      <c r="D6" s="8" t="n">
        <v>40</v>
      </c>
      <c r="E6" s="9" t="n">
        <f aca="false">$D6/60</f>
        <v>0.666666666666667</v>
      </c>
      <c r="F6" s="8" t="n">
        <v>3.26</v>
      </c>
      <c r="G6" s="9" t="n">
        <v>42.7</v>
      </c>
      <c r="H6" s="10" t="n">
        <f aca="false">$G6/100*$F6</f>
        <v>1.39202</v>
      </c>
      <c r="I6" s="10" t="n">
        <f aca="false">$H6/SQRT($B6)</f>
        <v>0.440195374850759</v>
      </c>
    </row>
    <row r="7" customFormat="false" ht="12.8" hidden="false" customHeight="false" outlineLevel="0" collapsed="false">
      <c r="A7" s="7" t="s">
        <v>1</v>
      </c>
      <c r="B7" s="7" t="n">
        <v>10</v>
      </c>
      <c r="C7" s="7" t="s">
        <v>29</v>
      </c>
      <c r="D7" s="8" t="n">
        <v>60</v>
      </c>
      <c r="E7" s="9" t="n">
        <f aca="false">$D7/60</f>
        <v>1</v>
      </c>
      <c r="F7" s="8" t="n">
        <v>4.82</v>
      </c>
      <c r="G7" s="9" t="n">
        <v>24.6</v>
      </c>
      <c r="H7" s="10" t="n">
        <f aca="false">$G7/100*$F7</f>
        <v>1.18572</v>
      </c>
      <c r="I7" s="10" t="n">
        <f aca="false">$H7/SQRT($B7)</f>
        <v>0.374957586721485</v>
      </c>
    </row>
    <row r="8" customFormat="false" ht="12.8" hidden="false" customHeight="false" outlineLevel="0" collapsed="false">
      <c r="A8" s="7" t="s">
        <v>1</v>
      </c>
      <c r="B8" s="7" t="n">
        <v>10</v>
      </c>
      <c r="C8" s="7" t="s">
        <v>29</v>
      </c>
      <c r="D8" s="8" t="n">
        <v>120</v>
      </c>
      <c r="E8" s="9" t="n">
        <f aca="false">$D8/60</f>
        <v>2</v>
      </c>
      <c r="F8" s="8" t="n">
        <v>5.36</v>
      </c>
      <c r="G8" s="9" t="n">
        <v>23</v>
      </c>
      <c r="H8" s="10" t="n">
        <f aca="false">$G8/100*$F8</f>
        <v>1.2328</v>
      </c>
      <c r="I8" s="10" t="n">
        <f aca="false">$H8/SQRT($B8)</f>
        <v>0.389845589945558</v>
      </c>
    </row>
    <row r="9" customFormat="false" ht="12.8" hidden="false" customHeight="false" outlineLevel="0" collapsed="false">
      <c r="A9" s="7" t="s">
        <v>1</v>
      </c>
      <c r="B9" s="7" t="n">
        <v>10</v>
      </c>
      <c r="C9" s="7" t="s">
        <v>29</v>
      </c>
      <c r="D9" s="8" t="n">
        <v>240</v>
      </c>
      <c r="E9" s="9" t="n">
        <f aca="false">$D9/60</f>
        <v>4</v>
      </c>
      <c r="F9" s="8" t="n">
        <v>3.13</v>
      </c>
      <c r="G9" s="9" t="n">
        <v>13</v>
      </c>
      <c r="H9" s="10" t="n">
        <f aca="false">$G9/100*$F9</f>
        <v>0.4069</v>
      </c>
      <c r="I9" s="10" t="n">
        <f aca="false">$H9/SQRT($B9)</f>
        <v>0.128673077992251</v>
      </c>
    </row>
    <row r="10" customFormat="false" ht="12.8" hidden="false" customHeight="false" outlineLevel="0" collapsed="false">
      <c r="A10" s="7" t="s">
        <v>1</v>
      </c>
      <c r="B10" s="7" t="n">
        <v>10</v>
      </c>
      <c r="C10" s="7" t="s">
        <v>29</v>
      </c>
      <c r="D10" s="8" t="n">
        <v>360</v>
      </c>
      <c r="E10" s="9" t="n">
        <f aca="false">$D10/60</f>
        <v>6</v>
      </c>
      <c r="F10" s="8" t="n">
        <v>1.84</v>
      </c>
      <c r="G10" s="9" t="n">
        <v>13.8</v>
      </c>
      <c r="H10" s="10" t="n">
        <f aca="false">$G10/100*$F10</f>
        <v>0.25392</v>
      </c>
      <c r="I10" s="10" t="n">
        <f aca="false">$H10/SQRT($B10)</f>
        <v>0.0802965543469955</v>
      </c>
    </row>
    <row r="11" customFormat="false" ht="12.8" hidden="false" customHeight="false" outlineLevel="0" collapsed="false">
      <c r="A11" s="7" t="s">
        <v>1</v>
      </c>
      <c r="B11" s="7" t="n">
        <v>10</v>
      </c>
      <c r="C11" s="7" t="s">
        <v>29</v>
      </c>
      <c r="D11" s="8" t="n">
        <v>480</v>
      </c>
      <c r="E11" s="9" t="n">
        <f aca="false">$D11/60</f>
        <v>8</v>
      </c>
      <c r="F11" s="8" t="n">
        <v>1.22</v>
      </c>
      <c r="G11" s="9" t="n">
        <v>21.7</v>
      </c>
      <c r="H11" s="10" t="n">
        <f aca="false">$G11/100*$F11</f>
        <v>0.26474</v>
      </c>
      <c r="I11" s="10" t="n">
        <f aca="false">$H11/SQRT($B11)</f>
        <v>0.0837181387752977</v>
      </c>
    </row>
    <row r="12" customFormat="false" ht="12.8" hidden="false" customHeight="false" outlineLevel="0" collapsed="false">
      <c r="A12" s="7" t="s">
        <v>1</v>
      </c>
      <c r="B12" s="7" t="n">
        <v>10</v>
      </c>
      <c r="C12" s="7" t="s">
        <v>29</v>
      </c>
      <c r="D12" s="8" t="n">
        <v>720</v>
      </c>
      <c r="E12" s="9" t="n">
        <f aca="false">$D12/60</f>
        <v>12</v>
      </c>
      <c r="F12" s="8" t="n">
        <v>0.52</v>
      </c>
      <c r="G12" s="9" t="n">
        <v>22.6</v>
      </c>
      <c r="H12" s="10" t="n">
        <f aca="false">$G12/100*$F12</f>
        <v>0.11752</v>
      </c>
      <c r="I12" s="10" t="n">
        <f aca="false">$H12/SQRT($B12)</f>
        <v>0.0371630870622988</v>
      </c>
    </row>
    <row r="13" customFormat="false" ht="12.8" hidden="false" customHeight="false" outlineLevel="0" collapsed="false">
      <c r="A13" s="7" t="s">
        <v>1</v>
      </c>
      <c r="B13" s="7" t="n">
        <v>10</v>
      </c>
      <c r="C13" s="4" t="s">
        <v>30</v>
      </c>
      <c r="D13" s="8" t="n">
        <v>10</v>
      </c>
      <c r="E13" s="9" t="n">
        <f aca="false">$D13/60</f>
        <v>0.166666666666667</v>
      </c>
      <c r="F13" s="8" t="n">
        <v>2.06</v>
      </c>
      <c r="G13" s="9" t="n">
        <v>160</v>
      </c>
      <c r="H13" s="10" t="n">
        <f aca="false">$G13/100*$F13</f>
        <v>3.296</v>
      </c>
      <c r="I13" s="10" t="n">
        <f aca="false">$H13/SQRT($B13)</f>
        <v>1.0422867167915</v>
      </c>
    </row>
    <row r="14" customFormat="false" ht="12.8" hidden="false" customHeight="false" outlineLevel="0" collapsed="false">
      <c r="A14" s="7" t="s">
        <v>1</v>
      </c>
      <c r="B14" s="7" t="n">
        <v>10</v>
      </c>
      <c r="C14" s="4" t="s">
        <v>30</v>
      </c>
      <c r="D14" s="8" t="n">
        <v>20</v>
      </c>
      <c r="E14" s="9" t="n">
        <f aca="false">$D14/60</f>
        <v>0.333333333333333</v>
      </c>
      <c r="F14" s="8" t="n">
        <v>4.24</v>
      </c>
      <c r="G14" s="9" t="n">
        <v>135</v>
      </c>
      <c r="H14" s="10" t="n">
        <f aca="false">$G14/100*$F14</f>
        <v>5.724</v>
      </c>
      <c r="I14" s="10" t="n">
        <f aca="false">$H14/SQRT($B14)</f>
        <v>1.81008773268038</v>
      </c>
    </row>
    <row r="15" customFormat="false" ht="12.8" hidden="false" customHeight="false" outlineLevel="0" collapsed="false">
      <c r="A15" s="7" t="s">
        <v>1</v>
      </c>
      <c r="B15" s="7" t="n">
        <v>10</v>
      </c>
      <c r="C15" s="4" t="s">
        <v>30</v>
      </c>
      <c r="D15" s="8" t="n">
        <v>30</v>
      </c>
      <c r="E15" s="9" t="n">
        <f aca="false">$D15/60</f>
        <v>0.5</v>
      </c>
      <c r="F15" s="8" t="n">
        <v>4.91</v>
      </c>
      <c r="G15" s="9" t="n">
        <v>83.4</v>
      </c>
      <c r="H15" s="10" t="n">
        <f aca="false">$G15/100*$F15</f>
        <v>4.09494</v>
      </c>
      <c r="I15" s="10" t="n">
        <f aca="false">$H15/SQRT($B15)</f>
        <v>1.29493372817299</v>
      </c>
    </row>
    <row r="16" customFormat="false" ht="12.8" hidden="false" customHeight="false" outlineLevel="0" collapsed="false">
      <c r="A16" s="7" t="s">
        <v>1</v>
      </c>
      <c r="B16" s="7" t="n">
        <v>10</v>
      </c>
      <c r="C16" s="4" t="s">
        <v>30</v>
      </c>
      <c r="D16" s="8" t="n">
        <v>40</v>
      </c>
      <c r="E16" s="9" t="n">
        <f aca="false">$D16/60</f>
        <v>0.666666666666667</v>
      </c>
      <c r="F16" s="8" t="n">
        <v>5.69</v>
      </c>
      <c r="G16" s="9" t="n">
        <v>42.7</v>
      </c>
      <c r="H16" s="10" t="n">
        <f aca="false">$G16/100*$F16</f>
        <v>2.42963</v>
      </c>
      <c r="I16" s="10" t="n">
        <f aca="false">$H16/SQRT($B16)</f>
        <v>0.76831646714749</v>
      </c>
    </row>
    <row r="17" customFormat="false" ht="12.8" hidden="false" customHeight="false" outlineLevel="0" collapsed="false">
      <c r="A17" s="7" t="s">
        <v>1</v>
      </c>
      <c r="B17" s="7" t="n">
        <v>10</v>
      </c>
      <c r="C17" s="4" t="s">
        <v>30</v>
      </c>
      <c r="D17" s="8" t="n">
        <v>60</v>
      </c>
      <c r="E17" s="9" t="n">
        <f aca="false">$D17/60</f>
        <v>1</v>
      </c>
      <c r="F17" s="8" t="n">
        <v>6.36</v>
      </c>
      <c r="G17" s="9" t="n">
        <v>24.6</v>
      </c>
      <c r="H17" s="10" t="n">
        <f aca="false">$G17/100*$F17</f>
        <v>1.56456</v>
      </c>
      <c r="I17" s="10" t="n">
        <f aca="false">$H17/SQRT($B17)</f>
        <v>0.494757313599304</v>
      </c>
    </row>
    <row r="18" customFormat="false" ht="12.8" hidden="false" customHeight="false" outlineLevel="0" collapsed="false">
      <c r="A18" s="7" t="s">
        <v>1</v>
      </c>
      <c r="B18" s="7" t="n">
        <v>10</v>
      </c>
      <c r="C18" s="4" t="s">
        <v>30</v>
      </c>
      <c r="D18" s="8" t="n">
        <v>120</v>
      </c>
      <c r="E18" s="9" t="n">
        <f aca="false">$D18/60</f>
        <v>2</v>
      </c>
      <c r="F18" s="8" t="n">
        <v>4.94</v>
      </c>
      <c r="G18" s="9" t="n">
        <v>23</v>
      </c>
      <c r="H18" s="10" t="n">
        <f aca="false">$G18/100*$F18</f>
        <v>1.1362</v>
      </c>
      <c r="I18" s="10" t="n">
        <f aca="false">$H18/SQRT($B18)</f>
        <v>0.359297987748331</v>
      </c>
    </row>
    <row r="19" customFormat="false" ht="12.8" hidden="false" customHeight="false" outlineLevel="0" collapsed="false">
      <c r="A19" s="7" t="s">
        <v>1</v>
      </c>
      <c r="B19" s="7" t="n">
        <v>10</v>
      </c>
      <c r="C19" s="4" t="s">
        <v>30</v>
      </c>
      <c r="D19" s="8" t="n">
        <v>240</v>
      </c>
      <c r="E19" s="9" t="n">
        <f aca="false">$D19/60</f>
        <v>4</v>
      </c>
      <c r="F19" s="8" t="n">
        <v>2.54</v>
      </c>
      <c r="G19" s="9" t="n">
        <v>13</v>
      </c>
      <c r="H19" s="10" t="n">
        <f aca="false">$G19/100*$F19</f>
        <v>0.3302</v>
      </c>
      <c r="I19" s="10" t="n">
        <f aca="false">$H19/SQRT($B19)</f>
        <v>0.10441840833876</v>
      </c>
    </row>
    <row r="20" customFormat="false" ht="12.8" hidden="false" customHeight="false" outlineLevel="0" collapsed="false">
      <c r="A20" s="7" t="s">
        <v>1</v>
      </c>
      <c r="B20" s="7" t="n">
        <v>10</v>
      </c>
      <c r="C20" s="4" t="s">
        <v>30</v>
      </c>
      <c r="D20" s="8" t="n">
        <v>360</v>
      </c>
      <c r="E20" s="9" t="n">
        <f aca="false">$D20/60</f>
        <v>6</v>
      </c>
      <c r="F20" s="8" t="n">
        <v>1.5</v>
      </c>
      <c r="G20" s="9" t="n">
        <v>13.8</v>
      </c>
      <c r="H20" s="10" t="n">
        <f aca="false">$G20/100*$F20</f>
        <v>0.207</v>
      </c>
      <c r="I20" s="10" t="n">
        <f aca="false">$H20/SQRT($B20)</f>
        <v>0.0654591475654855</v>
      </c>
    </row>
    <row r="21" customFormat="false" ht="12.8" hidden="false" customHeight="false" outlineLevel="0" collapsed="false">
      <c r="A21" s="7" t="s">
        <v>1</v>
      </c>
      <c r="B21" s="7" t="n">
        <v>10</v>
      </c>
      <c r="C21" s="4" t="s">
        <v>30</v>
      </c>
      <c r="D21" s="8" t="n">
        <v>480</v>
      </c>
      <c r="E21" s="9" t="n">
        <f aca="false">$D21/60</f>
        <v>8</v>
      </c>
      <c r="F21" s="8" t="n">
        <v>0.83</v>
      </c>
      <c r="G21" s="9" t="n">
        <v>21.7</v>
      </c>
      <c r="H21" s="10" t="n">
        <f aca="false">$G21/100*$F21</f>
        <v>0.18011</v>
      </c>
      <c r="I21" s="10" t="n">
        <f aca="false">$H21/SQRT($B21)</f>
        <v>0.0569557829372927</v>
      </c>
    </row>
    <row r="22" customFormat="false" ht="12.8" hidden="false" customHeight="false" outlineLevel="0" collapsed="false">
      <c r="A22" s="7" t="s">
        <v>1</v>
      </c>
      <c r="B22" s="7" t="n">
        <v>10</v>
      </c>
      <c r="C22" s="4" t="s">
        <v>30</v>
      </c>
      <c r="D22" s="8" t="n">
        <v>720</v>
      </c>
      <c r="E22" s="9" t="n">
        <f aca="false">$D22/60</f>
        <v>12</v>
      </c>
      <c r="F22" s="8" t="n">
        <v>0.34</v>
      </c>
      <c r="G22" s="9" t="n">
        <v>22.6</v>
      </c>
      <c r="H22" s="10" t="n">
        <f aca="false">$G22/100*$F22</f>
        <v>0.07684</v>
      </c>
      <c r="I22" s="10" t="n">
        <f aca="false">$H22/SQRT($B22)</f>
        <v>0.0242989415407338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LibreOffice/5.1.6.2$Linux_X86_64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2016-07-11T15:08:17Z</dcterms:created>
  <dc:creator>Eleftheriadou, Dimitra</dc:creator>
  <dc:description/>
  <dc:language>en-US</dc:language>
  <cp:lastModifiedBy/>
  <dcterms:modified xsi:type="dcterms:W3CDTF">2018-03-31T13:47:36Z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