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8.png" ContentType="image/png"/>
  <Override PartName="/xl/media/image7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3"/>
  </bookViews>
  <sheets>
    <sheet name="Publication" sheetId="1" state="visible" r:id="rId2"/>
    <sheet name="Fig1" sheetId="2" state="visible" r:id="rId3"/>
    <sheet name="Fig2" sheetId="3" state="visible" r:id="rId4"/>
    <sheet name="Fig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<sst xmlns="http://schemas.openxmlformats.org/spreadsheetml/2006/main" count="390" uniqueCount="60">
  <si>
    <t xml:space="preserve">id</t>
  </si>
  <si>
    <t xml:space="preserve">Chiew2010</t>
  </si>
  <si>
    <t xml:space="preserve">pmid</t>
  </si>
  <si>
    <t xml:space="preserve">title</t>
  </si>
  <si>
    <t xml:space="preserve">The comparative pharmacokinetics of modified-release and immediate-release paracetamol in a simulated overdose model.</t>
  </si>
  <si>
    <t xml:space="preserve">method</t>
  </si>
  <si>
    <t xml:space="preserve">Cross-pver study of 80mg/kg of Pex or APAP-IR (paracetamol) in 9 volunteers. Panadol Extend (PEx) is an over-the-counter, modified-release formulation of paracetamol.
Each 665 mg tablet contains 69% slow-release and 31% immediate-release paracetamol.</t>
  </si>
  <si>
    <t xml:space="preserve">species</t>
  </si>
  <si>
    <t xml:space="preserve">human</t>
  </si>
  <si>
    <t xml:space="preserve">n</t>
  </si>
  <si>
    <t xml:space="preserve">subjects</t>
  </si>
  <si>
    <t xml:space="preserve">9 (8M/1F)</t>
  </si>
  <si>
    <t xml:space="preserve">interventions</t>
  </si>
  <si>
    <t xml:space="preserve">The subjects consisted of 8 men
And 1 woman. The exclusion criteria of the study were pregnancy, pre-existing liver disease, chronic alcohol consumption greater than 20 g per day, any chronic illness, use of any regular medication, body weight more than 100 kg, use of paracetamol products in the 7 days before participation in the study, and any abnormality in liver function tests performed 1 week before the study
and 3 days after the first arm of the study.</t>
  </si>
  <si>
    <t xml:space="preserve"># study</t>
  </si>
  <si>
    <t xml:space="preserve">Number of subjects [-]
{type=int}</t>
  </si>
  <si>
    <t xml:space="preserve">Substance [-]
{values=paracetamol, Pex}</t>
  </si>
  <si>
    <t xml:space="preserve">Time [h]
{type=double}</t>
  </si>
  <si>
    <t xml:space="preserve">Serum paracetamol [μmol/l]
{type=double}</t>
  </si>
  <si>
    <t xml:space="preserve">Serum paracetamol SE [μmol/l]
{type=double}</t>
  </si>
  <si>
    <t xml:space="preserve">Serum paracetamol SD [μmol/l]
{type=double}</t>
  </si>
  <si>
    <t xml:space="preserve">Serum paracetamol [mg/l]
{type=double}</t>
  </si>
  <si>
    <t xml:space="preserve">Serum paracetamol SE [mg/l]
{type=double}</t>
  </si>
  <si>
    <t xml:space="preserve">Serum paracetamol SD [mg/l]
{type=double}</t>
  </si>
  <si>
    <t xml:space="preserve">study</t>
  </si>
  <si>
    <t xml:space="preserve">substance</t>
  </si>
  <si>
    <t xml:space="preserve">time</t>
  </si>
  <si>
    <t xml:space="preserve">apap_mol</t>
  </si>
  <si>
    <t xml:space="preserve">apap_mol_se</t>
  </si>
  <si>
    <t xml:space="preserve">apap_mol_sd</t>
  </si>
  <si>
    <t xml:space="preserve">apap</t>
  </si>
  <si>
    <t xml:space="preserve">apap_se</t>
  </si>
  <si>
    <t xml:space="preserve">apap_sd</t>
  </si>
  <si>
    <t xml:space="preserve">paracetamol</t>
  </si>
  <si>
    <t xml:space="preserve">NA</t>
  </si>
  <si>
    <t xml:space="preserve">PEx</t>
  </si>
  <si>
    <t xml:space="preserve">Paracetamol glucuronide [μmol/l]
{type=double}</t>
  </si>
  <si>
    <t xml:space="preserve">Paracetamol glucuronide SE [μmol/l]
{type=double}</t>
  </si>
  <si>
    <t xml:space="preserve">Paracetamol glucuronide SD [μmol/l]
{type=double}</t>
  </si>
  <si>
    <t xml:space="preserve">Paracetamol glucuronide [mg/l]
{type=double}</t>
  </si>
  <si>
    <t xml:space="preserve">Paracetamol glucuronide SE [mg/l]
{type=double}</t>
  </si>
  <si>
    <t xml:space="preserve">Paracetamol glucuronide SD [mg/l]
{type=double}</t>
  </si>
  <si>
    <t xml:space="preserve">apap_mol_glu</t>
  </si>
  <si>
    <t xml:space="preserve">apap_mol_glu_se</t>
  </si>
  <si>
    <t xml:space="preserve">apap_mol_glu_sd</t>
  </si>
  <si>
    <t xml:space="preserve">apap_glu</t>
  </si>
  <si>
    <t xml:space="preserve">apap_glu_se</t>
  </si>
  <si>
    <t xml:space="preserve">apap_glu_sd</t>
  </si>
  <si>
    <t xml:space="preserve">Paracetamol sulfate [μmol/l]
{type=double}</t>
  </si>
  <si>
    <t xml:space="preserve">Paracetamol sulfate SE [μmol/l]
{type=double}</t>
  </si>
  <si>
    <t xml:space="preserve">Paracetamol sulfate SD [μmol/l]
{type=double}</t>
  </si>
  <si>
    <t xml:space="preserve">Paracetamol sulfate [mg/l]
{type=double}</t>
  </si>
  <si>
    <t xml:space="preserve">Paracetamol sulfate SE [mg/l]
{type=double}</t>
  </si>
  <si>
    <t xml:space="preserve">Paracetamol sulfate SD [mg/l]
{type=double}</t>
  </si>
  <si>
    <t xml:space="preserve">apap_sul_mol</t>
  </si>
  <si>
    <t xml:space="preserve">apap_sul_mol_se</t>
  </si>
  <si>
    <t xml:space="preserve">apap_sul_mol_sd</t>
  </si>
  <si>
    <t xml:space="preserve">apap_sul</t>
  </si>
  <si>
    <t xml:space="preserve">apap_sul_se</t>
  </si>
  <si>
    <t xml:space="preserve">apap_sul_sd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</si>
</sst>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00"/>
    <numFmt numFmtId="167" formatCode="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MCenturyOldStyle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8CBAD"/>
        <bgColor rgb="FFCCCC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1092960</xdr:colOff>
      <xdr:row>32</xdr:row>
      <xdr:rowOff>11520</xdr:rowOff>
    </xdr:from>
    <xdr:to>
      <xdr:col>7</xdr:col>
      <xdr:colOff>700560</xdr:colOff>
      <xdr:row>47</xdr:row>
      <xdr:rowOff>97200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1092960" y="5757480"/>
          <a:ext cx="7950600" cy="2523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598680</xdr:colOff>
      <xdr:row>32</xdr:row>
      <xdr:rowOff>77400</xdr:rowOff>
    </xdr:from>
    <xdr:to>
      <xdr:col>7</xdr:col>
      <xdr:colOff>551160</xdr:colOff>
      <xdr:row>43</xdr:row>
      <xdr:rowOff>86400</xdr:rowOff>
    </xdr:to>
    <xdr:pic>
      <xdr:nvPicPr>
        <xdr:cNvPr id="1" name="Grafik 1" descr=""/>
        <xdr:cNvPicPr/>
      </xdr:nvPicPr>
      <xdr:blipFill>
        <a:blip r:embed="rId1"/>
        <a:stretch/>
      </xdr:blipFill>
      <xdr:spPr>
        <a:xfrm>
          <a:off x="598680" y="5821920"/>
          <a:ext cx="8295480" cy="1790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785880</xdr:colOff>
      <xdr:row>30</xdr:row>
      <xdr:rowOff>720</xdr:rowOff>
    </xdr:from>
    <xdr:to>
      <xdr:col>7</xdr:col>
      <xdr:colOff>160200</xdr:colOff>
      <xdr:row>50</xdr:row>
      <xdr:rowOff>139320</xdr:rowOff>
    </xdr:to>
    <xdr:pic>
      <xdr:nvPicPr>
        <xdr:cNvPr id="2" name="Grafik 1" descr=""/>
        <xdr:cNvPicPr/>
      </xdr:nvPicPr>
      <xdr:blipFill>
        <a:blip r:embed="rId1"/>
        <a:stretch/>
      </xdr:blipFill>
      <xdr:spPr>
        <a:xfrm>
          <a:off x="785880" y="5421600"/>
          <a:ext cx="7717320" cy="33897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85" displayName="Tabelle85" ref="A2:I16" headerRowCount="1" totalsRowCount="0" totalsRowShown="0">
  <tableColumns count="9">
    <tableColumn id="1" name="study"/>
    <tableColumn id="2" name="n"/>
    <tableColumn id="3" name="substance"/>
    <tableColumn id="4" name="time"/>
    <tableColumn id="5" name="apap_mol"/>
    <tableColumn id="6" name="apap_mol_se"/>
    <tableColumn id="7" name="apap_mol_sd"/>
    <tableColumn id="8" name="apap"/>
    <tableColumn id="9" name="apap_se"/>
  </tableColumns>
</table>
</file>

<file path=xl/tables/table2.xml><?xml version="1.0" encoding="utf-8"?>
<table xmlns="http://schemas.openxmlformats.org/spreadsheetml/2006/main" id="2" name="Tabelle854" displayName="Tabelle854" ref="A11:G25" headerRowCount="1" totalsRowCount="0" totalsRowShown="0">
  <tableColumns count="7">
    <tableColumn id="1" name="Chiew2010"/>
    <tableColumn id="2" name="Column2"/>
    <tableColumn id="3" name="paracetamol"/>
    <tableColumn id="4" name="Column4"/>
    <tableColumn id="5" name="Column5"/>
    <tableColumn id="6" name="Column6"/>
    <tableColumn id="7" name="Column7"/>
  </tableColumns>
</table>
</file>

<file path=xl/tables/table3.xml><?xml version="1.0" encoding="utf-8"?>
<table xmlns="http://schemas.openxmlformats.org/spreadsheetml/2006/main" id="3" name="Tabelle8545" displayName="Tabelle8545" ref="A11:G25" headerRowCount="1" totalsRowCount="0" totalsRowShown="0">
  <tableColumns count="7">
    <tableColumn id="1" name="Chiew2010"/>
    <tableColumn id="2" name="Column2"/>
    <tableColumn id="3" name="paracetamol"/>
    <tableColumn id="4" name="Column4"/>
    <tableColumn id="5" name="Column5"/>
    <tableColumn id="6" name="Column6"/>
    <tableColumn id="7" name="Column7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8" activeCellId="0" sqref="B8"/>
    </sheetView>
  </sheetViews>
  <sheetFormatPr defaultRowHeight="12.8"/>
  <cols>
    <col collapsed="false" hidden="false" max="2" min="2" style="0" width="36.719387755102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n">
        <v>21143403</v>
      </c>
    </row>
    <row r="3" customFormat="false" ht="55.4" hidden="false" customHeight="false" outlineLevel="0" collapsed="false">
      <c r="A3" s="1" t="s">
        <v>3</v>
      </c>
      <c r="B3" s="2" t="s">
        <v>4</v>
      </c>
    </row>
    <row r="4" customFormat="false" ht="94.05" hidden="false" customHeight="false" outlineLevel="0" collapsed="false">
      <c r="A4" s="1" t="s">
        <v>5</v>
      </c>
      <c r="B4" s="2" t="s">
        <v>6</v>
      </c>
    </row>
    <row r="5" customFormat="false" ht="12.8" hidden="false" customHeight="false" outlineLevel="0" collapsed="false">
      <c r="A5" s="1" t="s">
        <v>7</v>
      </c>
      <c r="B5" s="2" t="s">
        <v>8</v>
      </c>
    </row>
    <row r="6" customFormat="false" ht="12.8" hidden="false" customHeight="false" outlineLevel="0" collapsed="false">
      <c r="A6" s="1" t="s">
        <v>9</v>
      </c>
      <c r="B6" s="2" t="n">
        <v>9</v>
      </c>
    </row>
    <row r="7" customFormat="false" ht="12.8" hidden="false" customHeight="false" outlineLevel="0" collapsed="false">
      <c r="A7" s="1" t="s">
        <v>10</v>
      </c>
      <c r="B7" s="2" t="s">
        <v>11</v>
      </c>
    </row>
    <row r="8" customFormat="false" ht="161.4" hidden="false" customHeight="false" outlineLevel="0" collapsed="false">
      <c r="A8" s="1" t="s">
        <v>12</v>
      </c>
      <c r="B8" s="3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RowHeight="12.8"/>
  <cols>
    <col collapsed="false" hidden="false" max="6" min="1" style="4" width="16.8928571428571"/>
    <col collapsed="false" hidden="false" max="9" min="7" style="0" width="16.8928571428571"/>
    <col collapsed="false" hidden="false" max="1025" min="10" style="5" width="12.265306122449"/>
  </cols>
  <sheetData>
    <row r="1" customFormat="false" ht="55.65" hidden="false" customHeight="false" outlineLevel="0" collapsed="false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</row>
    <row r="2" customFormat="false" ht="12.8" hidden="false" customHeight="false" outlineLevel="0" collapsed="false">
      <c r="A2" s="7" t="s">
        <v>24</v>
      </c>
      <c r="B2" s="7" t="s">
        <v>9</v>
      </c>
      <c r="C2" s="7" t="s">
        <v>25</v>
      </c>
      <c r="D2" s="8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</row>
    <row r="3" customFormat="false" ht="12.8" hidden="false" customHeight="false" outlineLevel="0" collapsed="false">
      <c r="A3" s="9" t="s">
        <v>1</v>
      </c>
      <c r="B3" s="9" t="n">
        <v>9</v>
      </c>
      <c r="C3" s="9" t="s">
        <v>33</v>
      </c>
      <c r="D3" s="10" t="n">
        <v>0.0009456315</v>
      </c>
      <c r="E3" s="11" t="n">
        <v>9.8165045</v>
      </c>
      <c r="F3" s="12" t="s">
        <v>34</v>
      </c>
      <c r="G3" s="12" t="s">
        <v>34</v>
      </c>
      <c r="H3" s="11" t="n">
        <f aca="false">E3*151.16/1000</f>
        <v>1.48386282022</v>
      </c>
      <c r="I3" s="12" t="s">
        <v>34</v>
      </c>
      <c r="J3" s="12" t="s">
        <v>34</v>
      </c>
    </row>
    <row r="4" customFormat="false" ht="12.8" hidden="false" customHeight="false" outlineLevel="0" collapsed="false">
      <c r="A4" s="9" t="s">
        <v>1</v>
      </c>
      <c r="B4" s="9" t="n">
        <v>9</v>
      </c>
      <c r="C4" s="9" t="s">
        <v>33</v>
      </c>
      <c r="D4" s="10" t="n">
        <v>0.47212225</v>
      </c>
      <c r="E4" s="11" t="n">
        <v>459.30737</v>
      </c>
      <c r="F4" s="11" t="n">
        <v>139.39433</v>
      </c>
      <c r="G4" s="13" t="n">
        <f aca="false">$F4*SQRT($B4)</f>
        <v>418.18299</v>
      </c>
      <c r="H4" s="11" t="n">
        <f aca="false">E4*151.16/1000</f>
        <v>69.4289020492</v>
      </c>
      <c r="I4" s="11" t="n">
        <f aca="false">F4*151.16/1000</f>
        <v>21.0708469228</v>
      </c>
      <c r="J4" s="11" t="n">
        <f aca="false">G4*151.16/1000</f>
        <v>63.2125407684</v>
      </c>
    </row>
    <row r="5" customFormat="false" ht="12.8" hidden="false" customHeight="false" outlineLevel="0" collapsed="false">
      <c r="A5" s="9" t="s">
        <v>1</v>
      </c>
      <c r="B5" s="9" t="n">
        <v>9</v>
      </c>
      <c r="C5" s="9" t="s">
        <v>33</v>
      </c>
      <c r="D5" s="10" t="n">
        <v>0.75</v>
      </c>
      <c r="E5" s="11" t="n">
        <v>569.19495</v>
      </c>
      <c r="F5" s="11" t="n">
        <v>137.42151</v>
      </c>
      <c r="G5" s="13" t="n">
        <f aca="false">$F5*SQRT($B5)</f>
        <v>412.26453</v>
      </c>
      <c r="H5" s="11" t="n">
        <f aca="false">E5*151.16/1000</f>
        <v>86.039508642</v>
      </c>
      <c r="I5" s="11" t="n">
        <f aca="false">F5*151.16/1000</f>
        <v>20.7726354516</v>
      </c>
      <c r="J5" s="11" t="n">
        <f aca="false">G5*151.16/1000</f>
        <v>62.3179063548</v>
      </c>
    </row>
    <row r="6" customFormat="false" ht="12.8" hidden="false" customHeight="false" outlineLevel="0" collapsed="false">
      <c r="A6" s="9" t="s">
        <v>1</v>
      </c>
      <c r="B6" s="9" t="n">
        <v>9</v>
      </c>
      <c r="C6" s="9" t="s">
        <v>33</v>
      </c>
      <c r="D6" s="10" t="n">
        <v>1</v>
      </c>
      <c r="E6" s="11" t="n">
        <v>459.1833</v>
      </c>
      <c r="F6" s="11" t="n">
        <v>98.1555</v>
      </c>
      <c r="G6" s="13" t="n">
        <f aca="false">$F6*SQRT($B6)</f>
        <v>294.4665</v>
      </c>
      <c r="H6" s="11" t="n">
        <f aca="false">E6*151.16/1000</f>
        <v>69.410147628</v>
      </c>
      <c r="I6" s="11" t="n">
        <f aca="false">F6*151.16/1000</f>
        <v>14.83718538</v>
      </c>
      <c r="J6" s="11" t="n">
        <f aca="false">G6*151.16/1000</f>
        <v>44.51155614</v>
      </c>
    </row>
    <row r="7" customFormat="false" ht="12.8" hidden="false" customHeight="false" outlineLevel="0" collapsed="false">
      <c r="A7" s="9" t="s">
        <v>1</v>
      </c>
      <c r="B7" s="9" t="n">
        <v>9</v>
      </c>
      <c r="C7" s="9" t="s">
        <v>33</v>
      </c>
      <c r="D7" s="10" t="n">
        <v>1.5</v>
      </c>
      <c r="E7" s="11" t="n">
        <v>386.41705</v>
      </c>
      <c r="F7" s="11" t="n">
        <v>56.93573</v>
      </c>
      <c r="G7" s="13" t="n">
        <f aca="false">$F7*SQRT($B7)</f>
        <v>170.80719</v>
      </c>
      <c r="H7" s="11" t="n">
        <f aca="false">E7*151.16/1000</f>
        <v>58.410801278</v>
      </c>
      <c r="I7" s="11" t="n">
        <f aca="false">F7*151.16/1000</f>
        <v>8.6064049468</v>
      </c>
      <c r="J7" s="11" t="n">
        <f aca="false">G7*151.16/1000</f>
        <v>25.8192148404</v>
      </c>
    </row>
    <row r="8" customFormat="false" ht="12.8" hidden="false" customHeight="false" outlineLevel="0" collapsed="false">
      <c r="A8" s="9" t="s">
        <v>1</v>
      </c>
      <c r="B8" s="9" t="n">
        <v>9</v>
      </c>
      <c r="C8" s="9" t="s">
        <v>33</v>
      </c>
      <c r="D8" s="10" t="n">
        <v>2</v>
      </c>
      <c r="E8" s="11" t="n">
        <v>386.28342</v>
      </c>
      <c r="F8" s="11" t="n">
        <v>31.42236</v>
      </c>
      <c r="G8" s="13" t="n">
        <f aca="false">$F8*SQRT($B8)</f>
        <v>94.26708</v>
      </c>
      <c r="H8" s="11" t="n">
        <f aca="false">E8*151.16/1000</f>
        <v>58.3906017672</v>
      </c>
      <c r="I8" s="11" t="n">
        <f aca="false">F8*151.16/1000</f>
        <v>4.7498039376</v>
      </c>
      <c r="J8" s="11" t="n">
        <f aca="false">G8*151.16/1000</f>
        <v>14.2494118128</v>
      </c>
    </row>
    <row r="9" customFormat="false" ht="12.8" hidden="false" customHeight="false" outlineLevel="0" collapsed="false">
      <c r="A9" s="9" t="s">
        <v>1</v>
      </c>
      <c r="B9" s="9" t="n">
        <v>9</v>
      </c>
      <c r="C9" s="9" t="s">
        <v>33</v>
      </c>
      <c r="D9" s="10" t="n">
        <v>3</v>
      </c>
      <c r="E9" s="11" t="n">
        <v>348.7325</v>
      </c>
      <c r="F9" s="11" t="n">
        <v>11.80845</v>
      </c>
      <c r="G9" s="13" t="n">
        <f aca="false">$F9*SQRT($B9)</f>
        <v>35.42535</v>
      </c>
      <c r="H9" s="11" t="n">
        <f aca="false">E9*151.16/1000</f>
        <v>52.7144047</v>
      </c>
      <c r="I9" s="11" t="n">
        <f aca="false">F9*151.16/1000</f>
        <v>1.784965302</v>
      </c>
      <c r="J9" s="11" t="n">
        <f aca="false">G9*151.16/1000</f>
        <v>5.354895906</v>
      </c>
    </row>
    <row r="10" customFormat="false" ht="12.8" hidden="false" customHeight="false" outlineLevel="0" collapsed="false">
      <c r="A10" s="9" t="s">
        <v>1</v>
      </c>
      <c r="B10" s="9" t="n">
        <v>9</v>
      </c>
      <c r="C10" s="9" t="s">
        <v>33</v>
      </c>
      <c r="D10" s="10" t="n">
        <v>4</v>
      </c>
      <c r="E10" s="11" t="n">
        <v>281.7416</v>
      </c>
      <c r="F10" s="11" t="n">
        <v>9.81653999999998</v>
      </c>
      <c r="G10" s="13" t="n">
        <f aca="false">$F10*SQRT($B10)</f>
        <v>29.4496199999999</v>
      </c>
      <c r="H10" s="11" t="n">
        <f aca="false">E10*151.16/1000</f>
        <v>42.588060256</v>
      </c>
      <c r="I10" s="11" t="n">
        <f aca="false">F10*151.16/1000</f>
        <v>1.4838681864</v>
      </c>
      <c r="J10" s="11" t="n">
        <f aca="false">G10*151.16/1000</f>
        <v>4.45160455919998</v>
      </c>
    </row>
    <row r="11" customFormat="false" ht="12.8" hidden="false" customHeight="false" outlineLevel="0" collapsed="false">
      <c r="A11" s="9" t="s">
        <v>1</v>
      </c>
      <c r="B11" s="9" t="n">
        <v>9</v>
      </c>
      <c r="C11" s="9" t="s">
        <v>33</v>
      </c>
      <c r="D11" s="10" t="n">
        <v>6</v>
      </c>
      <c r="E11" s="11" t="n">
        <v>177.18074</v>
      </c>
      <c r="F11" s="12" t="s">
        <v>34</v>
      </c>
      <c r="G11" s="12" t="s">
        <v>34</v>
      </c>
      <c r="H11" s="11" t="n">
        <f aca="false">E11*151.16/1000</f>
        <v>26.7826406584</v>
      </c>
      <c r="I11" s="12" t="s">
        <v>34</v>
      </c>
      <c r="J11" s="12" t="s">
        <v>34</v>
      </c>
    </row>
    <row r="12" customFormat="false" ht="12.8" hidden="false" customHeight="false" outlineLevel="0" collapsed="false">
      <c r="A12" s="9" t="s">
        <v>1</v>
      </c>
      <c r="B12" s="9" t="n">
        <v>9</v>
      </c>
      <c r="C12" s="9" t="s">
        <v>33</v>
      </c>
      <c r="D12" s="10" t="n">
        <v>8</v>
      </c>
      <c r="E12" s="11" t="n">
        <v>98.16186</v>
      </c>
      <c r="F12" s="12" t="s">
        <v>34</v>
      </c>
      <c r="G12" s="12" t="s">
        <v>34</v>
      </c>
      <c r="H12" s="11" t="n">
        <f aca="false">E12*151.16/1000</f>
        <v>14.8381467576</v>
      </c>
      <c r="I12" s="12" t="s">
        <v>34</v>
      </c>
      <c r="J12" s="12" t="s">
        <v>34</v>
      </c>
    </row>
    <row r="13" customFormat="false" ht="12.8" hidden="false" customHeight="false" outlineLevel="0" collapsed="false">
      <c r="A13" s="9" t="s">
        <v>1</v>
      </c>
      <c r="B13" s="9" t="n">
        <v>9</v>
      </c>
      <c r="C13" s="9" t="s">
        <v>33</v>
      </c>
      <c r="D13" s="10" t="n">
        <v>10</v>
      </c>
      <c r="E13" s="11" t="n">
        <v>58.41854</v>
      </c>
      <c r="F13" s="12" t="s">
        <v>34</v>
      </c>
      <c r="G13" s="12" t="s">
        <v>34</v>
      </c>
      <c r="H13" s="11" t="n">
        <f aca="false">E13*151.16/1000</f>
        <v>8.8305465064</v>
      </c>
      <c r="I13" s="12" t="s">
        <v>34</v>
      </c>
      <c r="J13" s="12" t="s">
        <v>34</v>
      </c>
    </row>
    <row r="14" customFormat="false" ht="12.8" hidden="false" customHeight="false" outlineLevel="0" collapsed="false">
      <c r="A14" s="9" t="s">
        <v>1</v>
      </c>
      <c r="B14" s="9" t="n">
        <v>9</v>
      </c>
      <c r="C14" s="9" t="s">
        <v>33</v>
      </c>
      <c r="D14" s="10" t="n">
        <v>12</v>
      </c>
      <c r="E14" s="11" t="n">
        <v>32.408783</v>
      </c>
      <c r="F14" s="12" t="s">
        <v>34</v>
      </c>
      <c r="G14" s="12" t="s">
        <v>34</v>
      </c>
      <c r="H14" s="11" t="n">
        <f aca="false">E14*151.16/1000</f>
        <v>4.89891163828</v>
      </c>
      <c r="I14" s="12" t="s">
        <v>34</v>
      </c>
      <c r="J14" s="12" t="s">
        <v>34</v>
      </c>
    </row>
    <row r="15" customFormat="false" ht="12.8" hidden="false" customHeight="false" outlineLevel="0" collapsed="false">
      <c r="A15" s="9" t="s">
        <v>1</v>
      </c>
      <c r="B15" s="9" t="n">
        <v>6</v>
      </c>
      <c r="C15" s="9" t="s">
        <v>33</v>
      </c>
      <c r="D15" s="10" t="n">
        <v>16</v>
      </c>
      <c r="E15" s="11" t="n">
        <v>11.802079</v>
      </c>
      <c r="F15" s="12" t="s">
        <v>34</v>
      </c>
      <c r="G15" s="12" t="s">
        <v>34</v>
      </c>
      <c r="H15" s="11" t="n">
        <f aca="false">E15*151.16/1000</f>
        <v>1.78400226164</v>
      </c>
      <c r="I15" s="12" t="s">
        <v>34</v>
      </c>
      <c r="J15" s="12" t="s">
        <v>34</v>
      </c>
    </row>
    <row r="16" customFormat="false" ht="12.8" hidden="false" customHeight="false" outlineLevel="0" collapsed="false">
      <c r="A16" s="9" t="s">
        <v>1</v>
      </c>
      <c r="B16" s="9" t="n">
        <v>6</v>
      </c>
      <c r="C16" s="9" t="s">
        <v>33</v>
      </c>
      <c r="D16" s="10" t="n">
        <v>24</v>
      </c>
      <c r="E16" s="11" t="n">
        <v>5.8803563</v>
      </c>
      <c r="F16" s="12" t="s">
        <v>34</v>
      </c>
      <c r="G16" s="12" t="s">
        <v>34</v>
      </c>
      <c r="H16" s="11" t="n">
        <f aca="false">E16*151.16/1000</f>
        <v>0.888874658308</v>
      </c>
      <c r="I16" s="12" t="s">
        <v>34</v>
      </c>
      <c r="J16" s="12" t="s">
        <v>34</v>
      </c>
    </row>
    <row r="17" customFormat="false" ht="12.8" hidden="false" customHeight="false" outlineLevel="0" collapsed="false">
      <c r="A17" s="9" t="s">
        <v>1</v>
      </c>
      <c r="B17" s="9" t="n">
        <v>9</v>
      </c>
      <c r="C17" s="4" t="s">
        <v>35</v>
      </c>
      <c r="D17" s="10" t="n">
        <v>0.03877201</v>
      </c>
      <c r="E17" s="11" t="n">
        <v>1.9768779</v>
      </c>
      <c r="F17" s="11" t="s">
        <v>34</v>
      </c>
      <c r="G17" s="12" t="s">
        <v>34</v>
      </c>
      <c r="H17" s="11" t="n">
        <f aca="false">E17*151.16/1000</f>
        <v>0.298824863364</v>
      </c>
      <c r="I17" s="12" t="s">
        <v>34</v>
      </c>
      <c r="J17" s="12" t="s">
        <v>34</v>
      </c>
    </row>
    <row r="18" customFormat="false" ht="12.8" hidden="false" customHeight="false" outlineLevel="0" collapsed="false">
      <c r="A18" s="9" t="s">
        <v>1</v>
      </c>
      <c r="B18" s="9" t="n">
        <v>9</v>
      </c>
      <c r="C18" s="4" t="s">
        <v>35</v>
      </c>
      <c r="D18" s="10" t="n">
        <v>0.49863192</v>
      </c>
      <c r="E18" s="11" t="n">
        <v>195.43625</v>
      </c>
      <c r="F18" s="11" t="n">
        <v>33.56221</v>
      </c>
      <c r="G18" s="13" t="n">
        <f aca="false">$F18*SQRT($B18)</f>
        <v>100.68663</v>
      </c>
      <c r="H18" s="11" t="n">
        <f aca="false">E18*151.16/1000</f>
        <v>29.54214355</v>
      </c>
      <c r="I18" s="11" t="n">
        <f aca="false">F18*151.16/1000</f>
        <v>5.0732636636</v>
      </c>
      <c r="J18" s="11" t="n">
        <f aca="false">G18*151.16/1000</f>
        <v>15.2197909908</v>
      </c>
    </row>
    <row r="19" customFormat="false" ht="12.8" hidden="false" customHeight="false" outlineLevel="0" collapsed="false">
      <c r="A19" s="9" t="s">
        <v>1</v>
      </c>
      <c r="B19" s="9" t="n">
        <v>9</v>
      </c>
      <c r="C19" s="4" t="s">
        <v>35</v>
      </c>
      <c r="D19" s="10" t="n">
        <v>0.7697846</v>
      </c>
      <c r="E19" s="11" t="n">
        <v>217.16914</v>
      </c>
      <c r="F19" s="11" t="n">
        <v>33.54944</v>
      </c>
      <c r="G19" s="13" t="n">
        <f aca="false">$F19*SQRT($B19)</f>
        <v>100.64832</v>
      </c>
      <c r="H19" s="11" t="n">
        <f aca="false">E19*151.16/1000</f>
        <v>32.8272872024</v>
      </c>
      <c r="I19" s="11" t="n">
        <f aca="false">F19*151.16/1000</f>
        <v>5.0713333504</v>
      </c>
      <c r="J19" s="11" t="n">
        <f aca="false">G19*151.16/1000</f>
        <v>15.2140000512</v>
      </c>
    </row>
    <row r="20" customFormat="false" ht="12.8" hidden="false" customHeight="false" outlineLevel="0" collapsed="false">
      <c r="A20" s="9" t="s">
        <v>1</v>
      </c>
      <c r="B20" s="9" t="n">
        <v>9</v>
      </c>
      <c r="C20" s="4" t="s">
        <v>35</v>
      </c>
      <c r="D20" s="10" t="n">
        <v>0.9632048</v>
      </c>
      <c r="E20" s="11" t="n">
        <v>240.86931</v>
      </c>
      <c r="F20" s="11" t="n">
        <v>31.57256</v>
      </c>
      <c r="G20" s="13" t="n">
        <f aca="false">$F20*SQRT($B20)</f>
        <v>94.71768</v>
      </c>
      <c r="H20" s="11" t="n">
        <f aca="false">E20*151.16/1000</f>
        <v>36.4098048996</v>
      </c>
      <c r="I20" s="11" t="n">
        <f aca="false">F20*151.16/1000</f>
        <v>4.7725081696</v>
      </c>
      <c r="J20" s="11" t="n">
        <f aca="false">G20*151.16/1000</f>
        <v>14.3175245088</v>
      </c>
    </row>
    <row r="21" customFormat="false" ht="12.8" hidden="false" customHeight="false" outlineLevel="0" collapsed="false">
      <c r="A21" s="9" t="s">
        <v>1</v>
      </c>
      <c r="B21" s="9" t="n">
        <v>9</v>
      </c>
      <c r="C21" s="4" t="s">
        <v>35</v>
      </c>
      <c r="D21" s="10" t="n">
        <v>1.467995</v>
      </c>
      <c r="E21" s="11" t="n">
        <v>242.88452</v>
      </c>
      <c r="F21" s="11" t="n">
        <v>23.67782</v>
      </c>
      <c r="G21" s="13" t="n">
        <f aca="false">$F21*SQRT($B21)</f>
        <v>71.03346</v>
      </c>
      <c r="H21" s="11" t="n">
        <f aca="false">E21*151.16/1000</f>
        <v>36.7144240432</v>
      </c>
      <c r="I21" s="11" t="n">
        <f aca="false">F21*151.16/1000</f>
        <v>3.5791392712</v>
      </c>
      <c r="J21" s="11" t="n">
        <f aca="false">G21*151.16/1000</f>
        <v>10.7374178136</v>
      </c>
    </row>
    <row r="22" customFormat="false" ht="12.8" hidden="false" customHeight="false" outlineLevel="0" collapsed="false">
      <c r="A22" s="9" t="s">
        <v>1</v>
      </c>
      <c r="B22" s="9" t="n">
        <v>9</v>
      </c>
      <c r="C22" s="4" t="s">
        <v>35</v>
      </c>
      <c r="D22" s="10" t="n">
        <v>1.9727852</v>
      </c>
      <c r="E22" s="11" t="n">
        <v>244.89972</v>
      </c>
      <c r="F22" s="11" t="n">
        <v>25.66109</v>
      </c>
      <c r="G22" s="13" t="n">
        <f aca="false">$F22*SQRT($B22)</f>
        <v>76.98327</v>
      </c>
      <c r="H22" s="11" t="n">
        <f aca="false">E22*151.16/1000</f>
        <v>37.0190416752</v>
      </c>
      <c r="I22" s="11" t="n">
        <f aca="false">F22*151.16/1000</f>
        <v>3.8789303644</v>
      </c>
      <c r="J22" s="11" t="n">
        <f aca="false">G22*151.16/1000</f>
        <v>11.6367910932</v>
      </c>
    </row>
    <row r="23" customFormat="false" ht="12.8" hidden="false" customHeight="false" outlineLevel="0" collapsed="false">
      <c r="A23" s="9" t="s">
        <v>1</v>
      </c>
      <c r="B23" s="9" t="n">
        <v>9</v>
      </c>
      <c r="C23" s="4" t="s">
        <v>35</v>
      </c>
      <c r="D23" s="10" t="n">
        <v>2.982303</v>
      </c>
      <c r="E23" s="11" t="n">
        <v>250.90381</v>
      </c>
      <c r="F23" s="11" t="n">
        <v>17.76636</v>
      </c>
      <c r="G23" s="13" t="n">
        <f aca="false">$F23*SQRT($B23)</f>
        <v>53.29908</v>
      </c>
      <c r="H23" s="11" t="n">
        <f aca="false">E23*151.16/1000</f>
        <v>37.9266199196</v>
      </c>
      <c r="I23" s="11" t="n">
        <f aca="false">F23*151.16/1000</f>
        <v>2.6855629776</v>
      </c>
      <c r="J23" s="11" t="n">
        <f aca="false">G23*151.16/1000</f>
        <v>8.0566889328</v>
      </c>
    </row>
    <row r="24" customFormat="false" ht="12.8" hidden="false" customHeight="false" outlineLevel="0" collapsed="false">
      <c r="A24" s="9" t="s">
        <v>1</v>
      </c>
      <c r="B24" s="9" t="n">
        <v>9</v>
      </c>
      <c r="C24" s="4" t="s">
        <v>35</v>
      </c>
      <c r="D24" s="10" t="n">
        <v>4.0317235</v>
      </c>
      <c r="E24" s="11" t="n">
        <v>223.35846</v>
      </c>
      <c r="F24" s="11" t="n">
        <v>5.92426</v>
      </c>
      <c r="G24" s="13" t="n">
        <f aca="false">$F24*SQRT($B24)</f>
        <v>17.77278</v>
      </c>
      <c r="H24" s="11" t="n">
        <f aca="false">E24*151.16/1000</f>
        <v>33.7628648136</v>
      </c>
      <c r="I24" s="11" t="n">
        <f aca="false">F24*151.16/1000</f>
        <v>0.8955111416</v>
      </c>
      <c r="J24" s="11" t="n">
        <f aca="false">G24*151.16/1000</f>
        <v>2.6865334248</v>
      </c>
    </row>
    <row r="25" customFormat="false" ht="12.8" hidden="false" customHeight="false" outlineLevel="0" collapsed="false">
      <c r="A25" s="9" t="s">
        <v>1</v>
      </c>
      <c r="B25" s="9" t="n">
        <v>9</v>
      </c>
      <c r="C25" s="4" t="s">
        <v>35</v>
      </c>
      <c r="D25" s="10" t="n">
        <v>5.97598</v>
      </c>
      <c r="E25" s="11" t="n">
        <v>144.57077</v>
      </c>
      <c r="F25" s="11" t="s">
        <v>34</v>
      </c>
      <c r="G25" s="12" t="s">
        <v>34</v>
      </c>
      <c r="H25" s="11" t="n">
        <f aca="false">E25*151.16/1000</f>
        <v>21.8533175932</v>
      </c>
      <c r="I25" s="12" t="s">
        <v>34</v>
      </c>
      <c r="J25" s="12" t="s">
        <v>34</v>
      </c>
    </row>
    <row r="26" customFormat="false" ht="12.8" hidden="false" customHeight="false" outlineLevel="0" collapsed="false">
      <c r="A26" s="9" t="s">
        <v>1</v>
      </c>
      <c r="B26" s="9" t="n">
        <v>9</v>
      </c>
      <c r="C26" s="4" t="s">
        <v>35</v>
      </c>
      <c r="D26" s="10" t="n">
        <v>7.9578137</v>
      </c>
      <c r="E26" s="11" t="n">
        <v>105.259964</v>
      </c>
      <c r="F26" s="11" t="s">
        <v>34</v>
      </c>
      <c r="G26" s="12" t="s">
        <v>34</v>
      </c>
      <c r="H26" s="11" t="n">
        <f aca="false">E26*151.16/1000</f>
        <v>15.91109615824</v>
      </c>
      <c r="I26" s="12" t="s">
        <v>34</v>
      </c>
      <c r="J26" s="12" t="s">
        <v>34</v>
      </c>
    </row>
    <row r="27" customFormat="false" ht="12.8" hidden="false" customHeight="false" outlineLevel="0" collapsed="false">
      <c r="A27" s="9" t="s">
        <v>1</v>
      </c>
      <c r="B27" s="9" t="n">
        <v>9</v>
      </c>
      <c r="C27" s="4" t="s">
        <v>35</v>
      </c>
      <c r="D27" s="10" t="n">
        <v>10.094736</v>
      </c>
      <c r="E27" s="11" t="n">
        <v>73.85667</v>
      </c>
      <c r="F27" s="11" t="s">
        <v>34</v>
      </c>
      <c r="G27" s="12" t="s">
        <v>34</v>
      </c>
      <c r="H27" s="11" t="n">
        <f aca="false">E27*151.16/1000</f>
        <v>11.1641742372</v>
      </c>
      <c r="I27" s="12" t="s">
        <v>34</v>
      </c>
      <c r="J27" s="12" t="s">
        <v>34</v>
      </c>
    </row>
    <row r="28" customFormat="false" ht="12.8" hidden="false" customHeight="false" outlineLevel="0" collapsed="false">
      <c r="A28" s="9" t="s">
        <v>1</v>
      </c>
      <c r="B28" s="9" t="n">
        <v>9</v>
      </c>
      <c r="C28" s="4" t="s">
        <v>35</v>
      </c>
      <c r="D28" s="10" t="n">
        <v>12.037232</v>
      </c>
      <c r="E28" s="11" t="n">
        <v>50.33214</v>
      </c>
      <c r="F28" s="11" t="s">
        <v>34</v>
      </c>
      <c r="G28" s="12" t="s">
        <v>34</v>
      </c>
      <c r="H28" s="11" t="n">
        <f aca="false">E28*151.16/1000</f>
        <v>7.6082062824</v>
      </c>
      <c r="I28" s="12" t="s">
        <v>34</v>
      </c>
      <c r="J28" s="12" t="s">
        <v>34</v>
      </c>
    </row>
    <row r="29" customFormat="false" ht="12.8" hidden="false" customHeight="false" outlineLevel="0" collapsed="false">
      <c r="A29" s="9" t="s">
        <v>1</v>
      </c>
      <c r="B29" s="9" t="n">
        <v>6</v>
      </c>
      <c r="C29" s="4" t="s">
        <v>35</v>
      </c>
      <c r="D29" s="10" t="n">
        <v>15.960369</v>
      </c>
      <c r="E29" s="11" t="n">
        <v>24.996807</v>
      </c>
      <c r="F29" s="11" t="s">
        <v>34</v>
      </c>
      <c r="G29" s="12" t="s">
        <v>34</v>
      </c>
      <c r="H29" s="11" t="n">
        <f aca="false">E29*151.16/1000</f>
        <v>3.77851734612</v>
      </c>
      <c r="I29" s="12" t="s">
        <v>34</v>
      </c>
      <c r="J29" s="12" t="s">
        <v>34</v>
      </c>
    </row>
    <row r="30" customFormat="false" ht="12.8" hidden="false" customHeight="false" outlineLevel="0" collapsed="false">
      <c r="A30" s="9" t="s">
        <v>1</v>
      </c>
      <c r="B30" s="9" t="n">
        <v>6</v>
      </c>
      <c r="C30" s="4" t="s">
        <v>35</v>
      </c>
      <c r="D30" s="10" t="n">
        <v>23.999748</v>
      </c>
      <c r="E30" s="11" t="n">
        <v>7.894737</v>
      </c>
      <c r="F30" s="11" t="s">
        <v>34</v>
      </c>
      <c r="G30" s="12" t="s">
        <v>34</v>
      </c>
      <c r="H30" s="11" t="n">
        <f aca="false">E30*151.16/1000</f>
        <v>1.19336844492</v>
      </c>
      <c r="I30" s="12" t="s">
        <v>34</v>
      </c>
      <c r="J30" s="12" t="s">
        <v>34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38" activeCellId="0" sqref="J38"/>
    </sheetView>
  </sheetViews>
  <sheetFormatPr defaultRowHeight="12.75"/>
  <cols>
    <col collapsed="false" hidden="false" max="7" min="1" style="0" width="16.8928571428571"/>
    <col collapsed="false" hidden="false" max="1025" min="8" style="0" width="12.265306122449"/>
  </cols>
  <sheetData>
    <row r="1" customFormat="false" ht="55.65" hidden="false" customHeight="false" outlineLevel="0" collapsed="false">
      <c r="A1" s="6" t="s">
        <v>24</v>
      </c>
      <c r="B1" s="6" t="s">
        <v>15</v>
      </c>
      <c r="C1" s="6" t="s">
        <v>16</v>
      </c>
      <c r="D1" s="6" t="s">
        <v>17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</row>
    <row r="2" customFormat="false" ht="12.8" hidden="false" customHeight="false" outlineLevel="0" collapsed="false">
      <c r="A2" s="7" t="s">
        <v>24</v>
      </c>
      <c r="B2" s="7" t="s">
        <v>9</v>
      </c>
      <c r="C2" s="7" t="s">
        <v>25</v>
      </c>
      <c r="D2" s="8" t="s">
        <v>26</v>
      </c>
      <c r="E2" s="7" t="s">
        <v>42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</row>
    <row r="3" customFormat="false" ht="12.8" hidden="false" customHeight="false" outlineLevel="0" collapsed="false">
      <c r="A3" s="9" t="s">
        <v>1</v>
      </c>
      <c r="B3" s="9" t="n">
        <v>9</v>
      </c>
      <c r="C3" s="9" t="s">
        <v>33</v>
      </c>
      <c r="D3" s="10" t="n">
        <v>0.0009456315</v>
      </c>
      <c r="E3" s="14" t="n">
        <v>4.469152</v>
      </c>
      <c r="F3" s="12" t="s">
        <v>34</v>
      </c>
      <c r="G3" s="13" t="s">
        <v>34</v>
      </c>
      <c r="H3" s="14" t="n">
        <f aca="false">E3*327.29/1000</f>
        <v>1.46270875808</v>
      </c>
      <c r="I3" s="14" t="s">
        <v>34</v>
      </c>
      <c r="J3" s="14" t="s">
        <v>34</v>
      </c>
    </row>
    <row r="4" customFormat="false" ht="12.8" hidden="false" customHeight="false" outlineLevel="0" collapsed="false">
      <c r="A4" s="9" t="s">
        <v>1</v>
      </c>
      <c r="B4" s="9" t="n">
        <v>9</v>
      </c>
      <c r="C4" s="9" t="s">
        <v>33</v>
      </c>
      <c r="D4" s="10" t="n">
        <v>0.47212225</v>
      </c>
      <c r="E4" s="14" t="n">
        <v>35.71325</v>
      </c>
      <c r="F4" s="14" t="n">
        <v>8.941936</v>
      </c>
      <c r="G4" s="13" t="n">
        <f aca="false">$F4*SQRT($B4)</f>
        <v>26.825808</v>
      </c>
      <c r="H4" s="14" t="n">
        <f aca="false">E4*327.29/1000</f>
        <v>11.6885895925</v>
      </c>
      <c r="I4" s="14" t="n">
        <f aca="false">F4*327.29/1000</f>
        <v>2.92660623344</v>
      </c>
      <c r="J4" s="14" t="n">
        <f aca="false">G4*327.29/1000</f>
        <v>8.77981870032</v>
      </c>
    </row>
    <row r="5" customFormat="false" ht="12.8" hidden="false" customHeight="false" outlineLevel="0" collapsed="false">
      <c r="A5" s="9" t="s">
        <v>1</v>
      </c>
      <c r="B5" s="9" t="n">
        <v>9</v>
      </c>
      <c r="C5" s="9" t="s">
        <v>33</v>
      </c>
      <c r="D5" s="10" t="n">
        <v>0.75</v>
      </c>
      <c r="E5" s="14" t="n">
        <v>77.031105</v>
      </c>
      <c r="F5" s="14" t="n">
        <v>13.403815</v>
      </c>
      <c r="G5" s="13" t="n">
        <f aca="false">$F5*SQRT($B5)</f>
        <v>40.211445</v>
      </c>
      <c r="H5" s="14" t="n">
        <f aca="false">E5*327.29/1000</f>
        <v>25.21151035545</v>
      </c>
      <c r="I5" s="14" t="n">
        <f aca="false">F5*327.29/1000</f>
        <v>4.38693461135</v>
      </c>
      <c r="J5" s="14" t="n">
        <f aca="false">G5*327.29/1000</f>
        <v>13.16080383405</v>
      </c>
    </row>
    <row r="6" customFormat="false" ht="12.8" hidden="false" customHeight="false" outlineLevel="0" collapsed="false">
      <c r="A6" s="9" t="s">
        <v>1</v>
      </c>
      <c r="B6" s="9" t="n">
        <v>9</v>
      </c>
      <c r="C6" s="9" t="s">
        <v>33</v>
      </c>
      <c r="D6" s="10" t="n">
        <v>1</v>
      </c>
      <c r="E6" s="14" t="n">
        <v>111.641594</v>
      </c>
      <c r="F6" s="14" t="n">
        <v>21.228476</v>
      </c>
      <c r="G6" s="13" t="n">
        <f aca="false">$F6*SQRT($B6)</f>
        <v>63.685428</v>
      </c>
      <c r="H6" s="14" t="n">
        <f aca="false">E6*327.29/1000</f>
        <v>36.53917730026</v>
      </c>
      <c r="I6" s="14" t="n">
        <f aca="false">F6*327.29/1000</f>
        <v>6.94786791004</v>
      </c>
      <c r="J6" s="14" t="n">
        <f aca="false">G6*327.29/1000</f>
        <v>20.84360373012</v>
      </c>
    </row>
    <row r="7" customFormat="false" ht="12.8" hidden="false" customHeight="false" outlineLevel="0" collapsed="false">
      <c r="A7" s="9" t="s">
        <v>1</v>
      </c>
      <c r="B7" s="9" t="n">
        <v>9</v>
      </c>
      <c r="C7" s="9" t="s">
        <v>33</v>
      </c>
      <c r="D7" s="10" t="n">
        <v>1.5</v>
      </c>
      <c r="E7" s="14" t="n">
        <v>183.09715</v>
      </c>
      <c r="F7" s="14" t="n">
        <v>34.63595</v>
      </c>
      <c r="G7" s="13" t="n">
        <f aca="false">$F7*SQRT($B7)</f>
        <v>103.90785</v>
      </c>
      <c r="H7" s="14" t="n">
        <f aca="false">E7*327.29/1000</f>
        <v>59.9258662235</v>
      </c>
      <c r="I7" s="14" t="n">
        <f aca="false">F7*327.29/1000</f>
        <v>11.3360000755</v>
      </c>
      <c r="J7" s="14" t="n">
        <f aca="false">G7*327.29/1000</f>
        <v>34.0080002265</v>
      </c>
    </row>
    <row r="8" customFormat="false" ht="12.8" hidden="false" customHeight="false" outlineLevel="0" collapsed="false">
      <c r="A8" s="9" t="s">
        <v>1</v>
      </c>
      <c r="B8" s="9" t="n">
        <v>9</v>
      </c>
      <c r="C8" s="9" t="s">
        <v>33</v>
      </c>
      <c r="D8" s="10" t="n">
        <v>2</v>
      </c>
      <c r="E8" s="14" t="n">
        <v>243.3762</v>
      </c>
      <c r="F8" s="14" t="n">
        <v>36.8814</v>
      </c>
      <c r="G8" s="13" t="n">
        <f aca="false">$F8*SQRT($B8)</f>
        <v>110.6442</v>
      </c>
      <c r="H8" s="14" t="n">
        <f aca="false">E8*327.29/1000</f>
        <v>79.654596498</v>
      </c>
      <c r="I8" s="14" t="n">
        <f aca="false">F8*327.29/1000</f>
        <v>12.070913406</v>
      </c>
      <c r="J8" s="14" t="n">
        <f aca="false">G8*327.29/1000</f>
        <v>36.212740218</v>
      </c>
    </row>
    <row r="9" customFormat="false" ht="12.8" hidden="false" customHeight="false" outlineLevel="0" collapsed="false">
      <c r="A9" s="9" t="s">
        <v>1</v>
      </c>
      <c r="B9" s="9" t="n">
        <v>9</v>
      </c>
      <c r="C9" s="9" t="s">
        <v>33</v>
      </c>
      <c r="D9" s="10" t="n">
        <v>3</v>
      </c>
      <c r="E9" s="14" t="n">
        <v>314.79907</v>
      </c>
      <c r="F9" s="14" t="n">
        <v>22.3494</v>
      </c>
      <c r="G9" s="13" t="n">
        <f aca="false">$F9*SQRT($B9)</f>
        <v>67.0482</v>
      </c>
      <c r="H9" s="14" t="n">
        <f aca="false">E9*327.29/1000</f>
        <v>103.0305876203</v>
      </c>
      <c r="I9" s="14" t="n">
        <f aca="false">F9*327.29/1000</f>
        <v>7.314735126</v>
      </c>
      <c r="J9" s="14" t="n">
        <f aca="false">G9*327.29/1000</f>
        <v>21.944205378</v>
      </c>
    </row>
    <row r="10" customFormat="false" ht="12.8" hidden="false" customHeight="false" outlineLevel="0" collapsed="false">
      <c r="A10" s="9" t="s">
        <v>1</v>
      </c>
      <c r="B10" s="9" t="n">
        <v>9</v>
      </c>
      <c r="C10" s="9" t="s">
        <v>33</v>
      </c>
      <c r="D10" s="10" t="n">
        <v>4</v>
      </c>
      <c r="E10" s="14" t="n">
        <v>329.22934</v>
      </c>
      <c r="F10" s="14" t="n">
        <v>20.10754</v>
      </c>
      <c r="G10" s="13" t="n">
        <f aca="false">$F10*SQRT($B10)</f>
        <v>60.32262</v>
      </c>
      <c r="H10" s="14" t="n">
        <f aca="false">E10*327.29/1000</f>
        <v>107.7534706886</v>
      </c>
      <c r="I10" s="14" t="n">
        <f aca="false">F10*327.29/1000</f>
        <v>6.5809967666</v>
      </c>
      <c r="J10" s="14" t="n">
        <f aca="false">G10*327.29/1000</f>
        <v>19.7429902998</v>
      </c>
    </row>
    <row r="11" customFormat="false" ht="12.8" hidden="false" customHeight="false" outlineLevel="0" collapsed="false">
      <c r="A11" s="9" t="s">
        <v>1</v>
      </c>
      <c r="B11" s="9" t="n">
        <v>9</v>
      </c>
      <c r="C11" s="9" t="s">
        <v>33</v>
      </c>
      <c r="D11" s="10" t="n">
        <v>6</v>
      </c>
      <c r="E11" s="14" t="n">
        <v>283.2316</v>
      </c>
      <c r="F11" s="14" t="n">
        <v>16.7593</v>
      </c>
      <c r="G11" s="13" t="n">
        <f aca="false">$F11*SQRT($B11)</f>
        <v>50.2779</v>
      </c>
      <c r="H11" s="14" t="n">
        <f aca="false">E11*327.29/1000</f>
        <v>92.698870364</v>
      </c>
      <c r="I11" s="14" t="n">
        <f aca="false">F11*327.29/1000</f>
        <v>5.485151297</v>
      </c>
      <c r="J11" s="14" t="n">
        <f aca="false">G11*327.29/1000</f>
        <v>16.455453891</v>
      </c>
    </row>
    <row r="12" customFormat="false" ht="12.8" hidden="false" customHeight="false" outlineLevel="0" collapsed="false">
      <c r="A12" s="9" t="s">
        <v>1</v>
      </c>
      <c r="B12" s="9" t="n">
        <v>9</v>
      </c>
      <c r="C12" s="9" t="s">
        <v>33</v>
      </c>
      <c r="D12" s="10" t="n">
        <v>8</v>
      </c>
      <c r="E12" s="14" t="n">
        <v>198.13603</v>
      </c>
      <c r="F12" s="14" t="n">
        <v>14.52475</v>
      </c>
      <c r="G12" s="13" t="n">
        <f aca="false">$F12*SQRT($B12)</f>
        <v>43.57425</v>
      </c>
      <c r="H12" s="14" t="n">
        <f aca="false">E12*327.29/1000</f>
        <v>64.8479412587</v>
      </c>
      <c r="I12" s="14" t="n">
        <f aca="false">F12*327.29/1000</f>
        <v>4.7538054275</v>
      </c>
      <c r="J12" s="14" t="n">
        <f aca="false">G12*327.29/1000</f>
        <v>14.2614162825</v>
      </c>
    </row>
    <row r="13" customFormat="false" ht="12.8" hidden="false" customHeight="false" outlineLevel="0" collapsed="false">
      <c r="A13" s="9" t="s">
        <v>1</v>
      </c>
      <c r="B13" s="9" t="n">
        <v>9</v>
      </c>
      <c r="C13" s="9" t="s">
        <v>33</v>
      </c>
      <c r="D13" s="10" t="n">
        <v>10</v>
      </c>
      <c r="E13" s="14" t="n">
        <v>138.73447</v>
      </c>
      <c r="F13" s="14" t="n">
        <v>8.93103000000002</v>
      </c>
      <c r="G13" s="13" t="n">
        <f aca="false">$F13*SQRT($B13)</f>
        <v>26.7930900000001</v>
      </c>
      <c r="H13" s="14" t="n">
        <f aca="false">E13*327.29/1000</f>
        <v>45.4064046863</v>
      </c>
      <c r="I13" s="14" t="n">
        <f aca="false">F13*327.29/1000</f>
        <v>2.92303680870001</v>
      </c>
      <c r="J13" s="14" t="n">
        <f aca="false">G13*327.29/1000</f>
        <v>8.76911042610003</v>
      </c>
    </row>
    <row r="14" customFormat="false" ht="12.8" hidden="false" customHeight="false" outlineLevel="0" collapsed="false">
      <c r="A14" s="9" t="s">
        <v>1</v>
      </c>
      <c r="B14" s="9" t="n">
        <v>9</v>
      </c>
      <c r="C14" s="9" t="s">
        <v>33</v>
      </c>
      <c r="D14" s="10" t="n">
        <v>12</v>
      </c>
      <c r="E14" s="14" t="n">
        <v>90.50941</v>
      </c>
      <c r="F14" s="14" t="n">
        <v>7.81012</v>
      </c>
      <c r="G14" s="13" t="n">
        <f aca="false">$F14*SQRT($B14)</f>
        <v>23.43036</v>
      </c>
      <c r="H14" s="14" t="n">
        <f aca="false">E14*327.29/1000</f>
        <v>29.6228247989</v>
      </c>
      <c r="I14" s="14" t="n">
        <f aca="false">F14*327.29/1000</f>
        <v>2.5561741748</v>
      </c>
      <c r="J14" s="14" t="n">
        <f aca="false">G14*327.29/1000</f>
        <v>7.6685225244</v>
      </c>
    </row>
    <row r="15" customFormat="false" ht="12.8" hidden="false" customHeight="false" outlineLevel="0" collapsed="false">
      <c r="A15" s="9" t="s">
        <v>1</v>
      </c>
      <c r="B15" s="9" t="n">
        <v>6</v>
      </c>
      <c r="C15" s="9" t="s">
        <v>33</v>
      </c>
      <c r="D15" s="10" t="n">
        <v>16</v>
      </c>
      <c r="E15" s="14" t="n">
        <v>44.32636</v>
      </c>
      <c r="F15" s="14" t="n">
        <v>5.575537</v>
      </c>
      <c r="G15" s="13" t="n">
        <f aca="false">$F15*SQRT($B15)</f>
        <v>13.6572206920081</v>
      </c>
      <c r="H15" s="14" t="n">
        <f aca="false">E15*327.29/1000</f>
        <v>14.5075743644</v>
      </c>
      <c r="I15" s="14" t="n">
        <f aca="false">F15*327.29/1000</f>
        <v>1.82481750473</v>
      </c>
      <c r="J15" s="14" t="n">
        <f aca="false">G15*327.29/1000</f>
        <v>4.46987176028733</v>
      </c>
    </row>
    <row r="16" customFormat="false" ht="12.8" hidden="false" customHeight="false" outlineLevel="0" collapsed="false">
      <c r="A16" s="9" t="s">
        <v>1</v>
      </c>
      <c r="B16" s="9" t="n">
        <v>6</v>
      </c>
      <c r="C16" s="9" t="s">
        <v>33</v>
      </c>
      <c r="D16" s="10" t="n">
        <v>24</v>
      </c>
      <c r="E16" s="14" t="n">
        <v>11.180147</v>
      </c>
      <c r="F16" s="12" t="s">
        <v>34</v>
      </c>
      <c r="G16" s="13" t="s">
        <v>34</v>
      </c>
      <c r="H16" s="14" t="n">
        <f aca="false">E16*327.29/1000</f>
        <v>3.65915031163</v>
      </c>
      <c r="I16" s="14" t="s">
        <v>34</v>
      </c>
      <c r="J16" s="14" t="s">
        <v>34</v>
      </c>
    </row>
    <row r="17" customFormat="false" ht="12.8" hidden="false" customHeight="false" outlineLevel="0" collapsed="false">
      <c r="A17" s="9" t="s">
        <v>1</v>
      </c>
      <c r="B17" s="9" t="n">
        <v>9</v>
      </c>
      <c r="C17" s="4" t="s">
        <v>35</v>
      </c>
      <c r="D17" s="10" t="n">
        <v>0.03877201</v>
      </c>
      <c r="E17" s="14" t="n">
        <v>4.4727855</v>
      </c>
      <c r="F17" s="14" t="s">
        <v>34</v>
      </c>
      <c r="G17" s="13" t="s">
        <v>34</v>
      </c>
      <c r="H17" s="14" t="n">
        <f aca="false">E17*327.29/1000</f>
        <v>1.463897966295</v>
      </c>
      <c r="I17" s="14" t="s">
        <v>34</v>
      </c>
      <c r="J17" s="14" t="s">
        <v>34</v>
      </c>
    </row>
    <row r="18" customFormat="false" ht="12.8" hidden="false" customHeight="false" outlineLevel="0" collapsed="false">
      <c r="A18" s="9" t="s">
        <v>1</v>
      </c>
      <c r="B18" s="9" t="n">
        <v>9</v>
      </c>
      <c r="C18" s="4" t="s">
        <v>35</v>
      </c>
      <c r="D18" s="10" t="n">
        <v>0.49863192</v>
      </c>
      <c r="E18" s="14" t="n">
        <v>30.123175</v>
      </c>
      <c r="F18" s="14" t="n">
        <v>7.82465</v>
      </c>
      <c r="G18" s="13" t="n">
        <f aca="false">$F18*SQRT($B18)</f>
        <v>23.47395</v>
      </c>
      <c r="H18" s="14" t="n">
        <f aca="false">E18*327.29/1000</f>
        <v>9.85901394575</v>
      </c>
      <c r="I18" s="14" t="n">
        <f aca="false">F18*327.29/1000</f>
        <v>2.5609296985</v>
      </c>
      <c r="J18" s="14" t="n">
        <f aca="false">G18*327.29/1000</f>
        <v>7.6827890955</v>
      </c>
    </row>
    <row r="19" customFormat="false" ht="12.8" hidden="false" customHeight="false" outlineLevel="0" collapsed="false">
      <c r="A19" s="9" t="s">
        <v>1</v>
      </c>
      <c r="B19" s="9" t="n">
        <v>9</v>
      </c>
      <c r="C19" s="4" t="s">
        <v>35</v>
      </c>
      <c r="D19" s="10" t="n">
        <v>0.7697846</v>
      </c>
      <c r="E19" s="14" t="n">
        <v>55.795364</v>
      </c>
      <c r="F19" s="14" t="n">
        <v>8.941936</v>
      </c>
      <c r="G19" s="13" t="n">
        <f aca="false">$F19*SQRT($B19)</f>
        <v>26.825808</v>
      </c>
      <c r="H19" s="14" t="n">
        <f aca="false">E19*327.29/1000</f>
        <v>18.26126468356</v>
      </c>
      <c r="I19" s="14" t="n">
        <f aca="false">F19*327.29/1000</f>
        <v>2.92660623344</v>
      </c>
      <c r="J19" s="14" t="n">
        <f aca="false">G19*327.29/1000</f>
        <v>8.77981870032</v>
      </c>
    </row>
    <row r="20" customFormat="false" ht="12.8" hidden="false" customHeight="false" outlineLevel="0" collapsed="false">
      <c r="A20" s="9" t="s">
        <v>1</v>
      </c>
      <c r="B20" s="9" t="n">
        <v>9</v>
      </c>
      <c r="C20" s="4" t="s">
        <v>35</v>
      </c>
      <c r="D20" s="10" t="n">
        <v>0.9632048</v>
      </c>
      <c r="E20" s="14" t="n">
        <v>84.82305</v>
      </c>
      <c r="F20" s="14" t="n">
        <v>14.52838</v>
      </c>
      <c r="G20" s="13" t="n">
        <f aca="false">$F20*SQRT($B20)</f>
        <v>43.58514</v>
      </c>
      <c r="H20" s="14" t="n">
        <f aca="false">E20*327.29/1000</f>
        <v>27.7617360345</v>
      </c>
      <c r="I20" s="14" t="n">
        <f aca="false">F20*327.29/1000</f>
        <v>4.7549934902</v>
      </c>
      <c r="J20" s="14" t="n">
        <f aca="false">G20*327.29/1000</f>
        <v>14.2649804706</v>
      </c>
    </row>
    <row r="21" customFormat="false" ht="12.8" hidden="false" customHeight="false" outlineLevel="0" collapsed="false">
      <c r="A21" s="9" t="s">
        <v>1</v>
      </c>
      <c r="B21" s="9" t="n">
        <v>9</v>
      </c>
      <c r="C21" s="4" t="s">
        <v>35</v>
      </c>
      <c r="D21" s="10" t="n">
        <v>1.467995</v>
      </c>
      <c r="E21" s="14" t="n">
        <v>131.70555</v>
      </c>
      <c r="F21" s="14" t="n">
        <v>16.75932</v>
      </c>
      <c r="G21" s="13" t="n">
        <f aca="false">$F21*SQRT($B21)</f>
        <v>50.27796</v>
      </c>
      <c r="H21" s="14" t="n">
        <f aca="false">E21*327.29/1000</f>
        <v>43.1059094595</v>
      </c>
      <c r="I21" s="14" t="n">
        <f aca="false">F21*327.29/1000</f>
        <v>5.4851578428</v>
      </c>
      <c r="J21" s="14" t="n">
        <f aca="false">G21*327.29/1000</f>
        <v>16.4554735284</v>
      </c>
    </row>
    <row r="22" customFormat="false" ht="12.8" hidden="false" customHeight="false" outlineLevel="0" collapsed="false">
      <c r="A22" s="9" t="s">
        <v>1</v>
      </c>
      <c r="B22" s="9" t="n">
        <v>9</v>
      </c>
      <c r="C22" s="4" t="s">
        <v>35</v>
      </c>
      <c r="D22" s="10" t="n">
        <v>1.9727852</v>
      </c>
      <c r="E22" s="14" t="n">
        <v>172.99434</v>
      </c>
      <c r="F22" s="14" t="n">
        <v>22.34214</v>
      </c>
      <c r="G22" s="13" t="n">
        <f aca="false">$F22*SQRT($B22)</f>
        <v>67.02642</v>
      </c>
      <c r="H22" s="14" t="n">
        <f aca="false">E22*327.29/1000</f>
        <v>56.6193175386</v>
      </c>
      <c r="I22" s="14" t="n">
        <f aca="false">F22*327.29/1000</f>
        <v>7.3123590006</v>
      </c>
      <c r="J22" s="14" t="n">
        <f aca="false">G22*327.29/1000</f>
        <v>21.9370770018</v>
      </c>
    </row>
    <row r="23" customFormat="false" ht="12.8" hidden="false" customHeight="false" outlineLevel="0" collapsed="false">
      <c r="A23" s="9" t="s">
        <v>1</v>
      </c>
      <c r="B23" s="9" t="n">
        <v>9</v>
      </c>
      <c r="C23" s="4" t="s">
        <v>35</v>
      </c>
      <c r="D23" s="10" t="n">
        <v>2.982303</v>
      </c>
      <c r="E23" s="14" t="n">
        <v>224.29874</v>
      </c>
      <c r="F23" s="14" t="n">
        <v>20.11481</v>
      </c>
      <c r="G23" s="13" t="n">
        <f aca="false">$F23*SQRT($B23)</f>
        <v>60.34443</v>
      </c>
      <c r="H23" s="14" t="n">
        <f aca="false">E23*327.29/1000</f>
        <v>73.4107346146</v>
      </c>
      <c r="I23" s="14" t="n">
        <f aca="false">F23*327.29/1000</f>
        <v>6.5833761649</v>
      </c>
      <c r="J23" s="14" t="n">
        <f aca="false">G23*327.29/1000</f>
        <v>19.7501284947</v>
      </c>
    </row>
    <row r="24" customFormat="false" ht="12.8" hidden="false" customHeight="false" outlineLevel="0" collapsed="false">
      <c r="A24" s="9" t="s">
        <v>1</v>
      </c>
      <c r="B24" s="9" t="n">
        <v>9</v>
      </c>
      <c r="C24" s="4" t="s">
        <v>35</v>
      </c>
      <c r="D24" s="10" t="n">
        <v>4.0317235</v>
      </c>
      <c r="E24" s="14" t="n">
        <v>255.48471</v>
      </c>
      <c r="F24" s="14" t="n">
        <v>22.34213</v>
      </c>
      <c r="G24" s="13" t="n">
        <f aca="false">$F24*SQRT($B24)</f>
        <v>67.02639</v>
      </c>
      <c r="H24" s="14" t="n">
        <f aca="false">E24*327.29/1000</f>
        <v>83.6175907359</v>
      </c>
      <c r="I24" s="14" t="n">
        <f aca="false">F24*327.29/1000</f>
        <v>7.3123557277</v>
      </c>
      <c r="J24" s="14" t="n">
        <f aca="false">G24*327.29/1000</f>
        <v>21.9370671831</v>
      </c>
    </row>
    <row r="25" customFormat="false" ht="12.8" hidden="false" customHeight="false" outlineLevel="0" collapsed="false">
      <c r="A25" s="9" t="s">
        <v>1</v>
      </c>
      <c r="B25" s="9" t="n">
        <v>9</v>
      </c>
      <c r="C25" s="4" t="s">
        <v>35</v>
      </c>
      <c r="D25" s="10" t="n">
        <v>5.97598</v>
      </c>
      <c r="E25" s="14" t="n">
        <v>237.43005</v>
      </c>
      <c r="F25" s="14" t="n">
        <v>19.00479</v>
      </c>
      <c r="G25" s="13" t="n">
        <f aca="false">$F25*SQRT($B25)</f>
        <v>57.01437</v>
      </c>
      <c r="H25" s="14" t="n">
        <f aca="false">E25*327.29/1000</f>
        <v>77.7084810645</v>
      </c>
      <c r="I25" s="14" t="n">
        <f aca="false">F25*327.29/1000</f>
        <v>6.2200777191</v>
      </c>
      <c r="J25" s="14" t="n">
        <f aca="false">G25*327.29/1000</f>
        <v>18.6602331573</v>
      </c>
    </row>
    <row r="26" customFormat="false" ht="12.8" hidden="false" customHeight="false" outlineLevel="0" collapsed="false">
      <c r="A26" s="9" t="s">
        <v>1</v>
      </c>
      <c r="B26" s="9" t="n">
        <v>9</v>
      </c>
      <c r="C26" s="4" t="s">
        <v>35</v>
      </c>
      <c r="D26" s="10" t="n">
        <v>7.9578137</v>
      </c>
      <c r="E26" s="14" t="n">
        <v>188.06955</v>
      </c>
      <c r="F26" s="9" t="n">
        <v>11.16562</v>
      </c>
      <c r="G26" s="13" t="n">
        <f aca="false">$F26*SQRT($B26)</f>
        <v>33.49686</v>
      </c>
      <c r="H26" s="14" t="n">
        <f aca="false">E26*327.29/1000</f>
        <v>61.5532830195</v>
      </c>
      <c r="I26" s="14" t="n">
        <f aca="false">F26*327.29/1000</f>
        <v>3.6543957698</v>
      </c>
      <c r="J26" s="14" t="n">
        <f aca="false">G26*327.29/1000</f>
        <v>10.9631873094</v>
      </c>
    </row>
    <row r="27" customFormat="false" ht="12.8" hidden="false" customHeight="false" outlineLevel="0" collapsed="false">
      <c r="A27" s="9" t="s">
        <v>1</v>
      </c>
      <c r="B27" s="9" t="n">
        <v>9</v>
      </c>
      <c r="C27" s="4" t="s">
        <v>35</v>
      </c>
      <c r="D27" s="10" t="n">
        <v>10.094736</v>
      </c>
      <c r="E27" s="14" t="n">
        <v>152.13829</v>
      </c>
      <c r="F27" s="9" t="n">
        <v>6.70009000000002</v>
      </c>
      <c r="G27" s="13" t="n">
        <f aca="false">$F27*SQRT($B27)</f>
        <v>20.1002700000001</v>
      </c>
      <c r="H27" s="14" t="n">
        <f aca="false">E27*327.29/1000</f>
        <v>49.7933409341</v>
      </c>
      <c r="I27" s="14" t="n">
        <f aca="false">F27*327.29/1000</f>
        <v>2.19287245610001</v>
      </c>
      <c r="J27" s="14" t="n">
        <f aca="false">G27*327.29/1000</f>
        <v>6.57861736830003</v>
      </c>
    </row>
    <row r="28" customFormat="false" ht="12.8" hidden="false" customHeight="false" outlineLevel="0" collapsed="false">
      <c r="A28" s="9" t="s">
        <v>1</v>
      </c>
      <c r="B28" s="9" t="n">
        <v>9</v>
      </c>
      <c r="C28" s="4" t="s">
        <v>35</v>
      </c>
      <c r="D28" s="10" t="n">
        <v>12.037232</v>
      </c>
      <c r="E28" s="14" t="n">
        <v>113.965195</v>
      </c>
      <c r="F28" s="9" t="n">
        <v>7.82102499999999</v>
      </c>
      <c r="G28" s="13" t="n">
        <f aca="false">$F28*SQRT($B28)</f>
        <v>23.463075</v>
      </c>
      <c r="H28" s="14" t="n">
        <f aca="false">E28*327.29/1000</f>
        <v>37.29966867155</v>
      </c>
      <c r="I28" s="14" t="n">
        <f aca="false">F28*327.29/1000</f>
        <v>2.55974327225</v>
      </c>
      <c r="J28" s="14" t="n">
        <f aca="false">G28*327.29/1000</f>
        <v>7.67922981675</v>
      </c>
    </row>
    <row r="29" customFormat="false" ht="12.8" hidden="false" customHeight="false" outlineLevel="0" collapsed="false">
      <c r="A29" s="9" t="s">
        <v>1</v>
      </c>
      <c r="B29" s="9" t="n">
        <v>6</v>
      </c>
      <c r="C29" s="4" t="s">
        <v>35</v>
      </c>
      <c r="D29" s="10" t="n">
        <v>15.960369</v>
      </c>
      <c r="E29" s="14" t="n">
        <v>54.371048</v>
      </c>
      <c r="F29" s="9" t="n">
        <v>2.22731</v>
      </c>
      <c r="G29" s="13" t="n">
        <f aca="false">$F29*SQRT($B29)</f>
        <v>5.4557729989984</v>
      </c>
      <c r="H29" s="14" t="n">
        <f aca="false">E29*327.29/1000</f>
        <v>17.79510029992</v>
      </c>
      <c r="I29" s="14" t="n">
        <f aca="false">F29*327.29/1000</f>
        <v>0.7289762899</v>
      </c>
      <c r="J29" s="14" t="n">
        <f aca="false">G29*327.29/1000</f>
        <v>1.78561994484219</v>
      </c>
    </row>
    <row r="30" customFormat="false" ht="12.8" hidden="false" customHeight="false" outlineLevel="0" collapsed="false">
      <c r="A30" s="9" t="s">
        <v>1</v>
      </c>
      <c r="B30" s="9" t="n">
        <v>6</v>
      </c>
      <c r="C30" s="4" t="s">
        <v>35</v>
      </c>
      <c r="D30" s="10" t="n">
        <v>23.999748</v>
      </c>
      <c r="E30" s="14" t="n">
        <v>16.762953</v>
      </c>
      <c r="F30" s="9" t="s">
        <v>34</v>
      </c>
      <c r="G30" s="9" t="s">
        <v>34</v>
      </c>
      <c r="H30" s="14" t="n">
        <f aca="false">E30*327.29/1000</f>
        <v>5.48634688737</v>
      </c>
      <c r="I30" s="14" t="s">
        <v>34</v>
      </c>
      <c r="J30" s="14" t="s">
        <v>34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42" activeCellId="0" sqref="I42"/>
    </sheetView>
  </sheetViews>
  <sheetFormatPr defaultRowHeight="12.8"/>
  <cols>
    <col collapsed="false" hidden="false" max="7" min="1" style="15" width="16.8928571428571"/>
    <col collapsed="false" hidden="false" max="1025" min="8" style="0" width="12.265306122449"/>
  </cols>
  <sheetData>
    <row r="1" customFormat="false" ht="55.65" hidden="false" customHeight="false" outlineLevel="0" collapsed="false">
      <c r="A1" s="6" t="s">
        <v>24</v>
      </c>
      <c r="B1" s="6" t="s">
        <v>15</v>
      </c>
      <c r="C1" s="6" t="s">
        <v>16</v>
      </c>
      <c r="D1" s="6" t="s">
        <v>17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52</v>
      </c>
      <c r="J1" s="6" t="s">
        <v>53</v>
      </c>
    </row>
    <row r="2" customFormat="false" ht="12.8" hidden="false" customHeight="false" outlineLevel="0" collapsed="false">
      <c r="A2" s="7" t="s">
        <v>24</v>
      </c>
      <c r="B2" s="7" t="s">
        <v>9</v>
      </c>
      <c r="C2" s="7" t="s">
        <v>25</v>
      </c>
      <c r="D2" s="8" t="s">
        <v>26</v>
      </c>
      <c r="E2" s="7" t="s">
        <v>54</v>
      </c>
      <c r="F2" s="7" t="s">
        <v>55</v>
      </c>
      <c r="G2" s="7" t="s">
        <v>56</v>
      </c>
      <c r="H2" s="7" t="s">
        <v>57</v>
      </c>
      <c r="I2" s="7" t="s">
        <v>58</v>
      </c>
      <c r="J2" s="7" t="s">
        <v>59</v>
      </c>
    </row>
    <row r="3" customFormat="false" ht="12.8" hidden="false" customHeight="false" outlineLevel="0" collapsed="false">
      <c r="A3" s="9" t="s">
        <v>1</v>
      </c>
      <c r="B3" s="9" t="n">
        <v>9</v>
      </c>
      <c r="C3" s="9" t="s">
        <v>33</v>
      </c>
      <c r="D3" s="10" t="n">
        <v>0.0009456315</v>
      </c>
      <c r="E3" s="16" t="n">
        <v>0.9508349</v>
      </c>
      <c r="F3" s="12" t="s">
        <v>34</v>
      </c>
      <c r="G3" s="12" t="s">
        <v>34</v>
      </c>
      <c r="H3" s="16" t="n">
        <f aca="false">E3*231.23/1000</f>
        <v>0.219861553927</v>
      </c>
      <c r="I3" s="12" t="s">
        <v>34</v>
      </c>
      <c r="J3" s="12" t="s">
        <v>34</v>
      </c>
    </row>
    <row r="4" customFormat="false" ht="12.8" hidden="false" customHeight="false" outlineLevel="0" collapsed="false">
      <c r="A4" s="9" t="s">
        <v>1</v>
      </c>
      <c r="B4" s="9" t="n">
        <v>9</v>
      </c>
      <c r="C4" s="9" t="s">
        <v>33</v>
      </c>
      <c r="D4" s="10" t="n">
        <v>0.47212225</v>
      </c>
      <c r="E4" s="16" t="n">
        <v>25.694187</v>
      </c>
      <c r="F4" s="16" t="s">
        <v>34</v>
      </c>
      <c r="G4" s="12" t="s">
        <v>34</v>
      </c>
      <c r="H4" s="16" t="n">
        <f aca="false">E4*231.23/1000</f>
        <v>5.94126686001</v>
      </c>
      <c r="I4" s="12" t="s">
        <v>34</v>
      </c>
      <c r="J4" s="12" t="s">
        <v>34</v>
      </c>
    </row>
    <row r="5" customFormat="false" ht="12.8" hidden="false" customHeight="false" outlineLevel="0" collapsed="false">
      <c r="A5" s="9" t="s">
        <v>1</v>
      </c>
      <c r="B5" s="9" t="n">
        <v>9</v>
      </c>
      <c r="C5" s="9" t="s">
        <v>33</v>
      </c>
      <c r="D5" s="10" t="n">
        <v>0.75</v>
      </c>
      <c r="E5" s="16" t="n">
        <v>42.823128</v>
      </c>
      <c r="F5" s="16" t="s">
        <v>34</v>
      </c>
      <c r="G5" s="12" t="s">
        <v>34</v>
      </c>
      <c r="H5" s="16" t="n">
        <f aca="false">E5*231.23/1000</f>
        <v>9.90199188744</v>
      </c>
      <c r="I5" s="12" t="s">
        <v>34</v>
      </c>
      <c r="J5" s="12" t="s">
        <v>34</v>
      </c>
    </row>
    <row r="6" customFormat="false" ht="12.8" hidden="false" customHeight="false" outlineLevel="0" collapsed="false">
      <c r="A6" s="9" t="s">
        <v>1</v>
      </c>
      <c r="B6" s="9" t="n">
        <v>9</v>
      </c>
      <c r="C6" s="9" t="s">
        <v>33</v>
      </c>
      <c r="D6" s="10" t="n">
        <v>1</v>
      </c>
      <c r="E6" s="16" t="n">
        <v>51.388374</v>
      </c>
      <c r="F6" s="16" t="s">
        <v>34</v>
      </c>
      <c r="G6" s="12" t="s">
        <v>34</v>
      </c>
      <c r="H6" s="16" t="n">
        <f aca="false">E6*231.23/1000</f>
        <v>11.88253372002</v>
      </c>
      <c r="I6" s="12" t="s">
        <v>34</v>
      </c>
      <c r="J6" s="12" t="s">
        <v>34</v>
      </c>
    </row>
    <row r="7" customFormat="false" ht="12.8" hidden="false" customHeight="false" outlineLevel="0" collapsed="false">
      <c r="A7" s="9" t="s">
        <v>1</v>
      </c>
      <c r="B7" s="9" t="n">
        <v>9</v>
      </c>
      <c r="C7" s="9" t="s">
        <v>33</v>
      </c>
      <c r="D7" s="10" t="n">
        <v>1.5</v>
      </c>
      <c r="E7" s="16" t="n">
        <v>58.985775</v>
      </c>
      <c r="F7" s="16" t="s">
        <v>34</v>
      </c>
      <c r="G7" s="12" t="s">
        <v>34</v>
      </c>
      <c r="H7" s="16" t="n">
        <f aca="false">E7*231.23/1000</f>
        <v>13.63928075325</v>
      </c>
      <c r="I7" s="12" t="s">
        <v>34</v>
      </c>
      <c r="J7" s="12" t="s">
        <v>34</v>
      </c>
    </row>
    <row r="8" customFormat="false" ht="12.8" hidden="false" customHeight="false" outlineLevel="0" collapsed="false">
      <c r="A8" s="9" t="s">
        <v>1</v>
      </c>
      <c r="B8" s="9" t="n">
        <v>9</v>
      </c>
      <c r="C8" s="9" t="s">
        <v>33</v>
      </c>
      <c r="D8" s="10" t="n">
        <v>2</v>
      </c>
      <c r="E8" s="16" t="n">
        <v>73.24985</v>
      </c>
      <c r="F8" s="16" t="s">
        <v>34</v>
      </c>
      <c r="G8" s="12" t="s">
        <v>34</v>
      </c>
      <c r="H8" s="16" t="n">
        <f aca="false">E8*231.23/1000</f>
        <v>16.9375628155</v>
      </c>
      <c r="I8" s="12" t="s">
        <v>34</v>
      </c>
      <c r="J8" s="12" t="s">
        <v>34</v>
      </c>
    </row>
    <row r="9" customFormat="false" ht="12.8" hidden="false" customHeight="false" outlineLevel="0" collapsed="false">
      <c r="A9" s="9" t="s">
        <v>1</v>
      </c>
      <c r="B9" s="9" t="n">
        <v>9</v>
      </c>
      <c r="C9" s="9" t="s">
        <v>33</v>
      </c>
      <c r="D9" s="10" t="n">
        <v>3</v>
      </c>
      <c r="E9" s="16" t="n">
        <v>84.64131</v>
      </c>
      <c r="F9" s="16" t="n">
        <v>9.5269</v>
      </c>
      <c r="G9" s="13" t="n">
        <f aca="false">$F9*SQRT($B9)</f>
        <v>28.5807</v>
      </c>
      <c r="H9" s="16" t="n">
        <f aca="false">E9*231.23/1000</f>
        <v>19.5716101113</v>
      </c>
      <c r="I9" s="16" t="n">
        <f aca="false">F9*231.23/1000</f>
        <v>2.202905087</v>
      </c>
      <c r="J9" s="16" t="n">
        <f aca="false">G9*231.23/1000</f>
        <v>6.608715261</v>
      </c>
    </row>
    <row r="10" customFormat="false" ht="12.8" hidden="false" customHeight="false" outlineLevel="0" collapsed="false">
      <c r="A10" s="9" t="s">
        <v>1</v>
      </c>
      <c r="B10" s="9" t="n">
        <v>9</v>
      </c>
      <c r="C10" s="9" t="s">
        <v>33</v>
      </c>
      <c r="D10" s="10" t="n">
        <v>4</v>
      </c>
      <c r="E10" s="16" t="n">
        <v>93.16945</v>
      </c>
      <c r="F10" s="16" t="n">
        <v>8.57761000000001</v>
      </c>
      <c r="G10" s="13" t="n">
        <f aca="false">$F10*SQRT($B10)</f>
        <v>25.73283</v>
      </c>
      <c r="H10" s="16" t="n">
        <f aca="false">E10*231.23/1000</f>
        <v>21.5435719235</v>
      </c>
      <c r="I10" s="16" t="n">
        <f aca="false">F10*231.23/1000</f>
        <v>1.9834007603</v>
      </c>
      <c r="J10" s="16" t="n">
        <f aca="false">G10*231.23/1000</f>
        <v>5.9502022809</v>
      </c>
    </row>
    <row r="11" customFormat="false" ht="12.8" hidden="false" customHeight="false" outlineLevel="0" collapsed="false">
      <c r="A11" s="9" t="s">
        <v>1</v>
      </c>
      <c r="B11" s="9" t="n">
        <v>9</v>
      </c>
      <c r="C11" s="9" t="s">
        <v>33</v>
      </c>
      <c r="D11" s="10" t="n">
        <v>6</v>
      </c>
      <c r="E11" s="16" t="n">
        <v>85.47155</v>
      </c>
      <c r="F11" s="16" t="n">
        <v>7.61596</v>
      </c>
      <c r="G11" s="13" t="n">
        <f aca="false">$F11*SQRT($B11)</f>
        <v>22.84788</v>
      </c>
      <c r="H11" s="16" t="n">
        <f aca="false">E11*231.23/1000</f>
        <v>19.7635865065</v>
      </c>
      <c r="I11" s="16" t="n">
        <f aca="false">F11*231.23/1000</f>
        <v>1.7610384308</v>
      </c>
      <c r="J11" s="16" t="n">
        <f aca="false">G11*231.23/1000</f>
        <v>5.2831152924</v>
      </c>
    </row>
    <row r="12" customFormat="false" ht="12.8" hidden="false" customHeight="false" outlineLevel="0" collapsed="false">
      <c r="A12" s="9" t="s">
        <v>1</v>
      </c>
      <c r="B12" s="9" t="n">
        <v>9</v>
      </c>
      <c r="C12" s="9" t="s">
        <v>33</v>
      </c>
      <c r="D12" s="10" t="n">
        <v>8</v>
      </c>
      <c r="E12" s="16" t="n">
        <v>69.2115</v>
      </c>
      <c r="F12" s="16" t="n">
        <v>6.66049</v>
      </c>
      <c r="G12" s="13" t="n">
        <f aca="false">$F12*SQRT($B12)</f>
        <v>19.98147</v>
      </c>
      <c r="H12" s="16" t="n">
        <f aca="false">E12*231.23/1000</f>
        <v>16.003775145</v>
      </c>
      <c r="I12" s="16" t="n">
        <f aca="false">F12*231.23/1000</f>
        <v>1.5401051027</v>
      </c>
      <c r="J12" s="16" t="n">
        <f aca="false">G12*231.23/1000</f>
        <v>4.6203153081</v>
      </c>
    </row>
    <row r="13" customFormat="false" ht="12.8" hidden="false" customHeight="false" outlineLevel="0" collapsed="false">
      <c r="A13" s="9" t="s">
        <v>1</v>
      </c>
      <c r="B13" s="9" t="n">
        <v>9</v>
      </c>
      <c r="C13" s="9" t="s">
        <v>33</v>
      </c>
      <c r="D13" s="10" t="n">
        <v>10</v>
      </c>
      <c r="E13" s="16" t="n">
        <v>54.839207</v>
      </c>
      <c r="F13" s="16" t="n">
        <v>3.809523</v>
      </c>
      <c r="G13" s="13" t="n">
        <f aca="false">$F13*SQRT($B13)</f>
        <v>11.428569</v>
      </c>
      <c r="H13" s="16" t="n">
        <f aca="false">E13*231.23/1000</f>
        <v>12.68046983461</v>
      </c>
      <c r="I13" s="16" t="n">
        <f aca="false">F13*231.23/1000</f>
        <v>0.88087600329</v>
      </c>
      <c r="J13" s="16" t="n">
        <f aca="false">G13*231.23/1000</f>
        <v>2.64262800987</v>
      </c>
    </row>
    <row r="14" customFormat="false" ht="12.8" hidden="false" customHeight="false" outlineLevel="0" collapsed="false">
      <c r="A14" s="9" t="s">
        <v>1</v>
      </c>
      <c r="B14" s="9" t="n">
        <v>9</v>
      </c>
      <c r="C14" s="9" t="s">
        <v>33</v>
      </c>
      <c r="D14" s="10" t="n">
        <v>12</v>
      </c>
      <c r="E14" s="16" t="n">
        <v>37.620594</v>
      </c>
      <c r="F14" s="16" t="n">
        <v>9.522263</v>
      </c>
      <c r="G14" s="13" t="n">
        <f aca="false">$F14*SQRT($B14)</f>
        <v>28.566789</v>
      </c>
      <c r="H14" s="16" t="n">
        <f aca="false">E14*231.23/1000</f>
        <v>8.69900995062</v>
      </c>
      <c r="I14" s="16" t="n">
        <f aca="false">F14*231.23/1000</f>
        <v>2.20183287349</v>
      </c>
      <c r="J14" s="16" t="n">
        <f aca="false">G14*231.23/1000</f>
        <v>6.60549862047</v>
      </c>
    </row>
    <row r="15" customFormat="false" ht="12.8" hidden="false" customHeight="false" outlineLevel="0" collapsed="false">
      <c r="A15" s="9" t="s">
        <v>1</v>
      </c>
      <c r="B15" s="9" t="n">
        <v>6</v>
      </c>
      <c r="C15" s="9" t="s">
        <v>33</v>
      </c>
      <c r="D15" s="10" t="n">
        <v>16</v>
      </c>
      <c r="E15" s="16" t="n">
        <v>19.367657</v>
      </c>
      <c r="F15" s="12" t="s">
        <v>34</v>
      </c>
      <c r="G15" s="12" t="s">
        <v>34</v>
      </c>
      <c r="H15" s="16" t="n">
        <f aca="false">E15*231.23/1000</f>
        <v>4.47838332811</v>
      </c>
      <c r="I15" s="12" t="s">
        <v>34</v>
      </c>
      <c r="J15" s="12" t="s">
        <v>34</v>
      </c>
    </row>
    <row r="16" customFormat="false" ht="12.8" hidden="false" customHeight="false" outlineLevel="0" collapsed="false">
      <c r="A16" s="9" t="s">
        <v>1</v>
      </c>
      <c r="B16" s="9" t="n">
        <v>6</v>
      </c>
      <c r="C16" s="9" t="s">
        <v>33</v>
      </c>
      <c r="D16" s="10" t="n">
        <v>24</v>
      </c>
      <c r="E16" s="16" t="n">
        <v>6.672851</v>
      </c>
      <c r="F16" s="12" t="s">
        <v>34</v>
      </c>
      <c r="G16" s="12" t="s">
        <v>34</v>
      </c>
      <c r="H16" s="16" t="n">
        <f aca="false">E16*231.23/1000</f>
        <v>1.54296333673</v>
      </c>
      <c r="I16" s="12" t="s">
        <v>34</v>
      </c>
      <c r="J16" s="12" t="s">
        <v>34</v>
      </c>
    </row>
    <row r="17" customFormat="false" ht="12.8" hidden="false" customHeight="false" outlineLevel="0" collapsed="false">
      <c r="A17" s="9" t="s">
        <v>1</v>
      </c>
      <c r="B17" s="9" t="n">
        <v>9</v>
      </c>
      <c r="C17" s="4" t="s">
        <v>35</v>
      </c>
      <c r="D17" s="10" t="n">
        <v>0.03877201</v>
      </c>
      <c r="E17" s="16" t="n">
        <v>0</v>
      </c>
      <c r="F17" s="16" t="s">
        <v>34</v>
      </c>
      <c r="G17" s="12" t="s">
        <v>34</v>
      </c>
      <c r="H17" s="16" t="n">
        <f aca="false">E17*231.23/1000</f>
        <v>0</v>
      </c>
      <c r="I17" s="12" t="s">
        <v>34</v>
      </c>
      <c r="J17" s="12" t="s">
        <v>34</v>
      </c>
    </row>
    <row r="18" customFormat="false" ht="12.8" hidden="false" customHeight="false" outlineLevel="0" collapsed="false">
      <c r="A18" s="9" t="s">
        <v>1</v>
      </c>
      <c r="B18" s="9" t="n">
        <v>9</v>
      </c>
      <c r="C18" s="4" t="s">
        <v>35</v>
      </c>
      <c r="D18" s="10" t="n">
        <v>0.49863192</v>
      </c>
      <c r="E18" s="16" t="n">
        <v>34.62991</v>
      </c>
      <c r="F18" s="16" t="s">
        <v>34</v>
      </c>
      <c r="G18" s="12" t="s">
        <v>34</v>
      </c>
      <c r="H18" s="16" t="n">
        <f aca="false">E18*231.23/1000</f>
        <v>8.0074740893</v>
      </c>
      <c r="I18" s="12" t="s">
        <v>34</v>
      </c>
      <c r="J18" s="12" t="s">
        <v>34</v>
      </c>
    </row>
    <row r="19" customFormat="false" ht="12.8" hidden="false" customHeight="false" outlineLevel="0" collapsed="false">
      <c r="A19" s="9" t="s">
        <v>1</v>
      </c>
      <c r="B19" s="9" t="n">
        <v>9</v>
      </c>
      <c r="C19" s="4" t="s">
        <v>35</v>
      </c>
      <c r="D19" s="10" t="n">
        <v>0.7697846</v>
      </c>
      <c r="E19" s="16" t="n">
        <v>51.950356</v>
      </c>
      <c r="F19" s="16" t="s">
        <v>34</v>
      </c>
      <c r="G19" s="12" t="s">
        <v>34</v>
      </c>
      <c r="H19" s="16" t="n">
        <f aca="false">E19*231.23/1000</f>
        <v>12.01248081788</v>
      </c>
      <c r="I19" s="12" t="s">
        <v>34</v>
      </c>
      <c r="J19" s="12" t="s">
        <v>34</v>
      </c>
    </row>
    <row r="20" customFormat="false" ht="12.8" hidden="false" customHeight="false" outlineLevel="0" collapsed="false">
      <c r="A20" s="9" t="s">
        <v>1</v>
      </c>
      <c r="B20" s="9" t="n">
        <v>9</v>
      </c>
      <c r="C20" s="4" t="s">
        <v>35</v>
      </c>
      <c r="D20" s="10" t="n">
        <v>0.9632048</v>
      </c>
      <c r="E20" s="16" t="n">
        <v>60.613712</v>
      </c>
      <c r="F20" s="16" t="s">
        <v>34</v>
      </c>
      <c r="G20" s="12" t="s">
        <v>34</v>
      </c>
      <c r="H20" s="16" t="n">
        <f aca="false">E20*231.23/1000</f>
        <v>14.01570862576</v>
      </c>
      <c r="I20" s="12" t="s">
        <v>34</v>
      </c>
      <c r="J20" s="12" t="s">
        <v>34</v>
      </c>
    </row>
    <row r="21" customFormat="false" ht="12.8" hidden="false" customHeight="false" outlineLevel="0" collapsed="false">
      <c r="A21" s="9" t="s">
        <v>1</v>
      </c>
      <c r="B21" s="9" t="n">
        <v>9</v>
      </c>
      <c r="C21" s="4" t="s">
        <v>35</v>
      </c>
      <c r="D21" s="10" t="n">
        <v>1.467995</v>
      </c>
      <c r="E21" s="16" t="n">
        <v>75.060486</v>
      </c>
      <c r="F21" s="16" t="s">
        <v>34</v>
      </c>
      <c r="G21" s="12" t="s">
        <v>34</v>
      </c>
      <c r="H21" s="16" t="n">
        <f aca="false">E21*231.23/1000</f>
        <v>17.35623617778</v>
      </c>
      <c r="I21" s="12" t="s">
        <v>34</v>
      </c>
      <c r="J21" s="12" t="s">
        <v>34</v>
      </c>
    </row>
    <row r="22" customFormat="false" ht="12.8" hidden="false" customHeight="false" outlineLevel="0" collapsed="false">
      <c r="A22" s="9" t="s">
        <v>1</v>
      </c>
      <c r="B22" s="9" t="n">
        <v>9</v>
      </c>
      <c r="C22" s="4" t="s">
        <v>35</v>
      </c>
      <c r="D22" s="10" t="n">
        <v>1.9727852</v>
      </c>
      <c r="E22" s="16" t="n">
        <v>77.962395</v>
      </c>
      <c r="F22" s="16" t="s">
        <v>34</v>
      </c>
      <c r="G22" s="12" t="s">
        <v>34</v>
      </c>
      <c r="H22" s="16" t="n">
        <f aca="false">E22*231.23/1000</f>
        <v>18.02724459585</v>
      </c>
      <c r="I22" s="12" t="s">
        <v>34</v>
      </c>
      <c r="J22" s="12" t="s">
        <v>34</v>
      </c>
    </row>
    <row r="23" customFormat="false" ht="12.8" hidden="false" customHeight="false" outlineLevel="0" collapsed="false">
      <c r="A23" s="9" t="s">
        <v>1</v>
      </c>
      <c r="B23" s="9" t="n">
        <v>9</v>
      </c>
      <c r="C23" s="4" t="s">
        <v>35</v>
      </c>
      <c r="D23" s="10" t="n">
        <v>2.982303</v>
      </c>
      <c r="E23" s="16" t="n">
        <v>85.70028</v>
      </c>
      <c r="F23" s="16" t="n">
        <v>8.65865400000001</v>
      </c>
      <c r="G23" s="13" t="n">
        <f aca="false">$F23*SQRT($B23)</f>
        <v>25.975962</v>
      </c>
      <c r="H23" s="16" t="n">
        <f aca="false">E23*231.23/1000</f>
        <v>19.8164757444</v>
      </c>
      <c r="I23" s="16" t="n">
        <f aca="false">F23*231.23/1000</f>
        <v>2.00214056442</v>
      </c>
      <c r="J23" s="16" t="n">
        <f aca="false">G23*231.23/1000</f>
        <v>6.00642169326</v>
      </c>
    </row>
    <row r="24" customFormat="false" ht="12.8" hidden="false" customHeight="false" outlineLevel="0" collapsed="false">
      <c r="A24" s="9" t="s">
        <v>1</v>
      </c>
      <c r="B24" s="9" t="n">
        <v>9</v>
      </c>
      <c r="C24" s="4" t="s">
        <v>35</v>
      </c>
      <c r="D24" s="10" t="n">
        <v>4.0317235</v>
      </c>
      <c r="E24" s="16" t="n">
        <v>94.390305</v>
      </c>
      <c r="F24" s="16" t="n">
        <v>11.540165</v>
      </c>
      <c r="G24" s="13" t="n">
        <f aca="false">$F24*SQRT($B24)</f>
        <v>34.620495</v>
      </c>
      <c r="H24" s="16" t="n">
        <f aca="false">E24*231.23/1000</f>
        <v>21.82587022515</v>
      </c>
      <c r="I24" s="16" t="n">
        <f aca="false">F24*231.23/1000</f>
        <v>2.66843235295</v>
      </c>
      <c r="J24" s="16" t="n">
        <f aca="false">G24*231.23/1000</f>
        <v>8.00529705885</v>
      </c>
    </row>
    <row r="25" customFormat="false" ht="12.8" hidden="false" customHeight="false" outlineLevel="0" collapsed="false">
      <c r="A25" s="9" t="s">
        <v>1</v>
      </c>
      <c r="B25" s="9" t="n">
        <v>9</v>
      </c>
      <c r="C25" s="4" t="s">
        <v>35</v>
      </c>
      <c r="D25" s="10" t="n">
        <v>5.97598</v>
      </c>
      <c r="E25" s="16" t="n">
        <v>85.81635</v>
      </c>
      <c r="F25" s="16" t="n">
        <v>8.65237000000001</v>
      </c>
      <c r="G25" s="13" t="n">
        <f aca="false">$F25*SQRT($B25)</f>
        <v>25.95711</v>
      </c>
      <c r="H25" s="16" t="n">
        <f aca="false">E25*231.23/1000</f>
        <v>19.8433146105</v>
      </c>
      <c r="I25" s="16" t="n">
        <f aca="false">F25*231.23/1000</f>
        <v>2.0006875151</v>
      </c>
      <c r="J25" s="16" t="n">
        <f aca="false">G25*231.23/1000</f>
        <v>6.0020625453</v>
      </c>
    </row>
    <row r="26" customFormat="false" ht="12.8" hidden="false" customHeight="false" outlineLevel="0" collapsed="false">
      <c r="A26" s="9" t="s">
        <v>1</v>
      </c>
      <c r="B26" s="9" t="n">
        <v>9</v>
      </c>
      <c r="C26" s="4" t="s">
        <v>35</v>
      </c>
      <c r="D26" s="10" t="n">
        <v>7.9578137</v>
      </c>
      <c r="E26" s="16" t="n">
        <v>69.54844</v>
      </c>
      <c r="F26" s="12" t="s">
        <v>34</v>
      </c>
      <c r="G26" s="12" t="s">
        <v>34</v>
      </c>
      <c r="H26" s="16" t="n">
        <f aca="false">E26*231.23/1000</f>
        <v>16.0816857812</v>
      </c>
      <c r="I26" s="12" t="s">
        <v>34</v>
      </c>
      <c r="J26" s="12" t="s">
        <v>34</v>
      </c>
    </row>
    <row r="27" customFormat="false" ht="12.8" hidden="false" customHeight="false" outlineLevel="0" collapsed="false">
      <c r="A27" s="9" t="s">
        <v>1</v>
      </c>
      <c r="B27" s="9" t="n">
        <v>9</v>
      </c>
      <c r="C27" s="4" t="s">
        <v>35</v>
      </c>
      <c r="D27" s="10" t="n">
        <v>10.094736</v>
      </c>
      <c r="E27" s="16" t="n">
        <v>57.131428</v>
      </c>
      <c r="F27" s="12" t="s">
        <v>34</v>
      </c>
      <c r="G27" s="12" t="s">
        <v>34</v>
      </c>
      <c r="H27" s="16" t="n">
        <f aca="false">E27*231.23/1000</f>
        <v>13.21050009644</v>
      </c>
      <c r="I27" s="12" t="s">
        <v>34</v>
      </c>
      <c r="J27" s="12" t="s">
        <v>34</v>
      </c>
    </row>
    <row r="28" customFormat="false" ht="12.8" hidden="false" customHeight="false" outlineLevel="0" collapsed="false">
      <c r="A28" s="9" t="s">
        <v>1</v>
      </c>
      <c r="B28" s="9" t="n">
        <v>9</v>
      </c>
      <c r="C28" s="4" t="s">
        <v>35</v>
      </c>
      <c r="D28" s="10" t="n">
        <v>12.037232</v>
      </c>
      <c r="E28" s="16" t="n">
        <v>50.47744</v>
      </c>
      <c r="F28" s="12" t="s">
        <v>34</v>
      </c>
      <c r="G28" s="12" t="s">
        <v>34</v>
      </c>
      <c r="H28" s="16" t="n">
        <f aca="false">E28*231.23/1000</f>
        <v>11.6718984512</v>
      </c>
      <c r="I28" s="12" t="s">
        <v>34</v>
      </c>
      <c r="J28" s="12" t="s">
        <v>34</v>
      </c>
    </row>
    <row r="29" customFormat="false" ht="12.8" hidden="false" customHeight="false" outlineLevel="0" collapsed="false">
      <c r="A29" s="9" t="s">
        <v>1</v>
      </c>
      <c r="B29" s="9" t="n">
        <v>6</v>
      </c>
      <c r="C29" s="4" t="s">
        <v>35</v>
      </c>
      <c r="D29" s="10" t="n">
        <v>15.960369</v>
      </c>
      <c r="E29" s="16" t="n">
        <v>25.637144</v>
      </c>
      <c r="F29" s="12" t="s">
        <v>34</v>
      </c>
      <c r="G29" s="12" t="s">
        <v>34</v>
      </c>
      <c r="H29" s="16" t="n">
        <f aca="false">E29*231.23/1000</f>
        <v>5.92807680712</v>
      </c>
      <c r="I29" s="12" t="s">
        <v>34</v>
      </c>
      <c r="J29" s="12" t="s">
        <v>34</v>
      </c>
    </row>
    <row r="30" customFormat="false" ht="12.8" hidden="false" customHeight="false" outlineLevel="0" collapsed="false">
      <c r="A30" s="9" t="s">
        <v>1</v>
      </c>
      <c r="B30" s="9" t="n">
        <v>6</v>
      </c>
      <c r="C30" s="4" t="s">
        <v>35</v>
      </c>
      <c r="D30" s="10" t="n">
        <v>23.999748</v>
      </c>
      <c r="E30" s="16" t="n">
        <v>7.689261</v>
      </c>
      <c r="F30" s="12" t="s">
        <v>34</v>
      </c>
      <c r="G30" s="12" t="s">
        <v>34</v>
      </c>
      <c r="H30" s="16" t="n">
        <f aca="false">E30*231.23/1000</f>
        <v>1.77798782103</v>
      </c>
      <c r="I30" s="12" t="s">
        <v>34</v>
      </c>
      <c r="J30" s="12" t="s">
        <v>34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LibreOffice/5.1.6.2$Linux_X86_64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2016-06-13T11:24:11Z</dcterms:created>
  <dc:creator>Eleftheriadou, Dimitra</dc:creator>
  <dc:description/>
  <dc:language>en-US</dc:language>
  <cp:lastModifiedBy/>
  <dcterms:modified xsi:type="dcterms:W3CDTF">2017-12-05T18:08:45Z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