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Dimitra (3)\results\"/>
    </mc:Choice>
  </mc:AlternateContent>
  <bookViews>
    <workbookView xWindow="0" yWindow="0" windowWidth="25200" windowHeight="11985" tabRatio="574" activeTab="6"/>
  </bookViews>
  <sheets>
    <sheet name="Figure 1" sheetId="1" r:id="rId1"/>
    <sheet name="Figure 2" sheetId="2" r:id="rId2"/>
    <sheet name="Figure 3" sheetId="3" r:id="rId3"/>
    <sheet name="Figure 4" sheetId="4" r:id="rId4"/>
    <sheet name="Table 1" sheetId="5" r:id="rId5"/>
    <sheet name="Table 2" sheetId="6" r:id="rId6"/>
    <sheet name="Table 3" sheetId="7" r:id="rId7"/>
    <sheet name="Table 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7" l="1"/>
  <c r="E15" i="7"/>
  <c r="F15" i="7"/>
  <c r="G15" i="7"/>
  <c r="H15" i="7"/>
  <c r="C15" i="7"/>
</calcChain>
</file>

<file path=xl/sharedStrings.xml><?xml version="1.0" encoding="utf-8"?>
<sst xmlns="http://schemas.openxmlformats.org/spreadsheetml/2006/main" count="263" uniqueCount="122">
  <si>
    <t>species</t>
  </si>
  <si>
    <t>human</t>
  </si>
  <si>
    <t>method</t>
  </si>
  <si>
    <t>n</t>
  </si>
  <si>
    <t>subjects</t>
  </si>
  <si>
    <t>Table 3</t>
  </si>
  <si>
    <t>study</t>
  </si>
  <si>
    <t>Newton 1981 - Plasma and Salivary Pharmacokinetics of Caffeine in Man</t>
  </si>
  <si>
    <t>healthy, caffeine free</t>
  </si>
  <si>
    <t>Newton1981</t>
  </si>
  <si>
    <t>Plasma caffeine concentration [μg/ml]</t>
  </si>
  <si>
    <t>plasma_caffeine_concentration</t>
  </si>
  <si>
    <t>time_plasma_caffeine</t>
  </si>
  <si>
    <t>time_saliva_caffeine</t>
  </si>
  <si>
    <t>Saliva caffeine concentration [μg/ml]</t>
  </si>
  <si>
    <t>saliva_caffeine_concentration</t>
  </si>
  <si>
    <t>time plasma caffeine [h]</t>
  </si>
  <si>
    <t>time saliva caffeine [h]</t>
  </si>
  <si>
    <t>time dose 50mg [h]</t>
  </si>
  <si>
    <t>time_dose50mg</t>
  </si>
  <si>
    <t>time dose 300mg [h]</t>
  </si>
  <si>
    <t>time_dose300mg</t>
  </si>
  <si>
    <t>time dose 500mg [h]</t>
  </si>
  <si>
    <t>time dose 750mg [h]</t>
  </si>
  <si>
    <t>time_dose500mg</t>
  </si>
  <si>
    <t>time_dose750mg</t>
  </si>
  <si>
    <t>Figure 1</t>
  </si>
  <si>
    <t>Figure 2</t>
  </si>
  <si>
    <t>Dose 50mg [(Plasma caffeine concentration/dose)*10^2]</t>
  </si>
  <si>
    <t>Dose 300mg [(Plasma caffeine concentration/dose)*10^2]</t>
  </si>
  <si>
    <t>Dose 500mg [(Plasma caffeine concentration/dose)*10^2]</t>
  </si>
  <si>
    <t>Dose 750mg [(Plasma caffeine concentration/dose)*10^2]</t>
  </si>
  <si>
    <t>dose50mg</t>
  </si>
  <si>
    <t>dose300mg</t>
  </si>
  <si>
    <t>dose500mg</t>
  </si>
  <si>
    <t>dose750mg</t>
  </si>
  <si>
    <t>dose</t>
  </si>
  <si>
    <t>Figure 3</t>
  </si>
  <si>
    <t xml:space="preserve">subject1_AUC/time </t>
  </si>
  <si>
    <t xml:space="preserve">subject2_AUC/time </t>
  </si>
  <si>
    <t xml:space="preserve">subject3_AUC/time </t>
  </si>
  <si>
    <t xml:space="preserve">subject4_AUC/time </t>
  </si>
  <si>
    <t xml:space="preserve">subject5_AUC/time </t>
  </si>
  <si>
    <t xml:space="preserve">subject6_AUC/time </t>
  </si>
  <si>
    <t>Subject 6 area under plasma concentration/time</t>
  </si>
  <si>
    <t>Subject 5 area under plasma concentration/time</t>
  </si>
  <si>
    <t>Subject 4 area under plasma concentration/time</t>
  </si>
  <si>
    <t xml:space="preserve">Subject 3 area under plasma concentration/time </t>
  </si>
  <si>
    <t xml:space="preserve">Subject 2 area under plasma concentration/time </t>
  </si>
  <si>
    <t xml:space="preserve">Subject 1 area under plasma concentration/time </t>
  </si>
  <si>
    <t>Dose 50mg - mean saliva/plasma ratio</t>
  </si>
  <si>
    <t>Dose 300mg - mean saliva/plasma ratio</t>
  </si>
  <si>
    <t>Dose 500mg - mean saliva/plasma ratio</t>
  </si>
  <si>
    <t>Dose 750mg - mean saliva/plasma ratio</t>
  </si>
  <si>
    <t>dose750mg_mean s/p</t>
  </si>
  <si>
    <t>dose500mg_mean s/p</t>
  </si>
  <si>
    <t>dose 300mg_mean s/p</t>
  </si>
  <si>
    <t>dose 50mg_mean s/p</t>
  </si>
  <si>
    <t>Table 1</t>
  </si>
  <si>
    <t>Figure 4</t>
  </si>
  <si>
    <t>caffeine dose [mg]</t>
  </si>
  <si>
    <t>caffeine_dose</t>
  </si>
  <si>
    <t>No of subjects</t>
  </si>
  <si>
    <t>no_of_subjects</t>
  </si>
  <si>
    <t>Plasma kc [1/h]</t>
  </si>
  <si>
    <t>Plasma t1/2 [h]</t>
  </si>
  <si>
    <t>Plasma t1/2 range low [h]</t>
  </si>
  <si>
    <t>Plasma t1/2 range high [h]</t>
  </si>
  <si>
    <t>Saliva kc [1/h]</t>
  </si>
  <si>
    <t>Saliva t1/2 [h]</t>
  </si>
  <si>
    <t>Saliva t1/2 range high [h]</t>
  </si>
  <si>
    <t>Saliva t1/2 range low [h]</t>
  </si>
  <si>
    <t>Plasma no of subjects</t>
  </si>
  <si>
    <t>Saliva no of subjects</t>
  </si>
  <si>
    <t>plasma_no_of_subjects</t>
  </si>
  <si>
    <t>saliva_no_of_subjects</t>
  </si>
  <si>
    <t>plasma_kc</t>
  </si>
  <si>
    <t>saliva_kc</t>
  </si>
  <si>
    <t>plasma_t1/2</t>
  </si>
  <si>
    <t>plasma_t1/2_range_low</t>
  </si>
  <si>
    <t>plasma_t1/2_range_high</t>
  </si>
  <si>
    <t>saliva_t1/2_range_high</t>
  </si>
  <si>
    <t>saliva_t1/2_range_low</t>
  </si>
  <si>
    <t>saliva_t1/2</t>
  </si>
  <si>
    <t>Table 2</t>
  </si>
  <si>
    <t>Total body clearance [ml/(min*kg)]</t>
  </si>
  <si>
    <t>Apparent volume of distribution [l/kg]</t>
  </si>
  <si>
    <t>Cl</t>
  </si>
  <si>
    <t>Vd</t>
  </si>
  <si>
    <t>Vd_SE</t>
  </si>
  <si>
    <t>Cl_SE</t>
  </si>
  <si>
    <t>Total body clearance SE [ml/(min*kg)]</t>
  </si>
  <si>
    <t>Apparent volume of distribution SE [l/kg]</t>
  </si>
  <si>
    <t>Plasma kc SE [1/h]</t>
  </si>
  <si>
    <t>Saliva kc SE [1/h]</t>
  </si>
  <si>
    <t>plasma_kc_SE</t>
  </si>
  <si>
    <t>saliva_kc_SE</t>
  </si>
  <si>
    <t>occasion</t>
  </si>
  <si>
    <t>mean</t>
  </si>
  <si>
    <t>kc [1/h]</t>
  </si>
  <si>
    <t>kc</t>
  </si>
  <si>
    <t>kc SE [1/h]</t>
  </si>
  <si>
    <t>kc_SE</t>
  </si>
  <si>
    <t>Volume of distribution [l/kg]</t>
  </si>
  <si>
    <t>Volume of distribution SE [l/kg]</t>
  </si>
  <si>
    <t>Clearance [l/(min*kg)]</t>
  </si>
  <si>
    <t>Clearance SE [l/(min*kg)]</t>
  </si>
  <si>
    <t>300 mg orally</t>
  </si>
  <si>
    <t>oral dose [mg]</t>
  </si>
  <si>
    <t>total caffeine elimination in urine [mg]</t>
  </si>
  <si>
    <t>total caffeine elimination in urine SE [mg]</t>
  </si>
  <si>
    <t>% dose eliminated</t>
  </si>
  <si>
    <t>% dose eliminated SE</t>
  </si>
  <si>
    <t>renal clearance [ml/min]</t>
  </si>
  <si>
    <t>renal clearance SE [ml/min]</t>
  </si>
  <si>
    <t>elimination_urine</t>
  </si>
  <si>
    <t>elimination_urine_SE</t>
  </si>
  <si>
    <t>%_dose_eliminated</t>
  </si>
  <si>
    <t>%_dose_eliminated_SE</t>
  </si>
  <si>
    <t>renal_Cl</t>
  </si>
  <si>
    <t>renal_Cl_SE</t>
  </si>
  <si>
    <t>Table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</si>
</sst>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right"/>
    </xf>
  </cellXfs>
  <cellStyles count="1">
    <cellStyle name="Standard" xfId="0" builtinId="0"/>
  </cellStyles>
  <dxfs count="84"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25151033324421E-2"/>
          <c:y val="8.0996438629194797E-2"/>
          <c:w val="0.90920406545255961"/>
          <c:h val="0.72117607838632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1'!$C$10</c:f>
              <c:strCache>
                <c:ptCount val="1"/>
                <c:pt idx="0">
                  <c:v>plasma_caffeine_concentration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'Figure 1'!$B$11:$B$23</c:f>
              <c:numCache>
                <c:formatCode>0.0</c:formatCode>
                <c:ptCount val="13"/>
                <c:pt idx="0">
                  <c:v>0.45177367000000002</c:v>
                </c:pt>
                <c:pt idx="1">
                  <c:v>0.89383380000000001</c:v>
                </c:pt>
                <c:pt idx="2">
                  <c:v>1.4090309999999999</c:v>
                </c:pt>
                <c:pt idx="3">
                  <c:v>1.9375606000000001</c:v>
                </c:pt>
                <c:pt idx="4">
                  <c:v>2.4133322000000001</c:v>
                </c:pt>
                <c:pt idx="5">
                  <c:v>2.9915721</c:v>
                </c:pt>
                <c:pt idx="6">
                  <c:v>4.0107293000000004</c:v>
                </c:pt>
                <c:pt idx="7">
                  <c:v>4.9744624999999996</c:v>
                </c:pt>
                <c:pt idx="8">
                  <c:v>5.8949610000000003</c:v>
                </c:pt>
                <c:pt idx="9">
                  <c:v>8.0197450000000003</c:v>
                </c:pt>
                <c:pt idx="10">
                  <c:v>9.9494959999999999</c:v>
                </c:pt>
                <c:pt idx="11">
                  <c:v>11.965717</c:v>
                </c:pt>
                <c:pt idx="12">
                  <c:v>23.896007999999998</c:v>
                </c:pt>
              </c:numCache>
            </c:numRef>
          </c:xVal>
          <c:yVal>
            <c:numRef>
              <c:f>'Figure 1'!$C$11:$C$23</c:f>
              <c:numCache>
                <c:formatCode>0.0000</c:formatCode>
                <c:ptCount val="13"/>
                <c:pt idx="0">
                  <c:v>7.4874425000000002</c:v>
                </c:pt>
                <c:pt idx="1">
                  <c:v>6.7639904</c:v>
                </c:pt>
                <c:pt idx="2">
                  <c:v>7.4209959999999997</c:v>
                </c:pt>
                <c:pt idx="3">
                  <c:v>7.2593074</c:v>
                </c:pt>
                <c:pt idx="4">
                  <c:v>7.4015190000000004</c:v>
                </c:pt>
                <c:pt idx="5">
                  <c:v>7.1230599999999997</c:v>
                </c:pt>
                <c:pt idx="6">
                  <c:v>6.1913238000000002</c:v>
                </c:pt>
                <c:pt idx="7">
                  <c:v>5.7272262999999999</c:v>
                </c:pt>
                <c:pt idx="8">
                  <c:v>4.9822470000000001</c:v>
                </c:pt>
                <c:pt idx="9">
                  <c:v>3.6805367000000002</c:v>
                </c:pt>
                <c:pt idx="10">
                  <c:v>2.6119938</c:v>
                </c:pt>
                <c:pt idx="11">
                  <c:v>2.1052140000000001</c:v>
                </c:pt>
                <c:pt idx="12">
                  <c:v>0.51423514000000003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'Figure 1'!$E$10</c:f>
              <c:strCache>
                <c:ptCount val="1"/>
                <c:pt idx="0">
                  <c:v>saliva_caffeine_concentration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'Figure 1'!$D$11:$D$23</c:f>
              <c:numCache>
                <c:formatCode>0.0</c:formatCode>
                <c:ptCount val="13"/>
                <c:pt idx="0">
                  <c:v>0.5435759</c:v>
                </c:pt>
                <c:pt idx="1">
                  <c:v>0.89916669999999999</c:v>
                </c:pt>
                <c:pt idx="2">
                  <c:v>1.4315054</c:v>
                </c:pt>
                <c:pt idx="3">
                  <c:v>2.0124116000000001</c:v>
                </c:pt>
                <c:pt idx="4">
                  <c:v>2.4024760000000001</c:v>
                </c:pt>
                <c:pt idx="5">
                  <c:v>3.0755653000000001</c:v>
                </c:pt>
                <c:pt idx="6">
                  <c:v>3.8947384</c:v>
                </c:pt>
                <c:pt idx="7">
                  <c:v>4.9017059999999999</c:v>
                </c:pt>
                <c:pt idx="8">
                  <c:v>5.9284819999999998</c:v>
                </c:pt>
                <c:pt idx="9">
                  <c:v>7.9458456000000002</c:v>
                </c:pt>
                <c:pt idx="10">
                  <c:v>9.9146409999999996</c:v>
                </c:pt>
                <c:pt idx="11">
                  <c:v>11.979811</c:v>
                </c:pt>
                <c:pt idx="12">
                  <c:v>23.899818</c:v>
                </c:pt>
              </c:numCache>
            </c:numRef>
          </c:xVal>
          <c:yVal>
            <c:numRef>
              <c:f>'Figure 1'!$E$11:$E$23</c:f>
              <c:numCache>
                <c:formatCode>0.0000</c:formatCode>
                <c:ptCount val="13"/>
                <c:pt idx="0">
                  <c:v>7.7217279999999997</c:v>
                </c:pt>
                <c:pt idx="1">
                  <c:v>6.4365129999999997</c:v>
                </c:pt>
                <c:pt idx="2">
                  <c:v>6.0409110000000004</c:v>
                </c:pt>
                <c:pt idx="3">
                  <c:v>5.5987140000000002</c:v>
                </c:pt>
                <c:pt idx="4">
                  <c:v>5.1323794999999999</c:v>
                </c:pt>
                <c:pt idx="5">
                  <c:v>4.9010762999999997</c:v>
                </c:pt>
                <c:pt idx="6">
                  <c:v>4.5065929999999996</c:v>
                </c:pt>
                <c:pt idx="7">
                  <c:v>4.3233769999999998</c:v>
                </c:pt>
                <c:pt idx="8">
                  <c:v>2.9238152999999998</c:v>
                </c:pt>
                <c:pt idx="9">
                  <c:v>2.3468618000000001</c:v>
                </c:pt>
                <c:pt idx="10">
                  <c:v>1.8165043999999999</c:v>
                </c:pt>
                <c:pt idx="11">
                  <c:v>1.2397372</c:v>
                </c:pt>
                <c:pt idx="12">
                  <c:v>0.28032243000000001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0672"/>
        <c:axId val="132251064"/>
      </c:scatterChart>
      <c:valAx>
        <c:axId val="13225067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time [h]</a:t>
                </a:r>
              </a:p>
            </c:rich>
          </c:tx>
          <c:layout>
            <c:manualLayout>
              <c:xMode val="edge"/>
              <c:yMode val="edge"/>
              <c:x val="0.47074007667377726"/>
              <c:y val="0.85572606668014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251064"/>
        <c:crosses val="autoZero"/>
        <c:crossBetween val="midCat"/>
        <c:majorUnit val="2"/>
      </c:valAx>
      <c:valAx>
        <c:axId val="13225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Caffeine concentration [</a:t>
                </a:r>
                <a:r>
                  <a:rPr lang="el-GR" sz="1100"/>
                  <a:t>μ</a:t>
                </a:r>
                <a:r>
                  <a:rPr lang="de-DE" sz="1100"/>
                  <a:t>g/ml]</a:t>
                </a:r>
              </a:p>
            </c:rich>
          </c:tx>
          <c:layout>
            <c:manualLayout>
              <c:xMode val="edge"/>
              <c:yMode val="edge"/>
              <c:x val="6.7068870611905812E-3"/>
              <c:y val="0.29230984002524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2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0435184593821E-2"/>
          <c:y val="5.3869482551405244E-2"/>
          <c:w val="0.91005933644157755"/>
          <c:h val="0.830185017550103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2'!$C$10</c:f>
              <c:strCache>
                <c:ptCount val="1"/>
                <c:pt idx="0">
                  <c:v>dose50mg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2'!$B$11:$B$24</c:f>
              <c:numCache>
                <c:formatCode>0.0</c:formatCode>
                <c:ptCount val="14"/>
                <c:pt idx="0">
                  <c:v>0</c:v>
                </c:pt>
                <c:pt idx="1">
                  <c:v>0.61149555</c:v>
                </c:pt>
                <c:pt idx="2">
                  <c:v>1.0539033</c:v>
                </c:pt>
                <c:pt idx="3">
                  <c:v>1.5733056999999999</c:v>
                </c:pt>
                <c:pt idx="4">
                  <c:v>2.0793680000000001</c:v>
                </c:pt>
                <c:pt idx="5">
                  <c:v>2.5252501999999999</c:v>
                </c:pt>
                <c:pt idx="6">
                  <c:v>3.0709464999999998</c:v>
                </c:pt>
                <c:pt idx="7">
                  <c:v>4.0216900000000004</c:v>
                </c:pt>
                <c:pt idx="8">
                  <c:v>5.0607949999999997</c:v>
                </c:pt>
                <c:pt idx="9">
                  <c:v>6.0546040000000003</c:v>
                </c:pt>
                <c:pt idx="10">
                  <c:v>7.9997569999999998</c:v>
                </c:pt>
                <c:pt idx="11">
                  <c:v>10.001358</c:v>
                </c:pt>
                <c:pt idx="12">
                  <c:v>12.021061</c:v>
                </c:pt>
                <c:pt idx="13">
                  <c:v>24</c:v>
                </c:pt>
              </c:numCache>
            </c:numRef>
          </c:xVal>
          <c:yVal>
            <c:numRef>
              <c:f>'Figure 2'!$C$11:$C$24</c:f>
              <c:numCache>
                <c:formatCode>0.0000</c:formatCode>
                <c:ptCount val="14"/>
                <c:pt idx="0">
                  <c:v>0</c:v>
                </c:pt>
                <c:pt idx="1">
                  <c:v>2.3992445</c:v>
                </c:pt>
                <c:pt idx="2">
                  <c:v>2.5131570000000001</c:v>
                </c:pt>
                <c:pt idx="3">
                  <c:v>2.3292377000000002</c:v>
                </c:pt>
                <c:pt idx="4">
                  <c:v>2.3953612</c:v>
                </c:pt>
                <c:pt idx="5">
                  <c:v>2.0886173000000001</c:v>
                </c:pt>
                <c:pt idx="6">
                  <c:v>2.1109838000000001</c:v>
                </c:pt>
                <c:pt idx="7">
                  <c:v>1.7592521999999999</c:v>
                </c:pt>
                <c:pt idx="8">
                  <c:v>1.419192</c:v>
                </c:pt>
                <c:pt idx="9">
                  <c:v>1.3411637999999999</c:v>
                </c:pt>
                <c:pt idx="10">
                  <c:v>0.96695953999999995</c:v>
                </c:pt>
                <c:pt idx="11">
                  <c:v>0.62038450000000001</c:v>
                </c:pt>
                <c:pt idx="12">
                  <c:v>0.46424325999999999</c:v>
                </c:pt>
                <c:pt idx="13">
                  <c:v>0.31474408999999998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'Figure 2'!$E$10</c:f>
              <c:strCache>
                <c:ptCount val="1"/>
                <c:pt idx="0">
                  <c:v>dose300mg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2'!$D$11:$D$24</c:f>
              <c:numCache>
                <c:formatCode>0.0</c:formatCode>
                <c:ptCount val="14"/>
                <c:pt idx="0">
                  <c:v>0</c:v>
                </c:pt>
                <c:pt idx="1">
                  <c:v>0.55504715000000004</c:v>
                </c:pt>
                <c:pt idx="2">
                  <c:v>1.0346869000000001</c:v>
                </c:pt>
                <c:pt idx="3">
                  <c:v>1.5565342</c:v>
                </c:pt>
                <c:pt idx="4">
                  <c:v>2.0361737999999998</c:v>
                </c:pt>
                <c:pt idx="5">
                  <c:v>2.5662137999999999</c:v>
                </c:pt>
                <c:pt idx="6">
                  <c:v>3.0358163999999999</c:v>
                </c:pt>
                <c:pt idx="7">
                  <c:v>4.0436945</c:v>
                </c:pt>
                <c:pt idx="8">
                  <c:v>5.02841</c:v>
                </c:pt>
                <c:pt idx="9">
                  <c:v>5.9996140000000002</c:v>
                </c:pt>
                <c:pt idx="10">
                  <c:v>8.0174719999999997</c:v>
                </c:pt>
                <c:pt idx="11">
                  <c:v>9.9869889999999995</c:v>
                </c:pt>
                <c:pt idx="12">
                  <c:v>11.998585</c:v>
                </c:pt>
                <c:pt idx="13">
                  <c:v>24</c:v>
                </c:pt>
              </c:numCache>
            </c:numRef>
          </c:xVal>
          <c:yVal>
            <c:numRef>
              <c:f>'Figure 2'!$E$11:$E$24</c:f>
              <c:numCache>
                <c:formatCode>0.0000</c:formatCode>
                <c:ptCount val="14"/>
                <c:pt idx="0">
                  <c:v>0</c:v>
                </c:pt>
                <c:pt idx="1">
                  <c:v>0.88744586999999997</c:v>
                </c:pt>
                <c:pt idx="2">
                  <c:v>2.2195485000000001</c:v>
                </c:pt>
                <c:pt idx="3">
                  <c:v>2.2618198</c:v>
                </c:pt>
                <c:pt idx="4">
                  <c:v>2.109753</c:v>
                </c:pt>
                <c:pt idx="5">
                  <c:v>2.1678761999999998</c:v>
                </c:pt>
                <c:pt idx="6">
                  <c:v>1.8293227000000001</c:v>
                </c:pt>
                <c:pt idx="7">
                  <c:v>1.5687123999999999</c:v>
                </c:pt>
                <c:pt idx="8">
                  <c:v>1.391499</c:v>
                </c:pt>
                <c:pt idx="9">
                  <c:v>1.4484551000000001</c:v>
                </c:pt>
                <c:pt idx="10">
                  <c:v>1.1216790000000001</c:v>
                </c:pt>
                <c:pt idx="11">
                  <c:v>0.77518885999999998</c:v>
                </c:pt>
                <c:pt idx="12">
                  <c:v>0.61113229999999996</c:v>
                </c:pt>
                <c:pt idx="13">
                  <c:v>7.6691284999999998E-2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'Figure 2'!$G$10</c:f>
              <c:strCache>
                <c:ptCount val="1"/>
                <c:pt idx="0">
                  <c:v>dose500mg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2'!$F$11:$F$24</c:f>
              <c:numCache>
                <c:formatCode>0.0</c:formatCode>
                <c:ptCount val="14"/>
                <c:pt idx="0" formatCode="General">
                  <c:v>0</c:v>
                </c:pt>
                <c:pt idx="1">
                  <c:v>0.57439229999999997</c:v>
                </c:pt>
                <c:pt idx="2">
                  <c:v>1.00346</c:v>
                </c:pt>
                <c:pt idx="3">
                  <c:v>1.571976</c:v>
                </c:pt>
                <c:pt idx="4">
                  <c:v>2.0816414000000001</c:v>
                </c:pt>
                <c:pt idx="5">
                  <c:v>2.5766369999999998</c:v>
                </c:pt>
                <c:pt idx="6">
                  <c:v>3.0499284000000002</c:v>
                </c:pt>
                <c:pt idx="7">
                  <c:v>4.0324564000000001</c:v>
                </c:pt>
                <c:pt idx="8">
                  <c:v>5.0458679999999996</c:v>
                </c:pt>
                <c:pt idx="9">
                  <c:v>6.0270659999999996</c:v>
                </c:pt>
                <c:pt idx="10">
                  <c:v>8.0347159999999995</c:v>
                </c:pt>
                <c:pt idx="11">
                  <c:v>10.007664</c:v>
                </c:pt>
                <c:pt idx="12">
                  <c:v>12.031655000000001</c:v>
                </c:pt>
                <c:pt idx="13">
                  <c:v>24</c:v>
                </c:pt>
              </c:numCache>
            </c:numRef>
          </c:xVal>
          <c:yVal>
            <c:numRef>
              <c:f>'Figure 2'!$G$11:$G$24</c:f>
              <c:numCache>
                <c:formatCode>0.0000</c:formatCode>
                <c:ptCount val="14"/>
                <c:pt idx="0" formatCode="General">
                  <c:v>0</c:v>
                </c:pt>
                <c:pt idx="1">
                  <c:v>1.9350437</c:v>
                </c:pt>
                <c:pt idx="2">
                  <c:v>2.2989983999999999</c:v>
                </c:pt>
                <c:pt idx="3">
                  <c:v>2.2062217999999998</c:v>
                </c:pt>
                <c:pt idx="4">
                  <c:v>2.6056786000000001</c:v>
                </c:pt>
                <c:pt idx="5">
                  <c:v>2.3900774</c:v>
                </c:pt>
                <c:pt idx="6">
                  <c:v>2.3927934</c:v>
                </c:pt>
                <c:pt idx="7">
                  <c:v>2.0131993000000001</c:v>
                </c:pt>
                <c:pt idx="8">
                  <c:v>2.2644937000000001</c:v>
                </c:pt>
                <c:pt idx="9">
                  <c:v>1.7618834999999999</c:v>
                </c:pt>
                <c:pt idx="10">
                  <c:v>1.2327477</c:v>
                </c:pt>
                <c:pt idx="11">
                  <c:v>1.2037177999999999</c:v>
                </c:pt>
                <c:pt idx="12">
                  <c:v>0.70231730000000003</c:v>
                </c:pt>
                <c:pt idx="13">
                  <c:v>0.21946354000000001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'Figure 2'!$I$10</c:f>
              <c:strCache>
                <c:ptCount val="1"/>
                <c:pt idx="0">
                  <c:v>dose750mg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2'!$H$11:$H$23</c:f>
              <c:numCache>
                <c:formatCode>0.0</c:formatCode>
                <c:ptCount val="13"/>
                <c:pt idx="0" formatCode="General">
                  <c:v>0</c:v>
                </c:pt>
                <c:pt idx="1">
                  <c:v>1.0345153</c:v>
                </c:pt>
                <c:pt idx="2">
                  <c:v>1.5539605999999999</c:v>
                </c:pt>
                <c:pt idx="3">
                  <c:v>2.0580497000000002</c:v>
                </c:pt>
                <c:pt idx="4">
                  <c:v>2.58839</c:v>
                </c:pt>
                <c:pt idx="5">
                  <c:v>3.0689733000000001</c:v>
                </c:pt>
                <c:pt idx="6">
                  <c:v>4.0125109999999999</c:v>
                </c:pt>
                <c:pt idx="7">
                  <c:v>5.0397340000000002</c:v>
                </c:pt>
                <c:pt idx="8">
                  <c:v>6.0253930000000002</c:v>
                </c:pt>
                <c:pt idx="9">
                  <c:v>8.0275099999999995</c:v>
                </c:pt>
                <c:pt idx="10">
                  <c:v>10.005561999999999</c:v>
                </c:pt>
                <c:pt idx="11">
                  <c:v>11.99095</c:v>
                </c:pt>
                <c:pt idx="12">
                  <c:v>24</c:v>
                </c:pt>
              </c:numCache>
            </c:numRef>
          </c:xVal>
          <c:yVal>
            <c:numRef>
              <c:f>'Figure 2'!$I$11:$I$23</c:f>
              <c:numCache>
                <c:formatCode>0.0000</c:formatCode>
                <c:ptCount val="13"/>
                <c:pt idx="0" formatCode="General">
                  <c:v>0</c:v>
                </c:pt>
                <c:pt idx="1">
                  <c:v>2.2036755000000001</c:v>
                </c:pt>
                <c:pt idx="2">
                  <c:v>2.0237246</c:v>
                </c:pt>
                <c:pt idx="3">
                  <c:v>1.9073083</c:v>
                </c:pt>
                <c:pt idx="4">
                  <c:v>1.9932094</c:v>
                </c:pt>
                <c:pt idx="5">
                  <c:v>1.9284441000000001</c:v>
                </c:pt>
                <c:pt idx="6">
                  <c:v>1.6521306</c:v>
                </c:pt>
                <c:pt idx="7">
                  <c:v>1.6970334</c:v>
                </c:pt>
                <c:pt idx="8">
                  <c:v>1.6071215999999999</c:v>
                </c:pt>
                <c:pt idx="9">
                  <c:v>1.3081657</c:v>
                </c:pt>
                <c:pt idx="10">
                  <c:v>1.0092734000000001</c:v>
                </c:pt>
                <c:pt idx="11">
                  <c:v>0.64686779999999999</c:v>
                </c:pt>
                <c:pt idx="12">
                  <c:v>0.14014090000000001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5720"/>
        <c:axId val="210676112"/>
      </c:scatterChart>
      <c:valAx>
        <c:axId val="210675720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0" i="0" u="none" strike="noStrike" baseline="0">
                    <a:effectLst/>
                  </a:rPr>
                  <a:t>time [h]</a:t>
                </a:r>
                <a:r>
                  <a:rPr lang="de-DE" sz="1100" b="0" i="0" u="none" strike="noStrike" baseline="0"/>
                  <a:t> </a:t>
                </a:r>
                <a:endParaRPr lang="de-DE" sz="1100" b="0"/>
              </a:p>
            </c:rich>
          </c:tx>
          <c:layout>
            <c:manualLayout>
              <c:xMode val="edge"/>
              <c:yMode val="edge"/>
              <c:x val="0.48840795248218538"/>
              <c:y val="0.9469727253423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76112"/>
        <c:crosses val="autoZero"/>
        <c:crossBetween val="midCat"/>
        <c:majorUnit val="2"/>
      </c:valAx>
      <c:valAx>
        <c:axId val="2106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(Plasma caffeine concentration/dose)*10^2</a:t>
                </a:r>
              </a:p>
            </c:rich>
          </c:tx>
          <c:layout>
            <c:manualLayout>
              <c:xMode val="edge"/>
              <c:yMode val="edge"/>
              <c:x val="2.2800278586265934E-3"/>
              <c:y val="0.19415495155346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7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554937150816746"/>
          <c:y val="5.678956166150767E-2"/>
          <c:w val="0.11935535867981738"/>
          <c:h val="0.1982369761294309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38114641264248"/>
          <c:y val="2.6450247973441452E-2"/>
          <c:w val="0.7861720781405821"/>
          <c:h val="0.76344579516791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3'!$C$10</c:f>
              <c:strCache>
                <c:ptCount val="1"/>
                <c:pt idx="0">
                  <c:v>subject1_AUC/time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3'!$B$11:$B$15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53.9242755</c:v>
                </c:pt>
                <c:pt idx="2">
                  <c:v>306.20236166666666</c:v>
                </c:pt>
                <c:pt idx="3">
                  <c:v>509.6112500000001</c:v>
                </c:pt>
                <c:pt idx="4">
                  <c:v>711.72344499999997</c:v>
                </c:pt>
              </c:numCache>
            </c:numRef>
          </c:xVal>
          <c:yVal>
            <c:numRef>
              <c:f>'Figure 3'!$C$11:$C$15</c:f>
              <c:numCache>
                <c:formatCode>0.0000</c:formatCode>
                <c:ptCount val="5"/>
                <c:pt idx="0" formatCode="General">
                  <c:v>0</c:v>
                </c:pt>
                <c:pt idx="1">
                  <c:v>64.107290000000006</c:v>
                </c:pt>
                <c:pt idx="2">
                  <c:v>166.99735999999999</c:v>
                </c:pt>
                <c:pt idx="3">
                  <c:v>235.71211</c:v>
                </c:pt>
                <c:pt idx="4">
                  <c:v>362.66394000000003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'Figure 3'!$D$10</c:f>
              <c:strCache>
                <c:ptCount val="1"/>
                <c:pt idx="0">
                  <c:v>subject2_AUC/time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3'!$B$11:$B$15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53.9242755</c:v>
                </c:pt>
                <c:pt idx="2">
                  <c:v>306.20236166666666</c:v>
                </c:pt>
                <c:pt idx="3">
                  <c:v>509.6112500000001</c:v>
                </c:pt>
                <c:pt idx="4">
                  <c:v>711.72344499999997</c:v>
                </c:pt>
              </c:numCache>
            </c:numRef>
          </c:xVal>
          <c:yVal>
            <c:numRef>
              <c:f>'Figure 3'!$D$11:$D$15</c:f>
              <c:numCache>
                <c:formatCode>0.0000</c:formatCode>
                <c:ptCount val="5"/>
                <c:pt idx="0" formatCode="General">
                  <c:v>0</c:v>
                </c:pt>
                <c:pt idx="1">
                  <c:v>20.581499999999998</c:v>
                </c:pt>
                <c:pt idx="2">
                  <c:v>78.324740000000006</c:v>
                </c:pt>
                <c:pt idx="3">
                  <c:v>175.83654999999999</c:v>
                </c:pt>
                <c:pt idx="4">
                  <c:v>217.89624000000001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'Figure 3'!$E$10</c:f>
              <c:strCache>
                <c:ptCount val="1"/>
                <c:pt idx="0">
                  <c:v>subject3_AUC/time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3'!$B$11:$B$15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53.9242755</c:v>
                </c:pt>
                <c:pt idx="2">
                  <c:v>306.20236166666666</c:v>
                </c:pt>
                <c:pt idx="3">
                  <c:v>509.6112500000001</c:v>
                </c:pt>
                <c:pt idx="4">
                  <c:v>711.72344499999997</c:v>
                </c:pt>
              </c:numCache>
            </c:numRef>
          </c:xVal>
          <c:yVal>
            <c:numRef>
              <c:f>'Figure 3'!$E$11:$E$15</c:f>
              <c:numCache>
                <c:formatCode>0.0000</c:formatCode>
                <c:ptCount val="5"/>
                <c:pt idx="0" formatCode="General">
                  <c:v>0</c:v>
                </c:pt>
                <c:pt idx="1">
                  <c:v>15.677731</c:v>
                </c:pt>
                <c:pt idx="2">
                  <c:v>47.819496000000001</c:v>
                </c:pt>
                <c:pt idx="3">
                  <c:v>159.51581999999999</c:v>
                </c:pt>
                <c:pt idx="4">
                  <c:v>172.17615000000001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'Figure 3'!$F$10</c:f>
              <c:strCache>
                <c:ptCount val="1"/>
                <c:pt idx="0">
                  <c:v>subject4_AUC/time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3'!$B$11:$B$15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53.9242755</c:v>
                </c:pt>
                <c:pt idx="2">
                  <c:v>306.20236166666666</c:v>
                </c:pt>
                <c:pt idx="3">
                  <c:v>509.6112500000001</c:v>
                </c:pt>
                <c:pt idx="4">
                  <c:v>711.72344499999997</c:v>
                </c:pt>
              </c:numCache>
            </c:numRef>
          </c:xVal>
          <c:yVal>
            <c:numRef>
              <c:f>'Figure 3'!$F$11:$F$15</c:f>
              <c:numCache>
                <c:formatCode>0.0000</c:formatCode>
                <c:ptCount val="5"/>
                <c:pt idx="0" formatCode="General">
                  <c:v>0</c:v>
                </c:pt>
                <c:pt idx="1">
                  <c:v>10.206503</c:v>
                </c:pt>
                <c:pt idx="2">
                  <c:v>58.153824</c:v>
                </c:pt>
                <c:pt idx="3">
                  <c:v>134.49341999999999</c:v>
                </c:pt>
                <c:pt idx="4">
                  <c:v>216.79619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'Figure 3'!$G$10</c:f>
              <c:strCache>
                <c:ptCount val="1"/>
                <c:pt idx="0">
                  <c:v>subject5_AUC/time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'Figure 3'!$B$11:$B$15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53.9242755</c:v>
                </c:pt>
                <c:pt idx="2">
                  <c:v>306.20236166666666</c:v>
                </c:pt>
                <c:pt idx="3">
                  <c:v>509.6112500000001</c:v>
                </c:pt>
                <c:pt idx="4">
                  <c:v>711.72344499999997</c:v>
                </c:pt>
              </c:numCache>
            </c:numRef>
          </c:xVal>
          <c:yVal>
            <c:numRef>
              <c:f>'Figure 3'!$G$11:$G$15</c:f>
              <c:numCache>
                <c:formatCode>0.0000</c:formatCode>
                <c:ptCount val="5"/>
                <c:pt idx="0" formatCode="General">
                  <c:v>0</c:v>
                </c:pt>
                <c:pt idx="1">
                  <c:v>17.339434000000001</c:v>
                </c:pt>
                <c:pt idx="2">
                  <c:v>68.488150000000005</c:v>
                </c:pt>
                <c:pt idx="3">
                  <c:v>108.9152</c:v>
                </c:pt>
                <c:pt idx="4">
                  <c:v>164.01868999999999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'Figure 3'!$H$10</c:f>
              <c:strCache>
                <c:ptCount val="1"/>
                <c:pt idx="0">
                  <c:v>subject6_AUC/time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'Figure 3'!$B$11:$B$15</c:f>
              <c:numCache>
                <c:formatCode>0</c:formatCode>
                <c:ptCount val="5"/>
                <c:pt idx="0" formatCode="General">
                  <c:v>0</c:v>
                </c:pt>
                <c:pt idx="1">
                  <c:v>53.9242755</c:v>
                </c:pt>
                <c:pt idx="2">
                  <c:v>306.20236166666666</c:v>
                </c:pt>
                <c:pt idx="3">
                  <c:v>509.6112500000001</c:v>
                </c:pt>
                <c:pt idx="4">
                  <c:v>711.72344499999997</c:v>
                </c:pt>
              </c:numCache>
            </c:numRef>
          </c:xVal>
          <c:yVal>
            <c:numRef>
              <c:f>'Figure 3'!$H$11:$H$15</c:f>
              <c:numCache>
                <c:formatCode>0.0000</c:formatCode>
                <c:ptCount val="5"/>
                <c:pt idx="0" formatCode="General">
                  <c:v>0</c:v>
                </c:pt>
                <c:pt idx="1">
                  <c:v>6.9528165</c:v>
                </c:pt>
                <c:pt idx="2">
                  <c:v>55.432735000000001</c:v>
                </c:pt>
                <c:pt idx="3">
                  <c:v>103.47302000000001</c:v>
                </c:pt>
                <c:pt idx="4">
                  <c:v>87.804969999999997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00320"/>
        <c:axId val="408198752"/>
      </c:scatterChart>
      <c:valAx>
        <c:axId val="40820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dose [mg]</a:t>
                </a:r>
              </a:p>
            </c:rich>
          </c:tx>
          <c:layout>
            <c:manualLayout>
              <c:xMode val="edge"/>
              <c:yMode val="edge"/>
              <c:x val="0.47290445337689435"/>
              <c:y val="0.8192276073185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198752"/>
        <c:crosses val="autoZero"/>
        <c:crossBetween val="midCat"/>
      </c:valAx>
      <c:valAx>
        <c:axId val="4081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area under plasma concentration/time curves</a:t>
                </a:r>
              </a:p>
            </c:rich>
          </c:tx>
          <c:layout>
            <c:manualLayout>
              <c:xMode val="edge"/>
              <c:yMode val="edge"/>
              <c:x val="1.8648018648018648E-2"/>
              <c:y val="0.16319367526668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2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14306751249256E-2"/>
          <c:y val="2.9554987846993692E-2"/>
          <c:w val="0.87918174616867195"/>
          <c:h val="0.80493900859304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4'!$C$10</c:f>
              <c:strCache>
                <c:ptCount val="1"/>
                <c:pt idx="0">
                  <c:v>dose 50mg_mean s/p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4'!$B$11:$B$24</c:f>
              <c:numCache>
                <c:formatCode>0.0</c:formatCode>
                <c:ptCount val="14"/>
                <c:pt idx="0">
                  <c:v>0.46213559999999998</c:v>
                </c:pt>
                <c:pt idx="1">
                  <c:v>0.99456940000000005</c:v>
                </c:pt>
                <c:pt idx="2">
                  <c:v>1.4737233000000001</c:v>
                </c:pt>
                <c:pt idx="3">
                  <c:v>1.988013</c:v>
                </c:pt>
                <c:pt idx="4">
                  <c:v>2.5024600000000001</c:v>
                </c:pt>
                <c:pt idx="5">
                  <c:v>2.9811424999999998</c:v>
                </c:pt>
                <c:pt idx="6">
                  <c:v>3.991997</c:v>
                </c:pt>
                <c:pt idx="7">
                  <c:v>4.9317416999999999</c:v>
                </c:pt>
                <c:pt idx="8">
                  <c:v>5.9427009999999996</c:v>
                </c:pt>
                <c:pt idx="9">
                  <c:v>7.9638343000000003</c:v>
                </c:pt>
                <c:pt idx="10">
                  <c:v>9.9496749999999992</c:v>
                </c:pt>
                <c:pt idx="11">
                  <c:v>11.953239</c:v>
                </c:pt>
              </c:numCache>
            </c:numRef>
          </c:xVal>
          <c:yVal>
            <c:numRef>
              <c:f>'Figure 4'!$C$11:$C$24</c:f>
              <c:numCache>
                <c:formatCode>0.0000</c:formatCode>
                <c:ptCount val="14"/>
                <c:pt idx="0">
                  <c:v>0.72617949999999998</c:v>
                </c:pt>
                <c:pt idx="1">
                  <c:v>0.69632727000000005</c:v>
                </c:pt>
                <c:pt idx="2">
                  <c:v>0.67107874000000001</c:v>
                </c:pt>
                <c:pt idx="3">
                  <c:v>0.65971637000000005</c:v>
                </c:pt>
                <c:pt idx="4">
                  <c:v>0.64141773999999996</c:v>
                </c:pt>
                <c:pt idx="5">
                  <c:v>0.63697802999999997</c:v>
                </c:pt>
                <c:pt idx="6">
                  <c:v>0.61424650000000003</c:v>
                </c:pt>
                <c:pt idx="7">
                  <c:v>0.60073595999999996</c:v>
                </c:pt>
                <c:pt idx="8">
                  <c:v>0.57338029999999995</c:v>
                </c:pt>
                <c:pt idx="9">
                  <c:v>0.55335014999999999</c:v>
                </c:pt>
                <c:pt idx="10">
                  <c:v>0.52637009999999995</c:v>
                </c:pt>
                <c:pt idx="11">
                  <c:v>0.49939692000000002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'Figure 4'!$E$10</c:f>
              <c:strCache>
                <c:ptCount val="1"/>
                <c:pt idx="0">
                  <c:v>dose 300mg_mean s/p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4'!$D$11:$D$24</c:f>
              <c:numCache>
                <c:formatCode>0.0</c:formatCode>
                <c:ptCount val="14"/>
                <c:pt idx="0">
                  <c:v>0.51709130000000003</c:v>
                </c:pt>
                <c:pt idx="1">
                  <c:v>1.0275586000000001</c:v>
                </c:pt>
                <c:pt idx="2">
                  <c:v>1.5048796</c:v>
                </c:pt>
                <c:pt idx="3">
                  <c:v>1.9670414000000001</c:v>
                </c:pt>
                <c:pt idx="4">
                  <c:v>2.4995799999999999</c:v>
                </c:pt>
                <c:pt idx="5">
                  <c:v>3.0131890000000001</c:v>
                </c:pt>
                <c:pt idx="6">
                  <c:v>4.0602270000000003</c:v>
                </c:pt>
                <c:pt idx="7">
                  <c:v>4.9997096000000001</c:v>
                </c:pt>
                <c:pt idx="8">
                  <c:v>5.9926300000000001</c:v>
                </c:pt>
                <c:pt idx="9">
                  <c:v>7.9962996999999998</c:v>
                </c:pt>
                <c:pt idx="10">
                  <c:v>9.929017</c:v>
                </c:pt>
                <c:pt idx="11">
                  <c:v>11.950778</c:v>
                </c:pt>
              </c:numCache>
            </c:numRef>
          </c:xVal>
          <c:yVal>
            <c:numRef>
              <c:f>'Figure 4'!$E$11:$E$24</c:f>
              <c:numCache>
                <c:formatCode>0.0000</c:formatCode>
                <c:ptCount val="14"/>
                <c:pt idx="0">
                  <c:v>0.64758899999999997</c:v>
                </c:pt>
                <c:pt idx="1">
                  <c:v>0.80500894999999995</c:v>
                </c:pt>
                <c:pt idx="2">
                  <c:v>0.86068343999999997</c:v>
                </c:pt>
                <c:pt idx="3">
                  <c:v>0.80305886000000004</c:v>
                </c:pt>
                <c:pt idx="4">
                  <c:v>0.76858249999999995</c:v>
                </c:pt>
                <c:pt idx="5">
                  <c:v>0.78727729999999996</c:v>
                </c:pt>
                <c:pt idx="6">
                  <c:v>0.73219020000000001</c:v>
                </c:pt>
                <c:pt idx="7">
                  <c:v>0.73024009999999995</c:v>
                </c:pt>
                <c:pt idx="8">
                  <c:v>0.71675009999999995</c:v>
                </c:pt>
                <c:pt idx="9">
                  <c:v>0.68515269999999995</c:v>
                </c:pt>
                <c:pt idx="10">
                  <c:v>0.65584010000000004</c:v>
                </c:pt>
                <c:pt idx="11">
                  <c:v>0.60806499999999997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'Figure 4'!$G$10</c:f>
              <c:strCache>
                <c:ptCount val="1"/>
                <c:pt idx="0">
                  <c:v>dose500mg_mean s/p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4'!$F$11:$F$24</c:f>
              <c:numCache>
                <c:formatCode>0.0</c:formatCode>
                <c:ptCount val="14"/>
                <c:pt idx="0">
                  <c:v>0.50308399999999998</c:v>
                </c:pt>
                <c:pt idx="1">
                  <c:v>1.0060632</c:v>
                </c:pt>
                <c:pt idx="2">
                  <c:v>1.5083356000000001</c:v>
                </c:pt>
                <c:pt idx="3">
                  <c:v>2.0229921000000002</c:v>
                </c:pt>
                <c:pt idx="4">
                  <c:v>2.5195568000000002</c:v>
                </c:pt>
                <c:pt idx="5">
                  <c:v>3.0159120000000001</c:v>
                </c:pt>
                <c:pt idx="6">
                  <c:v>4.0622167999999999</c:v>
                </c:pt>
                <c:pt idx="7">
                  <c:v>4.9665637</c:v>
                </c:pt>
                <c:pt idx="8">
                  <c:v>6.0125539999999997</c:v>
                </c:pt>
                <c:pt idx="9">
                  <c:v>7.9627866999999997</c:v>
                </c:pt>
                <c:pt idx="10">
                  <c:v>10.001802</c:v>
                </c:pt>
                <c:pt idx="11">
                  <c:v>11.969446</c:v>
                </c:pt>
              </c:numCache>
            </c:numRef>
          </c:xVal>
          <c:yVal>
            <c:numRef>
              <c:f>'Figure 4'!$G$11:$G$24</c:f>
              <c:numCache>
                <c:formatCode>0.0000</c:formatCode>
                <c:ptCount val="14"/>
                <c:pt idx="0">
                  <c:v>0.48342406999999998</c:v>
                </c:pt>
                <c:pt idx="1">
                  <c:v>0.97147229999999996</c:v>
                </c:pt>
                <c:pt idx="2">
                  <c:v>0.70808579999999999</c:v>
                </c:pt>
                <c:pt idx="3">
                  <c:v>0.68053883000000004</c:v>
                </c:pt>
                <c:pt idx="4">
                  <c:v>0.66916960000000003</c:v>
                </c:pt>
                <c:pt idx="5">
                  <c:v>0.6670488</c:v>
                </c:pt>
                <c:pt idx="6">
                  <c:v>0.64433090000000004</c:v>
                </c:pt>
                <c:pt idx="7">
                  <c:v>0.62849469999999996</c:v>
                </c:pt>
                <c:pt idx="8">
                  <c:v>0.61964929999999996</c:v>
                </c:pt>
                <c:pt idx="9">
                  <c:v>0.59959189999999996</c:v>
                </c:pt>
                <c:pt idx="10">
                  <c:v>0.57263240000000004</c:v>
                </c:pt>
                <c:pt idx="11">
                  <c:v>0.56645422999999995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'Figure 4'!$I$10</c:f>
              <c:strCache>
                <c:ptCount val="1"/>
                <c:pt idx="0">
                  <c:v>dose750mg_mean s/p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4'!$H$11:$H$24</c:f>
              <c:numCache>
                <c:formatCode>0.0</c:formatCode>
                <c:ptCount val="14"/>
                <c:pt idx="0">
                  <c:v>0.26098054999999998</c:v>
                </c:pt>
                <c:pt idx="1">
                  <c:v>0.51044109999999998</c:v>
                </c:pt>
                <c:pt idx="2">
                  <c:v>0.77684129999999996</c:v>
                </c:pt>
                <c:pt idx="3">
                  <c:v>0.95503484999999999</c:v>
                </c:pt>
                <c:pt idx="4">
                  <c:v>1.4871544999999999</c:v>
                </c:pt>
                <c:pt idx="5">
                  <c:v>1.9846618</c:v>
                </c:pt>
                <c:pt idx="6">
                  <c:v>2.481017</c:v>
                </c:pt>
                <c:pt idx="7">
                  <c:v>2.9955688</c:v>
                </c:pt>
                <c:pt idx="8">
                  <c:v>4.041455</c:v>
                </c:pt>
                <c:pt idx="9">
                  <c:v>4.9635267000000001</c:v>
                </c:pt>
                <c:pt idx="10">
                  <c:v>5.9557133000000002</c:v>
                </c:pt>
                <c:pt idx="11">
                  <c:v>7.9422864999999998</c:v>
                </c:pt>
                <c:pt idx="12">
                  <c:v>9.9456419999999994</c:v>
                </c:pt>
                <c:pt idx="13">
                  <c:v>12.002330000000001</c:v>
                </c:pt>
              </c:numCache>
            </c:numRef>
          </c:xVal>
          <c:yVal>
            <c:numRef>
              <c:f>'Figure 4'!$I$11:$I$24</c:f>
              <c:numCache>
                <c:formatCode>0.0000</c:formatCode>
                <c:ptCount val="14"/>
                <c:pt idx="0">
                  <c:v>0.99893045000000003</c:v>
                </c:pt>
                <c:pt idx="1">
                  <c:v>0.9412239</c:v>
                </c:pt>
                <c:pt idx="2">
                  <c:v>0.91820555999999998</c:v>
                </c:pt>
                <c:pt idx="3">
                  <c:v>0.87665630000000005</c:v>
                </c:pt>
                <c:pt idx="4">
                  <c:v>0.86067660000000001</c:v>
                </c:pt>
                <c:pt idx="5">
                  <c:v>0.80768989999999996</c:v>
                </c:pt>
                <c:pt idx="6">
                  <c:v>0.80556905000000001</c:v>
                </c:pt>
                <c:pt idx="7">
                  <c:v>0.78264624000000005</c:v>
                </c:pt>
                <c:pt idx="8">
                  <c:v>0.77842509999999998</c:v>
                </c:pt>
                <c:pt idx="9">
                  <c:v>0.76259564999999996</c:v>
                </c:pt>
                <c:pt idx="10">
                  <c:v>0.78147480000000002</c:v>
                </c:pt>
                <c:pt idx="11">
                  <c:v>0.72212560000000003</c:v>
                </c:pt>
                <c:pt idx="12">
                  <c:v>0.70440080000000005</c:v>
                </c:pt>
                <c:pt idx="13">
                  <c:v>0.67976015999999995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00712"/>
        <c:axId val="408266712"/>
      </c:scatterChart>
      <c:valAx>
        <c:axId val="4082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266712"/>
        <c:crosses val="autoZero"/>
        <c:crossBetween val="midCat"/>
      </c:valAx>
      <c:valAx>
        <c:axId val="40826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mean saliva/plasma ratio</a:t>
                </a:r>
              </a:p>
            </c:rich>
          </c:tx>
          <c:layout>
            <c:manualLayout>
              <c:xMode val="edge"/>
              <c:yMode val="edge"/>
              <c:x val="1.4438803773530205E-2"/>
              <c:y val="0.2823731522106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20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24</xdr:row>
      <xdr:rowOff>151811</xdr:rowOff>
    </xdr:from>
    <xdr:to>
      <xdr:col>4</xdr:col>
      <xdr:colOff>1205139</xdr:colOff>
      <xdr:row>48</xdr:row>
      <xdr:rowOff>181107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5676311"/>
          <a:ext cx="5383893" cy="4601296"/>
        </a:xfrm>
        <a:prstGeom prst="rect">
          <a:avLst/>
        </a:prstGeom>
      </xdr:spPr>
    </xdr:pic>
    <xdr:clientData/>
  </xdr:twoCellAnchor>
  <xdr:twoCellAnchor>
    <xdr:from>
      <xdr:col>5</xdr:col>
      <xdr:colOff>312963</xdr:colOff>
      <xdr:row>7</xdr:row>
      <xdr:rowOff>91167</xdr:rowOff>
    </xdr:from>
    <xdr:to>
      <xdr:col>13</xdr:col>
      <xdr:colOff>394608</xdr:colOff>
      <xdr:row>33</xdr:row>
      <xdr:rowOff>68035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1104900</xdr:colOff>
      <xdr:row>24</xdr:row>
      <xdr:rowOff>171450</xdr:rowOff>
    </xdr:from>
    <xdr:to>
      <xdr:col>18</xdr:col>
      <xdr:colOff>561975</xdr:colOff>
      <xdr:row>41</xdr:row>
      <xdr:rowOff>55475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5695950"/>
          <a:ext cx="10058400" cy="3122525"/>
        </a:xfrm>
        <a:prstGeom prst="rect">
          <a:avLst/>
        </a:prstGeom>
      </xdr:spPr>
    </xdr:pic>
    <xdr:clientData/>
  </xdr:twoCellAnchor>
  <xdr:twoCellAnchor>
    <xdr:from>
      <xdr:col>0</xdr:col>
      <xdr:colOff>142874</xdr:colOff>
      <xdr:row>24</xdr:row>
      <xdr:rowOff>147636</xdr:rowOff>
    </xdr:from>
    <xdr:to>
      <xdr:col>6</xdr:col>
      <xdr:colOff>876299</xdr:colOff>
      <xdr:row>49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675155</xdr:colOff>
      <xdr:row>7</xdr:row>
      <xdr:rowOff>85725</xdr:rowOff>
    </xdr:from>
    <xdr:to>
      <xdr:col>14</xdr:col>
      <xdr:colOff>13983</xdr:colOff>
      <xdr:row>32</xdr:row>
      <xdr:rowOff>19049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7355" y="1800225"/>
          <a:ext cx="3910828" cy="5076824"/>
        </a:xfrm>
        <a:prstGeom prst="rect">
          <a:avLst/>
        </a:prstGeom>
      </xdr:spPr>
    </xdr:pic>
    <xdr:clientData/>
  </xdr:twoCellAnchor>
  <xdr:twoCellAnchor>
    <xdr:from>
      <xdr:col>1</xdr:col>
      <xdr:colOff>1085849</xdr:colOff>
      <xdr:row>15</xdr:row>
      <xdr:rowOff>119061</xdr:rowOff>
    </xdr:from>
    <xdr:to>
      <xdr:col>5</xdr:col>
      <xdr:colOff>561974</xdr:colOff>
      <xdr:row>45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1036685</xdr:colOff>
      <xdr:row>25</xdr:row>
      <xdr:rowOff>176212</xdr:rowOff>
    </xdr:from>
    <xdr:to>
      <xdr:col>9</xdr:col>
      <xdr:colOff>1148135</xdr:colOff>
      <xdr:row>50</xdr:row>
      <xdr:rowOff>90487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7466" y="5700712"/>
          <a:ext cx="5112075" cy="4676775"/>
        </a:xfrm>
        <a:prstGeom prst="rect">
          <a:avLst/>
        </a:prstGeom>
      </xdr:spPr>
    </xdr:pic>
    <xdr:clientData/>
  </xdr:twoCellAnchor>
  <xdr:twoCellAnchor>
    <xdr:from>
      <xdr:col>0</xdr:col>
      <xdr:colOff>107156</xdr:colOff>
      <xdr:row>25</xdr:row>
      <xdr:rowOff>15476</xdr:rowOff>
    </xdr:from>
    <xdr:to>
      <xdr:col>5</xdr:col>
      <xdr:colOff>892969</xdr:colOff>
      <xdr:row>50</xdr:row>
      <xdr:rowOff>23812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17</xdr:row>
      <xdr:rowOff>119266</xdr:rowOff>
    </xdr:from>
    <xdr:to>
      <xdr:col>9</xdr:col>
      <xdr:colOff>419100</xdr:colOff>
      <xdr:row>27</xdr:row>
      <xdr:rowOff>121262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4348366"/>
          <a:ext cx="8096250" cy="19069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17</xdr:row>
      <xdr:rowOff>57150</xdr:rowOff>
    </xdr:from>
    <xdr:to>
      <xdr:col>14</xdr:col>
      <xdr:colOff>28575</xdr:colOff>
      <xdr:row>27</xdr:row>
      <xdr:rowOff>93717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4629150"/>
          <a:ext cx="10058400" cy="19415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6</xdr:row>
      <xdr:rowOff>100290</xdr:rowOff>
    </xdr:from>
    <xdr:to>
      <xdr:col>14</xdr:col>
      <xdr:colOff>692900</xdr:colOff>
      <xdr:row>17</xdr:row>
      <xdr:rowOff>9525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1624290"/>
          <a:ext cx="5036300" cy="25762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726281</xdr:colOff>
      <xdr:row>8</xdr:row>
      <xdr:rowOff>173572</xdr:rowOff>
    </xdr:from>
    <xdr:to>
      <xdr:col>15</xdr:col>
      <xdr:colOff>353666</xdr:colOff>
      <xdr:row>16</xdr:row>
      <xdr:rowOff>112028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2281" y="2078572"/>
          <a:ext cx="4961385" cy="24149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10:E23" totalsRowShown="0" headerRowDxfId="83" dataDxfId="82">
  <autoFilter ref="A10:E23"/>
  <tableColumns count="5">
    <tableColumn id="1" name="study" dataDxfId="81"/>
    <tableColumn id="2" name="time_plasma_caffeine" dataDxfId="80"/>
    <tableColumn id="3" name="plasma_caffeine_concentration" dataDxfId="79"/>
    <tableColumn id="4" name="time_saliva_caffeine" dataDxfId="78"/>
    <tableColumn id="5" name="saliva_caffeine_concentration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10:I24" totalsRowShown="0" headerRowDxfId="76" dataDxfId="75">
  <autoFilter ref="A10:I24"/>
  <tableColumns count="9">
    <tableColumn id="1" name="study" dataDxfId="74"/>
    <tableColumn id="2" name="time_dose50mg" dataDxfId="73"/>
    <tableColumn id="3" name="dose50mg" dataDxfId="72"/>
    <tableColumn id="4" name="time_dose300mg" dataDxfId="71"/>
    <tableColumn id="5" name="dose300mg" dataDxfId="70"/>
    <tableColumn id="6" name="time_dose500mg" dataDxfId="69"/>
    <tableColumn id="7" name="dose500mg" dataDxfId="68"/>
    <tableColumn id="8" name="time_dose750mg" dataDxfId="67"/>
    <tableColumn id="9" name="dose750mg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le135" displayName="Tabelle135" ref="A10:H15" totalsRowShown="0" headerRowDxfId="65" dataDxfId="64">
  <autoFilter ref="A10:H15"/>
  <tableColumns count="8">
    <tableColumn id="1" name="study" dataDxfId="58"/>
    <tableColumn id="2" name="caffeine_dose" dataDxfId="56"/>
    <tableColumn id="3" name="subject1_AUC/time " dataDxfId="57"/>
    <tableColumn id="4" name="subject2_AUC/time " dataDxfId="63"/>
    <tableColumn id="5" name="subject3_AUC/time " dataDxfId="62"/>
    <tableColumn id="6" name="subject4_AUC/time " dataDxfId="61"/>
    <tableColumn id="7" name="subject5_AUC/time " dataDxfId="60"/>
    <tableColumn id="8" name="subject6_AUC/time " dataDxfId="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elle137" displayName="Tabelle137" ref="A10:I24" totalsRowShown="0" headerRowDxfId="55" dataDxfId="54">
  <autoFilter ref="A10:I24"/>
  <tableColumns count="9">
    <tableColumn id="1" name="study" dataDxfId="53"/>
    <tableColumn id="2" name="time_dose50mg" dataDxfId="52"/>
    <tableColumn id="3" name="dose 50mg_mean s/p" dataDxfId="51"/>
    <tableColumn id="4" name="time_dose300mg" dataDxfId="50"/>
    <tableColumn id="5" name="dose 300mg_mean s/p" dataDxfId="49"/>
    <tableColumn id="6" name="time_dose500mg" dataDxfId="47"/>
    <tableColumn id="7" name="dose500mg_mean s/p" dataDxfId="45"/>
    <tableColumn id="8" name="time_dose750mg" dataDxfId="46"/>
    <tableColumn id="9" name="dose750mg_mean s/p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elle16" displayName="Tabelle16" ref="A11:N15" totalsRowShown="0" headerRowDxfId="44" dataDxfId="43">
  <autoFilter ref="A11:N15"/>
  <tableColumns count="14">
    <tableColumn id="1" name="study" dataDxfId="29"/>
    <tableColumn id="2" name="caffeine_dose" dataDxfId="30"/>
    <tableColumn id="17" name="plasma_no_of_subjects" dataDxfId="42"/>
    <tableColumn id="3" name="plasma_kc" dataDxfId="41"/>
    <tableColumn id="4" name="plasma_kc_SE" dataDxfId="40"/>
    <tableColumn id="5" name="plasma_t1/2" dataDxfId="39"/>
    <tableColumn id="6" name="plasma_t1/2_range_low" dataDxfId="38"/>
    <tableColumn id="7" name="plasma_t1/2_range_high" dataDxfId="37"/>
    <tableColumn id="8" name="saliva_no_of_subjects" dataDxfId="36"/>
    <tableColumn id="9" name="saliva_kc" dataDxfId="35"/>
    <tableColumn id="10" name="saliva_kc_SE" dataDxfId="34"/>
    <tableColumn id="11" name="saliva_t1/2" dataDxfId="33"/>
    <tableColumn id="12" name="saliva_t1/2_range_low" dataDxfId="32"/>
    <tableColumn id="13" name="saliva_t1/2_range_high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elle1610" displayName="Tabelle1610" ref="A11:G15" totalsRowShown="0" headerRowDxfId="28" dataDxfId="27">
  <autoFilter ref="A11:G15"/>
  <tableColumns count="7">
    <tableColumn id="1" name="study" dataDxfId="26"/>
    <tableColumn id="2" name="caffeine_dose" dataDxfId="25"/>
    <tableColumn id="17" name="no_of_subjects" dataDxfId="24"/>
    <tableColumn id="3" name="Cl" dataDxfId="23"/>
    <tableColumn id="4" name="Cl_SE" dataDxfId="22"/>
    <tableColumn id="5" name="Vd" dataDxfId="21"/>
    <tableColumn id="6" name="Vd_SE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elle161012" displayName="Tabelle161012" ref="A11:H14" totalsRowShown="0" headerRowDxfId="19" dataDxfId="18">
  <autoFilter ref="A11:H14"/>
  <tableColumns count="8">
    <tableColumn id="1" name="study" dataDxfId="17"/>
    <tableColumn id="2" name="occasion" dataDxfId="16"/>
    <tableColumn id="17" name="kc" dataDxfId="15"/>
    <tableColumn id="3" name="kc_SE" dataDxfId="14"/>
    <tableColumn id="4" name="Vd" dataDxfId="13"/>
    <tableColumn id="5" name="Vd_SE" dataDxfId="12"/>
    <tableColumn id="6" name="Cl" dataDxfId="10"/>
    <tableColumn id="7" name="Cl_SE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3" name="Tabelle16101214" displayName="Tabelle16101214" ref="A11:H15" totalsRowShown="0" headerRowDxfId="9" dataDxfId="8">
  <autoFilter ref="A11:H15"/>
  <tableColumns count="8">
    <tableColumn id="1" name="study" dataDxfId="7"/>
    <tableColumn id="2" name="dose" dataDxfId="6"/>
    <tableColumn id="17" name="elimination_urine" dataDxfId="5"/>
    <tableColumn id="3" name="elimination_urine_SE" dataDxfId="4"/>
    <tableColumn id="4" name="%_dose_eliminated" dataDxfId="3"/>
    <tableColumn id="5" name="%_dose_eliminated_SE" dataDxfId="2"/>
    <tableColumn id="6" name="renal_Cl" dataDxfId="1"/>
    <tableColumn id="7" name="renal_Cl_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70" zoomScaleNormal="70" workbookViewId="0">
      <selection activeCell="A9" sqref="A9"/>
    </sheetView>
  </sheetViews>
  <sheetFormatPr baseColWidth="10" defaultRowHeight="15" x14ac:dyDescent="0.25"/>
  <cols>
    <col min="1" max="8" width="18.7109375" customWidth="1"/>
    <col min="9" max="10" width="15.7109375" customWidth="1"/>
  </cols>
  <sheetData>
    <row r="1" spans="1:8" x14ac:dyDescent="0.25">
      <c r="A1" s="1" t="s">
        <v>7</v>
      </c>
      <c r="B1" s="1"/>
      <c r="C1" s="1"/>
      <c r="D1" s="1"/>
      <c r="E1" s="1"/>
      <c r="F1" s="1"/>
      <c r="G1" s="1"/>
      <c r="H1" s="1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 t="s">
        <v>0</v>
      </c>
      <c r="B3" s="4" t="s">
        <v>1</v>
      </c>
      <c r="C3" s="2"/>
      <c r="D3" s="2"/>
      <c r="E3" s="2"/>
      <c r="F3" s="2"/>
      <c r="G3" s="2"/>
      <c r="H3" s="2"/>
    </row>
    <row r="4" spans="1:8" x14ac:dyDescent="0.25">
      <c r="A4" s="3" t="s">
        <v>2</v>
      </c>
      <c r="B4" s="4"/>
      <c r="C4" s="2"/>
      <c r="D4" s="2"/>
      <c r="E4" s="2"/>
      <c r="F4" s="2"/>
      <c r="G4" s="2"/>
      <c r="H4" s="2"/>
    </row>
    <row r="5" spans="1:8" x14ac:dyDescent="0.25">
      <c r="A5" s="3" t="s">
        <v>3</v>
      </c>
      <c r="B5" s="4">
        <v>6</v>
      </c>
      <c r="C5" s="2"/>
      <c r="D5" s="2"/>
      <c r="E5" s="2"/>
      <c r="F5" s="2"/>
      <c r="G5" s="2"/>
      <c r="H5" s="2"/>
    </row>
    <row r="6" spans="1:8" ht="45" x14ac:dyDescent="0.25">
      <c r="A6" s="3" t="s">
        <v>4</v>
      </c>
      <c r="B6" s="4" t="s">
        <v>8</v>
      </c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3" t="s">
        <v>26</v>
      </c>
      <c r="B8" s="2"/>
      <c r="C8" s="2"/>
      <c r="D8" s="2"/>
      <c r="E8" s="2"/>
    </row>
    <row r="9" spans="1:8" ht="45" x14ac:dyDescent="0.25">
      <c r="A9" s="5" t="s">
        <v>6</v>
      </c>
      <c r="B9" s="6" t="s">
        <v>16</v>
      </c>
      <c r="C9" s="6" t="s">
        <v>10</v>
      </c>
      <c r="D9" s="6" t="s">
        <v>17</v>
      </c>
      <c r="E9" s="6" t="s">
        <v>14</v>
      </c>
    </row>
    <row r="10" spans="1:8" ht="30" x14ac:dyDescent="0.25">
      <c r="A10" s="7" t="s">
        <v>6</v>
      </c>
      <c r="B10" s="7" t="s">
        <v>12</v>
      </c>
      <c r="C10" s="7" t="s">
        <v>11</v>
      </c>
      <c r="D10" s="7" t="s">
        <v>13</v>
      </c>
      <c r="E10" s="7" t="s">
        <v>15</v>
      </c>
    </row>
    <row r="11" spans="1:8" x14ac:dyDescent="0.25">
      <c r="A11" s="7" t="s">
        <v>9</v>
      </c>
      <c r="B11" s="9">
        <v>0.45177367000000002</v>
      </c>
      <c r="C11" s="8">
        <v>7.4874425000000002</v>
      </c>
      <c r="D11" s="9">
        <v>0.5435759</v>
      </c>
      <c r="E11" s="8">
        <v>7.7217279999999997</v>
      </c>
    </row>
    <row r="12" spans="1:8" x14ac:dyDescent="0.25">
      <c r="A12" s="7" t="s">
        <v>9</v>
      </c>
      <c r="B12" s="9">
        <v>0.89383380000000001</v>
      </c>
      <c r="C12" s="8">
        <v>6.7639904</v>
      </c>
      <c r="D12" s="9">
        <v>0.89916669999999999</v>
      </c>
      <c r="E12" s="8">
        <v>6.4365129999999997</v>
      </c>
    </row>
    <row r="13" spans="1:8" x14ac:dyDescent="0.25">
      <c r="A13" s="7" t="s">
        <v>9</v>
      </c>
      <c r="B13" s="9">
        <v>1.4090309999999999</v>
      </c>
      <c r="C13" s="8">
        <v>7.4209959999999997</v>
      </c>
      <c r="D13" s="9">
        <v>1.4315054</v>
      </c>
      <c r="E13" s="8">
        <v>6.0409110000000004</v>
      </c>
    </row>
    <row r="14" spans="1:8" x14ac:dyDescent="0.25">
      <c r="A14" s="7" t="s">
        <v>9</v>
      </c>
      <c r="B14" s="9">
        <v>1.9375606000000001</v>
      </c>
      <c r="C14" s="8">
        <v>7.2593074</v>
      </c>
      <c r="D14" s="9">
        <v>2.0124116000000001</v>
      </c>
      <c r="E14" s="8">
        <v>5.5987140000000002</v>
      </c>
    </row>
    <row r="15" spans="1:8" x14ac:dyDescent="0.25">
      <c r="A15" s="7" t="s">
        <v>9</v>
      </c>
      <c r="B15" s="9">
        <v>2.4133322000000001</v>
      </c>
      <c r="C15" s="8">
        <v>7.4015190000000004</v>
      </c>
      <c r="D15" s="9">
        <v>2.4024760000000001</v>
      </c>
      <c r="E15" s="8">
        <v>5.1323794999999999</v>
      </c>
    </row>
    <row r="16" spans="1:8" x14ac:dyDescent="0.25">
      <c r="A16" s="7" t="s">
        <v>9</v>
      </c>
      <c r="B16" s="9">
        <v>2.9915721</v>
      </c>
      <c r="C16" s="8">
        <v>7.1230599999999997</v>
      </c>
      <c r="D16" s="9">
        <v>3.0755653000000001</v>
      </c>
      <c r="E16" s="8">
        <v>4.9010762999999997</v>
      </c>
      <c r="F16" s="7"/>
      <c r="G16" s="7"/>
      <c r="H16" s="7"/>
    </row>
    <row r="17" spans="1:8" x14ac:dyDescent="0.25">
      <c r="A17" s="7" t="s">
        <v>9</v>
      </c>
      <c r="B17" s="9">
        <v>4.0107293000000004</v>
      </c>
      <c r="C17" s="8">
        <v>6.1913238000000002</v>
      </c>
      <c r="D17" s="9">
        <v>3.8947384</v>
      </c>
      <c r="E17" s="8">
        <v>4.5065929999999996</v>
      </c>
      <c r="F17" s="7"/>
      <c r="G17" s="7"/>
      <c r="H17" s="7"/>
    </row>
    <row r="18" spans="1:8" x14ac:dyDescent="0.25">
      <c r="A18" s="7" t="s">
        <v>9</v>
      </c>
      <c r="B18" s="9">
        <v>4.9744624999999996</v>
      </c>
      <c r="C18" s="8">
        <v>5.7272262999999999</v>
      </c>
      <c r="D18" s="9">
        <v>4.9017059999999999</v>
      </c>
      <c r="E18" s="8">
        <v>4.3233769999999998</v>
      </c>
      <c r="F18" s="7"/>
      <c r="G18" s="7"/>
      <c r="H18" s="7"/>
    </row>
    <row r="19" spans="1:8" x14ac:dyDescent="0.25">
      <c r="A19" s="7" t="s">
        <v>9</v>
      </c>
      <c r="B19" s="9">
        <v>5.8949610000000003</v>
      </c>
      <c r="C19" s="8">
        <v>4.9822470000000001</v>
      </c>
      <c r="D19" s="9">
        <v>5.9284819999999998</v>
      </c>
      <c r="E19" s="8">
        <v>2.9238152999999998</v>
      </c>
      <c r="F19" s="7"/>
      <c r="G19" s="7"/>
      <c r="H19" s="7"/>
    </row>
    <row r="20" spans="1:8" x14ac:dyDescent="0.25">
      <c r="A20" s="7" t="s">
        <v>9</v>
      </c>
      <c r="B20" s="9">
        <v>8.0197450000000003</v>
      </c>
      <c r="C20" s="8">
        <v>3.6805367000000002</v>
      </c>
      <c r="D20" s="9">
        <v>7.9458456000000002</v>
      </c>
      <c r="E20" s="8">
        <v>2.3468618000000001</v>
      </c>
      <c r="F20" s="7"/>
      <c r="G20" s="7"/>
      <c r="H20" s="7"/>
    </row>
    <row r="21" spans="1:8" x14ac:dyDescent="0.25">
      <c r="A21" s="7" t="s">
        <v>9</v>
      </c>
      <c r="B21" s="9">
        <v>9.9494959999999999</v>
      </c>
      <c r="C21" s="8">
        <v>2.6119938</v>
      </c>
      <c r="D21" s="9">
        <v>9.9146409999999996</v>
      </c>
      <c r="E21" s="8">
        <v>1.8165043999999999</v>
      </c>
      <c r="F21" s="7"/>
      <c r="G21" s="7"/>
      <c r="H21" s="7"/>
    </row>
    <row r="22" spans="1:8" x14ac:dyDescent="0.25">
      <c r="A22" s="7" t="s">
        <v>9</v>
      </c>
      <c r="B22" s="9">
        <v>11.965717</v>
      </c>
      <c r="C22" s="8">
        <v>2.1052140000000001</v>
      </c>
      <c r="D22" s="9">
        <v>11.979811</v>
      </c>
      <c r="E22" s="8">
        <v>1.2397372</v>
      </c>
      <c r="F22" s="7"/>
      <c r="G22" s="7"/>
      <c r="H22" s="7"/>
    </row>
    <row r="23" spans="1:8" x14ac:dyDescent="0.25">
      <c r="A23" s="7" t="s">
        <v>9</v>
      </c>
      <c r="B23" s="9">
        <v>23.896007999999998</v>
      </c>
      <c r="C23" s="8">
        <v>0.51423514000000003</v>
      </c>
      <c r="D23" s="9">
        <v>23.899818</v>
      </c>
      <c r="E23" s="8">
        <v>0.28032243000000001</v>
      </c>
      <c r="F23" s="7"/>
      <c r="G23" s="7"/>
      <c r="H23" s="7"/>
    </row>
    <row r="24" spans="1:8" x14ac:dyDescent="0.25">
      <c r="A24" s="7"/>
      <c r="B24" s="9"/>
      <c r="C24" s="8"/>
      <c r="D24" s="9"/>
      <c r="E24" s="8"/>
      <c r="F24" s="7"/>
      <c r="G24" s="7"/>
      <c r="H24" s="7"/>
    </row>
    <row r="25" spans="1:8" x14ac:dyDescent="0.25">
      <c r="A25" s="7"/>
      <c r="B25" s="7"/>
      <c r="C25" s="7"/>
      <c r="D25" s="7"/>
      <c r="E25" s="7"/>
      <c r="F25" s="7"/>
      <c r="G25" s="7"/>
      <c r="H25" s="7"/>
    </row>
    <row r="26" spans="1:8" x14ac:dyDescent="0.25">
      <c r="A26" s="7"/>
      <c r="B26" s="7"/>
      <c r="C26" s="7"/>
      <c r="D26" s="7"/>
      <c r="E26" s="7"/>
      <c r="F26" s="7"/>
      <c r="G26" s="7"/>
      <c r="H26" s="7"/>
    </row>
    <row r="27" spans="1:8" x14ac:dyDescent="0.25">
      <c r="A27" s="7"/>
      <c r="B27" s="7"/>
      <c r="C27" s="7"/>
      <c r="D27" s="7"/>
      <c r="E27" s="7"/>
      <c r="F27" s="7"/>
      <c r="G27" s="7"/>
      <c r="H27" s="7"/>
    </row>
    <row r="28" spans="1:8" x14ac:dyDescent="0.25">
      <c r="A28" s="7"/>
      <c r="B28" s="7"/>
      <c r="C28" s="7"/>
      <c r="D28" s="7"/>
      <c r="E28" s="7"/>
      <c r="F28" s="7"/>
      <c r="G28" s="7"/>
      <c r="H28" s="7"/>
    </row>
    <row r="29" spans="1:8" x14ac:dyDescent="0.25">
      <c r="A29" s="7"/>
      <c r="B29" s="7"/>
      <c r="C29" s="7"/>
      <c r="D29" s="7"/>
      <c r="E29" s="7"/>
      <c r="F29" s="7"/>
      <c r="G29" s="7"/>
      <c r="H29" s="7"/>
    </row>
    <row r="30" spans="1:8" x14ac:dyDescent="0.25">
      <c r="A30" s="7"/>
      <c r="B30" s="7"/>
      <c r="C30" s="7"/>
      <c r="D30" s="7"/>
      <c r="E30" s="7"/>
      <c r="F30" s="7"/>
      <c r="G30" s="7"/>
      <c r="H30" s="7"/>
    </row>
    <row r="31" spans="1:8" x14ac:dyDescent="0.25">
      <c r="A31" s="7"/>
      <c r="B31" s="7"/>
      <c r="C31" s="7"/>
      <c r="D31" s="7"/>
      <c r="E31" s="7"/>
      <c r="F31" s="7"/>
      <c r="G31" s="7"/>
      <c r="H31" s="7"/>
    </row>
    <row r="32" spans="1:8" x14ac:dyDescent="0.25">
      <c r="A32" s="7"/>
      <c r="B32" s="7"/>
      <c r="C32" s="7"/>
      <c r="D32" s="7"/>
      <c r="E32" s="7"/>
      <c r="F32" s="7"/>
      <c r="G32" s="7"/>
      <c r="H32" s="7"/>
    </row>
    <row r="33" spans="1:8" x14ac:dyDescent="0.25">
      <c r="A33" s="7"/>
      <c r="B33" s="7"/>
      <c r="C33" s="7"/>
      <c r="D33" s="7"/>
      <c r="E33" s="7"/>
      <c r="F33" s="7"/>
      <c r="G33" s="7"/>
      <c r="H33" s="7"/>
    </row>
    <row r="34" spans="1:8" x14ac:dyDescent="0.25">
      <c r="A34" s="7"/>
      <c r="B34" s="7"/>
      <c r="C34" s="7"/>
      <c r="D34" s="7"/>
      <c r="E34" s="7"/>
      <c r="F34" s="7"/>
      <c r="G34" s="7"/>
      <c r="H34" s="7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7" workbookViewId="0">
      <selection activeCell="K21" sqref="K21"/>
    </sheetView>
  </sheetViews>
  <sheetFormatPr baseColWidth="10" defaultRowHeight="15" x14ac:dyDescent="0.25"/>
  <cols>
    <col min="1" max="9" width="18.7109375" customWidth="1"/>
  </cols>
  <sheetData>
    <row r="1" spans="1:9" x14ac:dyDescent="0.25">
      <c r="A1" s="1" t="s">
        <v>7</v>
      </c>
      <c r="B1" s="1"/>
      <c r="C1" s="1"/>
      <c r="D1" s="1"/>
      <c r="E1" s="1"/>
    </row>
    <row r="2" spans="1:9" x14ac:dyDescent="0.25">
      <c r="A2" s="2"/>
      <c r="B2" s="2"/>
      <c r="C2" s="2"/>
      <c r="D2" s="2"/>
      <c r="E2" s="2"/>
    </row>
    <row r="3" spans="1:9" x14ac:dyDescent="0.25">
      <c r="A3" s="3" t="s">
        <v>0</v>
      </c>
      <c r="B3" s="4" t="s">
        <v>1</v>
      </c>
      <c r="C3" s="2"/>
      <c r="D3" s="2"/>
      <c r="E3" s="2"/>
    </row>
    <row r="4" spans="1:9" x14ac:dyDescent="0.25">
      <c r="A4" s="3" t="s">
        <v>2</v>
      </c>
      <c r="B4" s="4"/>
      <c r="C4" s="2"/>
      <c r="D4" s="2"/>
      <c r="E4" s="2"/>
    </row>
    <row r="5" spans="1:9" x14ac:dyDescent="0.25">
      <c r="A5" s="3" t="s">
        <v>3</v>
      </c>
      <c r="B5" s="4">
        <v>1</v>
      </c>
      <c r="C5" s="2"/>
      <c r="D5" s="2"/>
      <c r="E5" s="2"/>
    </row>
    <row r="6" spans="1:9" ht="45" x14ac:dyDescent="0.25">
      <c r="A6" s="3" t="s">
        <v>4</v>
      </c>
      <c r="B6" s="4" t="s">
        <v>8</v>
      </c>
      <c r="C6" s="2"/>
      <c r="D6" s="2"/>
      <c r="E6" s="2"/>
    </row>
    <row r="7" spans="1:9" x14ac:dyDescent="0.25">
      <c r="A7" s="2"/>
      <c r="B7" s="2"/>
      <c r="C7" s="2"/>
      <c r="D7" s="2"/>
      <c r="E7" s="2"/>
    </row>
    <row r="8" spans="1:9" x14ac:dyDescent="0.25">
      <c r="A8" s="3" t="s">
        <v>27</v>
      </c>
      <c r="B8" s="2"/>
      <c r="C8" s="2"/>
      <c r="D8" s="2"/>
      <c r="E8" s="2"/>
    </row>
    <row r="9" spans="1:9" ht="60" x14ac:dyDescent="0.25">
      <c r="A9" s="5" t="s">
        <v>6</v>
      </c>
      <c r="B9" s="6" t="s">
        <v>18</v>
      </c>
      <c r="C9" s="6" t="s">
        <v>28</v>
      </c>
      <c r="D9" s="6" t="s">
        <v>20</v>
      </c>
      <c r="E9" s="6" t="s">
        <v>29</v>
      </c>
      <c r="F9" s="6" t="s">
        <v>22</v>
      </c>
      <c r="G9" s="6" t="s">
        <v>30</v>
      </c>
      <c r="H9" s="6" t="s">
        <v>23</v>
      </c>
      <c r="I9" s="6" t="s">
        <v>31</v>
      </c>
    </row>
    <row r="10" spans="1:9" x14ac:dyDescent="0.25">
      <c r="A10" s="7" t="s">
        <v>6</v>
      </c>
      <c r="B10" s="7" t="s">
        <v>19</v>
      </c>
      <c r="C10" s="7" t="s">
        <v>32</v>
      </c>
      <c r="D10" s="7" t="s">
        <v>21</v>
      </c>
      <c r="E10" s="7" t="s">
        <v>33</v>
      </c>
      <c r="F10" s="10" t="s">
        <v>24</v>
      </c>
      <c r="G10" s="7" t="s">
        <v>34</v>
      </c>
      <c r="H10" s="11" t="s">
        <v>25</v>
      </c>
      <c r="I10" s="7" t="s">
        <v>35</v>
      </c>
    </row>
    <row r="11" spans="1:9" x14ac:dyDescent="0.25">
      <c r="A11" s="7" t="s">
        <v>9</v>
      </c>
      <c r="B11" s="12">
        <v>0</v>
      </c>
      <c r="C11" s="13">
        <v>0</v>
      </c>
      <c r="D11" s="12">
        <v>0</v>
      </c>
      <c r="E11" s="13">
        <v>0</v>
      </c>
      <c r="F11" s="10">
        <v>0</v>
      </c>
      <c r="G11" s="10">
        <v>0</v>
      </c>
      <c r="H11" s="10">
        <v>0</v>
      </c>
      <c r="I11" s="10">
        <v>0</v>
      </c>
    </row>
    <row r="12" spans="1:9" x14ac:dyDescent="0.25">
      <c r="A12" s="7" t="s">
        <v>9</v>
      </c>
      <c r="B12" s="12">
        <v>0.61149555</v>
      </c>
      <c r="C12" s="13">
        <v>2.3992445</v>
      </c>
      <c r="D12" s="12">
        <v>0.55504715000000004</v>
      </c>
      <c r="E12" s="13">
        <v>0.88744586999999997</v>
      </c>
      <c r="F12" s="12">
        <v>0.57439229999999997</v>
      </c>
      <c r="G12" s="13">
        <v>1.9350437</v>
      </c>
      <c r="H12" s="12">
        <v>1.0345153</v>
      </c>
      <c r="I12" s="13">
        <v>2.2036755000000001</v>
      </c>
    </row>
    <row r="13" spans="1:9" x14ac:dyDescent="0.25">
      <c r="A13" s="7" t="s">
        <v>9</v>
      </c>
      <c r="B13" s="12">
        <v>1.0539033</v>
      </c>
      <c r="C13" s="13">
        <v>2.5131570000000001</v>
      </c>
      <c r="D13" s="12">
        <v>1.0346869000000001</v>
      </c>
      <c r="E13" s="13">
        <v>2.2195485000000001</v>
      </c>
      <c r="F13" s="12">
        <v>1.00346</v>
      </c>
      <c r="G13" s="13">
        <v>2.2989983999999999</v>
      </c>
      <c r="H13" s="12">
        <v>1.5539605999999999</v>
      </c>
      <c r="I13" s="13">
        <v>2.0237246</v>
      </c>
    </row>
    <row r="14" spans="1:9" x14ac:dyDescent="0.25">
      <c r="A14" s="7" t="s">
        <v>9</v>
      </c>
      <c r="B14" s="12">
        <v>1.5733056999999999</v>
      </c>
      <c r="C14" s="13">
        <v>2.3292377000000002</v>
      </c>
      <c r="D14" s="12">
        <v>1.5565342</v>
      </c>
      <c r="E14" s="13">
        <v>2.2618198</v>
      </c>
      <c r="F14" s="12">
        <v>1.571976</v>
      </c>
      <c r="G14" s="13">
        <v>2.2062217999999998</v>
      </c>
      <c r="H14" s="12">
        <v>2.0580497000000002</v>
      </c>
      <c r="I14" s="13">
        <v>1.9073083</v>
      </c>
    </row>
    <row r="15" spans="1:9" x14ac:dyDescent="0.25">
      <c r="A15" s="7" t="s">
        <v>9</v>
      </c>
      <c r="B15" s="12">
        <v>2.0793680000000001</v>
      </c>
      <c r="C15" s="13">
        <v>2.3953612</v>
      </c>
      <c r="D15" s="12">
        <v>2.0361737999999998</v>
      </c>
      <c r="E15" s="13">
        <v>2.109753</v>
      </c>
      <c r="F15" s="12">
        <v>2.0816414000000001</v>
      </c>
      <c r="G15" s="13">
        <v>2.6056786000000001</v>
      </c>
      <c r="H15" s="12">
        <v>2.58839</v>
      </c>
      <c r="I15" s="13">
        <v>1.9932094</v>
      </c>
    </row>
    <row r="16" spans="1:9" x14ac:dyDescent="0.25">
      <c r="A16" s="7" t="s">
        <v>9</v>
      </c>
      <c r="B16" s="12">
        <v>2.5252501999999999</v>
      </c>
      <c r="C16" s="13">
        <v>2.0886173000000001</v>
      </c>
      <c r="D16" s="12">
        <v>2.5662137999999999</v>
      </c>
      <c r="E16" s="13">
        <v>2.1678761999999998</v>
      </c>
      <c r="F16" s="12">
        <v>2.5766369999999998</v>
      </c>
      <c r="G16" s="13">
        <v>2.3900774</v>
      </c>
      <c r="H16" s="12">
        <v>3.0689733000000001</v>
      </c>
      <c r="I16" s="13">
        <v>1.9284441000000001</v>
      </c>
    </row>
    <row r="17" spans="1:9" x14ac:dyDescent="0.25">
      <c r="A17" s="7" t="s">
        <v>9</v>
      </c>
      <c r="B17" s="12">
        <v>3.0709464999999998</v>
      </c>
      <c r="C17" s="13">
        <v>2.1109838000000001</v>
      </c>
      <c r="D17" s="12">
        <v>3.0358163999999999</v>
      </c>
      <c r="E17" s="13">
        <v>1.8293227000000001</v>
      </c>
      <c r="F17" s="12">
        <v>3.0499284000000002</v>
      </c>
      <c r="G17" s="13">
        <v>2.3927934</v>
      </c>
      <c r="H17" s="12">
        <v>4.0125109999999999</v>
      </c>
      <c r="I17" s="13">
        <v>1.6521306</v>
      </c>
    </row>
    <row r="18" spans="1:9" x14ac:dyDescent="0.25">
      <c r="A18" s="7" t="s">
        <v>9</v>
      </c>
      <c r="B18" s="12">
        <v>4.0216900000000004</v>
      </c>
      <c r="C18" s="13">
        <v>1.7592521999999999</v>
      </c>
      <c r="D18" s="12">
        <v>4.0436945</v>
      </c>
      <c r="E18" s="13">
        <v>1.5687123999999999</v>
      </c>
      <c r="F18" s="12">
        <v>4.0324564000000001</v>
      </c>
      <c r="G18" s="13">
        <v>2.0131993000000001</v>
      </c>
      <c r="H18" s="12">
        <v>5.0397340000000002</v>
      </c>
      <c r="I18" s="13">
        <v>1.6970334</v>
      </c>
    </row>
    <row r="19" spans="1:9" x14ac:dyDescent="0.25">
      <c r="A19" s="7" t="s">
        <v>9</v>
      </c>
      <c r="B19" s="12">
        <v>5.0607949999999997</v>
      </c>
      <c r="C19" s="13">
        <v>1.419192</v>
      </c>
      <c r="D19" s="12">
        <v>5.02841</v>
      </c>
      <c r="E19" s="13">
        <v>1.391499</v>
      </c>
      <c r="F19" s="12">
        <v>5.0458679999999996</v>
      </c>
      <c r="G19" s="13">
        <v>2.2644937000000001</v>
      </c>
      <c r="H19" s="12">
        <v>6.0253930000000002</v>
      </c>
      <c r="I19" s="13">
        <v>1.6071215999999999</v>
      </c>
    </row>
    <row r="20" spans="1:9" x14ac:dyDescent="0.25">
      <c r="A20" s="7" t="s">
        <v>9</v>
      </c>
      <c r="B20" s="12">
        <v>6.0546040000000003</v>
      </c>
      <c r="C20" s="13">
        <v>1.3411637999999999</v>
      </c>
      <c r="D20" s="12">
        <v>5.9996140000000002</v>
      </c>
      <c r="E20" s="13">
        <v>1.4484551000000001</v>
      </c>
      <c r="F20" s="12">
        <v>6.0270659999999996</v>
      </c>
      <c r="G20" s="13">
        <v>1.7618834999999999</v>
      </c>
      <c r="H20" s="12">
        <v>8.0275099999999995</v>
      </c>
      <c r="I20" s="13">
        <v>1.3081657</v>
      </c>
    </row>
    <row r="21" spans="1:9" x14ac:dyDescent="0.25">
      <c r="A21" s="7" t="s">
        <v>9</v>
      </c>
      <c r="B21" s="12">
        <v>7.9997569999999998</v>
      </c>
      <c r="C21" s="13">
        <v>0.96695953999999995</v>
      </c>
      <c r="D21" s="12">
        <v>8.0174719999999997</v>
      </c>
      <c r="E21" s="13">
        <v>1.1216790000000001</v>
      </c>
      <c r="F21" s="12">
        <v>8.0347159999999995</v>
      </c>
      <c r="G21" s="13">
        <v>1.2327477</v>
      </c>
      <c r="H21" s="12">
        <v>10.005561999999999</v>
      </c>
      <c r="I21" s="13">
        <v>1.0092734000000001</v>
      </c>
    </row>
    <row r="22" spans="1:9" x14ac:dyDescent="0.25">
      <c r="A22" s="7" t="s">
        <v>9</v>
      </c>
      <c r="B22" s="12">
        <v>10.001358</v>
      </c>
      <c r="C22" s="13">
        <v>0.62038450000000001</v>
      </c>
      <c r="D22" s="12">
        <v>9.9869889999999995</v>
      </c>
      <c r="E22" s="13">
        <v>0.77518885999999998</v>
      </c>
      <c r="F22" s="12">
        <v>10.007664</v>
      </c>
      <c r="G22" s="13">
        <v>1.2037177999999999</v>
      </c>
      <c r="H22" s="12">
        <v>11.99095</v>
      </c>
      <c r="I22" s="13">
        <v>0.64686779999999999</v>
      </c>
    </row>
    <row r="23" spans="1:9" x14ac:dyDescent="0.25">
      <c r="A23" s="7" t="s">
        <v>9</v>
      </c>
      <c r="B23" s="9">
        <v>12.021061</v>
      </c>
      <c r="C23" s="8">
        <v>0.46424325999999999</v>
      </c>
      <c r="D23" s="9">
        <v>11.998585</v>
      </c>
      <c r="E23" s="8">
        <v>0.61113229999999996</v>
      </c>
      <c r="F23" s="12">
        <v>12.031655000000001</v>
      </c>
      <c r="G23" s="13">
        <v>0.70231730000000003</v>
      </c>
      <c r="H23" s="12">
        <v>24</v>
      </c>
      <c r="I23" s="13">
        <v>0.14014090000000001</v>
      </c>
    </row>
    <row r="24" spans="1:9" x14ac:dyDescent="0.25">
      <c r="A24" s="7" t="s">
        <v>9</v>
      </c>
      <c r="B24" s="12">
        <v>24</v>
      </c>
      <c r="C24" s="16">
        <v>0.31474408999999998</v>
      </c>
      <c r="D24" s="12">
        <v>24</v>
      </c>
      <c r="E24" s="16">
        <v>7.6691284999999998E-2</v>
      </c>
      <c r="F24" s="12">
        <v>24</v>
      </c>
      <c r="G24" s="16">
        <v>0.21946354000000001</v>
      </c>
      <c r="H24" s="10"/>
      <c r="I24" s="10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9" sqref="B9:B10"/>
    </sheetView>
  </sheetViews>
  <sheetFormatPr baseColWidth="10" defaultRowHeight="15" x14ac:dyDescent="0.25"/>
  <cols>
    <col min="1" max="8" width="18.7109375" customWidth="1"/>
  </cols>
  <sheetData>
    <row r="1" spans="1:9" x14ac:dyDescent="0.25">
      <c r="A1" s="1" t="s">
        <v>7</v>
      </c>
      <c r="B1" s="1"/>
      <c r="C1" s="1"/>
      <c r="D1" s="1"/>
      <c r="E1" s="1"/>
    </row>
    <row r="2" spans="1:9" x14ac:dyDescent="0.25">
      <c r="A2" s="2"/>
      <c r="B2" s="2"/>
      <c r="C2" s="2"/>
      <c r="D2" s="2"/>
      <c r="E2" s="2"/>
    </row>
    <row r="3" spans="1:9" x14ac:dyDescent="0.25">
      <c r="A3" s="3" t="s">
        <v>0</v>
      </c>
      <c r="B3" s="4" t="s">
        <v>1</v>
      </c>
      <c r="C3" s="2"/>
      <c r="D3" s="2"/>
      <c r="E3" s="2"/>
    </row>
    <row r="4" spans="1:9" x14ac:dyDescent="0.25">
      <c r="A4" s="3" t="s">
        <v>2</v>
      </c>
      <c r="B4" s="4"/>
      <c r="C4" s="2"/>
      <c r="D4" s="2"/>
      <c r="E4" s="2"/>
    </row>
    <row r="5" spans="1:9" x14ac:dyDescent="0.25">
      <c r="A5" s="3" t="s">
        <v>3</v>
      </c>
      <c r="B5" s="4">
        <v>6</v>
      </c>
      <c r="C5" s="2"/>
      <c r="D5" s="2"/>
      <c r="E5" s="2"/>
    </row>
    <row r="6" spans="1:9" ht="45" x14ac:dyDescent="0.25">
      <c r="A6" s="3" t="s">
        <v>4</v>
      </c>
      <c r="B6" s="4" t="s">
        <v>8</v>
      </c>
      <c r="C6" s="2"/>
      <c r="D6" s="2"/>
      <c r="E6" s="2"/>
    </row>
    <row r="7" spans="1:9" x14ac:dyDescent="0.25">
      <c r="A7" s="2"/>
      <c r="B7" s="2"/>
      <c r="C7" s="2"/>
      <c r="D7" s="2"/>
      <c r="E7" s="2"/>
    </row>
    <row r="8" spans="1:9" x14ac:dyDescent="0.25">
      <c r="A8" s="3" t="s">
        <v>37</v>
      </c>
      <c r="B8" s="2"/>
      <c r="C8" s="2"/>
      <c r="D8" s="2"/>
      <c r="E8" s="2"/>
    </row>
    <row r="9" spans="1:9" ht="45" x14ac:dyDescent="0.25">
      <c r="A9" s="5" t="s">
        <v>6</v>
      </c>
      <c r="B9" s="6" t="s">
        <v>60</v>
      </c>
      <c r="C9" s="6" t="s">
        <v>49</v>
      </c>
      <c r="D9" s="6" t="s">
        <v>48</v>
      </c>
      <c r="E9" s="6" t="s">
        <v>47</v>
      </c>
      <c r="F9" s="6" t="s">
        <v>46</v>
      </c>
      <c r="G9" s="6" t="s">
        <v>45</v>
      </c>
      <c r="H9" s="6" t="s">
        <v>44</v>
      </c>
    </row>
    <row r="10" spans="1:9" x14ac:dyDescent="0.25">
      <c r="A10" s="7" t="s">
        <v>6</v>
      </c>
      <c r="B10" s="7" t="s">
        <v>61</v>
      </c>
      <c r="C10" s="7" t="s">
        <v>38</v>
      </c>
      <c r="D10" s="7" t="s">
        <v>39</v>
      </c>
      <c r="E10" s="7" t="s">
        <v>40</v>
      </c>
      <c r="F10" s="7" t="s">
        <v>41</v>
      </c>
      <c r="G10" s="7" t="s">
        <v>42</v>
      </c>
      <c r="H10" s="7" t="s">
        <v>43</v>
      </c>
      <c r="I10" s="7"/>
    </row>
    <row r="11" spans="1:9" x14ac:dyDescent="0.25">
      <c r="A11" s="7" t="s">
        <v>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/>
    </row>
    <row r="12" spans="1:9" x14ac:dyDescent="0.25">
      <c r="A12" s="7" t="s">
        <v>9</v>
      </c>
      <c r="B12" s="18">
        <v>53.9242755</v>
      </c>
      <c r="C12" s="13">
        <v>64.107290000000006</v>
      </c>
      <c r="D12" s="13">
        <v>20.581499999999998</v>
      </c>
      <c r="E12" s="13">
        <v>15.677731</v>
      </c>
      <c r="F12" s="13">
        <v>10.206503</v>
      </c>
      <c r="G12" s="13">
        <v>17.339434000000001</v>
      </c>
      <c r="H12" s="13">
        <v>6.9528165</v>
      </c>
      <c r="I12" s="10"/>
    </row>
    <row r="13" spans="1:9" x14ac:dyDescent="0.25">
      <c r="A13" s="7" t="s">
        <v>9</v>
      </c>
      <c r="B13" s="18">
        <v>306.20236166666666</v>
      </c>
      <c r="C13" s="13">
        <v>166.99735999999999</v>
      </c>
      <c r="D13" s="13">
        <v>78.324740000000006</v>
      </c>
      <c r="E13" s="13">
        <v>47.819496000000001</v>
      </c>
      <c r="F13" s="8">
        <v>58.153824</v>
      </c>
      <c r="G13" s="8">
        <v>68.488150000000005</v>
      </c>
      <c r="H13" s="13">
        <v>55.432735000000001</v>
      </c>
      <c r="I13" s="13"/>
    </row>
    <row r="14" spans="1:9" x14ac:dyDescent="0.25">
      <c r="A14" s="7" t="s">
        <v>9</v>
      </c>
      <c r="B14" s="18">
        <v>509.6112500000001</v>
      </c>
      <c r="C14" s="13">
        <v>235.71211</v>
      </c>
      <c r="D14" s="13">
        <v>175.83654999999999</v>
      </c>
      <c r="E14" s="13">
        <v>159.51581999999999</v>
      </c>
      <c r="F14" s="16">
        <v>134.49341999999999</v>
      </c>
      <c r="G14" s="16">
        <v>108.9152</v>
      </c>
      <c r="H14" s="16">
        <v>103.47302000000001</v>
      </c>
      <c r="I14" s="13"/>
    </row>
    <row r="15" spans="1:9" x14ac:dyDescent="0.25">
      <c r="A15" s="7" t="s">
        <v>9</v>
      </c>
      <c r="B15" s="18">
        <v>711.72344499999997</v>
      </c>
      <c r="C15" s="13">
        <v>362.66394000000003</v>
      </c>
      <c r="D15" s="13">
        <v>217.89624000000001</v>
      </c>
      <c r="E15" s="13">
        <v>172.17615000000001</v>
      </c>
      <c r="F15" s="16">
        <v>216.79619</v>
      </c>
      <c r="G15" s="16">
        <v>164.01868999999999</v>
      </c>
      <c r="H15" s="16">
        <v>87.804969999999997</v>
      </c>
      <c r="I15" s="13"/>
    </row>
    <row r="16" spans="1:9" x14ac:dyDescent="0.25">
      <c r="A16" s="7"/>
      <c r="B16" s="12"/>
      <c r="C16" s="13"/>
      <c r="D16" s="12"/>
      <c r="E16" s="13"/>
      <c r="F16" s="12"/>
      <c r="G16" s="13"/>
      <c r="H16" s="12"/>
      <c r="I16" s="13"/>
    </row>
    <row r="17" spans="1:9" x14ac:dyDescent="0.25">
      <c r="A17" s="7"/>
      <c r="B17" s="12"/>
      <c r="C17" s="13"/>
      <c r="D17" s="12"/>
      <c r="E17" s="13"/>
      <c r="F17" s="12"/>
      <c r="G17" s="13"/>
      <c r="H17" s="12"/>
      <c r="I17" s="13"/>
    </row>
    <row r="18" spans="1:9" x14ac:dyDescent="0.25">
      <c r="A18" s="7"/>
      <c r="B18" s="12"/>
      <c r="C18" s="13"/>
      <c r="D18" s="12"/>
      <c r="E18" s="13"/>
      <c r="F18" s="12"/>
      <c r="G18" s="13"/>
      <c r="H18" s="12"/>
      <c r="I18" s="13"/>
    </row>
    <row r="19" spans="1:9" x14ac:dyDescent="0.25">
      <c r="A19" s="7"/>
      <c r="B19" s="12"/>
      <c r="C19" s="13"/>
      <c r="D19" s="12"/>
      <c r="E19" s="13"/>
      <c r="F19" s="12"/>
      <c r="G19" s="13"/>
      <c r="H19" s="12"/>
      <c r="I19" s="13"/>
    </row>
    <row r="20" spans="1:9" x14ac:dyDescent="0.25">
      <c r="A20" s="7"/>
      <c r="B20" s="12"/>
      <c r="C20" s="13"/>
      <c r="D20" s="12"/>
      <c r="E20" s="13"/>
      <c r="F20" s="12"/>
      <c r="G20" s="13"/>
      <c r="H20" s="12"/>
      <c r="I20" s="13"/>
    </row>
    <row r="21" spans="1:9" x14ac:dyDescent="0.25">
      <c r="A21" s="7"/>
      <c r="B21" s="12"/>
      <c r="C21" s="13"/>
      <c r="D21" s="12"/>
      <c r="E21" s="13"/>
      <c r="F21" s="12"/>
      <c r="G21" s="13"/>
      <c r="H21" s="12"/>
      <c r="I21" s="13"/>
    </row>
    <row r="22" spans="1:9" x14ac:dyDescent="0.25">
      <c r="A22" s="7"/>
      <c r="B22" s="12"/>
      <c r="C22" s="13"/>
      <c r="D22" s="12"/>
      <c r="E22" s="13"/>
      <c r="F22" s="12"/>
      <c r="G22" s="13"/>
      <c r="H22" s="12"/>
      <c r="I22" s="13"/>
    </row>
    <row r="23" spans="1:9" x14ac:dyDescent="0.25">
      <c r="A23" s="7"/>
      <c r="B23" s="12"/>
      <c r="C23" s="13"/>
      <c r="D23" s="12"/>
      <c r="E23" s="13"/>
      <c r="F23" s="12"/>
      <c r="G23" s="13"/>
      <c r="H23" s="12"/>
      <c r="I23" s="13"/>
    </row>
    <row r="24" spans="1:9" x14ac:dyDescent="0.25">
      <c r="A24" s="7"/>
      <c r="B24" s="9"/>
      <c r="C24" s="8"/>
      <c r="D24" s="9"/>
      <c r="E24" s="8"/>
      <c r="F24" s="12"/>
      <c r="G24" s="13"/>
      <c r="H24" s="12"/>
      <c r="I24" s="13"/>
    </row>
    <row r="25" spans="1:9" x14ac:dyDescent="0.25">
      <c r="A25" s="7"/>
      <c r="B25" s="12"/>
      <c r="C25" s="16"/>
      <c r="D25" s="12"/>
      <c r="E25" s="16"/>
      <c r="F25" s="12"/>
      <c r="G25" s="16"/>
      <c r="H25" s="10"/>
      <c r="I25" s="10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0" zoomScaleNormal="80" workbookViewId="0">
      <selection sqref="A1:B6"/>
    </sheetView>
  </sheetViews>
  <sheetFormatPr baseColWidth="10" defaultRowHeight="15" x14ac:dyDescent="0.25"/>
  <cols>
    <col min="1" max="10" width="18.7109375" customWidth="1"/>
  </cols>
  <sheetData>
    <row r="1" spans="1:9" x14ac:dyDescent="0.25">
      <c r="A1" s="1" t="s">
        <v>7</v>
      </c>
      <c r="B1" s="1"/>
      <c r="C1" s="1"/>
      <c r="D1" s="1"/>
      <c r="E1" s="1"/>
    </row>
    <row r="2" spans="1:9" x14ac:dyDescent="0.25">
      <c r="A2" s="2"/>
      <c r="B2" s="2"/>
      <c r="C2" s="2"/>
      <c r="D2" s="2"/>
      <c r="E2" s="2"/>
    </row>
    <row r="3" spans="1:9" x14ac:dyDescent="0.25">
      <c r="A3" s="3" t="s">
        <v>0</v>
      </c>
      <c r="B3" s="4" t="s">
        <v>1</v>
      </c>
      <c r="C3" s="2"/>
      <c r="D3" s="2"/>
      <c r="E3" s="2"/>
    </row>
    <row r="4" spans="1:9" x14ac:dyDescent="0.25">
      <c r="A4" s="3" t="s">
        <v>2</v>
      </c>
      <c r="B4" s="4"/>
      <c r="C4" s="2"/>
      <c r="D4" s="2"/>
      <c r="E4" s="2"/>
    </row>
    <row r="5" spans="1:9" x14ac:dyDescent="0.25">
      <c r="A5" s="3" t="s">
        <v>3</v>
      </c>
      <c r="B5" s="4">
        <v>6</v>
      </c>
      <c r="C5" s="2"/>
      <c r="D5" s="2"/>
      <c r="E5" s="2"/>
    </row>
    <row r="6" spans="1:9" ht="45" x14ac:dyDescent="0.25">
      <c r="A6" s="3" t="s">
        <v>4</v>
      </c>
      <c r="B6" s="4" t="s">
        <v>8</v>
      </c>
      <c r="C6" s="2"/>
      <c r="D6" s="2"/>
      <c r="E6" s="2"/>
    </row>
    <row r="7" spans="1:9" x14ac:dyDescent="0.25">
      <c r="A7" s="2"/>
      <c r="B7" s="2"/>
      <c r="C7" s="2"/>
      <c r="D7" s="2"/>
      <c r="E7" s="2"/>
    </row>
    <row r="8" spans="1:9" x14ac:dyDescent="0.25">
      <c r="A8" s="3" t="s">
        <v>59</v>
      </c>
      <c r="B8" s="2"/>
      <c r="C8" s="2"/>
      <c r="D8" s="2"/>
      <c r="E8" s="2"/>
    </row>
    <row r="9" spans="1:9" ht="30" x14ac:dyDescent="0.25">
      <c r="A9" s="5" t="s">
        <v>6</v>
      </c>
      <c r="B9" s="6" t="s">
        <v>18</v>
      </c>
      <c r="C9" s="6" t="s">
        <v>50</v>
      </c>
      <c r="D9" s="6" t="s">
        <v>20</v>
      </c>
      <c r="E9" s="6" t="s">
        <v>51</v>
      </c>
      <c r="F9" s="6" t="s">
        <v>22</v>
      </c>
      <c r="G9" s="6" t="s">
        <v>52</v>
      </c>
      <c r="H9" s="6" t="s">
        <v>23</v>
      </c>
      <c r="I9" s="6" t="s">
        <v>53</v>
      </c>
    </row>
    <row r="10" spans="1:9" ht="30" x14ac:dyDescent="0.25">
      <c r="A10" s="7" t="s">
        <v>6</v>
      </c>
      <c r="B10" s="7" t="s">
        <v>19</v>
      </c>
      <c r="C10" s="7" t="s">
        <v>57</v>
      </c>
      <c r="D10" s="7" t="s">
        <v>21</v>
      </c>
      <c r="E10" s="7" t="s">
        <v>56</v>
      </c>
      <c r="F10" s="10" t="s">
        <v>24</v>
      </c>
      <c r="G10" s="7" t="s">
        <v>55</v>
      </c>
      <c r="H10" s="11" t="s">
        <v>25</v>
      </c>
      <c r="I10" s="7" t="s">
        <v>54</v>
      </c>
    </row>
    <row r="11" spans="1:9" x14ac:dyDescent="0.25">
      <c r="A11" s="7" t="s">
        <v>9</v>
      </c>
      <c r="B11" s="12">
        <v>0.46213559999999998</v>
      </c>
      <c r="C11" s="13">
        <v>0.72617949999999998</v>
      </c>
      <c r="D11" s="12">
        <v>0.51709130000000003</v>
      </c>
      <c r="E11" s="13">
        <v>0.64758899999999997</v>
      </c>
      <c r="F11" s="12">
        <v>0.50308399999999998</v>
      </c>
      <c r="G11" s="13">
        <v>0.48342406999999998</v>
      </c>
      <c r="H11" s="12">
        <v>0.26098054999999998</v>
      </c>
      <c r="I11" s="13">
        <v>0.99893045000000003</v>
      </c>
    </row>
    <row r="12" spans="1:9" x14ac:dyDescent="0.25">
      <c r="A12" s="7" t="s">
        <v>9</v>
      </c>
      <c r="B12" s="12">
        <v>0.99456940000000005</v>
      </c>
      <c r="C12" s="13">
        <v>0.69632727000000005</v>
      </c>
      <c r="D12" s="12">
        <v>1.0275586000000001</v>
      </c>
      <c r="E12" s="13">
        <v>0.80500894999999995</v>
      </c>
      <c r="F12" s="12">
        <v>1.0060632</v>
      </c>
      <c r="G12" s="13">
        <v>0.97147229999999996</v>
      </c>
      <c r="H12" s="12">
        <v>0.51044109999999998</v>
      </c>
      <c r="I12" s="13">
        <v>0.9412239</v>
      </c>
    </row>
    <row r="13" spans="1:9" x14ac:dyDescent="0.25">
      <c r="A13" s="7" t="s">
        <v>9</v>
      </c>
      <c r="B13" s="12">
        <v>1.4737233000000001</v>
      </c>
      <c r="C13" s="13">
        <v>0.67107874000000001</v>
      </c>
      <c r="D13" s="12">
        <v>1.5048796</v>
      </c>
      <c r="E13" s="13">
        <v>0.86068343999999997</v>
      </c>
      <c r="F13" s="12">
        <v>1.5083356000000001</v>
      </c>
      <c r="G13" s="13">
        <v>0.70808579999999999</v>
      </c>
      <c r="H13" s="12">
        <v>0.77684129999999996</v>
      </c>
      <c r="I13" s="13">
        <v>0.91820555999999998</v>
      </c>
    </row>
    <row r="14" spans="1:9" x14ac:dyDescent="0.25">
      <c r="A14" s="7" t="s">
        <v>9</v>
      </c>
      <c r="B14" s="12">
        <v>1.988013</v>
      </c>
      <c r="C14" s="13">
        <v>0.65971637000000005</v>
      </c>
      <c r="D14" s="12">
        <v>1.9670414000000001</v>
      </c>
      <c r="E14" s="13">
        <v>0.80305886000000004</v>
      </c>
      <c r="F14" s="12">
        <v>2.0229921000000002</v>
      </c>
      <c r="G14" s="13">
        <v>0.68053883000000004</v>
      </c>
      <c r="H14" s="12">
        <v>0.95503484999999999</v>
      </c>
      <c r="I14" s="13">
        <v>0.87665630000000005</v>
      </c>
    </row>
    <row r="15" spans="1:9" x14ac:dyDescent="0.25">
      <c r="A15" s="7" t="s">
        <v>9</v>
      </c>
      <c r="B15" s="12">
        <v>2.5024600000000001</v>
      </c>
      <c r="C15" s="13">
        <v>0.64141773999999996</v>
      </c>
      <c r="D15" s="12">
        <v>2.4995799999999999</v>
      </c>
      <c r="E15" s="13">
        <v>0.76858249999999995</v>
      </c>
      <c r="F15" s="12">
        <v>2.5195568000000002</v>
      </c>
      <c r="G15" s="13">
        <v>0.66916960000000003</v>
      </c>
      <c r="H15" s="12">
        <v>1.4871544999999999</v>
      </c>
      <c r="I15" s="13">
        <v>0.86067660000000001</v>
      </c>
    </row>
    <row r="16" spans="1:9" x14ac:dyDescent="0.25">
      <c r="A16" s="7" t="s">
        <v>9</v>
      </c>
      <c r="B16" s="12">
        <v>2.9811424999999998</v>
      </c>
      <c r="C16" s="13">
        <v>0.63697802999999997</v>
      </c>
      <c r="D16" s="12">
        <v>3.0131890000000001</v>
      </c>
      <c r="E16" s="13">
        <v>0.78727729999999996</v>
      </c>
      <c r="F16" s="12">
        <v>3.0159120000000001</v>
      </c>
      <c r="G16" s="13">
        <v>0.6670488</v>
      </c>
      <c r="H16" s="12">
        <v>1.9846618</v>
      </c>
      <c r="I16" s="13">
        <v>0.80768989999999996</v>
      </c>
    </row>
    <row r="17" spans="1:9" x14ac:dyDescent="0.25">
      <c r="A17" s="7" t="s">
        <v>9</v>
      </c>
      <c r="B17" s="12">
        <v>3.991997</v>
      </c>
      <c r="C17" s="13">
        <v>0.61424650000000003</v>
      </c>
      <c r="D17" s="12">
        <v>4.0602270000000003</v>
      </c>
      <c r="E17" s="13">
        <v>0.73219020000000001</v>
      </c>
      <c r="F17" s="12">
        <v>4.0622167999999999</v>
      </c>
      <c r="G17" s="13">
        <v>0.64433090000000004</v>
      </c>
      <c r="H17" s="12">
        <v>2.481017</v>
      </c>
      <c r="I17" s="13">
        <v>0.80556905000000001</v>
      </c>
    </row>
    <row r="18" spans="1:9" x14ac:dyDescent="0.25">
      <c r="A18" s="7" t="s">
        <v>9</v>
      </c>
      <c r="B18" s="12">
        <v>4.9317416999999999</v>
      </c>
      <c r="C18" s="13">
        <v>0.60073595999999996</v>
      </c>
      <c r="D18" s="12">
        <v>4.9997096000000001</v>
      </c>
      <c r="E18" s="13">
        <v>0.73024009999999995</v>
      </c>
      <c r="F18" s="12">
        <v>4.9665637</v>
      </c>
      <c r="G18" s="13">
        <v>0.62849469999999996</v>
      </c>
      <c r="H18" s="12">
        <v>2.9955688</v>
      </c>
      <c r="I18" s="13">
        <v>0.78264624000000005</v>
      </c>
    </row>
    <row r="19" spans="1:9" x14ac:dyDescent="0.25">
      <c r="A19" s="7" t="s">
        <v>9</v>
      </c>
      <c r="B19" s="12">
        <v>5.9427009999999996</v>
      </c>
      <c r="C19" s="13">
        <v>0.57338029999999995</v>
      </c>
      <c r="D19" s="12">
        <v>5.9926300000000001</v>
      </c>
      <c r="E19" s="13">
        <v>0.71675009999999995</v>
      </c>
      <c r="F19" s="12">
        <v>6.0125539999999997</v>
      </c>
      <c r="G19" s="13">
        <v>0.61964929999999996</v>
      </c>
      <c r="H19" s="12">
        <v>4.041455</v>
      </c>
      <c r="I19" s="13">
        <v>0.77842509999999998</v>
      </c>
    </row>
    <row r="20" spans="1:9" x14ac:dyDescent="0.25">
      <c r="A20" s="7" t="s">
        <v>9</v>
      </c>
      <c r="B20" s="12">
        <v>7.9638343000000003</v>
      </c>
      <c r="C20" s="13">
        <v>0.55335014999999999</v>
      </c>
      <c r="D20" s="12">
        <v>7.9962996999999998</v>
      </c>
      <c r="E20" s="13">
        <v>0.68515269999999995</v>
      </c>
      <c r="F20" s="12">
        <v>7.9627866999999997</v>
      </c>
      <c r="G20" s="13">
        <v>0.59959189999999996</v>
      </c>
      <c r="H20" s="12">
        <v>4.9635267000000001</v>
      </c>
      <c r="I20" s="13">
        <v>0.76259564999999996</v>
      </c>
    </row>
    <row r="21" spans="1:9" x14ac:dyDescent="0.25">
      <c r="A21" s="7" t="s">
        <v>9</v>
      </c>
      <c r="B21" s="12">
        <v>9.9496749999999992</v>
      </c>
      <c r="C21" s="13">
        <v>0.52637009999999995</v>
      </c>
      <c r="D21" s="12">
        <v>9.929017</v>
      </c>
      <c r="E21" s="13">
        <v>0.65584010000000004</v>
      </c>
      <c r="F21" s="12">
        <v>10.001802</v>
      </c>
      <c r="G21" s="13">
        <v>0.57263240000000004</v>
      </c>
      <c r="H21" s="12">
        <v>5.9557133000000002</v>
      </c>
      <c r="I21" s="13">
        <v>0.78147480000000002</v>
      </c>
    </row>
    <row r="22" spans="1:9" x14ac:dyDescent="0.25">
      <c r="A22" s="7" t="s">
        <v>9</v>
      </c>
      <c r="B22" s="12">
        <v>11.953239</v>
      </c>
      <c r="C22" s="13">
        <v>0.49939692000000002</v>
      </c>
      <c r="D22" s="12">
        <v>11.950778</v>
      </c>
      <c r="E22" s="13">
        <v>0.60806499999999997</v>
      </c>
      <c r="F22" s="12">
        <v>11.969446</v>
      </c>
      <c r="G22" s="13">
        <v>0.56645422999999995</v>
      </c>
      <c r="H22" s="12">
        <v>7.9422864999999998</v>
      </c>
      <c r="I22" s="13">
        <v>0.72212560000000003</v>
      </c>
    </row>
    <row r="23" spans="1:9" x14ac:dyDescent="0.25">
      <c r="A23" s="7" t="s">
        <v>9</v>
      </c>
      <c r="B23" s="9"/>
      <c r="C23" s="8"/>
      <c r="D23" s="9"/>
      <c r="E23" s="8"/>
      <c r="F23" s="12"/>
      <c r="G23" s="13"/>
      <c r="H23" s="12">
        <v>9.9456419999999994</v>
      </c>
      <c r="I23" s="13">
        <v>0.70440080000000005</v>
      </c>
    </row>
    <row r="24" spans="1:9" x14ac:dyDescent="0.25">
      <c r="A24" s="7" t="s">
        <v>9</v>
      </c>
      <c r="B24" s="12"/>
      <c r="C24" s="16"/>
      <c r="D24" s="12"/>
      <c r="E24" s="16"/>
      <c r="F24" s="12"/>
      <c r="G24" s="16"/>
      <c r="H24" s="12">
        <v>12.002330000000001</v>
      </c>
      <c r="I24" s="13">
        <v>0.67976015999999995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D10" sqref="D10:E11"/>
    </sheetView>
  </sheetViews>
  <sheetFormatPr baseColWidth="10" defaultRowHeight="15" x14ac:dyDescent="0.25"/>
  <cols>
    <col min="1" max="14" width="15.7109375" customWidth="1"/>
  </cols>
  <sheetData>
    <row r="1" spans="1:19" x14ac:dyDescent="0.25">
      <c r="A1" s="1" t="s">
        <v>7</v>
      </c>
      <c r="B1" s="1"/>
    </row>
    <row r="2" spans="1:19" x14ac:dyDescent="0.25">
      <c r="A2" s="2"/>
      <c r="B2" s="2"/>
    </row>
    <row r="3" spans="1:19" x14ac:dyDescent="0.25">
      <c r="A3" s="3" t="s">
        <v>0</v>
      </c>
      <c r="B3" s="4" t="s">
        <v>1</v>
      </c>
    </row>
    <row r="4" spans="1:19" x14ac:dyDescent="0.25">
      <c r="A4" s="3" t="s">
        <v>2</v>
      </c>
      <c r="B4" s="4"/>
    </row>
    <row r="5" spans="1:19" x14ac:dyDescent="0.25">
      <c r="A5" s="3" t="s">
        <v>3</v>
      </c>
      <c r="B5" s="4">
        <v>6</v>
      </c>
    </row>
    <row r="6" spans="1:19" ht="30" x14ac:dyDescent="0.25">
      <c r="A6" s="3" t="s">
        <v>4</v>
      </c>
      <c r="B6" s="4" t="s">
        <v>8</v>
      </c>
    </row>
    <row r="9" spans="1:19" x14ac:dyDescent="0.25">
      <c r="A9" s="3" t="s">
        <v>58</v>
      </c>
      <c r="B9" s="2"/>
    </row>
    <row r="10" spans="1:19" ht="45" x14ac:dyDescent="0.25">
      <c r="A10" s="5" t="s">
        <v>6</v>
      </c>
      <c r="B10" s="6" t="s">
        <v>60</v>
      </c>
      <c r="C10" s="6" t="s">
        <v>72</v>
      </c>
      <c r="D10" s="6" t="s">
        <v>64</v>
      </c>
      <c r="E10" s="6" t="s">
        <v>93</v>
      </c>
      <c r="F10" s="6" t="s">
        <v>65</v>
      </c>
      <c r="G10" s="6" t="s">
        <v>66</v>
      </c>
      <c r="H10" s="6" t="s">
        <v>67</v>
      </c>
      <c r="I10" s="6" t="s">
        <v>73</v>
      </c>
      <c r="J10" s="6" t="s">
        <v>68</v>
      </c>
      <c r="K10" s="6" t="s">
        <v>94</v>
      </c>
      <c r="L10" s="6" t="s">
        <v>69</v>
      </c>
      <c r="M10" s="6" t="s">
        <v>71</v>
      </c>
      <c r="N10" s="6" t="s">
        <v>70</v>
      </c>
      <c r="O10" s="17"/>
    </row>
    <row r="11" spans="1:19" ht="30" x14ac:dyDescent="0.25">
      <c r="A11" s="7" t="s">
        <v>6</v>
      </c>
      <c r="B11" s="7" t="s">
        <v>61</v>
      </c>
      <c r="C11" s="7" t="s">
        <v>74</v>
      </c>
      <c r="D11" s="7" t="s">
        <v>76</v>
      </c>
      <c r="E11" s="7" t="s">
        <v>95</v>
      </c>
      <c r="F11" s="7" t="s">
        <v>78</v>
      </c>
      <c r="G11" s="7" t="s">
        <v>79</v>
      </c>
      <c r="H11" s="7" t="s">
        <v>80</v>
      </c>
      <c r="I11" s="7" t="s">
        <v>75</v>
      </c>
      <c r="J11" s="7" t="s">
        <v>77</v>
      </c>
      <c r="K11" s="7" t="s">
        <v>96</v>
      </c>
      <c r="L11" s="7" t="s">
        <v>83</v>
      </c>
      <c r="M11" s="7" t="s">
        <v>82</v>
      </c>
      <c r="N11" s="7" t="s">
        <v>81</v>
      </c>
      <c r="O11" s="7"/>
    </row>
    <row r="12" spans="1:19" ht="20.100000000000001" customHeight="1" x14ac:dyDescent="0.25">
      <c r="A12" s="20" t="s">
        <v>9</v>
      </c>
      <c r="B12" s="7">
        <v>50</v>
      </c>
      <c r="C12" s="7">
        <v>5</v>
      </c>
      <c r="D12" s="17">
        <v>0.16300000000000001</v>
      </c>
      <c r="E12" s="17">
        <v>8.1000000000000003E-2</v>
      </c>
      <c r="F12" s="17">
        <v>5.7</v>
      </c>
      <c r="G12" s="17">
        <v>2.7</v>
      </c>
      <c r="H12" s="17">
        <v>12.4</v>
      </c>
      <c r="I12" s="17">
        <v>5</v>
      </c>
      <c r="J12" s="17">
        <v>0.189</v>
      </c>
      <c r="K12" s="17">
        <v>4.9000000000000002E-2</v>
      </c>
      <c r="L12" s="17">
        <v>3.7</v>
      </c>
      <c r="M12" s="17">
        <v>2.8</v>
      </c>
      <c r="N12" s="17">
        <v>5.7</v>
      </c>
      <c r="O12" s="17"/>
    </row>
    <row r="13" spans="1:19" ht="20.100000000000001" customHeight="1" x14ac:dyDescent="0.25">
      <c r="A13" s="20" t="s">
        <v>9</v>
      </c>
      <c r="B13" s="7">
        <v>300</v>
      </c>
      <c r="C13" s="7">
        <v>6</v>
      </c>
      <c r="D13" s="17">
        <v>0.124</v>
      </c>
      <c r="E13" s="17">
        <v>3.4000000000000002E-2</v>
      </c>
      <c r="F13" s="17">
        <v>6</v>
      </c>
      <c r="G13" s="17">
        <v>4.2</v>
      </c>
      <c r="H13" s="17">
        <v>9.1999999999999993</v>
      </c>
      <c r="I13" s="17">
        <v>6</v>
      </c>
      <c r="J13" s="17">
        <v>0.13800000000000001</v>
      </c>
      <c r="K13" s="17">
        <v>3.6999999999999998E-2</v>
      </c>
      <c r="L13" s="17">
        <v>5.4</v>
      </c>
      <c r="M13" s="17">
        <v>3.9</v>
      </c>
      <c r="N13" s="17">
        <v>8.6</v>
      </c>
      <c r="O13" s="17"/>
    </row>
    <row r="14" spans="1:19" ht="20.100000000000001" customHeight="1" x14ac:dyDescent="0.25">
      <c r="A14" s="20" t="s">
        <v>9</v>
      </c>
      <c r="B14" s="7">
        <v>500</v>
      </c>
      <c r="C14" s="7">
        <v>6</v>
      </c>
      <c r="D14" s="17">
        <v>0.115</v>
      </c>
      <c r="E14" s="17">
        <v>0.02</v>
      </c>
      <c r="F14" s="17">
        <v>5.7</v>
      </c>
      <c r="G14" s="17">
        <v>3.6</v>
      </c>
      <c r="H14" s="17">
        <v>7.2</v>
      </c>
      <c r="I14" s="17">
        <v>5</v>
      </c>
      <c r="J14" s="17">
        <v>0.14299999999999999</v>
      </c>
      <c r="K14" s="17">
        <v>4.7E-2</v>
      </c>
      <c r="L14" s="17">
        <v>4.9000000000000004</v>
      </c>
      <c r="M14" s="17">
        <v>3.3</v>
      </c>
      <c r="N14" s="17">
        <v>7.9</v>
      </c>
      <c r="O14" s="17"/>
      <c r="P14" s="17"/>
      <c r="Q14" s="17"/>
      <c r="R14" s="17"/>
      <c r="S14" s="17"/>
    </row>
    <row r="15" spans="1:19" ht="20.100000000000001" customHeight="1" x14ac:dyDescent="0.25">
      <c r="A15" s="20" t="s">
        <v>9</v>
      </c>
      <c r="B15" s="7">
        <v>750</v>
      </c>
      <c r="C15" s="7">
        <v>6</v>
      </c>
      <c r="D15" s="17">
        <v>9.8000000000000004E-2</v>
      </c>
      <c r="E15" s="17">
        <v>2.7E-2</v>
      </c>
      <c r="F15" s="17">
        <v>7.5</v>
      </c>
      <c r="G15" s="17">
        <v>5</v>
      </c>
      <c r="H15" s="17">
        <v>10.9</v>
      </c>
      <c r="I15" s="17">
        <v>6</v>
      </c>
      <c r="J15" s="17">
        <v>0.112</v>
      </c>
      <c r="K15" s="17">
        <v>3.2000000000000001E-2</v>
      </c>
      <c r="L15" s="17">
        <v>6.8</v>
      </c>
      <c r="M15" s="17">
        <v>4.4000000000000004</v>
      </c>
      <c r="N15" s="17">
        <v>11.6</v>
      </c>
      <c r="O15" s="17"/>
      <c r="P15" s="17"/>
      <c r="Q15" s="17"/>
      <c r="R15" s="17"/>
      <c r="S15" s="17"/>
    </row>
    <row r="16" spans="1:19" x14ac:dyDescent="0.25">
      <c r="A16" s="7"/>
      <c r="B16" s="7"/>
      <c r="C16" s="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1:19" x14ac:dyDescent="0.25">
      <c r="A17" s="7"/>
      <c r="B17" s="7"/>
      <c r="C17" s="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19" x14ac:dyDescent="0.25">
      <c r="A18" s="19"/>
      <c r="B18" s="10"/>
      <c r="C18" s="1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D10" sqref="D10:E11"/>
    </sheetView>
  </sheetViews>
  <sheetFormatPr baseColWidth="10" defaultRowHeight="15" x14ac:dyDescent="0.25"/>
  <sheetData>
    <row r="1" spans="1:16" x14ac:dyDescent="0.25">
      <c r="A1" s="1" t="s">
        <v>7</v>
      </c>
      <c r="B1" s="1"/>
    </row>
    <row r="2" spans="1:16" x14ac:dyDescent="0.25">
      <c r="A2" s="2"/>
      <c r="B2" s="2"/>
    </row>
    <row r="3" spans="1:16" x14ac:dyDescent="0.25">
      <c r="A3" s="3" t="s">
        <v>0</v>
      </c>
      <c r="B3" s="4" t="s">
        <v>1</v>
      </c>
    </row>
    <row r="4" spans="1:16" x14ac:dyDescent="0.25">
      <c r="A4" s="3" t="s">
        <v>2</v>
      </c>
      <c r="B4" s="4"/>
    </row>
    <row r="5" spans="1:16" x14ac:dyDescent="0.25">
      <c r="A5" s="3" t="s">
        <v>3</v>
      </c>
      <c r="B5" s="4">
        <v>6</v>
      </c>
    </row>
    <row r="6" spans="1:16" ht="45" x14ac:dyDescent="0.25">
      <c r="A6" s="3" t="s">
        <v>4</v>
      </c>
      <c r="B6" s="4" t="s">
        <v>8</v>
      </c>
    </row>
    <row r="9" spans="1:16" x14ac:dyDescent="0.25">
      <c r="A9" s="3" t="s">
        <v>84</v>
      </c>
      <c r="B9" s="2"/>
    </row>
    <row r="10" spans="1:16" ht="75" x14ac:dyDescent="0.25">
      <c r="A10" s="5" t="s">
        <v>6</v>
      </c>
      <c r="B10" s="6" t="s">
        <v>60</v>
      </c>
      <c r="C10" s="6" t="s">
        <v>62</v>
      </c>
      <c r="D10" s="6" t="s">
        <v>85</v>
      </c>
      <c r="E10" s="6" t="s">
        <v>91</v>
      </c>
      <c r="F10" s="6" t="s">
        <v>86</v>
      </c>
      <c r="G10" s="6" t="s">
        <v>92</v>
      </c>
      <c r="H10" s="17"/>
      <c r="I10" s="17"/>
      <c r="J10" s="17"/>
      <c r="K10" s="17"/>
      <c r="L10" s="17"/>
      <c r="M10" s="17"/>
      <c r="N10" s="17"/>
      <c r="O10" s="17"/>
      <c r="P10" s="17"/>
    </row>
    <row r="11" spans="1:16" ht="30" x14ac:dyDescent="0.25">
      <c r="A11" s="7" t="s">
        <v>6</v>
      </c>
      <c r="B11" s="7" t="s">
        <v>61</v>
      </c>
      <c r="C11" s="7" t="s">
        <v>63</v>
      </c>
      <c r="D11" s="7" t="s">
        <v>87</v>
      </c>
      <c r="E11" s="7" t="s">
        <v>90</v>
      </c>
      <c r="F11" s="7" t="s">
        <v>88</v>
      </c>
      <c r="G11" s="7" t="s">
        <v>89</v>
      </c>
      <c r="H11" s="17"/>
      <c r="I11" s="17"/>
      <c r="J11" s="17"/>
      <c r="K11" s="17"/>
      <c r="L11" s="17"/>
      <c r="M11" s="17"/>
      <c r="N11" s="17"/>
      <c r="O11" s="17"/>
      <c r="P11" s="17"/>
    </row>
    <row r="12" spans="1:16" x14ac:dyDescent="0.25">
      <c r="A12" s="20" t="s">
        <v>9</v>
      </c>
      <c r="B12" s="7">
        <v>50</v>
      </c>
      <c r="C12" s="7">
        <v>5</v>
      </c>
      <c r="D12" s="17">
        <v>1.1200000000000001</v>
      </c>
      <c r="E12" s="17">
        <v>0.3</v>
      </c>
      <c r="F12" s="17">
        <v>0.35</v>
      </c>
      <c r="G12" s="17">
        <v>0.1</v>
      </c>
      <c r="H12" s="17"/>
      <c r="I12" s="17"/>
      <c r="J12" s="17"/>
      <c r="K12" s="17"/>
      <c r="L12" s="17"/>
      <c r="M12" s="17"/>
      <c r="N12" s="17"/>
      <c r="O12" s="17"/>
      <c r="P12" s="17"/>
    </row>
    <row r="13" spans="1:16" x14ac:dyDescent="0.25">
      <c r="A13" s="20" t="s">
        <v>9</v>
      </c>
      <c r="B13" s="7">
        <v>300</v>
      </c>
      <c r="C13" s="7">
        <v>6</v>
      </c>
      <c r="D13" s="17">
        <v>0.98</v>
      </c>
      <c r="E13" s="17">
        <v>0.34</v>
      </c>
      <c r="F13" s="17">
        <v>0.52</v>
      </c>
      <c r="G13" s="17">
        <v>7.0000000000000007E-2</v>
      </c>
      <c r="H13" s="17"/>
      <c r="I13" s="17"/>
      <c r="J13" s="17"/>
      <c r="K13" s="17"/>
      <c r="L13" s="17"/>
      <c r="M13" s="17"/>
      <c r="N13" s="17"/>
      <c r="O13" s="17"/>
      <c r="P13" s="17"/>
    </row>
    <row r="14" spans="1:16" x14ac:dyDescent="0.25">
      <c r="A14" s="20" t="s">
        <v>9</v>
      </c>
      <c r="B14" s="7">
        <v>500</v>
      </c>
      <c r="C14" s="7">
        <v>6</v>
      </c>
      <c r="D14" s="17">
        <v>0.75</v>
      </c>
      <c r="E14" s="17">
        <v>0.19</v>
      </c>
      <c r="F14" s="17">
        <v>0.44</v>
      </c>
      <c r="G14" s="17">
        <v>0.12</v>
      </c>
      <c r="H14" s="17"/>
      <c r="I14" s="17"/>
      <c r="J14" s="17"/>
      <c r="K14" s="17"/>
      <c r="L14" s="17"/>
      <c r="M14" s="17"/>
      <c r="N14" s="17"/>
      <c r="O14" s="17"/>
      <c r="P14" s="17"/>
    </row>
    <row r="15" spans="1:16" x14ac:dyDescent="0.25">
      <c r="A15" s="20" t="s">
        <v>9</v>
      </c>
      <c r="B15" s="7">
        <v>750</v>
      </c>
      <c r="C15" s="7">
        <v>6</v>
      </c>
      <c r="D15" s="17">
        <v>1.0900000000000001</v>
      </c>
      <c r="E15" s="17">
        <v>0.56000000000000005</v>
      </c>
      <c r="F15" s="17">
        <v>0.64</v>
      </c>
      <c r="G15" s="17">
        <v>0.14000000000000001</v>
      </c>
      <c r="H15" s="17"/>
      <c r="I15" s="17"/>
      <c r="J15" s="17"/>
      <c r="K15" s="17"/>
      <c r="L15" s="17"/>
      <c r="M15" s="17"/>
      <c r="N15" s="17"/>
      <c r="O15" s="17"/>
    </row>
    <row r="16" spans="1:16" x14ac:dyDescent="0.25">
      <c r="A16" s="7"/>
      <c r="B16" s="7"/>
      <c r="C16" s="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sqref="A1:H14"/>
    </sheetView>
  </sheetViews>
  <sheetFormatPr baseColWidth="10" defaultRowHeight="15" x14ac:dyDescent="0.25"/>
  <cols>
    <col min="2" max="2" width="12.42578125" customWidth="1"/>
  </cols>
  <sheetData>
    <row r="1" spans="1:8" x14ac:dyDescent="0.25">
      <c r="A1" s="1" t="s">
        <v>7</v>
      </c>
      <c r="B1" s="1"/>
    </row>
    <row r="2" spans="1:8" x14ac:dyDescent="0.25">
      <c r="A2" s="2"/>
      <c r="B2" s="2"/>
    </row>
    <row r="3" spans="1:8" x14ac:dyDescent="0.25">
      <c r="A3" s="3" t="s">
        <v>0</v>
      </c>
      <c r="B3" s="4" t="s">
        <v>1</v>
      </c>
    </row>
    <row r="4" spans="1:8" x14ac:dyDescent="0.25">
      <c r="A4" s="3" t="s">
        <v>2</v>
      </c>
      <c r="B4" s="24" t="s">
        <v>107</v>
      </c>
    </row>
    <row r="5" spans="1:8" x14ac:dyDescent="0.25">
      <c r="A5" s="3" t="s">
        <v>3</v>
      </c>
      <c r="B5" s="4">
        <v>5</v>
      </c>
    </row>
    <row r="6" spans="1:8" ht="45" x14ac:dyDescent="0.25">
      <c r="A6" s="3" t="s">
        <v>4</v>
      </c>
      <c r="B6" s="4" t="s">
        <v>8</v>
      </c>
    </row>
    <row r="9" spans="1:8" x14ac:dyDescent="0.25">
      <c r="A9" s="3" t="s">
        <v>5</v>
      </c>
      <c r="B9" s="2"/>
    </row>
    <row r="10" spans="1:8" ht="60" x14ac:dyDescent="0.25">
      <c r="A10" s="5" t="s">
        <v>6</v>
      </c>
      <c r="B10" s="6" t="s">
        <v>97</v>
      </c>
      <c r="C10" s="6" t="s">
        <v>99</v>
      </c>
      <c r="D10" s="6" t="s">
        <v>101</v>
      </c>
      <c r="E10" s="6" t="s">
        <v>103</v>
      </c>
      <c r="F10" s="6" t="s">
        <v>104</v>
      </c>
      <c r="G10" s="6" t="s">
        <v>105</v>
      </c>
      <c r="H10" s="6" t="s">
        <v>106</v>
      </c>
    </row>
    <row r="11" spans="1:8" x14ac:dyDescent="0.25">
      <c r="A11" s="7" t="s">
        <v>6</v>
      </c>
      <c r="B11" s="7" t="s">
        <v>97</v>
      </c>
      <c r="C11" s="7" t="s">
        <v>100</v>
      </c>
      <c r="D11" s="7" t="s">
        <v>102</v>
      </c>
      <c r="E11" s="7" t="s">
        <v>88</v>
      </c>
      <c r="F11" s="7" t="s">
        <v>89</v>
      </c>
      <c r="G11" s="7" t="s">
        <v>87</v>
      </c>
      <c r="H11" s="10" t="s">
        <v>90</v>
      </c>
    </row>
    <row r="12" spans="1:8" x14ac:dyDescent="0.25">
      <c r="A12" s="20" t="s">
        <v>9</v>
      </c>
      <c r="B12" s="7">
        <v>1</v>
      </c>
      <c r="C12" s="7">
        <v>0.16700000000000001</v>
      </c>
      <c r="D12" s="17">
        <v>8.4000000000000005E-2</v>
      </c>
      <c r="E12" s="17">
        <v>0.55500000000000005</v>
      </c>
      <c r="F12" s="17">
        <v>5.2999999999999999E-2</v>
      </c>
      <c r="G12" s="21">
        <v>1.59</v>
      </c>
      <c r="H12" s="17">
        <v>0.91</v>
      </c>
    </row>
    <row r="13" spans="1:8" x14ac:dyDescent="0.25">
      <c r="A13" s="20" t="s">
        <v>9</v>
      </c>
      <c r="B13" s="7">
        <v>2</v>
      </c>
      <c r="C13" s="7">
        <v>0.16700000000000001</v>
      </c>
      <c r="D13" s="17">
        <v>0.08</v>
      </c>
      <c r="E13" s="17">
        <v>0.58799999999999997</v>
      </c>
      <c r="F13" s="17">
        <v>4.4999999999999998E-2</v>
      </c>
      <c r="G13" s="21">
        <v>1.62</v>
      </c>
      <c r="H13" s="17">
        <v>0.81</v>
      </c>
    </row>
    <row r="14" spans="1:8" x14ac:dyDescent="0.25">
      <c r="A14" s="20" t="s">
        <v>9</v>
      </c>
      <c r="B14" s="7">
        <v>3</v>
      </c>
      <c r="C14" s="7">
        <v>0.16200000000000001</v>
      </c>
      <c r="D14" s="17">
        <v>5.5E-2</v>
      </c>
      <c r="E14" s="17">
        <v>0.56699999999999995</v>
      </c>
      <c r="F14" s="17">
        <v>7.5999999999999998E-2</v>
      </c>
      <c r="G14" s="21">
        <v>1.57</v>
      </c>
      <c r="H14" s="17">
        <v>0.66</v>
      </c>
    </row>
    <row r="15" spans="1:8" x14ac:dyDescent="0.25">
      <c r="A15" s="17"/>
      <c r="B15" s="23" t="s">
        <v>98</v>
      </c>
      <c r="C15" s="14">
        <f>SUBTOTAL(101,Tabelle161012[kc])</f>
        <v>0.16533333333333333</v>
      </c>
      <c r="D15" s="14">
        <f>SUBTOTAL(101,Tabelle161012[kc_SE])</f>
        <v>7.2999999999999995E-2</v>
      </c>
      <c r="E15" s="14">
        <f>SUBTOTAL(101,Tabelle161012[Vd])</f>
        <v>0.56999999999999995</v>
      </c>
      <c r="F15" s="14">
        <f>SUBTOTAL(101,Tabelle161012[Vd_SE])</f>
        <v>5.7999999999999996E-2</v>
      </c>
      <c r="G15" s="15">
        <f>SUBTOTAL(101,Tabelle161012[Cl])</f>
        <v>1.5933333333333335</v>
      </c>
      <c r="H15" s="14">
        <f>SUBTOTAL(101,Tabelle161012[Cl_SE])</f>
        <v>0.79333333333333345</v>
      </c>
    </row>
    <row r="16" spans="1:8" x14ac:dyDescent="0.25">
      <c r="B16" s="22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0" zoomScaleNormal="80" workbookViewId="0">
      <selection activeCell="A10" sqref="A10"/>
    </sheetView>
  </sheetViews>
  <sheetFormatPr baseColWidth="10" defaultRowHeight="15" x14ac:dyDescent="0.25"/>
  <sheetData>
    <row r="1" spans="1:8" x14ac:dyDescent="0.25">
      <c r="A1" s="1" t="s">
        <v>7</v>
      </c>
      <c r="B1" s="1"/>
    </row>
    <row r="2" spans="1:8" x14ac:dyDescent="0.25">
      <c r="A2" s="2"/>
      <c r="B2" s="2"/>
    </row>
    <row r="3" spans="1:8" x14ac:dyDescent="0.25">
      <c r="A3" s="3" t="s">
        <v>0</v>
      </c>
      <c r="B3" s="4" t="s">
        <v>1</v>
      </c>
    </row>
    <row r="4" spans="1:8" x14ac:dyDescent="0.25">
      <c r="A4" s="3" t="s">
        <v>2</v>
      </c>
      <c r="B4" s="24"/>
    </row>
    <row r="5" spans="1:8" x14ac:dyDescent="0.25">
      <c r="A5" s="3" t="s">
        <v>3</v>
      </c>
      <c r="B5" s="4">
        <v>5</v>
      </c>
    </row>
    <row r="6" spans="1:8" ht="45" x14ac:dyDescent="0.25">
      <c r="A6" s="3" t="s">
        <v>4</v>
      </c>
      <c r="B6" s="4" t="s">
        <v>8</v>
      </c>
    </row>
    <row r="9" spans="1:8" x14ac:dyDescent="0.25">
      <c r="A9" s="3" t="s">
        <v>121</v>
      </c>
      <c r="B9" s="2"/>
    </row>
    <row r="10" spans="1:8" ht="75" x14ac:dyDescent="0.25">
      <c r="A10" s="5" t="s">
        <v>6</v>
      </c>
      <c r="B10" s="6" t="s">
        <v>108</v>
      </c>
      <c r="C10" s="6" t="s">
        <v>109</v>
      </c>
      <c r="D10" s="6" t="s">
        <v>110</v>
      </c>
      <c r="E10" s="6" t="s">
        <v>111</v>
      </c>
      <c r="F10" s="6" t="s">
        <v>112</v>
      </c>
      <c r="G10" s="6" t="s">
        <v>113</v>
      </c>
      <c r="H10" s="6" t="s">
        <v>114</v>
      </c>
    </row>
    <row r="11" spans="1:8" ht="30" x14ac:dyDescent="0.25">
      <c r="A11" s="7" t="s">
        <v>6</v>
      </c>
      <c r="B11" s="7" t="s">
        <v>36</v>
      </c>
      <c r="C11" s="7" t="s">
        <v>115</v>
      </c>
      <c r="D11" s="7" t="s">
        <v>116</v>
      </c>
      <c r="E11" s="7" t="s">
        <v>117</v>
      </c>
      <c r="F11" s="7" t="s">
        <v>118</v>
      </c>
      <c r="G11" s="7" t="s">
        <v>119</v>
      </c>
      <c r="H11" s="7" t="s">
        <v>120</v>
      </c>
    </row>
    <row r="12" spans="1:8" x14ac:dyDescent="0.25">
      <c r="A12" s="20" t="s">
        <v>9</v>
      </c>
      <c r="B12" s="7">
        <v>50</v>
      </c>
      <c r="C12" s="7">
        <v>1.72</v>
      </c>
      <c r="D12" s="17">
        <v>2.74</v>
      </c>
      <c r="E12" s="17">
        <v>3.5</v>
      </c>
      <c r="F12" s="17">
        <v>5.5</v>
      </c>
      <c r="G12" s="21">
        <v>2.17</v>
      </c>
      <c r="H12" s="17">
        <v>3.9</v>
      </c>
    </row>
    <row r="13" spans="1:8" x14ac:dyDescent="0.25">
      <c r="A13" s="20" t="s">
        <v>9</v>
      </c>
      <c r="B13" s="7">
        <v>300</v>
      </c>
      <c r="C13" s="7">
        <v>3.16</v>
      </c>
      <c r="D13" s="17">
        <v>0.8</v>
      </c>
      <c r="E13" s="17">
        <v>1.1000000000000001</v>
      </c>
      <c r="F13" s="17">
        <v>0.3</v>
      </c>
      <c r="G13" s="21">
        <v>0.71</v>
      </c>
      <c r="H13" s="17">
        <v>0.24</v>
      </c>
    </row>
    <row r="14" spans="1:8" x14ac:dyDescent="0.25">
      <c r="A14" s="20" t="s">
        <v>9</v>
      </c>
      <c r="B14" s="7">
        <v>500</v>
      </c>
      <c r="C14" s="7">
        <v>5.95</v>
      </c>
      <c r="D14" s="17">
        <v>3.75</v>
      </c>
      <c r="E14" s="17">
        <v>1.2</v>
      </c>
      <c r="F14" s="17">
        <v>0.8</v>
      </c>
      <c r="G14" s="21">
        <v>0.74</v>
      </c>
      <c r="H14" s="17">
        <v>0.5</v>
      </c>
    </row>
    <row r="15" spans="1:8" x14ac:dyDescent="0.25">
      <c r="A15" s="20" t="s">
        <v>9</v>
      </c>
      <c r="B15" s="7">
        <v>750</v>
      </c>
      <c r="C15" s="7">
        <v>12.45</v>
      </c>
      <c r="D15" s="17">
        <v>9.02</v>
      </c>
      <c r="E15" s="17">
        <v>1.1000000000000001</v>
      </c>
      <c r="F15" s="17">
        <v>0.4</v>
      </c>
      <c r="G15" s="21">
        <v>0.96</v>
      </c>
      <c r="H15" s="17">
        <v>0.3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Table 1</vt:lpstr>
      <vt:lpstr>Table 2</vt:lpstr>
      <vt:lpstr>Table 3</vt:lpstr>
      <vt:lpstr>Table 4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2016-04-11T12:57:33Z</dcterms:created>
  <dcterms:modified xsi:type="dcterms:W3CDTF">2016-04-12T11:39:36Z</dcterms:modified>
</cp:coreProperties>
</file>