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Publication" sheetId="1" state="visible" r:id="rId2"/>
    <sheet name="Fi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<sst xmlns="http://schemas.openxmlformats.org/spreadsheetml/2006/main" count="218" uniqueCount="42">
  <si>
    <t xml:space="preserve">id</t>
  </si>
  <si>
    <t xml:space="preserve">Benowitz1995</t>
  </si>
  <si>
    <t xml:space="preserve">species</t>
  </si>
  <si>
    <t xml:space="preserve">human</t>
  </si>
  <si>
    <t xml:space="preserve">sex</t>
  </si>
  <si>
    <t xml:space="preserve">M</t>
  </si>
  <si>
    <t xml:space="preserve">N</t>
  </si>
  <si>
    <t xml:space="preserve">subjects</t>
  </si>
  <si>
    <t xml:space="preserve">12 healthy volunteers, six men and six women, 19 to 59 years of age (mean age, 32 years)</t>
  </si>
  <si>
    <t xml:space="preserve">method</t>
  </si>
  <si>
    <t xml:space="preserve">2mg/kg and 4mg/kg</t>
  </si>
  <si>
    <t xml:space="preserve">interventions</t>
  </si>
  <si>
    <t xml:space="preserve">variation in caffeine dose</t>
  </si>
  <si>
    <t xml:space="preserve">Study</t>
  </si>
  <si>
    <t xml:space="preserve">Oral dose [mg/kg] of caffeine or paraxanthine</t>
  </si>
  <si>
    <t xml:space="preserve">Substance given</t>
  </si>
  <si>
    <t xml:space="preserve">Time [min]</t>
  </si>
  <si>
    <t xml:space="preserve">Caffeine (oral dose) [mg/L]</t>
  </si>
  <si>
    <t xml:space="preserve">Plasma caffeine [mg/L] +- Standard deviation</t>
  </si>
  <si>
    <t xml:space="preserve">Plasma caffeine [mg/L] Standard deviation</t>
  </si>
  <si>
    <t xml:space="preserve">Plasma paraxanthine [mg/L]</t>
  </si>
  <si>
    <t xml:space="preserve">Plasma paraxanthine [mg/L] +- Standard deviation</t>
  </si>
  <si>
    <t xml:space="preserve">Plasma paraxanthine [mg/L] Standard deviation</t>
  </si>
  <si>
    <t xml:space="preserve">Paraxanthine/Caffeine [-]</t>
  </si>
  <si>
    <t xml:space="preserve">Paraxanthine/Caffeine SD [-]</t>
  </si>
  <si>
    <t xml:space="preserve">study</t>
  </si>
  <si>
    <t xml:space="preserve">gender</t>
  </si>
  <si>
    <t xml:space="preserve">dose</t>
  </si>
  <si>
    <t xml:space="preserve">substance</t>
  </si>
  <si>
    <t xml:space="preserve">time</t>
  </si>
  <si>
    <t xml:space="preserve">caf</t>
  </si>
  <si>
    <t xml:space="preserve">caf_pm_sd</t>
  </si>
  <si>
    <t xml:space="preserve">caf_sd</t>
  </si>
  <si>
    <t xml:space="preserve">px</t>
  </si>
  <si>
    <t xml:space="preserve">px_pm_sd</t>
  </si>
  <si>
    <t xml:space="preserve">px_sd</t>
  </si>
  <si>
    <t xml:space="preserve">px_caf</t>
  </si>
  <si>
    <t xml:space="preserve">px_caf_sd</t>
  </si>
  <si>
    <t xml:space="preserve">both</t>
  </si>
  <si>
    <t xml:space="preserve">caffeine</t>
  </si>
  <si>
    <t xml:space="preserve">NA</t>
  </si>
  <si>
    <t xml:space="preserve">paraxanthine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</si>
</sst>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A2:M34"/>
    </sheetView>
  </sheetViews>
  <sheetFormatPr defaultRowHeight="12.8"/>
  <cols>
    <col collapsed="false" hidden="false" max="1" min="1" style="1" width="14.8214285714286"/>
    <col collapsed="false" hidden="false" max="2" min="2" style="2" width="49.4795918367347"/>
    <col collapsed="false" hidden="false" max="1025" min="3" style="1" width="8.83673469387755"/>
  </cols>
  <sheetData>
    <row r="1" customFormat="false" ht="12.8" hidden="false" customHeight="false" outlineLevel="0" collapsed="false">
      <c r="A1" s="3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2" t="s">
        <v>3</v>
      </c>
    </row>
    <row r="3" customFormat="false" ht="12.8" hidden="false" customHeight="false" outlineLevel="0" collapsed="false">
      <c r="A3" s="3" t="s">
        <v>4</v>
      </c>
      <c r="B3" s="2" t="s">
        <v>5</v>
      </c>
    </row>
    <row r="4" customFormat="false" ht="12.8" hidden="false" customHeight="false" outlineLevel="0" collapsed="false">
      <c r="A4" s="3" t="s">
        <v>6</v>
      </c>
      <c r="B4" s="2" t="n">
        <v>12</v>
      </c>
    </row>
    <row r="5" customFormat="false" ht="22.9" hidden="false" customHeight="false" outlineLevel="0" collapsed="false">
      <c r="A5" s="3" t="s">
        <v>7</v>
      </c>
      <c r="B5" s="4" t="s">
        <v>8</v>
      </c>
    </row>
    <row r="6" customFormat="false" ht="101.95" hidden="false" customHeight="true" outlineLevel="0" collapsed="false">
      <c r="A6" s="3" t="s">
        <v>9</v>
      </c>
      <c r="B6" s="4" t="s">
        <v>10</v>
      </c>
    </row>
    <row r="7" customFormat="false" ht="12.8" hidden="false" customHeight="false" outlineLevel="0" collapsed="false">
      <c r="A7" s="3" t="s">
        <v>11</v>
      </c>
      <c r="B7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4" activeCellId="0" sqref="A2:M34"/>
    </sheetView>
  </sheetViews>
  <sheetFormatPr defaultRowHeight="12.8"/>
  <cols>
    <col collapsed="false" hidden="false" max="1" min="1" style="5" width="14.3367346938776"/>
    <col collapsed="false" hidden="false" max="2" min="2" style="5" width="10.3061224489796"/>
    <col collapsed="false" hidden="false" max="3" min="3" style="6" width="10.4132653061225"/>
    <col collapsed="false" hidden="false" max="4" min="4" style="5" width="12.9591836734694"/>
    <col collapsed="false" hidden="false" max="5" min="5" style="5" width="10.3061224489796"/>
    <col collapsed="false" hidden="false" max="6" min="6" style="5" width="13.2551020408163"/>
    <col collapsed="false" hidden="false" max="7" min="7" style="5" width="14.0408163265306"/>
    <col collapsed="false" hidden="false" max="8" min="8" style="5" width="11.5816326530612"/>
    <col collapsed="false" hidden="false" max="1025" min="9" style="7" width="11.5816326530612"/>
  </cols>
  <sheetData>
    <row r="1" customFormat="false" ht="55.4" hidden="false" customHeight="false" outlineLevel="0" collapsed="false">
      <c r="A1" s="8" t="s">
        <v>13</v>
      </c>
      <c r="B1" s="8"/>
      <c r="C1" s="9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0" t="s">
        <v>25</v>
      </c>
      <c r="B2" s="10" t="s">
        <v>26</v>
      </c>
      <c r="C2" s="11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s="10" t="s">
        <v>32</v>
      </c>
      <c r="I2" s="10" t="s">
        <v>33</v>
      </c>
      <c r="J2" s="10" t="s">
        <v>34</v>
      </c>
      <c r="K2" s="10" t="s">
        <v>35</v>
      </c>
      <c r="L2" s="10" t="s">
        <v>36</v>
      </c>
      <c r="M2" s="10" t="s">
        <v>37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5" t="s">
        <v>1</v>
      </c>
      <c r="B3" s="5" t="s">
        <v>38</v>
      </c>
      <c r="C3" s="6" t="n">
        <v>4</v>
      </c>
      <c r="D3" s="5" t="s">
        <v>39</v>
      </c>
      <c r="E3" s="0" t="n">
        <v>0</v>
      </c>
      <c r="F3" s="0" t="n">
        <v>0</v>
      </c>
      <c r="G3" s="0" t="n">
        <v>0</v>
      </c>
      <c r="H3" s="0" t="n">
        <f aca="false">ABS($G3-$F3)</f>
        <v>0</v>
      </c>
      <c r="I3" s="0" t="n">
        <v>0</v>
      </c>
      <c r="J3" s="0" t="n">
        <v>0</v>
      </c>
      <c r="K3" s="0" t="n">
        <f aca="false">ABS($J3-$I3)</f>
        <v>0</v>
      </c>
      <c r="L3" s="0" t="s">
        <v>40</v>
      </c>
      <c r="M3" s="0" t="s">
        <v>40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5" t="s">
        <v>1</v>
      </c>
      <c r="B4" s="5" t="s">
        <v>38</v>
      </c>
      <c r="C4" s="6" t="n">
        <v>4</v>
      </c>
      <c r="D4" s="5" t="s">
        <v>39</v>
      </c>
      <c r="E4" s="0" t="n">
        <v>30</v>
      </c>
      <c r="F4" s="0" t="n">
        <v>6.7304626</v>
      </c>
      <c r="G4" s="0" t="n">
        <v>7.368421</v>
      </c>
      <c r="H4" s="0" t="n">
        <f aca="false">ABS($G4-$F4)</f>
        <v>0.6379584</v>
      </c>
      <c r="I4" s="0" t="n">
        <v>0.41467306</v>
      </c>
      <c r="J4" s="0" t="n">
        <v>0.5263158</v>
      </c>
      <c r="K4" s="0" t="n">
        <f aca="false">ABS($J4-$I4)</f>
        <v>0.11164274</v>
      </c>
      <c r="L4" s="0" t="n">
        <f aca="false">$I4/$F4</f>
        <v>0.0616113757173244</v>
      </c>
      <c r="M4" s="0" t="n">
        <f aca="false">$L4*SQRT(POWER($K4/$I4, 2)+POWER($H4/$F4, 2))</f>
        <v>0.0175856738210818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5" t="s">
        <v>1</v>
      </c>
      <c r="B5" s="5" t="s">
        <v>38</v>
      </c>
      <c r="C5" s="6" t="n">
        <v>4</v>
      </c>
      <c r="D5" s="5" t="s">
        <v>39</v>
      </c>
      <c r="E5" s="0" t="n">
        <v>40</v>
      </c>
      <c r="F5" s="0" t="n">
        <v>7.0972886</v>
      </c>
      <c r="G5" s="0" t="n">
        <v>7.480064</v>
      </c>
      <c r="H5" s="0" t="n">
        <f aca="false">ABS($G5-$F5)</f>
        <v>0.3827754</v>
      </c>
      <c r="I5" s="0" t="n">
        <v>0.49441788</v>
      </c>
      <c r="J5" s="0" t="n">
        <v>0.5582137</v>
      </c>
      <c r="K5" s="0" t="n">
        <f aca="false">ABS($J5-$I5)</f>
        <v>0.0637958199999999</v>
      </c>
      <c r="L5" s="0" t="n">
        <f aca="false">$I5/$F5</f>
        <v>0.0696629245145815</v>
      </c>
      <c r="M5" s="0" t="n">
        <f aca="false">$L5*SQRT(POWER($K5/$I5, 2)+POWER($H5/$F5, 2))</f>
        <v>0.00974236262595453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5" t="s">
        <v>1</v>
      </c>
      <c r="B6" s="5" t="s">
        <v>38</v>
      </c>
      <c r="C6" s="6" t="n">
        <v>4</v>
      </c>
      <c r="D6" s="5" t="s">
        <v>39</v>
      </c>
      <c r="E6" s="0" t="n">
        <v>60</v>
      </c>
      <c r="F6" s="0" t="n">
        <v>7.2567782</v>
      </c>
      <c r="G6" s="0" t="n">
        <v>7.6076555</v>
      </c>
      <c r="H6" s="0" t="n">
        <f aca="false">ABS($G6-$F6)</f>
        <v>0.3508773</v>
      </c>
      <c r="I6" s="0" t="n">
        <v>0.54226476</v>
      </c>
      <c r="J6" s="0" t="n">
        <v>0.68580544</v>
      </c>
      <c r="K6" s="0" t="n">
        <f aca="false">ABS($J6-$I6)</f>
        <v>0.14354068</v>
      </c>
      <c r="L6" s="0" t="n">
        <f aca="false">$I6/$F6</f>
        <v>0.0747252768453086</v>
      </c>
      <c r="M6" s="0" t="n">
        <f aca="false">$L6*SQRT(POWER($K6/$I6, 2)+POWER($H6/$F6, 2))</f>
        <v>0.0201075008787078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5" t="s">
        <v>1</v>
      </c>
      <c r="B7" s="5" t="s">
        <v>38</v>
      </c>
      <c r="C7" s="6" t="n">
        <v>4</v>
      </c>
      <c r="D7" s="5" t="s">
        <v>39</v>
      </c>
      <c r="E7" s="0" t="n">
        <v>75</v>
      </c>
      <c r="F7" s="0" t="n">
        <v>7.480064</v>
      </c>
      <c r="G7" s="0" t="n">
        <v>7.878788</v>
      </c>
      <c r="H7" s="0" t="n">
        <f aca="false">ABS($G7-$F7)</f>
        <v>0.398724000000001</v>
      </c>
      <c r="I7" s="0" t="n">
        <v>0.7814992</v>
      </c>
      <c r="J7" s="0" t="n">
        <v>0.8931419</v>
      </c>
      <c r="K7" s="0" t="n">
        <f aca="false">ABS($J7-$I7)</f>
        <v>0.1116427</v>
      </c>
      <c r="L7" s="0" t="n">
        <f aca="false">$I7/$F7</f>
        <v>0.104477608747733</v>
      </c>
      <c r="M7" s="0" t="n">
        <f aca="false">$L7*SQRT(POWER($K7/$I7, 2)+POWER($H7/$F7, 2))</f>
        <v>0.0159305431892527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5" t="s">
        <v>1</v>
      </c>
      <c r="B8" s="5" t="s">
        <v>38</v>
      </c>
      <c r="C8" s="6" t="n">
        <v>4</v>
      </c>
      <c r="D8" s="5" t="s">
        <v>39</v>
      </c>
      <c r="E8" s="0" t="n">
        <v>90</v>
      </c>
      <c r="F8" s="0" t="n">
        <v>6.905901</v>
      </c>
      <c r="G8" s="0" t="n">
        <v>7.38437</v>
      </c>
      <c r="H8" s="0" t="n">
        <f aca="false">ABS($G8-$F8)</f>
        <v>0.478469</v>
      </c>
      <c r="I8" s="0" t="n">
        <v>0.9569378</v>
      </c>
      <c r="J8" s="0" t="n">
        <v>1.0685805</v>
      </c>
      <c r="K8" s="0" t="n">
        <f aca="false">ABS($J8-$I8)</f>
        <v>0.1116427</v>
      </c>
      <c r="L8" s="0" t="n">
        <f aca="false">$I8/$F8</f>
        <v>0.138568131804959</v>
      </c>
      <c r="M8" s="0" t="n">
        <f aca="false">$L8*SQRT(POWER($K8/$I8, 2)+POWER($H8/$F8, 2))</f>
        <v>0.0188021097684683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5" t="s">
        <v>1</v>
      </c>
      <c r="B9" s="5" t="s">
        <v>38</v>
      </c>
      <c r="C9" s="6" t="n">
        <v>4</v>
      </c>
      <c r="D9" s="5" t="s">
        <v>39</v>
      </c>
      <c r="E9" s="0" t="n">
        <v>120</v>
      </c>
      <c r="F9" s="0" t="n">
        <v>6.6507177</v>
      </c>
      <c r="G9" s="0" t="n">
        <v>7.033493</v>
      </c>
      <c r="H9" s="0" t="n">
        <f aca="false">ABS($G9-$F9)</f>
        <v>0.3827753</v>
      </c>
      <c r="I9" s="0" t="n">
        <v>1.0047847</v>
      </c>
      <c r="J9" s="0" t="n">
        <v>1.2918661</v>
      </c>
      <c r="K9" s="0" t="n">
        <f aca="false">ABS($J9-$I9)</f>
        <v>0.2870814</v>
      </c>
      <c r="L9" s="0" t="n">
        <f aca="false">$I9/$F9</f>
        <v>0.151079138421407</v>
      </c>
      <c r="M9" s="0" t="n">
        <f aca="false">$L9*SQRT(POWER($K9/$I9, 2)+POWER($H9/$F9, 2))</f>
        <v>0.0440325446986464</v>
      </c>
      <c r="N9" s="12"/>
      <c r="O9" s="12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5" t="s">
        <v>1</v>
      </c>
      <c r="B10" s="5" t="s">
        <v>38</v>
      </c>
      <c r="C10" s="6" t="n">
        <v>4</v>
      </c>
      <c r="D10" s="5" t="s">
        <v>39</v>
      </c>
      <c r="E10" s="0" t="n">
        <v>180</v>
      </c>
      <c r="F10" s="0" t="n">
        <v>5.8213716</v>
      </c>
      <c r="G10" s="0" t="n">
        <v>6.4433813</v>
      </c>
      <c r="H10" s="0" t="n">
        <f aca="false">ABS($G10-$F10)</f>
        <v>0.6220097</v>
      </c>
      <c r="I10" s="0" t="n">
        <v>1.2918661</v>
      </c>
      <c r="J10" s="0" t="n">
        <v>1.6427432</v>
      </c>
      <c r="K10" s="0" t="n">
        <f aca="false">ABS($J10-$I10)</f>
        <v>0.3508771</v>
      </c>
      <c r="L10" s="0" t="n">
        <f aca="false">$I10/$F10</f>
        <v>0.221917820879189</v>
      </c>
      <c r="M10" s="0" t="n">
        <f aca="false">$L10*SQRT(POWER($K10/$I10, 2)+POWER($H10/$F10, 2))</f>
        <v>0.0647703481663692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5" t="s">
        <v>1</v>
      </c>
      <c r="B11" s="5" t="s">
        <v>38</v>
      </c>
      <c r="C11" s="6" t="n">
        <v>2</v>
      </c>
      <c r="D11" s="5" t="s">
        <v>39</v>
      </c>
      <c r="E11" s="0" t="n">
        <v>0</v>
      </c>
      <c r="F11" s="0" t="n">
        <v>0</v>
      </c>
      <c r="G11" s="0" t="n">
        <v>0</v>
      </c>
      <c r="H11" s="0" t="n">
        <f aca="false">ABS($G11-$F11)</f>
        <v>0</v>
      </c>
      <c r="I11" s="0" t="n">
        <v>0</v>
      </c>
      <c r="J11" s="0" t="n">
        <v>0</v>
      </c>
      <c r="K11" s="0" t="n">
        <f aca="false">ABS($J11-$I11)</f>
        <v>0</v>
      </c>
      <c r="L11" s="0" t="s">
        <v>40</v>
      </c>
      <c r="M11" s="0" t="s">
        <v>40</v>
      </c>
      <c r="N11" s="13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5" t="s">
        <v>1</v>
      </c>
      <c r="B12" s="5" t="s">
        <v>38</v>
      </c>
      <c r="C12" s="6" t="n">
        <v>2</v>
      </c>
      <c r="D12" s="5" t="s">
        <v>39</v>
      </c>
      <c r="E12" s="0" t="n">
        <v>30</v>
      </c>
      <c r="F12" s="0" t="n">
        <v>3.014354</v>
      </c>
      <c r="G12" s="0" t="n">
        <v>4.0988836</v>
      </c>
      <c r="H12" s="0" t="n">
        <f aca="false">ABS($G12-$F12)</f>
        <v>1.0845296</v>
      </c>
      <c r="I12" s="0" t="n">
        <v>0.3030303</v>
      </c>
      <c r="J12" s="0" t="n">
        <v>0.27113238</v>
      </c>
      <c r="K12" s="0" t="n">
        <f aca="false">ABS($J12-$I12)</f>
        <v>0.03189792</v>
      </c>
      <c r="L12" s="0" t="n">
        <f aca="false">$I12/$F12</f>
        <v>0.10052910175779</v>
      </c>
      <c r="M12" s="0" t="n">
        <f aca="false">$L12*SQRT(POWER($K12/$I12, 2)+POWER($H12/$F12, 2))</f>
        <v>0.0376854118547999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5" t="s">
        <v>1</v>
      </c>
      <c r="B13" s="5" t="s">
        <v>38</v>
      </c>
      <c r="C13" s="6" t="n">
        <v>2</v>
      </c>
      <c r="D13" s="5" t="s">
        <v>39</v>
      </c>
      <c r="E13" s="0" t="n">
        <v>40</v>
      </c>
      <c r="F13" s="0" t="n">
        <v>2.7591708</v>
      </c>
      <c r="G13" s="0" t="n">
        <v>3.5885167</v>
      </c>
      <c r="H13" s="0" t="n">
        <f aca="false">ABS($G13-$F13)</f>
        <v>0.8293459</v>
      </c>
      <c r="I13" s="0" t="n">
        <v>0.49441788</v>
      </c>
      <c r="J13" s="0" t="n">
        <v>0.4784689</v>
      </c>
      <c r="K13" s="0" t="n">
        <f aca="false">ABS($J13-$I13)</f>
        <v>0.0159489800000001</v>
      </c>
      <c r="L13" s="0" t="n">
        <f aca="false">$I13/$F13</f>
        <v>0.179190748176952</v>
      </c>
      <c r="M13" s="0" t="n">
        <f aca="false">$L13*SQRT(POWER($K13/$I13, 2)+POWER($H13/$F13, 2))</f>
        <v>0.0541700739616715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5" t="s">
        <v>1</v>
      </c>
      <c r="B14" s="5" t="s">
        <v>38</v>
      </c>
      <c r="C14" s="6" t="n">
        <v>2</v>
      </c>
      <c r="D14" s="5" t="s">
        <v>39</v>
      </c>
      <c r="E14" s="0" t="n">
        <v>60</v>
      </c>
      <c r="F14" s="0" t="n">
        <v>2.679426</v>
      </c>
      <c r="G14" s="0" t="n">
        <v>3.429027</v>
      </c>
      <c r="H14" s="0" t="n">
        <f aca="false">ABS($G14-$F14)</f>
        <v>0.749601</v>
      </c>
      <c r="I14" s="0" t="n">
        <v>0.5582137</v>
      </c>
      <c r="J14" s="0" t="n">
        <v>0.430622</v>
      </c>
      <c r="K14" s="0" t="n">
        <f aca="false">ABS($J14-$I14)</f>
        <v>0.1275917</v>
      </c>
      <c r="L14" s="0" t="n">
        <f aca="false">$I14/$F14</f>
        <v>0.20833331467262</v>
      </c>
      <c r="M14" s="0" t="n">
        <f aca="false">$L14*SQRT(POWER($K14/$I14, 2)+POWER($H14/$F14, 2))</f>
        <v>0.0752632903066521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5" t="s">
        <v>1</v>
      </c>
      <c r="B15" s="5" t="s">
        <v>38</v>
      </c>
      <c r="C15" s="6" t="n">
        <v>2</v>
      </c>
      <c r="D15" s="5" t="s">
        <v>39</v>
      </c>
      <c r="E15" s="0" t="n">
        <v>75</v>
      </c>
      <c r="F15" s="0" t="n">
        <v>3.2695374</v>
      </c>
      <c r="G15" s="0" t="n">
        <v>3.939394</v>
      </c>
      <c r="H15" s="0" t="n">
        <f aca="false">ABS($G15-$F15)</f>
        <v>0.6698566</v>
      </c>
      <c r="I15" s="0" t="n">
        <v>0.7017544</v>
      </c>
      <c r="J15" s="0" t="n">
        <v>0.5103668</v>
      </c>
      <c r="K15" s="0" t="n">
        <f aca="false">ABS($J15-$I15)</f>
        <v>0.1913876</v>
      </c>
      <c r="L15" s="0" t="n">
        <f aca="false">$I15/$F15</f>
        <v>0.214634155890066</v>
      </c>
      <c r="M15" s="0" t="n">
        <f aca="false">$L15*SQRT(POWER($K15/$I15, 2)+POWER($H15/$F15, 2))</f>
        <v>0.0732136039711837</v>
      </c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5" t="s">
        <v>1</v>
      </c>
      <c r="B16" s="5" t="s">
        <v>38</v>
      </c>
      <c r="C16" s="6" t="n">
        <v>2</v>
      </c>
      <c r="D16" s="5" t="s">
        <v>39</v>
      </c>
      <c r="E16" s="0" t="n">
        <v>90</v>
      </c>
      <c r="F16" s="0" t="n">
        <v>3.1419458</v>
      </c>
      <c r="G16" s="0" t="n">
        <v>3.7480063</v>
      </c>
      <c r="H16" s="0" t="n">
        <f aca="false">ABS($G16-$F16)</f>
        <v>0.6060605</v>
      </c>
      <c r="I16" s="0" t="n">
        <v>0.8133971</v>
      </c>
      <c r="J16" s="0" t="n">
        <v>0.6060606</v>
      </c>
      <c r="K16" s="0" t="n">
        <f aca="false">ABS($J16-$I16)</f>
        <v>0.2073365</v>
      </c>
      <c r="L16" s="0" t="n">
        <f aca="false">$I16/$F16</f>
        <v>0.258883237260172</v>
      </c>
      <c r="M16" s="0" t="n">
        <f aca="false">$L16*SQRT(POWER($K16/$I16, 2)+POWER($H16/$F16, 2))</f>
        <v>0.0827547511484857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5" t="s">
        <v>1</v>
      </c>
      <c r="B17" s="5" t="s">
        <v>38</v>
      </c>
      <c r="C17" s="6" t="n">
        <v>2</v>
      </c>
      <c r="D17" s="5" t="s">
        <v>39</v>
      </c>
      <c r="E17" s="0" t="n">
        <v>120</v>
      </c>
      <c r="F17" s="0" t="n">
        <v>2.9505582</v>
      </c>
      <c r="G17" s="0" t="n">
        <v>3.5725677</v>
      </c>
      <c r="H17" s="0" t="n">
        <f aca="false">ABS($G17-$F17)</f>
        <v>0.6220095</v>
      </c>
      <c r="I17" s="0" t="n">
        <v>0.98883575</v>
      </c>
      <c r="J17" s="0" t="n">
        <v>0.7017544</v>
      </c>
      <c r="K17" s="0" t="n">
        <f aca="false">ABS($J17-$I17)</f>
        <v>0.28708135</v>
      </c>
      <c r="L17" s="0" t="n">
        <f aca="false">$I17/$F17</f>
        <v>0.335135144936304</v>
      </c>
      <c r="M17" s="0" t="n">
        <f aca="false">$L17*SQRT(POWER($K17/$I17, 2)+POWER($H17/$F17, 2))</f>
        <v>0.120242263929231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5" t="s">
        <v>1</v>
      </c>
      <c r="B18" s="5" t="s">
        <v>38</v>
      </c>
      <c r="C18" s="6" t="n">
        <v>2</v>
      </c>
      <c r="D18" s="5" t="s">
        <v>39</v>
      </c>
      <c r="E18" s="0" t="n">
        <v>180</v>
      </c>
      <c r="F18" s="0" t="n">
        <v>2.5837321</v>
      </c>
      <c r="G18" s="0" t="n">
        <v>3.0940988</v>
      </c>
      <c r="H18" s="0" t="n">
        <f aca="false">ABS($G18-$F18)</f>
        <v>0.5103667</v>
      </c>
      <c r="I18" s="0" t="n">
        <v>1.2918661</v>
      </c>
      <c r="J18" s="0" t="n">
        <v>0.861244</v>
      </c>
      <c r="K18" s="0" t="n">
        <f aca="false">ABS($J18-$I18)</f>
        <v>0.4306221</v>
      </c>
      <c r="L18" s="0" t="n">
        <f aca="false">$I18/$F18</f>
        <v>0.500000019351852</v>
      </c>
      <c r="M18" s="0" t="n">
        <f aca="false">$L18*SQRT(POWER($K18/$I18, 2)+POWER($H18/$F18, 2))</f>
        <v>0.193732792055362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5" t="s">
        <v>1</v>
      </c>
      <c r="B19" s="5" t="s">
        <v>38</v>
      </c>
      <c r="C19" s="6" t="n">
        <v>4</v>
      </c>
      <c r="D19" s="5" t="s">
        <v>41</v>
      </c>
      <c r="E19" s="0" t="n">
        <v>0</v>
      </c>
      <c r="F19" s="0" t="s">
        <v>40</v>
      </c>
      <c r="G19" s="0" t="s">
        <v>40</v>
      </c>
      <c r="H19" s="0" t="s">
        <v>40</v>
      </c>
      <c r="I19" s="0" t="n">
        <v>0</v>
      </c>
      <c r="J19" s="7" t="n">
        <v>0</v>
      </c>
      <c r="K19" s="0" t="n">
        <f aca="false">ABS($J19-$I19)</f>
        <v>0</v>
      </c>
      <c r="L19" s="0" t="s">
        <v>40</v>
      </c>
      <c r="M19" s="0" t="s">
        <v>40</v>
      </c>
    </row>
    <row r="20" customFormat="false" ht="12.8" hidden="false" customHeight="false" outlineLevel="0" collapsed="false">
      <c r="A20" s="5" t="s">
        <v>1</v>
      </c>
      <c r="B20" s="5" t="s">
        <v>38</v>
      </c>
      <c r="C20" s="6" t="n">
        <v>4</v>
      </c>
      <c r="D20" s="5" t="s">
        <v>41</v>
      </c>
      <c r="E20" s="0" t="n">
        <v>30</v>
      </c>
      <c r="F20" s="0" t="s">
        <v>40</v>
      </c>
      <c r="G20" s="0" t="s">
        <v>40</v>
      </c>
      <c r="H20" s="0" t="s">
        <v>40</v>
      </c>
      <c r="I20" s="0" t="n">
        <v>3.95741</v>
      </c>
      <c r="J20" s="7" t="n">
        <v>5.333481</v>
      </c>
      <c r="K20" s="0" t="n">
        <f aca="false">ABS($J20-$I20)</f>
        <v>1.376071</v>
      </c>
      <c r="L20" s="0" t="s">
        <v>40</v>
      </c>
      <c r="M20" s="0" t="s">
        <v>40</v>
      </c>
    </row>
    <row r="21" customFormat="false" ht="12.8" hidden="false" customHeight="false" outlineLevel="0" collapsed="false">
      <c r="A21" s="5" t="s">
        <v>1</v>
      </c>
      <c r="B21" s="5" t="s">
        <v>38</v>
      </c>
      <c r="C21" s="6" t="n">
        <v>4</v>
      </c>
      <c r="D21" s="5" t="s">
        <v>41</v>
      </c>
      <c r="E21" s="0" t="n">
        <v>40</v>
      </c>
      <c r="F21" s="0" t="s">
        <v>40</v>
      </c>
      <c r="G21" s="0" t="s">
        <v>40</v>
      </c>
      <c r="H21" s="0" t="s">
        <v>40</v>
      </c>
      <c r="I21" s="0" t="n">
        <v>4.1992087</v>
      </c>
      <c r="J21" s="7" t="n">
        <v>5.36724</v>
      </c>
      <c r="K21" s="0" t="n">
        <f aca="false">ABS($J21-$I21)</f>
        <v>1.1680313</v>
      </c>
      <c r="L21" s="0" t="s">
        <v>40</v>
      </c>
      <c r="M21" s="0" t="s">
        <v>40</v>
      </c>
    </row>
    <row r="22" customFormat="false" ht="12.8" hidden="false" customHeight="false" outlineLevel="0" collapsed="false">
      <c r="A22" s="5" t="s">
        <v>1</v>
      </c>
      <c r="B22" s="5" t="s">
        <v>38</v>
      </c>
      <c r="C22" s="6" t="n">
        <v>4</v>
      </c>
      <c r="D22" s="5" t="s">
        <v>41</v>
      </c>
      <c r="E22" s="0" t="n">
        <v>60</v>
      </c>
      <c r="F22" s="0" t="s">
        <v>40</v>
      </c>
      <c r="G22" s="0" t="s">
        <v>40</v>
      </c>
      <c r="H22" s="0" t="s">
        <v>40</v>
      </c>
      <c r="I22" s="0" t="n">
        <v>4.6827645</v>
      </c>
      <c r="J22" s="7" t="n">
        <v>5.642798</v>
      </c>
      <c r="K22" s="0" t="n">
        <f aca="false">ABS($J22-$I22)</f>
        <v>0.9600335</v>
      </c>
      <c r="L22" s="0" t="s">
        <v>40</v>
      </c>
      <c r="M22" s="0" t="s">
        <v>40</v>
      </c>
    </row>
    <row r="23" customFormat="false" ht="12.8" hidden="false" customHeight="false" outlineLevel="0" collapsed="false">
      <c r="A23" s="5" t="s">
        <v>1</v>
      </c>
      <c r="B23" s="5" t="s">
        <v>38</v>
      </c>
      <c r="C23" s="6" t="n">
        <v>4</v>
      </c>
      <c r="D23" s="5" t="s">
        <v>41</v>
      </c>
      <c r="E23" s="0" t="n">
        <v>75</v>
      </c>
      <c r="F23" s="0" t="s">
        <v>40</v>
      </c>
      <c r="G23" s="0" t="s">
        <v>40</v>
      </c>
      <c r="H23" s="0" t="s">
        <v>40</v>
      </c>
      <c r="I23" s="0" t="n">
        <v>5.1494207</v>
      </c>
      <c r="J23" s="7" t="n">
        <v>5.8214154</v>
      </c>
      <c r="K23" s="0" t="n">
        <f aca="false">ABS($J23-$I23)</f>
        <v>0.6719947</v>
      </c>
      <c r="L23" s="0" t="s">
        <v>40</v>
      </c>
      <c r="M23" s="0" t="s">
        <v>40</v>
      </c>
    </row>
    <row r="24" customFormat="false" ht="12.8" hidden="false" customHeight="false" outlineLevel="0" collapsed="false">
      <c r="A24" s="5" t="s">
        <v>1</v>
      </c>
      <c r="B24" s="5" t="s">
        <v>38</v>
      </c>
      <c r="C24" s="6" t="n">
        <v>4</v>
      </c>
      <c r="D24" s="5" t="s">
        <v>41</v>
      </c>
      <c r="E24" s="0" t="n">
        <v>90</v>
      </c>
      <c r="F24" s="0" t="s">
        <v>40</v>
      </c>
      <c r="G24" s="0" t="s">
        <v>40</v>
      </c>
      <c r="H24" s="0" t="s">
        <v>40</v>
      </c>
      <c r="I24" s="0" t="n">
        <v>5.216039</v>
      </c>
      <c r="J24" s="7" t="n">
        <v>5.7760754</v>
      </c>
      <c r="K24" s="0" t="n">
        <f aca="false">ABS($J24-$I24)</f>
        <v>0.5600364</v>
      </c>
      <c r="L24" s="0" t="s">
        <v>40</v>
      </c>
      <c r="M24" s="0" t="s">
        <v>40</v>
      </c>
    </row>
    <row r="25" customFormat="false" ht="12.8" hidden="false" customHeight="false" outlineLevel="0" collapsed="false">
      <c r="A25" s="5" t="s">
        <v>1</v>
      </c>
      <c r="B25" s="5" t="s">
        <v>38</v>
      </c>
      <c r="C25" s="6" t="n">
        <v>4</v>
      </c>
      <c r="D25" s="5" t="s">
        <v>41</v>
      </c>
      <c r="E25" s="0" t="n">
        <v>120</v>
      </c>
      <c r="F25" s="0" t="s">
        <v>40</v>
      </c>
      <c r="G25" s="0" t="s">
        <v>40</v>
      </c>
      <c r="H25" s="0" t="s">
        <v>40</v>
      </c>
      <c r="I25" s="0" t="n">
        <v>5.557397</v>
      </c>
      <c r="J25" s="7" t="n">
        <v>5.765354</v>
      </c>
      <c r="K25" s="0" t="n">
        <f aca="false">ABS($J25-$I25)</f>
        <v>0.207957</v>
      </c>
      <c r="L25" s="0" t="s">
        <v>40</v>
      </c>
      <c r="M25" s="0" t="s">
        <v>40</v>
      </c>
    </row>
    <row r="26" customFormat="false" ht="12.8" hidden="false" customHeight="false" outlineLevel="0" collapsed="false">
      <c r="A26" s="5" t="s">
        <v>1</v>
      </c>
      <c r="B26" s="5" t="s">
        <v>38</v>
      </c>
      <c r="C26" s="6" t="n">
        <v>4</v>
      </c>
      <c r="D26" s="5" t="s">
        <v>41</v>
      </c>
      <c r="E26" s="0" t="n">
        <v>180</v>
      </c>
      <c r="F26" s="0" t="s">
        <v>40</v>
      </c>
      <c r="G26" s="0" t="s">
        <v>40</v>
      </c>
      <c r="H26" s="0" t="s">
        <v>40</v>
      </c>
      <c r="I26" s="0" t="n">
        <v>5.1520395</v>
      </c>
      <c r="J26" s="7" t="n">
        <v>5.744076</v>
      </c>
      <c r="K26" s="0" t="n">
        <f aca="false">ABS($J26-$I26)</f>
        <v>0.5920365</v>
      </c>
      <c r="L26" s="0" t="s">
        <v>40</v>
      </c>
      <c r="M26" s="0" t="s">
        <v>40</v>
      </c>
    </row>
    <row r="27" customFormat="false" ht="12.8" hidden="false" customHeight="false" outlineLevel="0" collapsed="false">
      <c r="A27" s="5" t="s">
        <v>1</v>
      </c>
      <c r="B27" s="5" t="s">
        <v>38</v>
      </c>
      <c r="C27" s="6" t="n">
        <v>2</v>
      </c>
      <c r="D27" s="5" t="s">
        <v>41</v>
      </c>
      <c r="E27" s="0" t="n">
        <v>0</v>
      </c>
      <c r="F27" s="0" t="s">
        <v>40</v>
      </c>
      <c r="G27" s="0" t="s">
        <v>40</v>
      </c>
      <c r="H27" s="0" t="s">
        <v>40</v>
      </c>
      <c r="I27" s="0" t="n">
        <v>0</v>
      </c>
      <c r="J27" s="7" t="n">
        <v>0</v>
      </c>
      <c r="K27" s="0" t="n">
        <f aca="false">ABS($J27-$I27)</f>
        <v>0</v>
      </c>
      <c r="L27" s="0" t="s">
        <v>40</v>
      </c>
      <c r="M27" s="0" t="s">
        <v>40</v>
      </c>
    </row>
    <row r="28" customFormat="false" ht="12.8" hidden="false" customHeight="false" outlineLevel="0" collapsed="false">
      <c r="A28" s="5" t="s">
        <v>1</v>
      </c>
      <c r="B28" s="5" t="s">
        <v>38</v>
      </c>
      <c r="C28" s="6" t="n">
        <v>2</v>
      </c>
      <c r="D28" s="5" t="s">
        <v>41</v>
      </c>
      <c r="E28" s="0" t="n">
        <v>30</v>
      </c>
      <c r="F28" s="0" t="s">
        <v>40</v>
      </c>
      <c r="G28" s="0" t="s">
        <v>40</v>
      </c>
      <c r="H28" s="0" t="s">
        <v>40</v>
      </c>
      <c r="I28" s="7" t="n">
        <v>1.2693912</v>
      </c>
      <c r="J28" s="7" t="n">
        <v>1.7493873</v>
      </c>
      <c r="K28" s="0" t="n">
        <f aca="false">ABS($J28-$I28)</f>
        <v>0.4799961</v>
      </c>
      <c r="L28" s="0" t="s">
        <v>40</v>
      </c>
      <c r="M28" s="0" t="s">
        <v>40</v>
      </c>
    </row>
    <row r="29" customFormat="false" ht="12.8" hidden="false" customHeight="false" outlineLevel="0" collapsed="false">
      <c r="A29" s="5" t="s">
        <v>1</v>
      </c>
      <c r="B29" s="5" t="s">
        <v>38</v>
      </c>
      <c r="C29" s="6" t="n">
        <v>2</v>
      </c>
      <c r="D29" s="5" t="s">
        <v>41</v>
      </c>
      <c r="E29" s="0" t="n">
        <v>40</v>
      </c>
      <c r="F29" s="0" t="s">
        <v>40</v>
      </c>
      <c r="G29" s="0" t="s">
        <v>40</v>
      </c>
      <c r="H29" s="0" t="s">
        <v>40</v>
      </c>
      <c r="I29" s="7" t="n">
        <v>1.7832284</v>
      </c>
      <c r="J29" s="7" t="n">
        <v>2.327224</v>
      </c>
      <c r="K29" s="0" t="n">
        <f aca="false">ABS($J29-$I29)</f>
        <v>0.5439956</v>
      </c>
      <c r="L29" s="0" t="s">
        <v>40</v>
      </c>
      <c r="M29" s="0" t="s">
        <v>40</v>
      </c>
    </row>
    <row r="30" customFormat="false" ht="12.8" hidden="false" customHeight="false" outlineLevel="0" collapsed="false">
      <c r="A30" s="5" t="s">
        <v>1</v>
      </c>
      <c r="B30" s="5" t="s">
        <v>38</v>
      </c>
      <c r="C30" s="6" t="n">
        <v>2</v>
      </c>
      <c r="D30" s="5" t="s">
        <v>41</v>
      </c>
      <c r="E30" s="0" t="n">
        <v>60</v>
      </c>
      <c r="F30" s="0" t="s">
        <v>40</v>
      </c>
      <c r="G30" s="0" t="s">
        <v>40</v>
      </c>
      <c r="H30" s="0" t="s">
        <v>40</v>
      </c>
      <c r="I30" s="7" t="n">
        <v>1.7067072</v>
      </c>
      <c r="J30" s="7" t="n">
        <v>2.0747452</v>
      </c>
      <c r="K30" s="0" t="n">
        <f aca="false">ABS($J30-$I30)</f>
        <v>0.368038</v>
      </c>
      <c r="L30" s="0" t="s">
        <v>40</v>
      </c>
      <c r="M30" s="0" t="s">
        <v>40</v>
      </c>
    </row>
    <row r="31" customFormat="false" ht="12.8" hidden="false" customHeight="false" outlineLevel="0" collapsed="false">
      <c r="A31" s="5" t="s">
        <v>1</v>
      </c>
      <c r="B31" s="5" t="s">
        <v>38</v>
      </c>
      <c r="C31" s="6" t="n">
        <v>2</v>
      </c>
      <c r="D31" s="5" t="s">
        <v>41</v>
      </c>
      <c r="E31" s="0" t="n">
        <v>75</v>
      </c>
      <c r="F31" s="0" t="s">
        <v>40</v>
      </c>
      <c r="G31" s="0" t="s">
        <v>40</v>
      </c>
      <c r="H31" s="0" t="s">
        <v>40</v>
      </c>
      <c r="I31" s="7" t="n">
        <v>1.837407</v>
      </c>
      <c r="J31" s="7" t="n">
        <v>2.2534037</v>
      </c>
      <c r="K31" s="0" t="n">
        <f aca="false">ABS($J31-$I31)</f>
        <v>0.4159967</v>
      </c>
      <c r="L31" s="0" t="s">
        <v>40</v>
      </c>
      <c r="M31" s="0" t="s">
        <v>40</v>
      </c>
    </row>
    <row r="32" customFormat="false" ht="12.8" hidden="false" customHeight="false" outlineLevel="0" collapsed="false">
      <c r="A32" s="5" t="s">
        <v>1</v>
      </c>
      <c r="B32" s="5" t="s">
        <v>38</v>
      </c>
      <c r="C32" s="6" t="n">
        <v>2</v>
      </c>
      <c r="D32" s="5" t="s">
        <v>41</v>
      </c>
      <c r="E32" s="0" t="n">
        <v>90</v>
      </c>
      <c r="F32" s="0" t="s">
        <v>40</v>
      </c>
      <c r="G32" s="0" t="s">
        <v>40</v>
      </c>
      <c r="H32" s="0" t="s">
        <v>40</v>
      </c>
      <c r="I32" s="7" t="n">
        <v>1.936066</v>
      </c>
      <c r="J32" s="7" t="n">
        <v>2.2720633</v>
      </c>
      <c r="K32" s="0" t="n">
        <f aca="false">ABS($J32-$I32)</f>
        <v>0.3359973</v>
      </c>
      <c r="L32" s="0" t="s">
        <v>40</v>
      </c>
      <c r="M32" s="0" t="s">
        <v>40</v>
      </c>
    </row>
    <row r="33" customFormat="false" ht="12.8" hidden="false" customHeight="false" outlineLevel="0" collapsed="false">
      <c r="A33" s="5" t="s">
        <v>1</v>
      </c>
      <c r="B33" s="5" t="s">
        <v>38</v>
      </c>
      <c r="C33" s="6" t="n">
        <v>2</v>
      </c>
      <c r="D33" s="5" t="s">
        <v>41</v>
      </c>
      <c r="E33" s="0" t="n">
        <v>120</v>
      </c>
      <c r="F33" s="0" t="s">
        <v>40</v>
      </c>
      <c r="G33" s="0" t="s">
        <v>40</v>
      </c>
      <c r="H33" s="0" t="s">
        <v>40</v>
      </c>
      <c r="I33" s="7" t="n">
        <v>2.741379</v>
      </c>
      <c r="J33" s="7" t="n">
        <v>3.0933762</v>
      </c>
      <c r="K33" s="0" t="n">
        <f aca="false">ABS($J33-$I33)</f>
        <v>0.3519972</v>
      </c>
      <c r="L33" s="0" t="s">
        <v>40</v>
      </c>
      <c r="M33" s="0" t="s">
        <v>40</v>
      </c>
    </row>
    <row r="34" customFormat="false" ht="12.8" hidden="false" customHeight="false" outlineLevel="0" collapsed="false">
      <c r="A34" s="5" t="s">
        <v>1</v>
      </c>
      <c r="B34" s="5" t="s">
        <v>38</v>
      </c>
      <c r="C34" s="6" t="n">
        <v>2</v>
      </c>
      <c r="D34" s="5" t="s">
        <v>41</v>
      </c>
      <c r="E34" s="0" t="n">
        <v>180</v>
      </c>
      <c r="F34" s="0" t="s">
        <v>40</v>
      </c>
      <c r="G34" s="0" t="s">
        <v>40</v>
      </c>
      <c r="H34" s="0" t="s">
        <v>40</v>
      </c>
      <c r="I34" s="7" t="n">
        <v>2.8320177</v>
      </c>
      <c r="J34" s="7" t="n">
        <v>3.1680968</v>
      </c>
      <c r="K34" s="0" t="n">
        <f aca="false">ABS($J34-$I34)</f>
        <v>0.3360791</v>
      </c>
      <c r="L34" s="0" t="s">
        <v>40</v>
      </c>
      <c r="M34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2016-10-31T18:39:51Z</dcterms:created>
  <dc:creator/>
  <dc:description/>
  <dc:language>en-US</dc:language>
  <cp:lastModifiedBy/>
  <dcterms:modified xsi:type="dcterms:W3CDTF">2017-02-16T19:00:18Z</dcterms:modified>
  <cp:revision>27</cp:revision>
  <dc:subject/>
  <dc:title/>
</cp:coreProperties>
</file>