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\PycharmProjects\mescal\examples\toy example\data\lca\"/>
    </mc:Choice>
  </mc:AlternateContent>
  <xr:revisionPtr revIDLastSave="0" documentId="13_ncr:1_{777D4BF6-21CD-4D87-BCAA-8240C68FBCE2}" xr6:coauthVersionLast="47" xr6:coauthVersionMax="47" xr10:uidLastSave="{00000000-0000-0000-0000-000000000000}"/>
  <bookViews>
    <workbookView xWindow="-110" yWindow="-110" windowWidth="19420" windowHeight="10300" xr2:uid="{98EEC620-80BF-4D8C-B6B6-060EA45EA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8" i="1"/>
  <c r="C17" i="1"/>
  <c r="C12" i="1"/>
  <c r="C9" i="1"/>
  <c r="C11" i="1"/>
  <c r="C15" i="1"/>
  <c r="C5" i="1"/>
  <c r="C3" i="1"/>
</calcChain>
</file>

<file path=xl/sharedStrings.xml><?xml version="1.0" encoding="utf-8"?>
<sst xmlns="http://schemas.openxmlformats.org/spreadsheetml/2006/main" count="117" uniqueCount="46">
  <si>
    <t>Name</t>
  </si>
  <si>
    <t>Type</t>
  </si>
  <si>
    <t>LCA</t>
  </si>
  <si>
    <t>ESM</t>
  </si>
  <si>
    <t>Assumptions and Sources</t>
  </si>
  <si>
    <t>PV</t>
  </si>
  <si>
    <t>Operation</t>
  </si>
  <si>
    <t>Construction</t>
  </si>
  <si>
    <t>WIND_ONSHORE</t>
  </si>
  <si>
    <t>WIND_ONSHORE_CONNECTION</t>
  </si>
  <si>
    <t>WIND_ONSHORE_TURBINE</t>
  </si>
  <si>
    <t>NUCLEAR</t>
  </si>
  <si>
    <t>CCGT</t>
  </si>
  <si>
    <t>CCGT_CC</t>
  </si>
  <si>
    <t>COAL_IGCC</t>
  </si>
  <si>
    <t>COAL_IGCC_CC</t>
  </si>
  <si>
    <t>BATTERY</t>
  </si>
  <si>
    <t>GRID</t>
  </si>
  <si>
    <t>COAL</t>
  </si>
  <si>
    <t>Resource</t>
  </si>
  <si>
    <t>NG</t>
  </si>
  <si>
    <t>URANIUM</t>
  </si>
  <si>
    <t>kilowatt hour</t>
  </si>
  <si>
    <t>unit</t>
  </si>
  <si>
    <t>kilogram</t>
  </si>
  <si>
    <t>kilometer</t>
  </si>
  <si>
    <t>cubic meter</t>
  </si>
  <si>
    <t>kilowatt</t>
  </si>
  <si>
    <t>Value</t>
  </si>
  <si>
    <t>570 kWp (Wernet et al., 2016)</t>
  </si>
  <si>
    <t>2 MW (Wernet et al., 2016)</t>
  </si>
  <si>
    <t>1 GW (Wernet et al., 2016)</t>
  </si>
  <si>
    <t>400 MW (Wernet et al., 2016)</t>
  </si>
  <si>
    <t>450 MW (Wernet et al., 2016)</t>
  </si>
  <si>
    <t>203 kg for 23.5 kWh (Dai et al., 2017, 2018)</t>
  </si>
  <si>
    <t>27.91 MJ/kg (Wernet et al., 2016)</t>
  </si>
  <si>
    <t>39 MJ/m3 (Wernet et al., 2016)</t>
  </si>
  <si>
    <t>3900 GJ/kg (World Nuclear Association)</t>
  </si>
  <si>
    <t>25000 km of lines on Tatooine (own estimations)</t>
  </si>
  <si>
    <t>hard coal</t>
  </si>
  <si>
    <t>Other</t>
  </si>
  <si>
    <t>natural gas</t>
  </si>
  <si>
    <t>nuclear fuel element</t>
  </si>
  <si>
    <t>hard coal HHV: 9.06 kWh/kg (Engineering Toolbox), LHV-to-HHV ratio (0.95)</t>
  </si>
  <si>
    <t>LHV natural gas: 13.1 kWh/kg, density natural gas: 0.777 kg/m3 (Engineering Toolbox)</t>
  </si>
  <si>
    <t>Nuclear fuel heat value: 3900 GJ/kg (World Nuclear Association)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</si>
</sst>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FC4C7-3F00-4804-88C2-92C3F187168A}">
  <dimension ref="A1:F25"/>
  <sheetViews>
    <sheetView tabSelected="1" topLeftCell="A13" workbookViewId="0">
      <selection activeCell="C25" sqref="C25"/>
    </sheetView>
  </sheetViews>
  <sheetFormatPr defaultRowHeight="14.5" x14ac:dyDescent="0.35"/>
  <cols>
    <col min="1" max="1" width="27.26953125" bestFit="1" customWidth="1"/>
    <col min="2" max="2" width="11.36328125" bestFit="1" customWidth="1"/>
    <col min="3" max="3" width="11.81640625" style="1" bestFit="1" customWidth="1"/>
    <col min="4" max="5" width="11.1796875" bestFit="1" customWidth="1"/>
  </cols>
  <sheetData>
    <row r="1" spans="1:6" x14ac:dyDescent="0.35">
      <c r="A1" t="s">
        <v>0</v>
      </c>
      <c r="B1" t="s">
        <v>1</v>
      </c>
      <c r="C1" s="1" t="s">
        <v>28</v>
      </c>
      <c r="D1" t="s">
        <v>2</v>
      </c>
      <c r="E1" t="s">
        <v>3</v>
      </c>
      <c r="F1" t="s">
        <v>4</v>
      </c>
    </row>
    <row r="2" spans="1:6" x14ac:dyDescent="0.35">
      <c r="A2" t="s">
        <v>5</v>
      </c>
      <c r="B2" t="s">
        <v>6</v>
      </c>
      <c r="C2" s="1">
        <v>1</v>
      </c>
      <c r="D2" t="s">
        <v>22</v>
      </c>
      <c r="E2" t="s">
        <v>22</v>
      </c>
    </row>
    <row r="3" spans="1:6" x14ac:dyDescent="0.35">
      <c r="A3" t="s">
        <v>5</v>
      </c>
      <c r="B3" t="s">
        <v>7</v>
      </c>
      <c r="C3" s="1">
        <f>1/570</f>
        <v>1.7543859649122807E-3</v>
      </c>
      <c r="D3" t="s">
        <v>23</v>
      </c>
      <c r="E3" t="s">
        <v>27</v>
      </c>
      <c r="F3" t="s">
        <v>29</v>
      </c>
    </row>
    <row r="4" spans="1:6" x14ac:dyDescent="0.35">
      <c r="A4" t="s">
        <v>8</v>
      </c>
      <c r="B4" t="s">
        <v>6</v>
      </c>
      <c r="C4" s="1">
        <v>1</v>
      </c>
      <c r="D4" t="s">
        <v>22</v>
      </c>
      <c r="E4" t="s">
        <v>22</v>
      </c>
    </row>
    <row r="5" spans="1:6" x14ac:dyDescent="0.35">
      <c r="A5" t="s">
        <v>8</v>
      </c>
      <c r="B5" t="s">
        <v>7</v>
      </c>
      <c r="C5" s="1">
        <f>1/2000</f>
        <v>5.0000000000000001E-4</v>
      </c>
      <c r="D5" t="s">
        <v>23</v>
      </c>
      <c r="E5" t="s">
        <v>27</v>
      </c>
      <c r="F5" t="s">
        <v>30</v>
      </c>
    </row>
    <row r="6" spans="1:6" x14ac:dyDescent="0.35">
      <c r="A6" t="s">
        <v>9</v>
      </c>
      <c r="B6" t="s">
        <v>7</v>
      </c>
      <c r="C6" s="1">
        <v>1</v>
      </c>
      <c r="D6" t="s">
        <v>23</v>
      </c>
      <c r="E6" t="s">
        <v>23</v>
      </c>
    </row>
    <row r="7" spans="1:6" x14ac:dyDescent="0.35">
      <c r="A7" t="s">
        <v>10</v>
      </c>
      <c r="B7" t="s">
        <v>7</v>
      </c>
      <c r="C7" s="1">
        <v>1</v>
      </c>
      <c r="D7" t="s">
        <v>23</v>
      </c>
      <c r="E7" t="s">
        <v>23</v>
      </c>
    </row>
    <row r="8" spans="1:6" x14ac:dyDescent="0.35">
      <c r="A8" t="s">
        <v>11</v>
      </c>
      <c r="B8" t="s">
        <v>6</v>
      </c>
      <c r="C8" s="1">
        <v>1</v>
      </c>
      <c r="D8" t="s">
        <v>22</v>
      </c>
      <c r="E8" t="s">
        <v>22</v>
      </c>
    </row>
    <row r="9" spans="1:6" x14ac:dyDescent="0.35">
      <c r="A9" t="s">
        <v>11</v>
      </c>
      <c r="B9" t="s">
        <v>7</v>
      </c>
      <c r="C9" s="1">
        <f>1/1000000</f>
        <v>9.9999999999999995E-7</v>
      </c>
      <c r="D9" t="s">
        <v>23</v>
      </c>
      <c r="E9" t="s">
        <v>27</v>
      </c>
      <c r="F9" t="s">
        <v>31</v>
      </c>
    </row>
    <row r="10" spans="1:6" x14ac:dyDescent="0.35">
      <c r="A10" t="s">
        <v>12</v>
      </c>
      <c r="B10" t="s">
        <v>6</v>
      </c>
      <c r="C10" s="1">
        <v>1</v>
      </c>
      <c r="D10" t="s">
        <v>22</v>
      </c>
      <c r="E10" t="s">
        <v>22</v>
      </c>
    </row>
    <row r="11" spans="1:6" x14ac:dyDescent="0.35">
      <c r="A11" t="s">
        <v>12</v>
      </c>
      <c r="B11" t="s">
        <v>7</v>
      </c>
      <c r="C11" s="1">
        <f>1/400000</f>
        <v>2.5000000000000002E-6</v>
      </c>
      <c r="D11" t="s">
        <v>23</v>
      </c>
      <c r="E11" t="s">
        <v>27</v>
      </c>
      <c r="F11" t="s">
        <v>32</v>
      </c>
    </row>
    <row r="12" spans="1:6" x14ac:dyDescent="0.35">
      <c r="A12" t="s">
        <v>13</v>
      </c>
      <c r="B12" t="s">
        <v>7</v>
      </c>
      <c r="C12" s="1">
        <f>1/400000</f>
        <v>2.5000000000000002E-6</v>
      </c>
      <c r="D12" t="s">
        <v>23</v>
      </c>
      <c r="E12" t="s">
        <v>27</v>
      </c>
      <c r="F12" t="s">
        <v>32</v>
      </c>
    </row>
    <row r="13" spans="1:6" x14ac:dyDescent="0.35">
      <c r="A13" t="s">
        <v>13</v>
      </c>
      <c r="B13" t="s">
        <v>6</v>
      </c>
      <c r="C13" s="1">
        <v>1</v>
      </c>
      <c r="D13" t="s">
        <v>22</v>
      </c>
      <c r="E13" t="s">
        <v>22</v>
      </c>
    </row>
    <row r="14" spans="1:6" x14ac:dyDescent="0.35">
      <c r="A14" t="s">
        <v>14</v>
      </c>
      <c r="B14" t="s">
        <v>6</v>
      </c>
      <c r="C14" s="1">
        <v>1</v>
      </c>
      <c r="D14" t="s">
        <v>22</v>
      </c>
      <c r="E14" t="s">
        <v>22</v>
      </c>
    </row>
    <row r="15" spans="1:6" x14ac:dyDescent="0.35">
      <c r="A15" t="s">
        <v>14</v>
      </c>
      <c r="B15" t="s">
        <v>7</v>
      </c>
      <c r="C15" s="1">
        <f>1/450000</f>
        <v>2.2222222222222221E-6</v>
      </c>
      <c r="D15" t="s">
        <v>23</v>
      </c>
      <c r="E15" t="s">
        <v>27</v>
      </c>
      <c r="F15" t="s">
        <v>33</v>
      </c>
    </row>
    <row r="16" spans="1:6" x14ac:dyDescent="0.35">
      <c r="A16" t="s">
        <v>15</v>
      </c>
      <c r="B16" t="s">
        <v>6</v>
      </c>
      <c r="C16" s="1">
        <v>1</v>
      </c>
      <c r="D16" t="s">
        <v>22</v>
      </c>
      <c r="E16" t="s">
        <v>22</v>
      </c>
    </row>
    <row r="17" spans="1:6" x14ac:dyDescent="0.35">
      <c r="A17" t="s">
        <v>15</v>
      </c>
      <c r="B17" t="s">
        <v>7</v>
      </c>
      <c r="C17" s="1">
        <f>1/450000</f>
        <v>2.2222222222222221E-6</v>
      </c>
      <c r="D17" t="s">
        <v>23</v>
      </c>
      <c r="E17" t="s">
        <v>27</v>
      </c>
      <c r="F17" t="s">
        <v>33</v>
      </c>
    </row>
    <row r="18" spans="1:6" x14ac:dyDescent="0.35">
      <c r="A18" t="s">
        <v>16</v>
      </c>
      <c r="B18" t="s">
        <v>7</v>
      </c>
      <c r="C18" s="1">
        <f>1/(23.5/203)</f>
        <v>8.6382978723404253</v>
      </c>
      <c r="D18" t="s">
        <v>24</v>
      </c>
      <c r="E18" t="s">
        <v>22</v>
      </c>
      <c r="F18" t="s">
        <v>34</v>
      </c>
    </row>
    <row r="19" spans="1:6" x14ac:dyDescent="0.35">
      <c r="A19" t="s">
        <v>17</v>
      </c>
      <c r="B19" t="s">
        <v>7</v>
      </c>
      <c r="C19" s="1">
        <v>25000</v>
      </c>
      <c r="D19" t="s">
        <v>25</v>
      </c>
      <c r="E19" t="s">
        <v>23</v>
      </c>
      <c r="F19" t="s">
        <v>38</v>
      </c>
    </row>
    <row r="20" spans="1:6" x14ac:dyDescent="0.35">
      <c r="A20" t="s">
        <v>18</v>
      </c>
      <c r="B20" t="s">
        <v>19</v>
      </c>
      <c r="C20" s="1">
        <f>1 * 3.6 / 27.91</f>
        <v>0.12898602651379434</v>
      </c>
      <c r="D20" t="s">
        <v>24</v>
      </c>
      <c r="E20" t="s">
        <v>22</v>
      </c>
      <c r="F20" t="s">
        <v>35</v>
      </c>
    </row>
    <row r="21" spans="1:6" x14ac:dyDescent="0.35">
      <c r="A21" t="s">
        <v>20</v>
      </c>
      <c r="B21" t="s">
        <v>19</v>
      </c>
      <c r="C21" s="1">
        <f>1 * 3.6 / 39</f>
        <v>9.2307692307692313E-2</v>
      </c>
      <c r="D21" t="s">
        <v>26</v>
      </c>
      <c r="E21" t="s">
        <v>22</v>
      </c>
      <c r="F21" t="s">
        <v>36</v>
      </c>
    </row>
    <row r="22" spans="1:6" x14ac:dyDescent="0.35">
      <c r="A22" t="s">
        <v>21</v>
      </c>
      <c r="B22" t="s">
        <v>19</v>
      </c>
      <c r="C22" s="1">
        <f>1 * 3.6 / (3900000)</f>
        <v>9.2307692307692312E-7</v>
      </c>
      <c r="D22" t="s">
        <v>24</v>
      </c>
      <c r="E22" t="s">
        <v>22</v>
      </c>
      <c r="F22" t="s">
        <v>37</v>
      </c>
    </row>
    <row r="23" spans="1:6" x14ac:dyDescent="0.35">
      <c r="A23" t="s">
        <v>39</v>
      </c>
      <c r="B23" t="s">
        <v>40</v>
      </c>
      <c r="C23">
        <f>1/(9.06*0.95)</f>
        <v>0.11618450098756827</v>
      </c>
      <c r="D23" t="s">
        <v>24</v>
      </c>
      <c r="E23" t="s">
        <v>22</v>
      </c>
      <c r="F23" t="s">
        <v>43</v>
      </c>
    </row>
    <row r="24" spans="1:6" x14ac:dyDescent="0.35">
      <c r="A24" t="s">
        <v>41</v>
      </c>
      <c r="B24" t="s">
        <v>40</v>
      </c>
      <c r="C24">
        <f>1 / (13.1*0.777)</f>
        <v>9.8244373053533368E-2</v>
      </c>
      <c r="D24" t="s">
        <v>26</v>
      </c>
      <c r="E24" t="s">
        <v>22</v>
      </c>
      <c r="F24" t="s">
        <v>44</v>
      </c>
    </row>
    <row r="25" spans="1:6" x14ac:dyDescent="0.35">
      <c r="A25" t="s">
        <v>42</v>
      </c>
      <c r="B25" t="s">
        <v>40</v>
      </c>
      <c r="C25">
        <f>1/(3900*1000/3.6)</f>
        <v>9.2307692307692312E-7</v>
      </c>
      <c r="D25" t="s">
        <v>24</v>
      </c>
      <c r="E25" t="s">
        <v>22</v>
      </c>
      <c r="F25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Souttre</dc:creator>
  <cp:lastModifiedBy>Matthieu Souttre</cp:lastModifiedBy>
  <dcterms:created xsi:type="dcterms:W3CDTF">2025-05-08T19:14:15Z</dcterms:created>
  <dcterms:modified xsi:type="dcterms:W3CDTF">2025-05-08T20:44:30Z</dcterms:modified>
</cp:coreProperties>
</file>