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atth\PycharmProjects\mescal\tests\"/>
    </mc:Choice>
  </mc:AlternateContent>
  <xr:revisionPtr revIDLastSave="0" documentId="13_ncr:1_{84BC8BE2-49D9-4CAE-B779-CABE213931C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EADME" sheetId="1" r:id="rId1"/>
    <sheet name="computation_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G6" i="2" s="1"/>
  <c r="E5" i="2"/>
  <c r="G5" i="2" s="1"/>
  <c r="E3" i="2"/>
  <c r="G3" i="2" s="1"/>
  <c r="E2" i="2"/>
  <c r="G2" i="2" s="1"/>
  <c r="G4" i="2" s="1"/>
  <c r="I4" i="2" l="1"/>
  <c r="G7" i="2"/>
  <c r="I7" i="2" s="1"/>
</calcChain>
</file>

<file path=xl/sharedStrings.xml><?xml version="1.0" encoding="utf-8"?>
<sst xmlns="http://schemas.openxmlformats.org/spreadsheetml/2006/main" count="40" uniqueCount="20">
  <si>
    <t xml:space="preserve">This Excel file provides details on the assertion values contained in the impact_assessment.py test file. </t>
  </si>
  <si>
    <t>TRAIN_FREIGHT_DIESEL_LOC</t>
  </si>
  <si>
    <t>TRAIN_FREIGHT_DIESEL_WAG</t>
  </si>
  <si>
    <t>Lifetime in LCI dataset</t>
  </si>
  <si>
    <t>Conversion factor</t>
  </si>
  <si>
    <t>Lifetime in the ESM</t>
  </si>
  <si>
    <t>TRAIN_FREIGHT_DIESEL</t>
  </si>
  <si>
    <t>Impact score</t>
  </si>
  <si>
    <t>Yearly impact score</t>
  </si>
  <si>
    <t>Converted yearly impact score</t>
  </si>
  <si>
    <t>Final impact score</t>
  </si>
  <si>
    <t>N/A</t>
  </si>
  <si>
    <t>We consider a composition of two sub-technologies, namely TRAIN_FREIGHT_DIESEL_LOC and TRAIN_FREIGHT_DIESEL_WAG, which are combined into the technology TRAIN_FREIGHT_DIESEL.</t>
  </si>
  <si>
    <t>The LCIA step is done for one impact category, namely ('IPCC 2021', 'climate change', 'global warming potential (GWP100)').</t>
  </si>
  <si>
    <t>Assessment type</t>
  </si>
  <si>
    <t>Total impact</t>
  </si>
  <si>
    <t xml:space="preserve">The main elementary flow contributor is Carbon dioxide, fossil ('air', 'non-urban air or from high stacks'). </t>
  </si>
  <si>
    <t xml:space="preserve">Raw LCIA results have been obtained from Activity-Browser, using the same calculation set-up. </t>
  </si>
  <si>
    <t>Contribution of Carbon dioxide, fossil ('air', 'non-urban air or from high stacks')</t>
  </si>
  <si>
    <t>Technology or sub-technology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</si>
</sst>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6" sqref="A6"/>
    </sheetView>
  </sheetViews>
  <sheetFormatPr defaultRowHeight="14.5" x14ac:dyDescent="0.35"/>
  <sheetData>
    <row r="1" spans="1:1" ht="18.5" x14ac:dyDescent="0.45">
      <c r="A1" s="1" t="s">
        <v>0</v>
      </c>
    </row>
    <row r="2" spans="1:1" x14ac:dyDescent="0.35">
      <c r="A2" t="s">
        <v>12</v>
      </c>
    </row>
    <row r="3" spans="1:1" x14ac:dyDescent="0.35">
      <c r="A3" t="s">
        <v>13</v>
      </c>
    </row>
    <row r="4" spans="1:1" x14ac:dyDescent="0.35">
      <c r="A4" t="s">
        <v>16</v>
      </c>
    </row>
    <row r="5" spans="1:1" x14ac:dyDescent="0.35">
      <c r="A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ACFAC-A811-4EB1-B0AE-388E3A02B6AA}">
  <dimension ref="A1:I7"/>
  <sheetViews>
    <sheetView tabSelected="1" zoomScale="85" zoomScaleNormal="85" workbookViewId="0">
      <selection activeCell="G9" sqref="G9"/>
    </sheetView>
  </sheetViews>
  <sheetFormatPr defaultRowHeight="14.5" x14ac:dyDescent="0.35"/>
  <cols>
    <col min="1" max="1" width="27.26953125" customWidth="1"/>
    <col min="2" max="2" width="36.81640625" customWidth="1"/>
    <col min="3" max="3" width="11.81640625" bestFit="1" customWidth="1"/>
    <col min="4" max="4" width="13.7265625" customWidth="1"/>
    <col min="5" max="5" width="17.08984375" bestFit="1" customWidth="1"/>
    <col min="6" max="6" width="15.6328125" bestFit="1" customWidth="1"/>
    <col min="7" max="7" width="26.26953125" bestFit="1" customWidth="1"/>
    <col min="8" max="8" width="11.1796875" customWidth="1"/>
    <col min="9" max="9" width="16.81640625" bestFit="1" customWidth="1"/>
    <col min="10" max="10" width="8.453125" bestFit="1" customWidth="1"/>
    <col min="11" max="11" width="10" bestFit="1" customWidth="1"/>
  </cols>
  <sheetData>
    <row r="1" spans="1:9" s="7" customFormat="1" ht="29" x14ac:dyDescent="0.35">
      <c r="A1" s="7" t="s">
        <v>19</v>
      </c>
      <c r="B1" s="8" t="s">
        <v>14</v>
      </c>
      <c r="C1" s="8" t="s">
        <v>7</v>
      </c>
      <c r="D1" s="8" t="s">
        <v>3</v>
      </c>
      <c r="E1" s="8" t="s">
        <v>8</v>
      </c>
      <c r="F1" s="8" t="s">
        <v>4</v>
      </c>
      <c r="G1" s="8" t="s">
        <v>9</v>
      </c>
      <c r="H1" s="8" t="s">
        <v>5</v>
      </c>
      <c r="I1" s="8" t="s">
        <v>10</v>
      </c>
    </row>
    <row r="2" spans="1:9" x14ac:dyDescent="0.35">
      <c r="A2" s="5" t="s">
        <v>1</v>
      </c>
      <c r="B2" s="2" t="s">
        <v>15</v>
      </c>
      <c r="C2" s="2">
        <v>420109.798206779</v>
      </c>
      <c r="D2" s="2">
        <v>50</v>
      </c>
      <c r="E2" s="2">
        <f>C2/D2</f>
        <v>8402.1959641355807</v>
      </c>
      <c r="F2" s="2">
        <v>2</v>
      </c>
      <c r="G2" s="2">
        <f>E2*F2</f>
        <v>16804.391928271161</v>
      </c>
      <c r="H2" s="2" t="s">
        <v>11</v>
      </c>
      <c r="I2" s="2" t="s">
        <v>11</v>
      </c>
    </row>
    <row r="3" spans="1:9" x14ac:dyDescent="0.35">
      <c r="A3" s="5" t="s">
        <v>2</v>
      </c>
      <c r="B3" s="2" t="s">
        <v>15</v>
      </c>
      <c r="C3" s="2">
        <v>68997.201044407804</v>
      </c>
      <c r="D3" s="2">
        <v>50</v>
      </c>
      <c r="E3" s="2">
        <f>C3/D3</f>
        <v>1379.944020888156</v>
      </c>
      <c r="F3" s="2">
        <v>20</v>
      </c>
      <c r="G3" s="2">
        <f>E3*F3</f>
        <v>27598.880417763121</v>
      </c>
      <c r="H3" s="2" t="s">
        <v>11</v>
      </c>
      <c r="I3" s="2" t="s">
        <v>11</v>
      </c>
    </row>
    <row r="4" spans="1:9" x14ac:dyDescent="0.35">
      <c r="A4" s="5" t="s">
        <v>6</v>
      </c>
      <c r="B4" s="2" t="s">
        <v>15</v>
      </c>
      <c r="C4" s="2" t="s">
        <v>11</v>
      </c>
      <c r="D4" s="2" t="s">
        <v>11</v>
      </c>
      <c r="E4" s="2" t="s">
        <v>11</v>
      </c>
      <c r="F4" s="3">
        <v>2.5000000000000001E-5</v>
      </c>
      <c r="G4" s="2">
        <f>SUM(G2:G3)</f>
        <v>44403.272346034282</v>
      </c>
      <c r="H4" s="2">
        <v>40</v>
      </c>
      <c r="I4" s="4">
        <f>F4*H4*G4</f>
        <v>44.403272346034285</v>
      </c>
    </row>
    <row r="5" spans="1:9" ht="29" x14ac:dyDescent="0.35">
      <c r="A5" s="5" t="s">
        <v>1</v>
      </c>
      <c r="B5" s="6" t="s">
        <v>18</v>
      </c>
      <c r="C5" s="2">
        <v>169869.83849271099</v>
      </c>
      <c r="D5" s="2">
        <v>50</v>
      </c>
      <c r="E5" s="2">
        <f>C5/D5</f>
        <v>3397.3967698542197</v>
      </c>
      <c r="F5" s="2">
        <v>2</v>
      </c>
      <c r="G5" s="2">
        <f>E5*F5</f>
        <v>6794.7935397084393</v>
      </c>
      <c r="H5" s="2" t="s">
        <v>11</v>
      </c>
      <c r="I5" s="2" t="s">
        <v>11</v>
      </c>
    </row>
    <row r="6" spans="1:9" ht="29" x14ac:dyDescent="0.35">
      <c r="A6" s="5" t="s">
        <v>2</v>
      </c>
      <c r="B6" s="6" t="s">
        <v>18</v>
      </c>
      <c r="C6" s="2">
        <v>26580.719803409502</v>
      </c>
      <c r="D6" s="2">
        <v>50</v>
      </c>
      <c r="E6" s="2">
        <f>C6/D6</f>
        <v>531.61439606818999</v>
      </c>
      <c r="F6" s="2">
        <v>20</v>
      </c>
      <c r="G6" s="2">
        <f>E6*F6</f>
        <v>10632.287921363801</v>
      </c>
      <c r="H6" s="2" t="s">
        <v>11</v>
      </c>
      <c r="I6" s="2" t="s">
        <v>11</v>
      </c>
    </row>
    <row r="7" spans="1:9" ht="29" x14ac:dyDescent="0.35">
      <c r="A7" s="5" t="s">
        <v>6</v>
      </c>
      <c r="B7" s="6" t="s">
        <v>18</v>
      </c>
      <c r="C7" s="2" t="s">
        <v>11</v>
      </c>
      <c r="D7" s="2" t="s">
        <v>11</v>
      </c>
      <c r="E7" s="2" t="s">
        <v>11</v>
      </c>
      <c r="F7" s="3">
        <v>2.5000000000000001E-5</v>
      </c>
      <c r="G7" s="2">
        <f>SUM(G5:G6)</f>
        <v>17427.081461072241</v>
      </c>
      <c r="H7" s="2">
        <v>40</v>
      </c>
      <c r="I7" s="4">
        <f>F7*H7*G7</f>
        <v>17.427081461072241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computation_details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Souttre</dc:creator>
  <cp:lastModifiedBy>Matthieu Souttre</cp:lastModifiedBy>
  <dcterms:created xsi:type="dcterms:W3CDTF">2015-06-05T18:17:20Z</dcterms:created>
  <dcterms:modified xsi:type="dcterms:W3CDTF">2025-03-31T19:16:55Z</dcterms:modified>
</cp:coreProperties>
</file>