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y\OneDrive\Bureaublad\"/>
    </mc:Choice>
  </mc:AlternateContent>
  <xr:revisionPtr revIDLastSave="0" documentId="13_ncr:1_{08627F19-31E8-467D-91A8-2EA5F2A6D6B2}" xr6:coauthVersionLast="47" xr6:coauthVersionMax="47" xr10:uidLastSave="{00000000-0000-0000-0000-000000000000}"/>
  <bookViews>
    <workbookView xWindow="-120" yWindow="-120" windowWidth="29040" windowHeight="15720" firstSheet="1" activeTab="2" xr2:uid="{AF389994-F3D1-4B6B-A15D-3A509D636BC5}"/>
  </bookViews>
  <sheets>
    <sheet name="werkwoorden" sheetId="1" r:id="rId1"/>
    <sheet name="zelfstandig naamwoorden" sheetId="2" r:id="rId2"/>
    <sheet name="getalle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H5" i="4" s="1"/>
  <c r="AA3" i="4"/>
  <c r="AA2" i="4"/>
  <c r="Z2" i="4"/>
  <c r="Y3" i="4"/>
  <c r="Y2" i="4"/>
  <c r="X2" i="4"/>
  <c r="W3" i="4"/>
  <c r="W2" i="4"/>
  <c r="V2" i="4"/>
  <c r="U3" i="4"/>
  <c r="U2" i="4"/>
  <c r="T2" i="4"/>
  <c r="S3" i="4"/>
  <c r="S2" i="4"/>
  <c r="R2" i="4"/>
  <c r="Q3" i="4"/>
  <c r="Q2" i="4"/>
  <c r="P2" i="4"/>
  <c r="O2" i="4"/>
  <c r="L2" i="4"/>
  <c r="N2" i="4" s="1"/>
  <c r="A59" i="4"/>
  <c r="E18" i="2"/>
  <c r="A18" i="2"/>
  <c r="A52" i="4"/>
  <c r="A53" i="4"/>
  <c r="A54" i="4"/>
  <c r="A55" i="4"/>
  <c r="A56" i="4"/>
  <c r="A57" i="4"/>
  <c r="A58" i="4"/>
  <c r="A51" i="4"/>
  <c r="A41" i="4"/>
  <c r="A71" i="4" s="1"/>
  <c r="A35" i="4"/>
  <c r="A95" i="4" s="1"/>
  <c r="A36" i="4"/>
  <c r="A96" i="4" s="1"/>
  <c r="A37" i="4"/>
  <c r="A97" i="4" s="1"/>
  <c r="A38" i="4"/>
  <c r="A98" i="4" s="1"/>
  <c r="A34" i="4"/>
  <c r="A64" i="4" s="1"/>
  <c r="A32" i="4"/>
  <c r="A92" i="4" s="1"/>
  <c r="A39" i="4"/>
  <c r="A69" i="4" s="1"/>
  <c r="A91" i="4"/>
  <c r="A93" i="4"/>
  <c r="A89" i="4"/>
  <c r="A82" i="4"/>
  <c r="A83" i="4"/>
  <c r="A84" i="4"/>
  <c r="A85" i="4"/>
  <c r="A86" i="4"/>
  <c r="A87" i="4"/>
  <c r="A88" i="4"/>
  <c r="A81" i="4"/>
  <c r="C62" i="4"/>
  <c r="C63" i="4" s="1"/>
  <c r="C64" i="4" s="1"/>
  <c r="C65" i="4" s="1"/>
  <c r="C66" i="4" s="1"/>
  <c r="C67" i="4" s="1"/>
  <c r="C68" i="4" s="1"/>
  <c r="C71" i="4"/>
  <c r="C72" i="4" s="1"/>
  <c r="C73" i="4" s="1"/>
  <c r="C74" i="4" s="1"/>
  <c r="C75" i="4" s="1"/>
  <c r="C76" i="4" s="1"/>
  <c r="C77" i="4" s="1"/>
  <c r="C78" i="4" s="1"/>
  <c r="C79" i="4" s="1"/>
  <c r="C81" i="4" s="1"/>
  <c r="C82" i="4" s="1"/>
  <c r="C83" i="4" s="1"/>
  <c r="C84" i="4" s="1"/>
  <c r="C85" i="4" s="1"/>
  <c r="C86" i="4" s="1"/>
  <c r="C87" i="4" s="1"/>
  <c r="C88" i="4" s="1"/>
  <c r="C89" i="4" s="1"/>
  <c r="C91" i="4" s="1"/>
  <c r="C92" i="4" s="1"/>
  <c r="C93" i="4" s="1"/>
  <c r="C94" i="4" s="1"/>
  <c r="C95" i="4" s="1"/>
  <c r="C96" i="4" s="1"/>
  <c r="C97" i="4" s="1"/>
  <c r="C98" i="4" s="1"/>
  <c r="C99" i="4" s="1"/>
  <c r="A63" i="4"/>
  <c r="A61" i="4"/>
  <c r="A42" i="4"/>
  <c r="A72" i="4" s="1"/>
  <c r="A43" i="4"/>
  <c r="A73" i="4" s="1"/>
  <c r="A44" i="4"/>
  <c r="A74" i="4" s="1"/>
  <c r="A45" i="4"/>
  <c r="A75" i="4" s="1"/>
  <c r="A46" i="4"/>
  <c r="A76" i="4" s="1"/>
  <c r="A47" i="4"/>
  <c r="A77" i="4" s="1"/>
  <c r="A48" i="4"/>
  <c r="A78" i="4" s="1"/>
  <c r="A31" i="4"/>
  <c r="A24" i="4"/>
  <c r="A25" i="4"/>
  <c r="A26" i="4"/>
  <c r="A27" i="4"/>
  <c r="A28" i="4"/>
  <c r="A29" i="4"/>
  <c r="A30" i="4"/>
  <c r="A23" i="4"/>
  <c r="A16" i="4"/>
  <c r="B16" i="4"/>
  <c r="A17" i="4"/>
  <c r="B17" i="4"/>
  <c r="A18" i="4"/>
  <c r="B18" i="4"/>
  <c r="A19" i="4"/>
  <c r="B19" i="4"/>
  <c r="A20" i="4"/>
  <c r="B20" i="4"/>
  <c r="A21" i="4"/>
  <c r="B21" i="4"/>
  <c r="B15" i="4"/>
  <c r="A15" i="4"/>
  <c r="C33" i="4"/>
  <c r="C34" i="4" s="1"/>
  <c r="C35" i="4" s="1"/>
  <c r="C36" i="4" s="1"/>
  <c r="C37" i="4" s="1"/>
  <c r="C38" i="4" s="1"/>
  <c r="C39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60" i="4" s="1"/>
  <c r="P3" i="2"/>
  <c r="S6" i="2"/>
  <c r="S5" i="2"/>
  <c r="Q6" i="2"/>
  <c r="Q5" i="2"/>
  <c r="S4" i="2"/>
  <c r="P4" i="2"/>
  <c r="N6" i="2"/>
  <c r="N5" i="2"/>
  <c r="C12" i="1"/>
  <c r="I3" i="1"/>
  <c r="B17" i="1"/>
  <c r="C51" i="4" l="1"/>
  <c r="C52" i="4" s="1"/>
  <c r="C53" i="4" s="1"/>
  <c r="C54" i="4" s="1"/>
  <c r="C55" i="4" s="1"/>
  <c r="C56" i="4" s="1"/>
  <c r="C57" i="4" s="1"/>
  <c r="C58" i="4" s="1"/>
  <c r="A66" i="4"/>
  <c r="A68" i="4"/>
  <c r="A65" i="4"/>
  <c r="J3" i="4"/>
  <c r="A94" i="4"/>
  <c r="A67" i="4"/>
  <c r="A62" i="4"/>
  <c r="B18" i="1"/>
  <c r="B19" i="1"/>
  <c r="B14" i="1"/>
  <c r="B15" i="1"/>
  <c r="B16" i="1"/>
  <c r="L3" i="4" l="1"/>
  <c r="O3" i="4" s="1"/>
  <c r="J4" i="4"/>
  <c r="K4" i="4" s="1"/>
</calcChain>
</file>

<file path=xl/sharedStrings.xml><?xml version="1.0" encoding="utf-8"?>
<sst xmlns="http://schemas.openxmlformats.org/spreadsheetml/2006/main" count="303" uniqueCount="278">
  <si>
    <t>to be</t>
  </si>
  <si>
    <t>unë jam</t>
  </si>
  <si>
    <t>ik ben</t>
  </si>
  <si>
    <t xml:space="preserve">ti je </t>
  </si>
  <si>
    <t>jij/je bent</t>
  </si>
  <si>
    <t>ai/ajo ësthtë</t>
  </si>
  <si>
    <t>zei/hij is</t>
  </si>
  <si>
    <t>ne jemi</t>
  </si>
  <si>
    <t>we/wij zijn</t>
  </si>
  <si>
    <t>ju jeni</t>
  </si>
  <si>
    <t>jullie zijn</t>
  </si>
  <si>
    <t>ata/ato</t>
  </si>
  <si>
    <t>ze zijn</t>
  </si>
  <si>
    <t>to have</t>
  </si>
  <si>
    <t>unë</t>
  </si>
  <si>
    <t>unë kam</t>
  </si>
  <si>
    <t>ik heb</t>
  </si>
  <si>
    <t>ti ke</t>
  </si>
  <si>
    <t>jij/je hebt</t>
  </si>
  <si>
    <t>ai/ajo</t>
  </si>
  <si>
    <t>ai/ajo kemi</t>
  </si>
  <si>
    <t>we/wij hebben</t>
  </si>
  <si>
    <t>ne kemi</t>
  </si>
  <si>
    <t>zei/hij heeft</t>
  </si>
  <si>
    <t>ju keni</t>
  </si>
  <si>
    <t>jullie hebben</t>
  </si>
  <si>
    <t>ata/ato janë</t>
  </si>
  <si>
    <t>ata/ato kanë</t>
  </si>
  <si>
    <t>ze/zij hebben</t>
  </si>
  <si>
    <t>werkwoorden</t>
  </si>
  <si>
    <t>punoj</t>
  </si>
  <si>
    <t>(werk)</t>
  </si>
  <si>
    <t>unë punoj</t>
  </si>
  <si>
    <t>jmë</t>
  </si>
  <si>
    <t>ni</t>
  </si>
  <si>
    <t>jnë</t>
  </si>
  <si>
    <t>ti punon</t>
  </si>
  <si>
    <t>ne punojmë</t>
  </si>
  <si>
    <t>ju punoni</t>
  </si>
  <si>
    <t>ata/ato punojnë</t>
  </si>
  <si>
    <t>ik werk</t>
  </si>
  <si>
    <t>jij werkt</t>
  </si>
  <si>
    <t>ai/ájo punon</t>
  </si>
  <si>
    <t>we/wij werken</t>
  </si>
  <si>
    <t>jullie werken</t>
  </si>
  <si>
    <t>ze werken</t>
  </si>
  <si>
    <t>mësoj</t>
  </si>
  <si>
    <t>(leren)</t>
  </si>
  <si>
    <t>unë mësoj</t>
  </si>
  <si>
    <t>ti mëson</t>
  </si>
  <si>
    <t>ai/ajo mëson</t>
  </si>
  <si>
    <t>ju  mësoni</t>
  </si>
  <si>
    <t>ne mësojmë</t>
  </si>
  <si>
    <t>ata/ato mësojnë</t>
  </si>
  <si>
    <t>shikoj</t>
  </si>
  <si>
    <t>(kijk)</t>
  </si>
  <si>
    <t>ti</t>
  </si>
  <si>
    <t>ne</t>
  </si>
  <si>
    <t>ju</t>
  </si>
  <si>
    <t>unë shikoj</t>
  </si>
  <si>
    <t>ti shikon</t>
  </si>
  <si>
    <t>ne shikojmë</t>
  </si>
  <si>
    <t>ju shikoni</t>
  </si>
  <si>
    <t>ai/ajo shikon</t>
  </si>
  <si>
    <t>ata/ato shikojnë</t>
  </si>
  <si>
    <t>ik kijk</t>
  </si>
  <si>
    <t>jij/je kijkt</t>
  </si>
  <si>
    <t>shkruaj</t>
  </si>
  <si>
    <t>(write)</t>
  </si>
  <si>
    <t>unë shkruaj</t>
  </si>
  <si>
    <t>ti shkruan</t>
  </si>
  <si>
    <t>ai/ajo shkruan</t>
  </si>
  <si>
    <t>ne shkruajmë</t>
  </si>
  <si>
    <t>ju shruani</t>
  </si>
  <si>
    <t>ata/ato shkruajnë</t>
  </si>
  <si>
    <t>lexoj</t>
  </si>
  <si>
    <t>unë lexoj</t>
  </si>
  <si>
    <t>ti lexon</t>
  </si>
  <si>
    <t>ai/ajo lexon</t>
  </si>
  <si>
    <t>ne lexojmë</t>
  </si>
  <si>
    <t>ju lexoni</t>
  </si>
  <si>
    <t>ata/ato lexojnë</t>
  </si>
  <si>
    <t>(lees)</t>
  </si>
  <si>
    <t>ik lees</t>
  </si>
  <si>
    <t>jij leest</t>
  </si>
  <si>
    <t>we lezen</t>
  </si>
  <si>
    <t>jullie lezen</t>
  </si>
  <si>
    <t>ze lezen</t>
  </si>
  <si>
    <t>këndoj</t>
  </si>
  <si>
    <t>(sing)</t>
  </si>
  <si>
    <t>unë Këndoj</t>
  </si>
  <si>
    <t>ik zing</t>
  </si>
  <si>
    <t>te këndon</t>
  </si>
  <si>
    <t>jij zingt</t>
  </si>
  <si>
    <t>ai/ajo këndon</t>
  </si>
  <si>
    <t>ne këndojmë</t>
  </si>
  <si>
    <t>jullie zingen</t>
  </si>
  <si>
    <t>we zingen</t>
  </si>
  <si>
    <t>ju këndoni</t>
  </si>
  <si>
    <t>ata/ato këndojnë</t>
  </si>
  <si>
    <t>ze zingen</t>
  </si>
  <si>
    <t>pastroj</t>
  </si>
  <si>
    <t>(clean)</t>
  </si>
  <si>
    <t>unë pastroj</t>
  </si>
  <si>
    <t>ti pastron</t>
  </si>
  <si>
    <t>ai/ajo pastron</t>
  </si>
  <si>
    <t>ne pastojmë</t>
  </si>
  <si>
    <t>ju pastroni</t>
  </si>
  <si>
    <t>ai/ajo pastronjë</t>
  </si>
  <si>
    <t>unë blej</t>
  </si>
  <si>
    <t>blej</t>
  </si>
  <si>
    <t>(buy)</t>
  </si>
  <si>
    <t>ti blen</t>
  </si>
  <si>
    <t>ai/ajo blen</t>
  </si>
  <si>
    <t>ne blejmë</t>
  </si>
  <si>
    <t>ju bleni</t>
  </si>
  <si>
    <t>ai/ajo blenjë</t>
  </si>
  <si>
    <t>ik koop</t>
  </si>
  <si>
    <t>ji koopt</t>
  </si>
  <si>
    <t>we kopen</t>
  </si>
  <si>
    <t>jullie kopen</t>
  </si>
  <si>
    <t>ze kopen</t>
  </si>
  <si>
    <t>j</t>
  </si>
  <si>
    <t>n</t>
  </si>
  <si>
    <t>werkwoord (ikvorm):</t>
  </si>
  <si>
    <t>ik leer</t>
  </si>
  <si>
    <t>jij leert</t>
  </si>
  <si>
    <t>jullie leren</t>
  </si>
  <si>
    <t>we leren</t>
  </si>
  <si>
    <t>ze leren</t>
  </si>
  <si>
    <t>ik</t>
  </si>
  <si>
    <t>jij/je</t>
  </si>
  <si>
    <t>we/wij</t>
  </si>
  <si>
    <t>jullie</t>
  </si>
  <si>
    <t>hij/zei</t>
  </si>
  <si>
    <t>hij/zei(plural)</t>
  </si>
  <si>
    <t>Man/vrouwelijk</t>
  </si>
  <si>
    <t>ik schrijf</t>
  </si>
  <si>
    <t>jij schrijft</t>
  </si>
  <si>
    <t>hij/zei schrijft</t>
  </si>
  <si>
    <t>hij/zei kijkt</t>
  </si>
  <si>
    <t>w kijken</t>
  </si>
  <si>
    <t>jullie kijken</t>
  </si>
  <si>
    <t>ze kijken</t>
  </si>
  <si>
    <t>we kijken</t>
  </si>
  <si>
    <t>hij/zei zingt</t>
  </si>
  <si>
    <t>hij/zei leest</t>
  </si>
  <si>
    <t>hij/zei koopt</t>
  </si>
  <si>
    <t>hij/zei werkt</t>
  </si>
  <si>
    <t>hij/zei leert</t>
  </si>
  <si>
    <t>ik maak schoon</t>
  </si>
  <si>
    <t>jij maakt schoon</t>
  </si>
  <si>
    <t>hij/zei maakt schoon</t>
  </si>
  <si>
    <t>we maken schoon</t>
  </si>
  <si>
    <t>jullie maken schoon</t>
  </si>
  <si>
    <t>ze maken schoon</t>
  </si>
  <si>
    <t>zelfstandignaamwoorden</t>
  </si>
  <si>
    <t>Alb</t>
  </si>
  <si>
    <t>NL</t>
  </si>
  <si>
    <t>a en ja is feminin</t>
  </si>
  <si>
    <t>i of u is masculin</t>
  </si>
  <si>
    <t>ë</t>
  </si>
  <si>
    <t>shtëpia (huis)</t>
  </si>
  <si>
    <t>shtëpia ime</t>
  </si>
  <si>
    <t>shtëpia jote</t>
  </si>
  <si>
    <t>mijn huis</t>
  </si>
  <si>
    <t>jouw huis</t>
  </si>
  <si>
    <t>haar huis</t>
  </si>
  <si>
    <t>zijn huis</t>
  </si>
  <si>
    <t>ons huis</t>
  </si>
  <si>
    <t>jullie huis</t>
  </si>
  <si>
    <t>hun huis</t>
  </si>
  <si>
    <t>shtëpia e saj</t>
  </si>
  <si>
    <t>shtëpia e tij</t>
  </si>
  <si>
    <t>shtëpia jonë</t>
  </si>
  <si>
    <t>shtëpia juaj</t>
  </si>
  <si>
    <t>shtëpia e tyre</t>
  </si>
  <si>
    <t>ime</t>
  </si>
  <si>
    <t>jote</t>
  </si>
  <si>
    <t>jonë</t>
  </si>
  <si>
    <t>juaj</t>
  </si>
  <si>
    <t>e saj</t>
  </si>
  <si>
    <t>e tij</t>
  </si>
  <si>
    <t>e tyre</t>
  </si>
  <si>
    <t>libri (boek)</t>
  </si>
  <si>
    <t>libri  im</t>
  </si>
  <si>
    <t>libri yt</t>
  </si>
  <si>
    <t>libri i saj</t>
  </si>
  <si>
    <t>libri i tij</t>
  </si>
  <si>
    <t>libri jonë</t>
  </si>
  <si>
    <t>libri juaj</t>
  </si>
  <si>
    <t>libri i tyre</t>
  </si>
  <si>
    <t>im</t>
  </si>
  <si>
    <t>yt</t>
  </si>
  <si>
    <t>i saj</t>
  </si>
  <si>
    <t>i tij</t>
  </si>
  <si>
    <t>i tyre</t>
  </si>
  <si>
    <t>dichtbij</t>
  </si>
  <si>
    <t xml:space="preserve">ky </t>
  </si>
  <si>
    <t>enkelvoud</t>
  </si>
  <si>
    <t>kjo</t>
  </si>
  <si>
    <t>mascelin</t>
  </si>
  <si>
    <t>feminin</t>
  </si>
  <si>
    <t>meervoud</t>
  </si>
  <si>
    <t xml:space="preserve">këta </t>
  </si>
  <si>
    <t>këto</t>
  </si>
  <si>
    <t>verweg</t>
  </si>
  <si>
    <t>ajo</t>
  </si>
  <si>
    <t>ata</t>
  </si>
  <si>
    <t>ato</t>
  </si>
  <si>
    <t>dit/dat/deze</t>
  </si>
  <si>
    <t>bezittelijke voornaamwoorden</t>
  </si>
  <si>
    <t>getallen</t>
  </si>
  <si>
    <t>një</t>
  </si>
  <si>
    <t>dy</t>
  </si>
  <si>
    <t>tre</t>
  </si>
  <si>
    <t>katër</t>
  </si>
  <si>
    <t>pesë</t>
  </si>
  <si>
    <t>gjasthë</t>
  </si>
  <si>
    <t>shtatë</t>
  </si>
  <si>
    <t>tetë</t>
  </si>
  <si>
    <t>nëntë</t>
  </si>
  <si>
    <t>dhjetë</t>
  </si>
  <si>
    <t>njëmbëdhjetë</t>
  </si>
  <si>
    <t>një - mbë - dhjetë (one  -  on - ten)</t>
  </si>
  <si>
    <t xml:space="preserve">dymbëdhjetë </t>
  </si>
  <si>
    <t>dy - mbë - dhjetë (two  -  on - ten)</t>
  </si>
  <si>
    <t>njëzet</t>
  </si>
  <si>
    <t>dyzet</t>
  </si>
  <si>
    <t>2* 20</t>
  </si>
  <si>
    <t>1 *20</t>
  </si>
  <si>
    <t>njëqind e njëmbëdhjetë</t>
  </si>
  <si>
    <t>100 en 11</t>
  </si>
  <si>
    <t>një mijë</t>
  </si>
  <si>
    <t>një mijë e njëqind e njëmbëdhjetë</t>
  </si>
  <si>
    <t>njëmbëdhjetë mijë e njëqind e njëmbëdhjetë</t>
  </si>
  <si>
    <t>1000 en 100 en 11</t>
  </si>
  <si>
    <t>10000 en 1000 en 100 en 11</t>
  </si>
  <si>
    <t>një milion</t>
  </si>
  <si>
    <t>njëqind e njëmbëdhjetë mijë e njëqind e njëmbëdhjetë</t>
  </si>
  <si>
    <t>njëmbëdhjetë milionë e njëqind e njëmbëdhjetë mijë e njëqind e njëmbëdhjetë</t>
  </si>
  <si>
    <t>një milion e njëqind e njëmbëdhjetë mijë e njëqind e njëmbëdhjetë</t>
  </si>
  <si>
    <t>njëqindmilionë</t>
  </si>
  <si>
    <t>generator</t>
  </si>
  <si>
    <t>definitive vorm van een zelfstandi werkwoord eindigt met:</t>
  </si>
  <si>
    <t>qutet</t>
  </si>
  <si>
    <t>quteti</t>
  </si>
  <si>
    <t>shok</t>
  </si>
  <si>
    <t>shoku</t>
  </si>
  <si>
    <t>bank</t>
  </si>
  <si>
    <t>bankë</t>
  </si>
  <si>
    <t>banka</t>
  </si>
  <si>
    <t>shoge</t>
  </si>
  <si>
    <t>shogja</t>
  </si>
  <si>
    <t>defintief</t>
  </si>
  <si>
    <t>stad/dorp</t>
  </si>
  <si>
    <t>vriend</t>
  </si>
  <si>
    <t>Londen</t>
  </si>
  <si>
    <t>Zanë</t>
  </si>
  <si>
    <t>Zana</t>
  </si>
  <si>
    <t>Peter</t>
  </si>
  <si>
    <t>Petriti</t>
  </si>
  <si>
    <t>Oksfordi</t>
  </si>
  <si>
    <t>Oxford</t>
  </si>
  <si>
    <t>londra</t>
  </si>
  <si>
    <t>*namen</t>
  </si>
  <si>
    <t>*Petrit</t>
  </si>
  <si>
    <t>*Oksford</t>
  </si>
  <si>
    <t>londër</t>
  </si>
  <si>
    <t>(eindigt met "e" dan wordt het "ja"</t>
  </si>
  <si>
    <t>("ë" wordt vervangen)</t>
  </si>
  <si>
    <t>qindmilionë</t>
  </si>
  <si>
    <t>djhetëmilionë</t>
  </si>
  <si>
    <t>??</t>
  </si>
  <si>
    <t>NL&gt;Alb:</t>
  </si>
  <si>
    <t>Alb&gt;NL:</t>
  </si>
  <si>
    <t>test 1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</si>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</sst>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 Unicode MS"/>
    </font>
    <font>
      <b/>
      <i/>
      <sz val="10"/>
      <color theme="1"/>
      <name val="Arial Unicode MS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3" fillId="0" borderId="1" xfId="0" applyFont="1" applyBorder="1"/>
    <xf numFmtId="0" fontId="6" fillId="0" borderId="0" xfId="0" applyFont="1"/>
    <xf numFmtId="0" fontId="8" fillId="0" borderId="0" xfId="0" applyFont="1"/>
    <xf numFmtId="0" fontId="2" fillId="0" borderId="0" xfId="0" applyFont="1"/>
    <xf numFmtId="0" fontId="7" fillId="0" borderId="2" xfId="0" applyFont="1" applyBorder="1"/>
    <xf numFmtId="0" fontId="6" fillId="0" borderId="2" xfId="0" applyFont="1" applyBorder="1"/>
    <xf numFmtId="0" fontId="3" fillId="0" borderId="3" xfId="0" applyFont="1" applyBorder="1"/>
    <xf numFmtId="0" fontId="0" fillId="0" borderId="2" xfId="0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5" fillId="0" borderId="2" xfId="0" applyFont="1" applyBorder="1"/>
    <xf numFmtId="0" fontId="0" fillId="0" borderId="7" xfId="0" applyBorder="1"/>
    <xf numFmtId="0" fontId="9" fillId="0" borderId="7" xfId="0" applyFont="1" applyBorder="1"/>
    <xf numFmtId="0" fontId="3" fillId="0" borderId="9" xfId="0" applyFont="1" applyBorder="1"/>
    <xf numFmtId="0" fontId="5" fillId="0" borderId="9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1" fillId="0" borderId="0" xfId="0" applyFont="1"/>
    <xf numFmtId="0" fontId="8" fillId="0" borderId="1" xfId="0" applyFont="1" applyBorder="1"/>
    <xf numFmtId="0" fontId="11" fillId="0" borderId="5" xfId="0" applyFont="1" applyBorder="1"/>
    <xf numFmtId="0" fontId="12" fillId="0" borderId="0" xfId="0" applyFont="1" applyAlignment="1">
      <alignment horizontal="left" vertical="center"/>
    </xf>
    <xf numFmtId="0" fontId="0" fillId="0" borderId="5" xfId="0" applyBorder="1"/>
    <xf numFmtId="44" fontId="0" fillId="0" borderId="0" xfId="1" applyFont="1"/>
    <xf numFmtId="44" fontId="11" fillId="0" borderId="0" xfId="1" applyFont="1"/>
    <xf numFmtId="0" fontId="0" fillId="0" borderId="0" xfId="0" applyNumberFormat="1"/>
    <xf numFmtId="1" fontId="0" fillId="0" borderId="0" xfId="0" applyNumberFormat="1"/>
    <xf numFmtId="0" fontId="1" fillId="0" borderId="4" xfId="0" applyFont="1" applyBorder="1"/>
    <xf numFmtId="0" fontId="1" fillId="0" borderId="5" xfId="0" applyFont="1" applyBorder="1"/>
    <xf numFmtId="44" fontId="1" fillId="0" borderId="6" xfId="1" applyFont="1" applyBorder="1"/>
    <xf numFmtId="0" fontId="1" fillId="0" borderId="5" xfId="0" applyNumberFormat="1" applyFont="1" applyBorder="1"/>
    <xf numFmtId="0" fontId="13" fillId="0" borderId="0" xfId="0" applyFont="1" applyAlignment="1">
      <alignment horizontal="left" vertical="center"/>
    </xf>
    <xf numFmtId="0" fontId="12" fillId="0" borderId="0" xfId="0" applyFont="1"/>
    <xf numFmtId="44" fontId="0" fillId="0" borderId="0" xfId="0" applyNumberFormat="1"/>
    <xf numFmtId="0" fontId="0" fillId="0" borderId="6" xfId="0" applyBorder="1"/>
    <xf numFmtId="0" fontId="1" fillId="0" borderId="6" xfId="0" applyFont="1" applyBorder="1"/>
    <xf numFmtId="0" fontId="7" fillId="0" borderId="0" xfId="0" applyFont="1"/>
    <xf numFmtId="0" fontId="0" fillId="0" borderId="0" xfId="0" applyBorder="1"/>
    <xf numFmtId="0" fontId="1" fillId="0" borderId="0" xfId="0" applyFont="1" applyBorder="1"/>
    <xf numFmtId="0" fontId="14" fillId="0" borderId="0" xfId="0" applyFont="1"/>
    <xf numFmtId="44" fontId="0" fillId="0" borderId="9" xfId="0" applyNumberFormat="1" applyBorder="1" applyAlignment="1">
      <alignment horizontal="center"/>
    </xf>
    <xf numFmtId="44" fontId="0" fillId="0" borderId="9" xfId="0" applyNumberFormat="1" applyBorder="1" applyAlignment="1">
      <alignment horizontal="left"/>
    </xf>
    <xf numFmtId="0" fontId="0" fillId="0" borderId="0" xfId="0" applyFont="1" applyBorder="1"/>
    <xf numFmtId="0" fontId="15" fillId="0" borderId="0" xfId="0" applyFont="1"/>
    <xf numFmtId="0" fontId="1" fillId="0" borderId="1" xfId="0" applyFont="1" applyBorder="1"/>
    <xf numFmtId="44" fontId="0" fillId="0" borderId="0" xfId="0" applyNumberFormat="1" applyBorder="1" applyAlignment="1">
      <alignment horizontal="center"/>
    </xf>
    <xf numFmtId="0" fontId="0" fillId="0" borderId="10" xfId="0" applyBorder="1"/>
    <xf numFmtId="0" fontId="16" fillId="0" borderId="5" xfId="0" applyFont="1" applyBorder="1" applyAlignment="1">
      <alignment horizontal="center"/>
    </xf>
  </cellXfs>
  <cellStyles count="2">
    <cellStyle name="Standaard" xfId="0" builtinId="0"/>
    <cellStyle name="Valuta" xfId="1" builtinId="4"/>
  </cellStyles>
  <dxfs count="2"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pic>
      <xdr:nvPicPr>
        <xdr:cNvPr id="2" name="dimg_3" descr="Icoon voor Geverifieerd door de community">
          <a:extLst>
            <a:ext uri="{FF2B5EF4-FFF2-40B4-BE49-F238E27FC236}">
              <a16:creationId xmlns:a16="http://schemas.microsoft.com/office/drawing/2014/main" id="{7BAC5F67-3F1A-E1C2-D43C-DED15938E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pic>
      <xdr:nvPicPr>
        <xdr:cNvPr id="3" name="dimg_3" descr="Icoon voor Geverifieerd door de community">
          <a:extLst>
            <a:ext uri="{FF2B5EF4-FFF2-40B4-BE49-F238E27FC236}">
              <a16:creationId xmlns:a16="http://schemas.microsoft.com/office/drawing/2014/main" id="{361CCE10-2F81-91F4-D117-CF6112B62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F7835-280C-461F-91E9-DEC2A0D22CE9}">
  <dimension ref="A2:R26"/>
  <sheetViews>
    <sheetView workbookViewId="0">
      <selection activeCell="E22" sqref="E22"/>
    </sheetView>
  </sheetViews>
  <sheetFormatPr defaultRowHeight="15"/>
  <cols>
    <col min="1" max="1" width="13.42578125" bestFit="1" customWidth="1"/>
    <col min="2" max="2" width="14.7109375" bestFit="1" customWidth="1"/>
    <col min="3" max="3" width="10.85546875" bestFit="1" customWidth="1"/>
    <col min="4" max="4" width="10.5703125" bestFit="1" customWidth="1"/>
    <col min="7" max="7" width="14.7109375" bestFit="1" customWidth="1"/>
    <col min="8" max="8" width="3.5703125" customWidth="1"/>
    <col min="11" max="11" width="14.5703125" bestFit="1" customWidth="1"/>
    <col min="12" max="12" width="2.42578125" style="6" customWidth="1"/>
    <col min="13" max="13" width="16.7109375" bestFit="1" customWidth="1"/>
    <col min="14" max="14" width="19.5703125" bestFit="1" customWidth="1"/>
    <col min="15" max="15" width="2.5703125" style="9" customWidth="1"/>
    <col min="16" max="16" width="16.42578125" bestFit="1" customWidth="1"/>
    <col min="17" max="17" width="12.28515625" bestFit="1" customWidth="1"/>
    <col min="18" max="18" width="9.140625" style="9"/>
  </cols>
  <sheetData>
    <row r="2" spans="1:18" s="3" customFormat="1" ht="21">
      <c r="I2" s="22" t="s">
        <v>29</v>
      </c>
      <c r="J2" s="22"/>
      <c r="K2" s="22"/>
      <c r="L2" s="22"/>
      <c r="M2" s="22"/>
      <c r="N2" s="22"/>
      <c r="O2" s="22"/>
      <c r="P2" s="22"/>
      <c r="Q2" s="23"/>
      <c r="R2" s="7"/>
    </row>
    <row r="3" spans="1:18" s="2" customFormat="1" ht="15.75">
      <c r="A3" s="10" t="s">
        <v>0</v>
      </c>
      <c r="B3" s="11"/>
      <c r="C3" s="11"/>
      <c r="D3" s="11"/>
      <c r="E3" s="16" t="s">
        <v>13</v>
      </c>
      <c r="F3" s="11"/>
      <c r="G3" s="12"/>
      <c r="I3" s="24" t="str">
        <f>E4</f>
        <v>Man/vrouwelijk</v>
      </c>
      <c r="J3" s="24"/>
      <c r="K3" s="24"/>
      <c r="L3" s="24"/>
      <c r="M3" s="24"/>
      <c r="N3" s="24"/>
      <c r="O3" s="24"/>
      <c r="P3" s="24"/>
      <c r="Q3" s="25"/>
      <c r="R3" s="8"/>
    </row>
    <row r="4" spans="1:18">
      <c r="A4" s="13" t="s">
        <v>136</v>
      </c>
      <c r="E4" s="17" t="s">
        <v>136</v>
      </c>
      <c r="G4" s="14"/>
      <c r="I4" s="4" t="s">
        <v>30</v>
      </c>
      <c r="J4" s="1" t="s">
        <v>31</v>
      </c>
      <c r="M4" s="4" t="s">
        <v>54</v>
      </c>
      <c r="N4" s="1" t="s">
        <v>55</v>
      </c>
      <c r="P4" s="4" t="s">
        <v>75</v>
      </c>
      <c r="Q4" s="1" t="s">
        <v>82</v>
      </c>
    </row>
    <row r="5" spans="1:18">
      <c r="A5" s="9" t="s">
        <v>1</v>
      </c>
      <c r="C5" t="s">
        <v>2</v>
      </c>
      <c r="E5" t="s">
        <v>15</v>
      </c>
      <c r="G5" s="14" t="s">
        <v>16</v>
      </c>
      <c r="I5" t="s">
        <v>32</v>
      </c>
      <c r="K5" t="s">
        <v>40</v>
      </c>
      <c r="M5" t="s">
        <v>59</v>
      </c>
      <c r="N5" t="s">
        <v>65</v>
      </c>
      <c r="P5" t="s">
        <v>76</v>
      </c>
      <c r="Q5" t="s">
        <v>83</v>
      </c>
    </row>
    <row r="6" spans="1:18">
      <c r="A6" s="9" t="s">
        <v>3</v>
      </c>
      <c r="C6" t="s">
        <v>4</v>
      </c>
      <c r="E6" t="s">
        <v>17</v>
      </c>
      <c r="G6" s="14" t="s">
        <v>18</v>
      </c>
      <c r="I6" t="s">
        <v>36</v>
      </c>
      <c r="K6" t="s">
        <v>41</v>
      </c>
      <c r="M6" t="s">
        <v>60</v>
      </c>
      <c r="N6" t="s">
        <v>66</v>
      </c>
      <c r="P6" t="s">
        <v>77</v>
      </c>
      <c r="Q6" t="s">
        <v>84</v>
      </c>
    </row>
    <row r="7" spans="1:18">
      <c r="A7" s="9" t="s">
        <v>5</v>
      </c>
      <c r="C7" t="s">
        <v>6</v>
      </c>
      <c r="E7" t="s">
        <v>20</v>
      </c>
      <c r="G7" s="14" t="s">
        <v>23</v>
      </c>
      <c r="I7" t="s">
        <v>42</v>
      </c>
      <c r="K7" t="s">
        <v>148</v>
      </c>
      <c r="M7" t="s">
        <v>63</v>
      </c>
      <c r="N7" t="s">
        <v>140</v>
      </c>
      <c r="P7" t="s">
        <v>78</v>
      </c>
      <c r="Q7" t="s">
        <v>146</v>
      </c>
    </row>
    <row r="8" spans="1:18">
      <c r="A8" s="9" t="s">
        <v>7</v>
      </c>
      <c r="C8" t="s">
        <v>8</v>
      </c>
      <c r="E8" t="s">
        <v>22</v>
      </c>
      <c r="G8" s="14" t="s">
        <v>21</v>
      </c>
      <c r="I8" t="s">
        <v>37</v>
      </c>
      <c r="K8" t="s">
        <v>43</v>
      </c>
      <c r="M8" t="s">
        <v>61</v>
      </c>
      <c r="N8" t="s">
        <v>141</v>
      </c>
      <c r="P8" t="s">
        <v>79</v>
      </c>
      <c r="Q8" t="s">
        <v>85</v>
      </c>
    </row>
    <row r="9" spans="1:18">
      <c r="A9" s="9" t="s">
        <v>9</v>
      </c>
      <c r="C9" t="s">
        <v>10</v>
      </c>
      <c r="E9" t="s">
        <v>24</v>
      </c>
      <c r="G9" s="14" t="s">
        <v>25</v>
      </c>
      <c r="I9" t="s">
        <v>38</v>
      </c>
      <c r="K9" t="s">
        <v>44</v>
      </c>
      <c r="M9" t="s">
        <v>62</v>
      </c>
      <c r="N9" t="s">
        <v>142</v>
      </c>
      <c r="P9" t="s">
        <v>80</v>
      </c>
      <c r="Q9" t="s">
        <v>86</v>
      </c>
    </row>
    <row r="10" spans="1:18">
      <c r="A10" s="9" t="s">
        <v>26</v>
      </c>
      <c r="C10" t="s">
        <v>12</v>
      </c>
      <c r="E10" t="s">
        <v>27</v>
      </c>
      <c r="G10" s="14" t="s">
        <v>28</v>
      </c>
      <c r="I10" t="s">
        <v>39</v>
      </c>
      <c r="K10" t="s">
        <v>45</v>
      </c>
      <c r="M10" t="s">
        <v>64</v>
      </c>
      <c r="N10" t="s">
        <v>143</v>
      </c>
      <c r="P10" t="s">
        <v>81</v>
      </c>
      <c r="Q10" t="s">
        <v>87</v>
      </c>
    </row>
    <row r="12" spans="1:18">
      <c r="A12" s="18" t="s">
        <v>124</v>
      </c>
      <c r="B12" s="19"/>
      <c r="C12" s="20" t="str">
        <f>I12</f>
        <v>mësoj</v>
      </c>
      <c r="D12" s="21"/>
      <c r="I12" s="1" t="s">
        <v>46</v>
      </c>
      <c r="J12" s="1" t="s">
        <v>47</v>
      </c>
      <c r="M12" s="1" t="s">
        <v>67</v>
      </c>
      <c r="N12" s="1" t="s">
        <v>68</v>
      </c>
      <c r="P12" s="1" t="s">
        <v>88</v>
      </c>
      <c r="Q12" s="1" t="s">
        <v>89</v>
      </c>
    </row>
    <row r="13" spans="1:18">
      <c r="A13" s="9"/>
      <c r="D13" s="14"/>
      <c r="I13" t="s">
        <v>48</v>
      </c>
      <c r="K13" t="s">
        <v>125</v>
      </c>
      <c r="M13" t="s">
        <v>69</v>
      </c>
      <c r="N13" t="s">
        <v>137</v>
      </c>
      <c r="P13" t="s">
        <v>90</v>
      </c>
      <c r="Q13" t="s">
        <v>91</v>
      </c>
    </row>
    <row r="14" spans="1:18">
      <c r="A14" s="9" t="s">
        <v>130</v>
      </c>
      <c r="B14" t="str">
        <f>IF($C$12&gt;0,E14&amp;" "&amp;MID($C$12,1,(LEN($C$12)-1))&amp;D14,"")</f>
        <v>unë mësoj</v>
      </c>
      <c r="D14" s="15" t="s">
        <v>122</v>
      </c>
      <c r="E14" s="5" t="s">
        <v>14</v>
      </c>
      <c r="I14" t="s">
        <v>49</v>
      </c>
      <c r="K14" t="s">
        <v>126</v>
      </c>
      <c r="M14" t="s">
        <v>70</v>
      </c>
      <c r="N14" t="s">
        <v>138</v>
      </c>
      <c r="P14" t="s">
        <v>92</v>
      </c>
      <c r="Q14" t="s">
        <v>93</v>
      </c>
    </row>
    <row r="15" spans="1:18">
      <c r="A15" s="9" t="s">
        <v>131</v>
      </c>
      <c r="B15" t="str">
        <f t="shared" ref="B15:B19" si="0">IF($C$12&gt;0,E15&amp;" "&amp;MID($C$12,1,(LEN($C$12)-1))&amp;D15,"")</f>
        <v>ti mëson</v>
      </c>
      <c r="D15" s="15" t="s">
        <v>123</v>
      </c>
      <c r="E15" s="5" t="s">
        <v>56</v>
      </c>
      <c r="I15" t="s">
        <v>50</v>
      </c>
      <c r="K15" t="s">
        <v>149</v>
      </c>
      <c r="M15" t="s">
        <v>71</v>
      </c>
      <c r="N15" t="s">
        <v>139</v>
      </c>
      <c r="P15" t="s">
        <v>94</v>
      </c>
      <c r="Q15" t="s">
        <v>145</v>
      </c>
    </row>
    <row r="16" spans="1:18">
      <c r="A16" s="9" t="s">
        <v>134</v>
      </c>
      <c r="B16" t="str">
        <f t="shared" si="0"/>
        <v>ai/ajo mëson</v>
      </c>
      <c r="D16" s="15" t="s">
        <v>123</v>
      </c>
      <c r="E16" s="5" t="s">
        <v>19</v>
      </c>
      <c r="I16" t="s">
        <v>52</v>
      </c>
      <c r="K16" t="s">
        <v>128</v>
      </c>
      <c r="M16" t="s">
        <v>72</v>
      </c>
      <c r="N16" t="s">
        <v>144</v>
      </c>
      <c r="P16" t="s">
        <v>95</v>
      </c>
      <c r="Q16" t="s">
        <v>97</v>
      </c>
    </row>
    <row r="17" spans="1:17">
      <c r="A17" s="9" t="s">
        <v>132</v>
      </c>
      <c r="B17" t="str">
        <f t="shared" si="0"/>
        <v>ne mësojmë</v>
      </c>
      <c r="D17" s="15" t="s">
        <v>33</v>
      </c>
      <c r="E17" s="5" t="s">
        <v>57</v>
      </c>
      <c r="I17" t="s">
        <v>51</v>
      </c>
      <c r="K17" t="s">
        <v>127</v>
      </c>
      <c r="M17" t="s">
        <v>73</v>
      </c>
      <c r="N17" t="s">
        <v>142</v>
      </c>
      <c r="P17" t="s">
        <v>98</v>
      </c>
      <c r="Q17" t="s">
        <v>96</v>
      </c>
    </row>
    <row r="18" spans="1:17">
      <c r="A18" s="9" t="s">
        <v>133</v>
      </c>
      <c r="B18" t="str">
        <f t="shared" si="0"/>
        <v>ju mësoni</v>
      </c>
      <c r="D18" s="15" t="s">
        <v>34</v>
      </c>
      <c r="E18" s="5" t="s">
        <v>58</v>
      </c>
      <c r="I18" t="s">
        <v>53</v>
      </c>
      <c r="K18" t="s">
        <v>129</v>
      </c>
      <c r="M18" t="s">
        <v>74</v>
      </c>
      <c r="N18" t="s">
        <v>143</v>
      </c>
      <c r="P18" t="s">
        <v>99</v>
      </c>
      <c r="Q18" t="s">
        <v>100</v>
      </c>
    </row>
    <row r="19" spans="1:17">
      <c r="A19" s="9" t="s">
        <v>135</v>
      </c>
      <c r="B19" t="str">
        <f t="shared" si="0"/>
        <v>ata/ato mësojnë</v>
      </c>
      <c r="D19" s="15" t="s">
        <v>35</v>
      </c>
      <c r="E19" s="5" t="s">
        <v>11</v>
      </c>
    </row>
    <row r="20" spans="1:17">
      <c r="M20" s="1" t="s">
        <v>101</v>
      </c>
      <c r="N20" s="1" t="s">
        <v>102</v>
      </c>
      <c r="P20" s="1" t="s">
        <v>110</v>
      </c>
      <c r="Q20" s="1" t="s">
        <v>111</v>
      </c>
    </row>
    <row r="21" spans="1:17">
      <c r="M21" t="s">
        <v>103</v>
      </c>
      <c r="N21" t="s">
        <v>150</v>
      </c>
      <c r="P21" t="s">
        <v>109</v>
      </c>
      <c r="Q21" t="s">
        <v>117</v>
      </c>
    </row>
    <row r="22" spans="1:17">
      <c r="M22" t="s">
        <v>104</v>
      </c>
      <c r="N22" t="s">
        <v>151</v>
      </c>
      <c r="P22" t="s">
        <v>112</v>
      </c>
      <c r="Q22" t="s">
        <v>118</v>
      </c>
    </row>
    <row r="23" spans="1:17">
      <c r="M23" t="s">
        <v>105</v>
      </c>
      <c r="N23" t="s">
        <v>152</v>
      </c>
      <c r="P23" t="s">
        <v>113</v>
      </c>
      <c r="Q23" t="s">
        <v>147</v>
      </c>
    </row>
    <row r="24" spans="1:17">
      <c r="M24" t="s">
        <v>106</v>
      </c>
      <c r="N24" t="s">
        <v>153</v>
      </c>
      <c r="P24" t="s">
        <v>114</v>
      </c>
      <c r="Q24" t="s">
        <v>119</v>
      </c>
    </row>
    <row r="25" spans="1:17">
      <c r="M25" t="s">
        <v>107</v>
      </c>
      <c r="N25" t="s">
        <v>154</v>
      </c>
      <c r="P25" t="s">
        <v>115</v>
      </c>
      <c r="Q25" t="s">
        <v>120</v>
      </c>
    </row>
    <row r="26" spans="1:17">
      <c r="M26" t="s">
        <v>108</v>
      </c>
      <c r="N26" t="s">
        <v>155</v>
      </c>
      <c r="P26" t="s">
        <v>116</v>
      </c>
      <c r="Q26" t="s">
        <v>121</v>
      </c>
    </row>
  </sheetData>
  <mergeCells count="4">
    <mergeCell ref="A12:B12"/>
    <mergeCell ref="C12:D12"/>
    <mergeCell ref="I2:Q2"/>
    <mergeCell ref="I3:Q3"/>
  </mergeCells>
  <conditionalFormatting sqref="A14:D19">
    <cfRule type="expression" dxfId="1" priority="2">
      <formula>$C$12=0</formula>
    </cfRule>
  </conditionalFormatting>
  <conditionalFormatting sqref="E13:E19">
    <cfRule type="expression" dxfId="0" priority="1">
      <formula>$C$12=0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7A11-A980-4A87-BF48-723F814184D9}">
  <dimension ref="A1:S23"/>
  <sheetViews>
    <sheetView workbookViewId="0">
      <selection activeCell="D19" sqref="D19"/>
    </sheetView>
  </sheetViews>
  <sheetFormatPr defaultRowHeight="15"/>
  <cols>
    <col min="5" max="5" width="16.7109375" bestFit="1" customWidth="1"/>
  </cols>
  <sheetData>
    <row r="1" spans="1:19">
      <c r="A1" t="s">
        <v>161</v>
      </c>
    </row>
    <row r="2" spans="1:19" s="1" customFormat="1">
      <c r="A2" s="1" t="s">
        <v>156</v>
      </c>
      <c r="C2" s="29" t="s">
        <v>211</v>
      </c>
      <c r="G2" s="29" t="s">
        <v>211</v>
      </c>
      <c r="J2" s="29" t="s">
        <v>211</v>
      </c>
      <c r="P2" s="29" t="s">
        <v>211</v>
      </c>
    </row>
    <row r="3" spans="1:19" s="27" customFormat="1">
      <c r="A3" s="27" t="s">
        <v>160</v>
      </c>
      <c r="E3" s="27" t="s">
        <v>159</v>
      </c>
      <c r="J3" s="27" t="s">
        <v>210</v>
      </c>
      <c r="K3" s="27" t="s">
        <v>197</v>
      </c>
      <c r="P3" s="27" t="str">
        <f>J3</f>
        <v>dit/dat/deze</v>
      </c>
      <c r="Q3" s="27" t="s">
        <v>206</v>
      </c>
    </row>
    <row r="4" spans="1:19" s="28" customFormat="1">
      <c r="A4" s="30" t="s">
        <v>157</v>
      </c>
      <c r="B4" s="30" t="s">
        <v>158</v>
      </c>
      <c r="J4" s="28" t="s">
        <v>199</v>
      </c>
      <c r="M4" s="28" t="s">
        <v>203</v>
      </c>
      <c r="P4" s="28" t="str">
        <f>J4</f>
        <v>enkelvoud</v>
      </c>
      <c r="S4" s="28" t="str">
        <f>M4</f>
        <v>meervoud</v>
      </c>
    </row>
    <row r="5" spans="1:19" s="26" customFormat="1">
      <c r="A5" s="26" t="s">
        <v>184</v>
      </c>
      <c r="E5" s="26" t="s">
        <v>162</v>
      </c>
      <c r="J5" s="26" t="s">
        <v>198</v>
      </c>
      <c r="K5" s="26" t="s">
        <v>201</v>
      </c>
      <c r="M5" s="26" t="s">
        <v>204</v>
      </c>
      <c r="N5" s="26" t="str">
        <f>K5</f>
        <v>mascelin</v>
      </c>
      <c r="P5" s="26" t="s">
        <v>210</v>
      </c>
      <c r="Q5" s="26" t="str">
        <f>K5</f>
        <v>mascelin</v>
      </c>
      <c r="R5" s="26" t="s">
        <v>208</v>
      </c>
      <c r="S5" s="26" t="str">
        <f>Q5</f>
        <v>mascelin</v>
      </c>
    </row>
    <row r="6" spans="1:19">
      <c r="A6" t="s">
        <v>185</v>
      </c>
      <c r="B6" t="s">
        <v>165</v>
      </c>
      <c r="C6" t="s">
        <v>192</v>
      </c>
      <c r="E6" t="s">
        <v>163</v>
      </c>
      <c r="F6" t="s">
        <v>165</v>
      </c>
      <c r="G6" t="s">
        <v>177</v>
      </c>
      <c r="J6" t="s">
        <v>200</v>
      </c>
      <c r="K6" t="s">
        <v>202</v>
      </c>
      <c r="M6" t="s">
        <v>205</v>
      </c>
      <c r="N6" t="str">
        <f>K6</f>
        <v>feminin</v>
      </c>
      <c r="P6" t="s">
        <v>207</v>
      </c>
      <c r="Q6" t="str">
        <f>K6</f>
        <v>feminin</v>
      </c>
      <c r="R6" t="s">
        <v>209</v>
      </c>
      <c r="S6" s="26" t="str">
        <f>Q6</f>
        <v>feminin</v>
      </c>
    </row>
    <row r="7" spans="1:19">
      <c r="A7" t="s">
        <v>186</v>
      </c>
      <c r="B7" t="s">
        <v>166</v>
      </c>
      <c r="C7" t="s">
        <v>193</v>
      </c>
      <c r="E7" t="s">
        <v>164</v>
      </c>
      <c r="F7" t="s">
        <v>166</v>
      </c>
      <c r="G7" t="s">
        <v>178</v>
      </c>
    </row>
    <row r="8" spans="1:19">
      <c r="A8" t="s">
        <v>187</v>
      </c>
      <c r="B8" t="s">
        <v>167</v>
      </c>
      <c r="C8" t="s">
        <v>194</v>
      </c>
      <c r="E8" t="s">
        <v>172</v>
      </c>
      <c r="F8" t="s">
        <v>167</v>
      </c>
      <c r="G8" t="s">
        <v>181</v>
      </c>
    </row>
    <row r="9" spans="1:19">
      <c r="A9" t="s">
        <v>188</v>
      </c>
      <c r="B9" t="s">
        <v>168</v>
      </c>
      <c r="C9" t="s">
        <v>195</v>
      </c>
      <c r="E9" t="s">
        <v>173</v>
      </c>
      <c r="F9" t="s">
        <v>168</v>
      </c>
      <c r="G9" t="s">
        <v>182</v>
      </c>
    </row>
    <row r="10" spans="1:19">
      <c r="A10" t="s">
        <v>189</v>
      </c>
      <c r="B10" t="s">
        <v>169</v>
      </c>
      <c r="C10" t="s">
        <v>179</v>
      </c>
      <c r="E10" t="s">
        <v>174</v>
      </c>
      <c r="F10" t="s">
        <v>169</v>
      </c>
      <c r="G10" t="s">
        <v>179</v>
      </c>
    </row>
    <row r="11" spans="1:19">
      <c r="A11" t="s">
        <v>190</v>
      </c>
      <c r="B11" t="s">
        <v>170</v>
      </c>
      <c r="C11" t="s">
        <v>180</v>
      </c>
      <c r="E11" t="s">
        <v>175</v>
      </c>
      <c r="F11" t="s">
        <v>170</v>
      </c>
      <c r="G11" t="s">
        <v>180</v>
      </c>
    </row>
    <row r="12" spans="1:19">
      <c r="A12" t="s">
        <v>191</v>
      </c>
      <c r="B12" t="s">
        <v>171</v>
      </c>
      <c r="C12" t="s">
        <v>196</v>
      </c>
      <c r="E12" t="s">
        <v>176</v>
      </c>
      <c r="F12" t="s">
        <v>171</v>
      </c>
      <c r="G12" t="s">
        <v>183</v>
      </c>
    </row>
    <row r="16" spans="1:19">
      <c r="A16" s="44" t="s">
        <v>265</v>
      </c>
    </row>
    <row r="17" spans="1:8">
      <c r="A17" s="1" t="s">
        <v>244</v>
      </c>
    </row>
    <row r="18" spans="1:8">
      <c r="A18" t="str">
        <f>A3</f>
        <v>i of u is masculin</v>
      </c>
      <c r="E18" s="9" t="str">
        <f>E3</f>
        <v>a en ja is feminin</v>
      </c>
    </row>
    <row r="19" spans="1:8">
      <c r="B19" s="26" t="s">
        <v>254</v>
      </c>
      <c r="E19" s="9"/>
      <c r="F19" s="26" t="s">
        <v>254</v>
      </c>
    </row>
    <row r="20" spans="1:8">
      <c r="A20" t="s">
        <v>245</v>
      </c>
      <c r="B20" t="s">
        <v>246</v>
      </c>
      <c r="C20" t="s">
        <v>255</v>
      </c>
      <c r="E20" s="9" t="s">
        <v>250</v>
      </c>
      <c r="F20" t="s">
        <v>251</v>
      </c>
      <c r="G20" t="s">
        <v>249</v>
      </c>
      <c r="H20" t="s">
        <v>270</v>
      </c>
    </row>
    <row r="21" spans="1:8">
      <c r="A21" t="s">
        <v>247</v>
      </c>
      <c r="B21" t="s">
        <v>248</v>
      </c>
      <c r="C21" t="s">
        <v>256</v>
      </c>
      <c r="E21" s="9" t="s">
        <v>252</v>
      </c>
      <c r="F21" t="s">
        <v>253</v>
      </c>
      <c r="G21" t="s">
        <v>256</v>
      </c>
      <c r="H21" t="s">
        <v>269</v>
      </c>
    </row>
    <row r="22" spans="1:8">
      <c r="A22" s="44" t="s">
        <v>266</v>
      </c>
      <c r="B22" s="44" t="s">
        <v>261</v>
      </c>
      <c r="C22" s="44" t="s">
        <v>260</v>
      </c>
      <c r="E22" s="6" t="s">
        <v>258</v>
      </c>
      <c r="F22" s="44" t="s">
        <v>259</v>
      </c>
      <c r="G22" s="44" t="s">
        <v>258</v>
      </c>
      <c r="H22" t="s">
        <v>270</v>
      </c>
    </row>
    <row r="23" spans="1:8">
      <c r="A23" s="44" t="s">
        <v>267</v>
      </c>
      <c r="B23" s="44" t="s">
        <v>262</v>
      </c>
      <c r="C23" s="44" t="s">
        <v>263</v>
      </c>
      <c r="E23" s="6" t="s">
        <v>268</v>
      </c>
      <c r="F23" s="44" t="s">
        <v>264</v>
      </c>
      <c r="G23" s="44" t="s">
        <v>257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0ABE-F00D-40F0-9D16-B45DA725C1CD}">
  <dimension ref="A1:AA102"/>
  <sheetViews>
    <sheetView tabSelected="1" topLeftCell="B1" workbookViewId="0">
      <selection activeCell="H4" sqref="H4"/>
    </sheetView>
  </sheetViews>
  <sheetFormatPr defaultRowHeight="15"/>
  <cols>
    <col min="1" max="1" width="66.5703125" style="1" bestFit="1" customWidth="1"/>
    <col min="2" max="2" width="32.140625" bestFit="1" customWidth="1"/>
    <col min="3" max="3" width="16.140625" style="33" bestFit="1" customWidth="1"/>
    <col min="7" max="7" width="16.5703125" bestFit="1" customWidth="1"/>
    <col min="8" max="8" width="16.140625" bestFit="1" customWidth="1"/>
    <col min="9" max="9" width="27" bestFit="1" customWidth="1"/>
    <col min="10" max="10" width="14.7109375" customWidth="1"/>
    <col min="11" max="11" width="16.140625" bestFit="1" customWidth="1"/>
    <col min="12" max="12" width="16.140625" customWidth="1"/>
    <col min="13" max="13" width="15.140625" bestFit="1" customWidth="1"/>
    <col min="14" max="14" width="15.140625" customWidth="1"/>
    <col min="15" max="15" width="14.140625" bestFit="1" customWidth="1"/>
    <col min="16" max="16" width="15.140625" customWidth="1"/>
    <col min="17" max="17" width="14.140625" bestFit="1" customWidth="1"/>
    <col min="18" max="18" width="15.140625" customWidth="1"/>
    <col min="19" max="19" width="14.140625" bestFit="1" customWidth="1"/>
    <col min="20" max="20" width="15.140625" customWidth="1"/>
    <col min="21" max="21" width="14.140625" bestFit="1" customWidth="1"/>
    <col min="22" max="22" width="15.140625" customWidth="1"/>
    <col min="23" max="23" width="14.140625" bestFit="1" customWidth="1"/>
    <col min="24" max="24" width="15.140625" customWidth="1"/>
    <col min="25" max="25" width="14.140625" bestFit="1" customWidth="1"/>
    <col min="26" max="26" width="15.140625" customWidth="1"/>
    <col min="27" max="27" width="14.140625" bestFit="1" customWidth="1"/>
  </cols>
  <sheetData>
    <row r="1" spans="1:27" s="1" customFormat="1">
      <c r="A1" s="1" t="s">
        <v>212</v>
      </c>
      <c r="C1" s="33" t="s">
        <v>161</v>
      </c>
      <c r="M1" s="52"/>
      <c r="N1" s="46"/>
      <c r="P1" s="46"/>
      <c r="R1" s="46"/>
      <c r="T1" s="46"/>
      <c r="V1" s="46"/>
      <c r="X1" s="46"/>
      <c r="Z1" s="46"/>
    </row>
    <row r="2" spans="1:27" s="36" customFormat="1">
      <c r="A2" s="35" t="s">
        <v>157</v>
      </c>
      <c r="C2" s="38" t="s">
        <v>158</v>
      </c>
      <c r="J2" s="28">
        <v>9</v>
      </c>
      <c r="K2" s="28" t="s">
        <v>271</v>
      </c>
      <c r="L2" s="28">
        <f>J2-1</f>
        <v>8</v>
      </c>
      <c r="M2" s="26" t="s">
        <v>272</v>
      </c>
      <c r="N2" s="28">
        <f>L2-1</f>
        <v>7</v>
      </c>
      <c r="O2" s="28" t="str">
        <f>M2</f>
        <v>djhetëmilionë</v>
      </c>
      <c r="P2" s="28">
        <f>N2-1</f>
        <v>6</v>
      </c>
      <c r="Q2" s="28" t="str">
        <f>O2</f>
        <v>djhetëmilionë</v>
      </c>
      <c r="R2" s="28">
        <f>P2-1</f>
        <v>5</v>
      </c>
      <c r="S2" s="28" t="str">
        <f>Q2</f>
        <v>djhetëmilionë</v>
      </c>
      <c r="T2" s="28">
        <f>R2-1</f>
        <v>4</v>
      </c>
      <c r="U2" s="28" t="str">
        <f>S2</f>
        <v>djhetëmilionë</v>
      </c>
      <c r="V2" s="28">
        <f>T2-1</f>
        <v>3</v>
      </c>
      <c r="W2" s="28" t="str">
        <f>U2</f>
        <v>djhetëmilionë</v>
      </c>
      <c r="X2" s="28">
        <f>V2-1</f>
        <v>2</v>
      </c>
      <c r="Y2" s="28" t="str">
        <f>W2</f>
        <v>djhetëmilionë</v>
      </c>
      <c r="Z2" s="28">
        <f>X2-1</f>
        <v>1</v>
      </c>
      <c r="AA2" s="28" t="str">
        <f>Y2</f>
        <v>djhetëmilionë</v>
      </c>
    </row>
    <row r="3" spans="1:27">
      <c r="A3" s="1" t="s">
        <v>213</v>
      </c>
      <c r="C3" s="31">
        <v>1</v>
      </c>
      <c r="G3" s="55" t="s">
        <v>243</v>
      </c>
      <c r="H3" s="55"/>
      <c r="I3" s="55"/>
      <c r="J3" s="49">
        <f>C99</f>
        <v>100000000</v>
      </c>
      <c r="K3" s="49"/>
      <c r="L3" s="48">
        <f>J3/10</f>
        <v>10000000</v>
      </c>
      <c r="M3" s="48"/>
      <c r="N3" s="53"/>
      <c r="O3" s="41">
        <f>L3/10</f>
        <v>1000000</v>
      </c>
      <c r="P3" s="53"/>
      <c r="Q3" s="41">
        <f>O3/10</f>
        <v>100000</v>
      </c>
      <c r="R3" s="53"/>
      <c r="S3" s="41">
        <f>Q3/10</f>
        <v>10000</v>
      </c>
      <c r="T3" s="53"/>
      <c r="U3" s="41">
        <f>S3/10</f>
        <v>1000</v>
      </c>
      <c r="V3" s="53"/>
      <c r="W3" s="41">
        <f>U3/10</f>
        <v>100</v>
      </c>
      <c r="X3" s="53"/>
      <c r="Y3" s="41">
        <f>W3/10</f>
        <v>10</v>
      </c>
      <c r="Z3" s="53"/>
      <c r="AA3" s="41">
        <f>Y3/10</f>
        <v>1</v>
      </c>
    </row>
    <row r="4" spans="1:27">
      <c r="A4" s="1" t="s">
        <v>214</v>
      </c>
      <c r="C4" s="31">
        <v>2</v>
      </c>
      <c r="G4" s="35" t="s">
        <v>274</v>
      </c>
      <c r="H4" s="37">
        <v>111111111</v>
      </c>
      <c r="I4" s="42" t="str">
        <f>J4&amp;K4&amp;IF(M4&gt;0," e ","")&amp;L4&amp;M4&amp;IF(O4&gt;0," e ","")</f>
        <v>njëqindmilionë e test 1test 2</v>
      </c>
      <c r="J4" s="45" t="str">
        <f>IF(AND(LEN(H4)=J2,H4&gt;=J3),INDEX(A2:C100,MATCH(ABS(MID(H4,LEN(H4),1)),C2:C100,0),1),"")</f>
        <v>një</v>
      </c>
      <c r="K4" t="str">
        <f>IF(J4&lt;&gt;"",IF(ROUNDDOWN(H4/100000000,0)=ROUNDDOWN(C99/100000000,0),K2,0),"")</f>
        <v>qindmilionë</v>
      </c>
      <c r="L4" s="45" t="s">
        <v>276</v>
      </c>
      <c r="M4" t="s">
        <v>277</v>
      </c>
      <c r="O4" s="47"/>
      <c r="Q4" s="47"/>
      <c r="S4" s="47"/>
      <c r="U4" s="47"/>
      <c r="W4" s="47"/>
      <c r="Y4" s="47"/>
      <c r="AA4" s="47"/>
    </row>
    <row r="5" spans="1:27">
      <c r="A5" s="1" t="s">
        <v>215</v>
      </c>
      <c r="C5" s="31">
        <v>3</v>
      </c>
      <c r="G5" s="35" t="s">
        <v>275</v>
      </c>
      <c r="H5" s="43" t="str">
        <f>I4</f>
        <v>njëqindmilionë e test 1test 2</v>
      </c>
      <c r="I5" s="54"/>
      <c r="J5" s="50"/>
      <c r="K5" s="51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>
      <c r="A6" s="1" t="s">
        <v>216</v>
      </c>
      <c r="C6" s="31">
        <v>4</v>
      </c>
    </row>
    <row r="7" spans="1:27">
      <c r="A7" s="1" t="s">
        <v>217</v>
      </c>
      <c r="C7" s="31">
        <v>5</v>
      </c>
    </row>
    <row r="8" spans="1:27">
      <c r="A8" s="1" t="s">
        <v>218</v>
      </c>
      <c r="C8" s="31">
        <v>6</v>
      </c>
      <c r="K8" s="34"/>
      <c r="L8" s="34"/>
      <c r="M8" s="34"/>
      <c r="N8" s="34"/>
      <c r="P8" s="34"/>
      <c r="R8" s="34"/>
      <c r="T8" s="34"/>
      <c r="V8" s="34"/>
      <c r="X8" s="34"/>
      <c r="Z8" s="34"/>
    </row>
    <row r="9" spans="1:27">
      <c r="A9" s="1" t="s">
        <v>219</v>
      </c>
      <c r="C9" s="31">
        <v>7</v>
      </c>
    </row>
    <row r="10" spans="1:27">
      <c r="A10" s="1" t="s">
        <v>220</v>
      </c>
      <c r="C10" s="31">
        <v>8</v>
      </c>
      <c r="J10" t="s">
        <v>273</v>
      </c>
    </row>
    <row r="11" spans="1:27">
      <c r="A11" s="1" t="s">
        <v>221</v>
      </c>
      <c r="C11" s="31">
        <v>9</v>
      </c>
      <c r="J11">
        <v>11</v>
      </c>
    </row>
    <row r="12" spans="1:27">
      <c r="A12" s="1" t="s">
        <v>222</v>
      </c>
      <c r="C12" s="31">
        <v>10</v>
      </c>
      <c r="J12">
        <v>40</v>
      </c>
    </row>
    <row r="13" spans="1:27">
      <c r="A13" s="1" t="s">
        <v>223</v>
      </c>
      <c r="B13" t="s">
        <v>224</v>
      </c>
      <c r="C13" s="31">
        <v>11</v>
      </c>
      <c r="J13">
        <v>20</v>
      </c>
    </row>
    <row r="14" spans="1:27">
      <c r="A14" s="1" t="s">
        <v>225</v>
      </c>
      <c r="B14" t="s">
        <v>226</v>
      </c>
      <c r="C14" s="31">
        <v>12</v>
      </c>
    </row>
    <row r="15" spans="1:27">
      <c r="A15" s="1" t="str">
        <f>A5&amp;"mbëdhjetë"</f>
        <v>trembëdhjetë</v>
      </c>
      <c r="B15" t="str">
        <f>A5&amp;" - mbë - dhjetë "</f>
        <v xml:space="preserve">tre - mbë - dhjetë </v>
      </c>
      <c r="C15" s="31">
        <v>13</v>
      </c>
    </row>
    <row r="16" spans="1:27">
      <c r="A16" s="1" t="str">
        <f t="shared" ref="A16:A21" si="0">A6&amp;"mbëdhjetë"</f>
        <v>katërmbëdhjetë</v>
      </c>
      <c r="B16" t="str">
        <f t="shared" ref="B16:B21" si="1">A6&amp;" - mbë - dhjetë "</f>
        <v xml:space="preserve">katër - mbë - dhjetë </v>
      </c>
      <c r="C16" s="31">
        <v>14</v>
      </c>
    </row>
    <row r="17" spans="1:3">
      <c r="A17" s="1" t="str">
        <f t="shared" si="0"/>
        <v>pesëmbëdhjetë</v>
      </c>
      <c r="B17" t="str">
        <f t="shared" si="1"/>
        <v xml:space="preserve">pesë - mbë - dhjetë </v>
      </c>
      <c r="C17" s="31">
        <v>15</v>
      </c>
    </row>
    <row r="18" spans="1:3">
      <c r="A18" s="1" t="str">
        <f t="shared" si="0"/>
        <v>gjasthëmbëdhjetë</v>
      </c>
      <c r="B18" t="str">
        <f t="shared" si="1"/>
        <v xml:space="preserve">gjasthë - mbë - dhjetë </v>
      </c>
      <c r="C18" s="31">
        <v>16</v>
      </c>
    </row>
    <row r="19" spans="1:3">
      <c r="A19" s="1" t="str">
        <f t="shared" si="0"/>
        <v>shtatëmbëdhjetë</v>
      </c>
      <c r="B19" t="str">
        <f t="shared" si="1"/>
        <v xml:space="preserve">shtatë - mbë - dhjetë </v>
      </c>
      <c r="C19" s="31">
        <v>17</v>
      </c>
    </row>
    <row r="20" spans="1:3">
      <c r="A20" s="1" t="str">
        <f t="shared" si="0"/>
        <v>tetëmbëdhjetë</v>
      </c>
      <c r="B20" t="str">
        <f t="shared" si="1"/>
        <v xml:space="preserve">tetë - mbë - dhjetë </v>
      </c>
      <c r="C20" s="31">
        <v>18</v>
      </c>
    </row>
    <row r="21" spans="1:3">
      <c r="A21" s="1" t="str">
        <f t="shared" si="0"/>
        <v>nëntëmbëdhjetë</v>
      </c>
      <c r="B21" t="str">
        <f t="shared" si="1"/>
        <v xml:space="preserve">nëntë - mbë - dhjetë </v>
      </c>
      <c r="C21" s="31">
        <v>19</v>
      </c>
    </row>
    <row r="22" spans="1:3">
      <c r="A22" s="1" t="s">
        <v>227</v>
      </c>
      <c r="B22" t="s">
        <v>230</v>
      </c>
      <c r="C22" s="31">
        <v>20</v>
      </c>
    </row>
    <row r="23" spans="1:3">
      <c r="A23" s="1" t="str">
        <f>"njëzet e "&amp;A3</f>
        <v>njëzet e një</v>
      </c>
      <c r="C23" s="31">
        <v>21</v>
      </c>
    </row>
    <row r="24" spans="1:3">
      <c r="A24" s="1" t="str">
        <f t="shared" ref="A24:A30" si="2">"njëzet e "&amp;A4</f>
        <v>njëzet e dy</v>
      </c>
      <c r="C24" s="31">
        <v>22</v>
      </c>
    </row>
    <row r="25" spans="1:3">
      <c r="A25" s="1" t="str">
        <f t="shared" si="2"/>
        <v>njëzet e tre</v>
      </c>
      <c r="C25" s="31">
        <v>23</v>
      </c>
    </row>
    <row r="26" spans="1:3">
      <c r="A26" s="1" t="str">
        <f t="shared" si="2"/>
        <v>njëzet e katër</v>
      </c>
      <c r="C26" s="31">
        <v>24</v>
      </c>
    </row>
    <row r="27" spans="1:3">
      <c r="A27" s="1" t="str">
        <f t="shared" si="2"/>
        <v>njëzet e pesë</v>
      </c>
      <c r="C27" s="31">
        <v>25</v>
      </c>
    </row>
    <row r="28" spans="1:3">
      <c r="A28" s="1" t="str">
        <f t="shared" si="2"/>
        <v>njëzet e gjasthë</v>
      </c>
      <c r="C28" s="31">
        <v>26</v>
      </c>
    </row>
    <row r="29" spans="1:3">
      <c r="A29" s="1" t="str">
        <f t="shared" si="2"/>
        <v>njëzet e shtatë</v>
      </c>
      <c r="C29" s="31">
        <v>27</v>
      </c>
    </row>
    <row r="30" spans="1:3">
      <c r="A30" s="1" t="str">
        <f t="shared" si="2"/>
        <v>njëzet e tetë</v>
      </c>
      <c r="C30" s="31">
        <v>28</v>
      </c>
    </row>
    <row r="31" spans="1:3">
      <c r="A31" s="1" t="str">
        <f>"njëzet e "&amp;A11</f>
        <v>njëzet e nëntë</v>
      </c>
      <c r="C31" s="31">
        <v>29</v>
      </c>
    </row>
    <row r="32" spans="1:3">
      <c r="A32" s="1" t="str">
        <f>A5&amp;"dhjetë"</f>
        <v>tredhjetë</v>
      </c>
      <c r="C32" s="31">
        <v>30</v>
      </c>
    </row>
    <row r="33" spans="1:3">
      <c r="A33" s="1" t="s">
        <v>228</v>
      </c>
      <c r="B33" t="s">
        <v>229</v>
      </c>
      <c r="C33" s="31">
        <f>C32+10</f>
        <v>40</v>
      </c>
    </row>
    <row r="34" spans="1:3">
      <c r="A34" s="1" t="str">
        <f>A7&amp;"dhjetë"</f>
        <v>pesëdhjetë</v>
      </c>
      <c r="C34" s="31">
        <f t="shared" ref="C34:C39" si="3">C33+10</f>
        <v>50</v>
      </c>
    </row>
    <row r="35" spans="1:3">
      <c r="A35" s="1" t="str">
        <f t="shared" ref="A35:A38" si="4">A8&amp;"dhjetë"</f>
        <v>gjasthëdhjetë</v>
      </c>
      <c r="C35" s="31">
        <f t="shared" si="3"/>
        <v>60</v>
      </c>
    </row>
    <row r="36" spans="1:3">
      <c r="A36" s="1" t="str">
        <f t="shared" si="4"/>
        <v>shtatëdhjetë</v>
      </c>
      <c r="C36" s="31">
        <f t="shared" si="3"/>
        <v>70</v>
      </c>
    </row>
    <row r="37" spans="1:3">
      <c r="A37" s="1" t="str">
        <f t="shared" si="4"/>
        <v>tetëdhjetë</v>
      </c>
      <c r="C37" s="31">
        <f t="shared" si="3"/>
        <v>80</v>
      </c>
    </row>
    <row r="38" spans="1:3">
      <c r="A38" s="1" t="str">
        <f t="shared" si="4"/>
        <v>nëntëdhjetë</v>
      </c>
      <c r="C38" s="31">
        <f>C37+10</f>
        <v>90</v>
      </c>
    </row>
    <row r="39" spans="1:3">
      <c r="A39" s="1" t="str">
        <f>A3&amp;"qind"</f>
        <v>njëqind</v>
      </c>
      <c r="C39" s="31">
        <f t="shared" si="3"/>
        <v>100</v>
      </c>
    </row>
    <row r="40" spans="1:3">
      <c r="A40" s="39" t="s">
        <v>231</v>
      </c>
      <c r="B40" s="26" t="s">
        <v>232</v>
      </c>
      <c r="C40" s="32">
        <v>111</v>
      </c>
    </row>
    <row r="41" spans="1:3">
      <c r="A41" s="1" t="str">
        <f>A4&amp;"qind"</f>
        <v>dyqind</v>
      </c>
      <c r="C41" s="31">
        <f>C39+100</f>
        <v>200</v>
      </c>
    </row>
    <row r="42" spans="1:3">
      <c r="A42" s="1" t="str">
        <f t="shared" ref="A42:A48" si="5">A5&amp;"qind"</f>
        <v>treqind</v>
      </c>
      <c r="C42" s="31">
        <f>C41+100</f>
        <v>300</v>
      </c>
    </row>
    <row r="43" spans="1:3">
      <c r="A43" s="1" t="str">
        <f t="shared" si="5"/>
        <v>katërqind</v>
      </c>
      <c r="C43" s="31">
        <f t="shared" ref="C43:C49" si="6">C42+100</f>
        <v>400</v>
      </c>
    </row>
    <row r="44" spans="1:3">
      <c r="A44" s="1" t="str">
        <f t="shared" si="5"/>
        <v>pesëqind</v>
      </c>
      <c r="C44" s="31">
        <f t="shared" si="6"/>
        <v>500</v>
      </c>
    </row>
    <row r="45" spans="1:3">
      <c r="A45" s="1" t="str">
        <f t="shared" si="5"/>
        <v>gjasthëqind</v>
      </c>
      <c r="C45" s="31">
        <f t="shared" si="6"/>
        <v>600</v>
      </c>
    </row>
    <row r="46" spans="1:3">
      <c r="A46" s="1" t="str">
        <f t="shared" si="5"/>
        <v>shtatëqind</v>
      </c>
      <c r="C46" s="31">
        <f t="shared" si="6"/>
        <v>700</v>
      </c>
    </row>
    <row r="47" spans="1:3">
      <c r="A47" s="1" t="str">
        <f t="shared" si="5"/>
        <v>tetëqind</v>
      </c>
      <c r="C47" s="31">
        <f t="shared" si="6"/>
        <v>800</v>
      </c>
    </row>
    <row r="48" spans="1:3">
      <c r="A48" s="1" t="str">
        <f t="shared" si="5"/>
        <v>nëntëqind</v>
      </c>
      <c r="C48" s="31">
        <f t="shared" si="6"/>
        <v>900</v>
      </c>
    </row>
    <row r="49" spans="1:3">
      <c r="A49" s="1" t="s">
        <v>233</v>
      </c>
      <c r="C49" s="31">
        <f t="shared" si="6"/>
        <v>1000</v>
      </c>
    </row>
    <row r="50" spans="1:3">
      <c r="A50" s="39" t="s">
        <v>234</v>
      </c>
      <c r="B50" s="26" t="s">
        <v>236</v>
      </c>
      <c r="C50" s="32">
        <f>C49+C40</f>
        <v>1111</v>
      </c>
    </row>
    <row r="51" spans="1:3">
      <c r="A51" s="1" t="str">
        <f>A4&amp;" mijë"</f>
        <v>dy mijë</v>
      </c>
      <c r="C51" s="31">
        <f>C49+1000</f>
        <v>2000</v>
      </c>
    </row>
    <row r="52" spans="1:3">
      <c r="A52" s="1" t="str">
        <f>A5&amp;" mijë"</f>
        <v>tre mijë</v>
      </c>
      <c r="C52" s="31">
        <f>C51+1000</f>
        <v>3000</v>
      </c>
    </row>
    <row r="53" spans="1:3">
      <c r="A53" s="1" t="str">
        <f>A6&amp;" mijë"</f>
        <v>katër mijë</v>
      </c>
      <c r="C53" s="31">
        <f t="shared" ref="C53:C58" si="7">C52+1000</f>
        <v>4000</v>
      </c>
    </row>
    <row r="54" spans="1:3">
      <c r="A54" s="1" t="str">
        <f>A7&amp;" mijë"</f>
        <v>pesë mijë</v>
      </c>
      <c r="C54" s="31">
        <f t="shared" si="7"/>
        <v>5000</v>
      </c>
    </row>
    <row r="55" spans="1:3">
      <c r="A55" s="1" t="str">
        <f>A8&amp;" mijë"</f>
        <v>gjasthë mijë</v>
      </c>
      <c r="C55" s="31">
        <f t="shared" si="7"/>
        <v>6000</v>
      </c>
    </row>
    <row r="56" spans="1:3">
      <c r="A56" s="1" t="str">
        <f>A9&amp;" mijë"</f>
        <v>shtatë mijë</v>
      </c>
      <c r="C56" s="31">
        <f t="shared" si="7"/>
        <v>7000</v>
      </c>
    </row>
    <row r="57" spans="1:3">
      <c r="A57" s="1" t="str">
        <f>A10&amp;" mijë"</f>
        <v>tetë mijë</v>
      </c>
      <c r="C57" s="31">
        <f t="shared" si="7"/>
        <v>8000</v>
      </c>
    </row>
    <row r="58" spans="1:3">
      <c r="A58" s="1" t="str">
        <f>A11&amp;" mijë"</f>
        <v>nëntë mijë</v>
      </c>
      <c r="C58" s="31">
        <f t="shared" si="7"/>
        <v>9000</v>
      </c>
    </row>
    <row r="59" spans="1:3">
      <c r="A59" s="29" t="str">
        <f>A12 &amp;"mijë"</f>
        <v>dhjetëmijë</v>
      </c>
      <c r="C59" s="31">
        <v>10000</v>
      </c>
    </row>
    <row r="60" spans="1:3">
      <c r="A60" s="39" t="s">
        <v>235</v>
      </c>
      <c r="B60" s="26" t="s">
        <v>237</v>
      </c>
      <c r="C60" s="32">
        <f>C59+C50</f>
        <v>11111</v>
      </c>
    </row>
    <row r="61" spans="1:3">
      <c r="A61" s="29" t="str">
        <f>A22 &amp;"mijë"</f>
        <v>njëzetmijë</v>
      </c>
      <c r="C61" s="31">
        <v>20000</v>
      </c>
    </row>
    <row r="62" spans="1:3">
      <c r="A62" s="29" t="str">
        <f>A32 &amp;"mijë"</f>
        <v>tredhjetëmijë</v>
      </c>
      <c r="C62" s="31">
        <f>C61+10000</f>
        <v>30000</v>
      </c>
    </row>
    <row r="63" spans="1:3">
      <c r="A63" s="29" t="str">
        <f>A33 &amp;"mijë"</f>
        <v>dyzetmijë</v>
      </c>
      <c r="C63" s="31">
        <f t="shared" ref="C63:C68" si="8">C62+10000</f>
        <v>40000</v>
      </c>
    </row>
    <row r="64" spans="1:3">
      <c r="A64" s="29" t="str">
        <f>A34 &amp;"mijë"</f>
        <v>pesëdhjetëmijë</v>
      </c>
      <c r="C64" s="31">
        <f t="shared" si="8"/>
        <v>50000</v>
      </c>
    </row>
    <row r="65" spans="1:3">
      <c r="A65" s="29" t="str">
        <f>A35 &amp;"mijë"</f>
        <v>gjasthëdhjetëmijë</v>
      </c>
      <c r="C65" s="31">
        <f t="shared" si="8"/>
        <v>60000</v>
      </c>
    </row>
    <row r="66" spans="1:3">
      <c r="A66" s="29" t="str">
        <f>A36 &amp;"mijë"</f>
        <v>shtatëdhjetëmijë</v>
      </c>
      <c r="C66" s="31">
        <f t="shared" si="8"/>
        <v>70000</v>
      </c>
    </row>
    <row r="67" spans="1:3">
      <c r="A67" s="29" t="str">
        <f>A37 &amp;"mijë"</f>
        <v>tetëdhjetëmijë</v>
      </c>
      <c r="C67" s="31">
        <f t="shared" si="8"/>
        <v>80000</v>
      </c>
    </row>
    <row r="68" spans="1:3">
      <c r="A68" s="29" t="str">
        <f>A38 &amp;"mijë"</f>
        <v>nëntëdhjetëmijë</v>
      </c>
      <c r="C68" s="31">
        <f t="shared" si="8"/>
        <v>90000</v>
      </c>
    </row>
    <row r="69" spans="1:3">
      <c r="A69" s="29" t="str">
        <f>A39&amp;"mijë"</f>
        <v>njëqindmijë</v>
      </c>
      <c r="C69" s="31">
        <v>100000</v>
      </c>
    </row>
    <row r="70" spans="1:3">
      <c r="A70" s="39" t="s">
        <v>239</v>
      </c>
      <c r="B70" s="26"/>
      <c r="C70" s="32">
        <v>111111</v>
      </c>
    </row>
    <row r="71" spans="1:3">
      <c r="A71" s="29" t="str">
        <f>A41&amp;"mijë"</f>
        <v>dyqindmijë</v>
      </c>
      <c r="C71" s="31">
        <f>C69+100000</f>
        <v>200000</v>
      </c>
    </row>
    <row r="72" spans="1:3">
      <c r="A72" s="29" t="str">
        <f>A42&amp;"mijë"</f>
        <v>treqindmijë</v>
      </c>
      <c r="C72" s="31">
        <f t="shared" ref="C72:C79" si="9">C71+100000</f>
        <v>300000</v>
      </c>
    </row>
    <row r="73" spans="1:3">
      <c r="A73" s="29" t="str">
        <f>A43&amp;"mijë"</f>
        <v>katërqindmijë</v>
      </c>
      <c r="C73" s="31">
        <f t="shared" si="9"/>
        <v>400000</v>
      </c>
    </row>
    <row r="74" spans="1:3">
      <c r="A74" s="29" t="str">
        <f>A44&amp;"mijë"</f>
        <v>pesëqindmijë</v>
      </c>
      <c r="C74" s="31">
        <f t="shared" si="9"/>
        <v>500000</v>
      </c>
    </row>
    <row r="75" spans="1:3">
      <c r="A75" s="29" t="str">
        <f>A45&amp;"mijë"</f>
        <v>gjasthëqindmijë</v>
      </c>
      <c r="C75" s="31">
        <f t="shared" si="9"/>
        <v>600000</v>
      </c>
    </row>
    <row r="76" spans="1:3">
      <c r="A76" s="29" t="str">
        <f>A46&amp;"mijë"</f>
        <v>shtatëqindmijë</v>
      </c>
      <c r="C76" s="31">
        <f t="shared" si="9"/>
        <v>700000</v>
      </c>
    </row>
    <row r="77" spans="1:3">
      <c r="A77" s="29" t="str">
        <f>A47&amp;"mijë"</f>
        <v>tetëqindmijë</v>
      </c>
      <c r="C77" s="31">
        <f t="shared" si="9"/>
        <v>800000</v>
      </c>
    </row>
    <row r="78" spans="1:3">
      <c r="A78" s="29" t="str">
        <f>A48&amp;"mijë"</f>
        <v>nëntëqindmijë</v>
      </c>
      <c r="C78" s="31">
        <f t="shared" si="9"/>
        <v>900000</v>
      </c>
    </row>
    <row r="79" spans="1:3">
      <c r="A79" s="29" t="s">
        <v>238</v>
      </c>
      <c r="C79" s="31">
        <f t="shared" si="9"/>
        <v>1000000</v>
      </c>
    </row>
    <row r="80" spans="1:3">
      <c r="A80" s="39" t="s">
        <v>241</v>
      </c>
      <c r="B80" s="26"/>
      <c r="C80" s="32">
        <v>1111111</v>
      </c>
    </row>
    <row r="81" spans="1:3">
      <c r="A81" s="29" t="str">
        <f>A4&amp;"milion"</f>
        <v>dymilion</v>
      </c>
      <c r="C81" s="31">
        <f>C79+1000000</f>
        <v>2000000</v>
      </c>
    </row>
    <row r="82" spans="1:3">
      <c r="A82" s="29" t="str">
        <f>A5&amp;"milion"</f>
        <v>tremilion</v>
      </c>
      <c r="C82" s="31">
        <f>C81+1000000</f>
        <v>3000000</v>
      </c>
    </row>
    <row r="83" spans="1:3">
      <c r="A83" s="29" t="str">
        <f>A6&amp;"milion"</f>
        <v>katërmilion</v>
      </c>
      <c r="C83" s="31">
        <f t="shared" ref="C83:C89" si="10">C82+1000000</f>
        <v>4000000</v>
      </c>
    </row>
    <row r="84" spans="1:3">
      <c r="A84" s="29" t="str">
        <f>A7&amp;"milion"</f>
        <v>pesëmilion</v>
      </c>
      <c r="C84" s="31">
        <f t="shared" si="10"/>
        <v>5000000</v>
      </c>
    </row>
    <row r="85" spans="1:3">
      <c r="A85" s="29" t="str">
        <f>A8&amp;"milion"</f>
        <v>gjasthëmilion</v>
      </c>
      <c r="C85" s="31">
        <f t="shared" si="10"/>
        <v>6000000</v>
      </c>
    </row>
    <row r="86" spans="1:3">
      <c r="A86" s="29" t="str">
        <f>A9&amp;"milion"</f>
        <v>shtatëmilion</v>
      </c>
      <c r="C86" s="31">
        <f t="shared" si="10"/>
        <v>7000000</v>
      </c>
    </row>
    <row r="87" spans="1:3">
      <c r="A87" s="29" t="str">
        <f>A10&amp;"milion"</f>
        <v>tetëmilion</v>
      </c>
      <c r="C87" s="31">
        <f t="shared" si="10"/>
        <v>8000000</v>
      </c>
    </row>
    <row r="88" spans="1:3">
      <c r="A88" s="29" t="str">
        <f>A11&amp;"milion"</f>
        <v>nëntëmilion</v>
      </c>
      <c r="C88" s="31">
        <f t="shared" si="10"/>
        <v>9000000</v>
      </c>
    </row>
    <row r="89" spans="1:3">
      <c r="A89" s="29" t="str">
        <f>A12 &amp;"mijë"</f>
        <v>dhjetëmijë</v>
      </c>
      <c r="C89" s="31">
        <f t="shared" si="10"/>
        <v>10000000</v>
      </c>
    </row>
    <row r="90" spans="1:3">
      <c r="A90" s="39" t="s">
        <v>240</v>
      </c>
      <c r="B90" s="26"/>
      <c r="C90" s="32">
        <v>11111111</v>
      </c>
    </row>
    <row r="91" spans="1:3">
      <c r="A91" s="29" t="str">
        <f>A22 &amp;"mijë"</f>
        <v>njëzetmijë</v>
      </c>
      <c r="C91" s="31">
        <f>C89+10000000</f>
        <v>20000000</v>
      </c>
    </row>
    <row r="92" spans="1:3">
      <c r="A92" s="29" t="str">
        <f>A32 &amp;"mijë"</f>
        <v>tredhjetëmijë</v>
      </c>
      <c r="C92" s="31">
        <f>C91+10000000</f>
        <v>30000000</v>
      </c>
    </row>
    <row r="93" spans="1:3">
      <c r="A93" s="29" t="str">
        <f>A33 &amp;"mijë"</f>
        <v>dyzetmijë</v>
      </c>
      <c r="C93" s="31">
        <f t="shared" ref="C93:C99" si="11">C92+10000000</f>
        <v>40000000</v>
      </c>
    </row>
    <row r="94" spans="1:3">
      <c r="A94" s="29" t="str">
        <f>A34 &amp;"mijë"</f>
        <v>pesëdhjetëmijë</v>
      </c>
      <c r="C94" s="31">
        <f t="shared" si="11"/>
        <v>50000000</v>
      </c>
    </row>
    <row r="95" spans="1:3">
      <c r="A95" s="29" t="str">
        <f>A35 &amp;"mijë"</f>
        <v>gjasthëdhjetëmijë</v>
      </c>
      <c r="C95" s="31">
        <f t="shared" si="11"/>
        <v>60000000</v>
      </c>
    </row>
    <row r="96" spans="1:3">
      <c r="A96" s="29" t="str">
        <f>A36 &amp;"mijë"</f>
        <v>shtatëdhjetëmijë</v>
      </c>
      <c r="C96" s="31">
        <f t="shared" si="11"/>
        <v>70000000</v>
      </c>
    </row>
    <row r="97" spans="1:3">
      <c r="A97" s="29" t="str">
        <f>A37 &amp;"mijë"</f>
        <v>tetëdhjetëmijë</v>
      </c>
      <c r="C97" s="31">
        <f>C96+10000000</f>
        <v>80000000</v>
      </c>
    </row>
    <row r="98" spans="1:3">
      <c r="A98" s="29" t="str">
        <f>A38 &amp;"mijë"</f>
        <v>nëntëdhjetëmijë</v>
      </c>
      <c r="C98" s="31">
        <f t="shared" si="11"/>
        <v>90000000</v>
      </c>
    </row>
    <row r="99" spans="1:3">
      <c r="A99" s="29" t="s">
        <v>242</v>
      </c>
      <c r="C99" s="31">
        <f t="shared" si="11"/>
        <v>100000000</v>
      </c>
    </row>
    <row r="100" spans="1:3">
      <c r="A100" s="39" t="s">
        <v>240</v>
      </c>
      <c r="B100" s="26"/>
      <c r="C100" s="32">
        <v>111111111</v>
      </c>
    </row>
    <row r="101" spans="1:3">
      <c r="A101" s="40"/>
    </row>
    <row r="102" spans="1:3">
      <c r="A102" s="40"/>
    </row>
  </sheetData>
  <mergeCells count="3">
    <mergeCell ref="J3:K3"/>
    <mergeCell ref="L3:M3"/>
    <mergeCell ref="G3: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werkwoorden</vt:lpstr>
      <vt:lpstr>zelfstandig naamwoorden</vt:lpstr>
      <vt:lpstr>getallen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maas</dc:creator>
  <cp:lastModifiedBy>matthijs van der maas</cp:lastModifiedBy>
  <dcterms:created xsi:type="dcterms:W3CDTF">2023-04-04T09:35:18Z</dcterms:created>
  <dcterms:modified xsi:type="dcterms:W3CDTF">2023-04-20T09:20:31Z</dcterms:modified>
</cp:coreProperties>
</file>