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leidingen cursusen\NOVI\samenvatingen\SCRUM\"/>
    </mc:Choice>
  </mc:AlternateContent>
  <xr:revisionPtr revIDLastSave="0" documentId="13_ncr:1_{E762D8CF-0747-4555-B14C-45466179F98B}" xr6:coauthVersionLast="47" xr6:coauthVersionMax="47" xr10:uidLastSave="{00000000-0000-0000-0000-000000000000}"/>
  <bookViews>
    <workbookView xWindow="-120" yWindow="-120" windowWidth="29040" windowHeight="15720" xr2:uid="{C046369E-23E8-422B-BB2C-E05595908B86}"/>
  </bookViews>
  <sheets>
    <sheet name="punten plan" sheetId="1" r:id="rId1"/>
    <sheet name="projec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C39" i="1" s="1"/>
  <c r="C37" i="1" s="1"/>
  <c r="Y38" i="1"/>
  <c r="B43" i="1"/>
  <c r="B42" i="1"/>
  <c r="C44" i="1"/>
  <c r="C38" i="1" s="1"/>
  <c r="B3" i="2" s="1"/>
  <c r="C3" i="2" s="1"/>
  <c r="D40" i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Z4" i="2" l="1" a="1"/>
  <c r="Z4" i="2" s="1"/>
  <c r="D39" i="1"/>
  <c r="D37" i="1" s="1"/>
  <c r="C2" i="1"/>
  <c r="D38" i="1"/>
  <c r="D2" i="1" l="1"/>
  <c r="E39" i="1"/>
  <c r="E37" i="1" s="1"/>
  <c r="E38" i="1"/>
  <c r="F39" i="1" l="1"/>
  <c r="F37" i="1" s="1"/>
  <c r="F38" i="1"/>
  <c r="E2" i="1"/>
  <c r="G39" i="1" l="1"/>
  <c r="G37" i="1" s="1"/>
  <c r="G38" i="1"/>
  <c r="F2" i="1"/>
  <c r="H39" i="1" l="1"/>
  <c r="H37" i="1" s="1"/>
  <c r="H38" i="1"/>
  <c r="G2" i="1"/>
  <c r="I39" i="1" l="1"/>
  <c r="I37" i="1" s="1"/>
  <c r="I38" i="1"/>
  <c r="H2" i="1"/>
  <c r="J39" i="1" l="1"/>
  <c r="J37" i="1" s="1"/>
  <c r="J38" i="1"/>
  <c r="I2" i="1"/>
  <c r="K39" i="1" l="1"/>
  <c r="K37" i="1" s="1"/>
  <c r="K38" i="1"/>
  <c r="J2" i="1"/>
  <c r="L39" i="1" l="1"/>
  <c r="L37" i="1" s="1"/>
  <c r="L38" i="1"/>
  <c r="K2" i="1"/>
  <c r="M39" i="1" l="1"/>
  <c r="M37" i="1" s="1"/>
  <c r="M38" i="1"/>
  <c r="L2" i="1"/>
  <c r="N39" i="1" l="1"/>
  <c r="N37" i="1" s="1"/>
  <c r="N38" i="1"/>
  <c r="M2" i="1"/>
  <c r="O39" i="1" l="1"/>
  <c r="O37" i="1" s="1"/>
  <c r="O38" i="1"/>
  <c r="N2" i="1"/>
  <c r="P39" i="1" l="1"/>
  <c r="P37" i="1" s="1"/>
  <c r="P38" i="1"/>
  <c r="O2" i="1"/>
  <c r="Q38" i="1" l="1"/>
  <c r="P2" i="1"/>
  <c r="Q39" i="1" l="1"/>
  <c r="Q37" i="1" s="1"/>
  <c r="R38" i="1"/>
  <c r="Q2" i="1" l="1"/>
  <c r="R39" i="1"/>
  <c r="S38" i="1"/>
  <c r="R2" i="1" l="1"/>
  <c r="R37" i="1"/>
  <c r="S39" i="1"/>
  <c r="T38" i="1"/>
  <c r="T39" i="1" s="1"/>
  <c r="S2" i="1" l="1"/>
  <c r="S37" i="1"/>
  <c r="T37" i="1"/>
  <c r="U38" i="1"/>
  <c r="U39" i="1" s="1"/>
  <c r="T2" i="1"/>
  <c r="U37" i="1" l="1"/>
  <c r="V38" i="1"/>
  <c r="U2" i="1"/>
  <c r="V39" i="1" l="1"/>
  <c r="W38" i="1"/>
  <c r="AJ6" i="1" s="1"/>
  <c r="AK6" i="1" l="1"/>
  <c r="C1" i="1" s="1"/>
  <c r="W39" i="1"/>
  <c r="W2" i="1" s="1"/>
  <c r="V2" i="1"/>
  <c r="V37" i="1"/>
  <c r="W37" i="1" l="1"/>
  <c r="B36" i="1"/>
  <c r="N36" i="1" l="1"/>
  <c r="F36" i="1"/>
  <c r="M36" i="1"/>
  <c r="E36" i="1"/>
  <c r="L36" i="1"/>
  <c r="D36" i="1"/>
  <c r="K36" i="1"/>
  <c r="C36" i="1"/>
  <c r="J36" i="1"/>
  <c r="I36" i="1"/>
  <c r="P36" i="1"/>
  <c r="H36" i="1"/>
  <c r="O36" i="1"/>
  <c r="G36" i="1"/>
  <c r="Q36" i="1"/>
  <c r="R36" i="1"/>
  <c r="T36" i="1"/>
  <c r="S36" i="1"/>
  <c r="U36" i="1"/>
  <c r="V36" i="1"/>
  <c r="W36" i="1"/>
  <c r="B35" i="1"/>
  <c r="L35" i="1" l="1"/>
  <c r="D35" i="1"/>
  <c r="K35" i="1"/>
  <c r="C35" i="1"/>
  <c r="J35" i="1"/>
  <c r="I35" i="1"/>
  <c r="P35" i="1"/>
  <c r="H35" i="1"/>
  <c r="O35" i="1"/>
  <c r="G35" i="1"/>
  <c r="N35" i="1"/>
  <c r="F35" i="1"/>
  <c r="M35" i="1"/>
  <c r="E35" i="1"/>
  <c r="Q35" i="1"/>
  <c r="R35" i="1"/>
  <c r="T35" i="1"/>
  <c r="S35" i="1"/>
  <c r="U35" i="1"/>
  <c r="W35" i="1"/>
  <c r="V35" i="1"/>
  <c r="B34" i="1"/>
  <c r="J34" i="1" l="1"/>
  <c r="I34" i="1"/>
  <c r="P34" i="1"/>
  <c r="H34" i="1"/>
  <c r="O34" i="1"/>
  <c r="G34" i="1"/>
  <c r="N34" i="1"/>
  <c r="F34" i="1"/>
  <c r="M34" i="1"/>
  <c r="E34" i="1"/>
  <c r="C34" i="1"/>
  <c r="L34" i="1"/>
  <c r="D34" i="1"/>
  <c r="K34" i="1"/>
  <c r="Q34" i="1"/>
  <c r="R34" i="1"/>
  <c r="S34" i="1"/>
  <c r="T34" i="1"/>
  <c r="U34" i="1"/>
  <c r="V34" i="1"/>
  <c r="W34" i="1"/>
  <c r="B33" i="1"/>
  <c r="P33" i="1" l="1"/>
  <c r="H33" i="1"/>
  <c r="O33" i="1"/>
  <c r="G33" i="1"/>
  <c r="N33" i="1"/>
  <c r="F33" i="1"/>
  <c r="M33" i="1"/>
  <c r="E33" i="1"/>
  <c r="L33" i="1"/>
  <c r="D33" i="1"/>
  <c r="K33" i="1"/>
  <c r="C33" i="1"/>
  <c r="I33" i="1"/>
  <c r="J33" i="1"/>
  <c r="Q33" i="1"/>
  <c r="R33" i="1"/>
  <c r="T33" i="1"/>
  <c r="S33" i="1"/>
  <c r="U33" i="1"/>
  <c r="W33" i="1"/>
  <c r="V33" i="1"/>
  <c r="B32" i="1"/>
  <c r="N32" i="1" l="1"/>
  <c r="F32" i="1"/>
  <c r="M32" i="1"/>
  <c r="E32" i="1"/>
  <c r="L32" i="1"/>
  <c r="D32" i="1"/>
  <c r="K32" i="1"/>
  <c r="C32" i="1"/>
  <c r="J32" i="1"/>
  <c r="I32" i="1"/>
  <c r="O32" i="1"/>
  <c r="G32" i="1"/>
  <c r="P32" i="1"/>
  <c r="H32" i="1"/>
  <c r="Q32" i="1"/>
  <c r="R32" i="1"/>
  <c r="S32" i="1"/>
  <c r="T32" i="1"/>
  <c r="U32" i="1"/>
  <c r="V32" i="1"/>
  <c r="W32" i="1"/>
  <c r="B31" i="1"/>
  <c r="L31" i="1" l="1"/>
  <c r="D31" i="1"/>
  <c r="K31" i="1"/>
  <c r="C31" i="1"/>
  <c r="J31" i="1"/>
  <c r="I31" i="1"/>
  <c r="P31" i="1"/>
  <c r="H31" i="1"/>
  <c r="O31" i="1"/>
  <c r="G31" i="1"/>
  <c r="M31" i="1"/>
  <c r="E31" i="1"/>
  <c r="N31" i="1"/>
  <c r="F31" i="1"/>
  <c r="Q31" i="1"/>
  <c r="R31" i="1"/>
  <c r="S31" i="1"/>
  <c r="T31" i="1"/>
  <c r="U31" i="1"/>
  <c r="V31" i="1"/>
  <c r="W31" i="1"/>
  <c r="B30" i="1"/>
  <c r="J30" i="1" l="1"/>
  <c r="I30" i="1"/>
  <c r="P30" i="1"/>
  <c r="H30" i="1"/>
  <c r="O30" i="1"/>
  <c r="G30" i="1"/>
  <c r="N30" i="1"/>
  <c r="F30" i="1"/>
  <c r="M30" i="1"/>
  <c r="E30" i="1"/>
  <c r="K30" i="1"/>
  <c r="C30" i="1"/>
  <c r="L30" i="1"/>
  <c r="D30" i="1"/>
  <c r="Q30" i="1"/>
  <c r="R30" i="1"/>
  <c r="S30" i="1"/>
  <c r="T30" i="1"/>
  <c r="U30" i="1"/>
  <c r="V30" i="1"/>
  <c r="W30" i="1"/>
  <c r="B29" i="1"/>
  <c r="P29" i="1" l="1"/>
  <c r="H29" i="1"/>
  <c r="O29" i="1"/>
  <c r="G29" i="1"/>
  <c r="N29" i="1"/>
  <c r="F29" i="1"/>
  <c r="M29" i="1"/>
  <c r="E29" i="1"/>
  <c r="L29" i="1"/>
  <c r="D29" i="1"/>
  <c r="K29" i="1"/>
  <c r="C29" i="1"/>
  <c r="I29" i="1"/>
  <c r="J29" i="1"/>
  <c r="Q29" i="1"/>
  <c r="R29" i="1"/>
  <c r="S29" i="1"/>
  <c r="T29" i="1"/>
  <c r="U29" i="1"/>
  <c r="V29" i="1"/>
  <c r="W29" i="1"/>
  <c r="B28" i="1"/>
  <c r="N28" i="1" l="1"/>
  <c r="F28" i="1"/>
  <c r="M28" i="1"/>
  <c r="E28" i="1"/>
  <c r="L28" i="1"/>
  <c r="D28" i="1"/>
  <c r="K28" i="1"/>
  <c r="C28" i="1"/>
  <c r="J28" i="1"/>
  <c r="I28" i="1"/>
  <c r="O28" i="1"/>
  <c r="G28" i="1"/>
  <c r="P28" i="1"/>
  <c r="H28" i="1"/>
  <c r="Q28" i="1"/>
  <c r="R28" i="1"/>
  <c r="T28" i="1"/>
  <c r="S28" i="1"/>
  <c r="U28" i="1"/>
  <c r="W28" i="1"/>
  <c r="V28" i="1"/>
  <c r="B27" i="1"/>
  <c r="L27" i="1" l="1"/>
  <c r="D27" i="1"/>
  <c r="K27" i="1"/>
  <c r="C27" i="1"/>
  <c r="J27" i="1"/>
  <c r="I27" i="1"/>
  <c r="P27" i="1"/>
  <c r="H27" i="1"/>
  <c r="O27" i="1"/>
  <c r="G27" i="1"/>
  <c r="M27" i="1"/>
  <c r="E27" i="1"/>
  <c r="N27" i="1"/>
  <c r="F27" i="1"/>
  <c r="Q27" i="1"/>
  <c r="R27" i="1"/>
  <c r="S27" i="1"/>
  <c r="T27" i="1"/>
  <c r="U27" i="1"/>
  <c r="W27" i="1"/>
  <c r="V27" i="1"/>
  <c r="B26" i="1"/>
  <c r="J26" i="1" l="1"/>
  <c r="I26" i="1"/>
  <c r="P26" i="1"/>
  <c r="H26" i="1"/>
  <c r="O26" i="1"/>
  <c r="G26" i="1"/>
  <c r="N26" i="1"/>
  <c r="F26" i="1"/>
  <c r="M26" i="1"/>
  <c r="E26" i="1"/>
  <c r="K26" i="1"/>
  <c r="C26" i="1"/>
  <c r="L26" i="1"/>
  <c r="D26" i="1"/>
  <c r="Q26" i="1"/>
  <c r="R26" i="1"/>
  <c r="S26" i="1"/>
  <c r="T26" i="1"/>
  <c r="U26" i="1"/>
  <c r="W26" i="1"/>
  <c r="V26" i="1"/>
  <c r="B25" i="1"/>
  <c r="P25" i="1" l="1"/>
  <c r="H25" i="1"/>
  <c r="O25" i="1"/>
  <c r="G25" i="1"/>
  <c r="N25" i="1"/>
  <c r="F25" i="1"/>
  <c r="M25" i="1"/>
  <c r="E25" i="1"/>
  <c r="L25" i="1"/>
  <c r="D25" i="1"/>
  <c r="K25" i="1"/>
  <c r="C25" i="1"/>
  <c r="I25" i="1"/>
  <c r="J25" i="1"/>
  <c r="Q25" i="1"/>
  <c r="R25" i="1"/>
  <c r="T25" i="1"/>
  <c r="S25" i="1"/>
  <c r="U25" i="1"/>
  <c r="V25" i="1"/>
  <c r="W25" i="1"/>
  <c r="B24" i="1"/>
  <c r="N24" i="1" l="1"/>
  <c r="F24" i="1"/>
  <c r="M24" i="1"/>
  <c r="E24" i="1"/>
  <c r="L24" i="1"/>
  <c r="D24" i="1"/>
  <c r="K24" i="1"/>
  <c r="C24" i="1"/>
  <c r="J24" i="1"/>
  <c r="I24" i="1"/>
  <c r="O24" i="1"/>
  <c r="G24" i="1"/>
  <c r="P24" i="1"/>
  <c r="H24" i="1"/>
  <c r="Q24" i="1"/>
  <c r="R24" i="1"/>
  <c r="S24" i="1"/>
  <c r="T24" i="1"/>
  <c r="U24" i="1"/>
  <c r="V24" i="1"/>
  <c r="W24" i="1"/>
  <c r="B23" i="1"/>
  <c r="L23" i="1" l="1"/>
  <c r="D23" i="1"/>
  <c r="K23" i="1"/>
  <c r="C23" i="1"/>
  <c r="J23" i="1"/>
  <c r="I23" i="1"/>
  <c r="P23" i="1"/>
  <c r="H23" i="1"/>
  <c r="O23" i="1"/>
  <c r="G23" i="1"/>
  <c r="M23" i="1"/>
  <c r="E23" i="1"/>
  <c r="N23" i="1"/>
  <c r="F23" i="1"/>
  <c r="Q23" i="1"/>
  <c r="R23" i="1"/>
  <c r="T23" i="1"/>
  <c r="S23" i="1"/>
  <c r="U23" i="1"/>
  <c r="V23" i="1"/>
  <c r="W23" i="1"/>
  <c r="B22" i="1"/>
  <c r="J22" i="1" l="1"/>
  <c r="I22" i="1"/>
  <c r="P22" i="1"/>
  <c r="H22" i="1"/>
  <c r="O22" i="1"/>
  <c r="G22" i="1"/>
  <c r="N22" i="1"/>
  <c r="F22" i="1"/>
  <c r="M22" i="1"/>
  <c r="E22" i="1"/>
  <c r="K22" i="1"/>
  <c r="C22" i="1"/>
  <c r="L22" i="1"/>
  <c r="D22" i="1"/>
  <c r="Q22" i="1"/>
  <c r="R22" i="1"/>
  <c r="S22" i="1"/>
  <c r="T22" i="1"/>
  <c r="U22" i="1"/>
  <c r="V22" i="1"/>
  <c r="W22" i="1"/>
  <c r="B21" i="1"/>
  <c r="P21" i="1" l="1"/>
  <c r="H21" i="1"/>
  <c r="O21" i="1"/>
  <c r="G21" i="1"/>
  <c r="N21" i="1"/>
  <c r="F21" i="1"/>
  <c r="M21" i="1"/>
  <c r="E21" i="1"/>
  <c r="L21" i="1"/>
  <c r="D21" i="1"/>
  <c r="K21" i="1"/>
  <c r="C21" i="1"/>
  <c r="I21" i="1"/>
  <c r="J21" i="1"/>
  <c r="Q21" i="1"/>
  <c r="R21" i="1"/>
  <c r="T21" i="1"/>
  <c r="S21" i="1"/>
  <c r="U21" i="1"/>
  <c r="V21" i="1"/>
  <c r="W21" i="1"/>
  <c r="B20" i="1"/>
  <c r="N20" i="1" l="1"/>
  <c r="F20" i="1"/>
  <c r="M20" i="1"/>
  <c r="E20" i="1"/>
  <c r="L20" i="1"/>
  <c r="D20" i="1"/>
  <c r="K20" i="1"/>
  <c r="C20" i="1"/>
  <c r="J20" i="1"/>
  <c r="I20" i="1"/>
  <c r="O20" i="1"/>
  <c r="G20" i="1"/>
  <c r="P20" i="1"/>
  <c r="H20" i="1"/>
  <c r="Q20" i="1"/>
  <c r="R20" i="1"/>
  <c r="T20" i="1"/>
  <c r="S20" i="1"/>
  <c r="U20" i="1"/>
  <c r="V20" i="1"/>
  <c r="W20" i="1"/>
  <c r="B19" i="1"/>
  <c r="L19" i="1" l="1"/>
  <c r="D19" i="1"/>
  <c r="K19" i="1"/>
  <c r="C19" i="1"/>
  <c r="J19" i="1"/>
  <c r="I19" i="1"/>
  <c r="P19" i="1"/>
  <c r="H19" i="1"/>
  <c r="O19" i="1"/>
  <c r="G19" i="1"/>
  <c r="M19" i="1"/>
  <c r="E19" i="1"/>
  <c r="N19" i="1"/>
  <c r="F19" i="1"/>
  <c r="Q19" i="1"/>
  <c r="R19" i="1"/>
  <c r="S19" i="1"/>
  <c r="T19" i="1"/>
  <c r="U19" i="1"/>
  <c r="W19" i="1"/>
  <c r="V19" i="1"/>
  <c r="B18" i="1"/>
  <c r="J18" i="1" l="1"/>
  <c r="I18" i="1"/>
  <c r="P18" i="1"/>
  <c r="H18" i="1"/>
  <c r="O18" i="1"/>
  <c r="G18" i="1"/>
  <c r="N18" i="1"/>
  <c r="F18" i="1"/>
  <c r="M18" i="1"/>
  <c r="E18" i="1"/>
  <c r="K18" i="1"/>
  <c r="C18" i="1"/>
  <c r="L18" i="1"/>
  <c r="D18" i="1"/>
  <c r="Q18" i="1"/>
  <c r="R18" i="1"/>
  <c r="T18" i="1"/>
  <c r="S18" i="1"/>
  <c r="U18" i="1"/>
  <c r="V18" i="1"/>
  <c r="W18" i="1"/>
  <c r="B17" i="1"/>
  <c r="P17" i="1" l="1"/>
  <c r="H17" i="1"/>
  <c r="O17" i="1"/>
  <c r="G17" i="1"/>
  <c r="N17" i="1"/>
  <c r="F17" i="1"/>
  <c r="M17" i="1"/>
  <c r="E17" i="1"/>
  <c r="L17" i="1"/>
  <c r="D17" i="1"/>
  <c r="K17" i="1"/>
  <c r="C17" i="1"/>
  <c r="I17" i="1"/>
  <c r="J17" i="1"/>
  <c r="Q17" i="1"/>
  <c r="R17" i="1"/>
  <c r="T17" i="1"/>
  <c r="S17" i="1"/>
  <c r="U17" i="1"/>
  <c r="V17" i="1"/>
  <c r="W17" i="1"/>
  <c r="B16" i="1"/>
  <c r="N16" i="1" l="1"/>
  <c r="F16" i="1"/>
  <c r="M16" i="1"/>
  <c r="E16" i="1"/>
  <c r="L16" i="1"/>
  <c r="D16" i="1"/>
  <c r="K16" i="1"/>
  <c r="C16" i="1"/>
  <c r="J16" i="1"/>
  <c r="I16" i="1"/>
  <c r="O16" i="1"/>
  <c r="P16" i="1"/>
  <c r="H16" i="1"/>
  <c r="G16" i="1"/>
  <c r="Q16" i="1"/>
  <c r="R16" i="1"/>
  <c r="T16" i="1"/>
  <c r="S16" i="1"/>
  <c r="U16" i="1"/>
  <c r="V16" i="1"/>
  <c r="W16" i="1"/>
  <c r="B15" i="1"/>
  <c r="L15" i="1" l="1"/>
  <c r="K15" i="1"/>
  <c r="C15" i="1"/>
  <c r="J15" i="1"/>
  <c r="I15" i="1"/>
  <c r="P15" i="1"/>
  <c r="H15" i="1"/>
  <c r="O15" i="1"/>
  <c r="G15" i="1"/>
  <c r="N15" i="1"/>
  <c r="F15" i="1"/>
  <c r="M15" i="1"/>
  <c r="E15" i="1"/>
  <c r="D15" i="1"/>
  <c r="Q15" i="1"/>
  <c r="R15" i="1"/>
  <c r="S15" i="1"/>
  <c r="T15" i="1"/>
  <c r="U15" i="1"/>
  <c r="W15" i="1"/>
  <c r="V15" i="1"/>
  <c r="B14" i="1"/>
  <c r="I14" i="1" l="1"/>
  <c r="P14" i="1"/>
  <c r="H14" i="1"/>
  <c r="O14" i="1"/>
  <c r="G14" i="1"/>
  <c r="N14" i="1"/>
  <c r="F14" i="1"/>
  <c r="M14" i="1"/>
  <c r="E14" i="1"/>
  <c r="L14" i="1"/>
  <c r="D14" i="1"/>
  <c r="J14" i="1"/>
  <c r="C14" i="1"/>
  <c r="K14" i="1"/>
  <c r="Q14" i="1"/>
  <c r="R14" i="1"/>
  <c r="S14" i="1"/>
  <c r="T14" i="1"/>
  <c r="U14" i="1"/>
  <c r="W14" i="1"/>
  <c r="V14" i="1"/>
  <c r="B13" i="1"/>
  <c r="O13" i="1" l="1"/>
  <c r="G13" i="1"/>
  <c r="N13" i="1"/>
  <c r="F13" i="1"/>
  <c r="M13" i="1"/>
  <c r="E13" i="1"/>
  <c r="L13" i="1"/>
  <c r="D13" i="1"/>
  <c r="K13" i="1"/>
  <c r="C13" i="1"/>
  <c r="J13" i="1"/>
  <c r="I13" i="1"/>
  <c r="H13" i="1"/>
  <c r="P13" i="1"/>
  <c r="Q13" i="1"/>
  <c r="R13" i="1"/>
  <c r="S13" i="1"/>
  <c r="T13" i="1"/>
  <c r="U13" i="1"/>
  <c r="V13" i="1"/>
  <c r="W13" i="1"/>
  <c r="B12" i="1"/>
  <c r="M12" i="1" l="1"/>
  <c r="E12" i="1"/>
  <c r="L12" i="1"/>
  <c r="D12" i="1"/>
  <c r="K12" i="1"/>
  <c r="C12" i="1"/>
  <c r="J12" i="1"/>
  <c r="I12" i="1"/>
  <c r="P12" i="1"/>
  <c r="H12" i="1"/>
  <c r="O12" i="1"/>
  <c r="F12" i="1"/>
  <c r="N12" i="1"/>
  <c r="G12" i="1"/>
  <c r="Q12" i="1"/>
  <c r="R12" i="1"/>
  <c r="S12" i="1"/>
  <c r="T12" i="1"/>
  <c r="U12" i="1"/>
  <c r="W12" i="1"/>
  <c r="V12" i="1"/>
  <c r="B11" i="1"/>
  <c r="K11" i="1" l="1"/>
  <c r="C11" i="1"/>
  <c r="J11" i="1"/>
  <c r="I11" i="1"/>
  <c r="P11" i="1"/>
  <c r="H11" i="1"/>
  <c r="O11" i="1"/>
  <c r="G11" i="1"/>
  <c r="N11" i="1"/>
  <c r="F11" i="1"/>
  <c r="E11" i="1"/>
  <c r="L11" i="1"/>
  <c r="D11" i="1"/>
  <c r="M11" i="1"/>
  <c r="Q11" i="1"/>
  <c r="R11" i="1"/>
  <c r="T11" i="1"/>
  <c r="S11" i="1"/>
  <c r="U11" i="1"/>
  <c r="W11" i="1"/>
  <c r="V11" i="1"/>
  <c r="B10" i="1"/>
  <c r="I10" i="1" l="1"/>
  <c r="P10" i="1"/>
  <c r="H10" i="1"/>
  <c r="O10" i="1"/>
  <c r="G10" i="1"/>
  <c r="N10" i="1"/>
  <c r="F10" i="1"/>
  <c r="M10" i="1"/>
  <c r="E10" i="1"/>
  <c r="L10" i="1"/>
  <c r="D10" i="1"/>
  <c r="C10" i="1"/>
  <c r="K10" i="1"/>
  <c r="J10" i="1"/>
  <c r="Q10" i="1"/>
  <c r="R10" i="1"/>
  <c r="S10" i="1"/>
  <c r="T10" i="1"/>
  <c r="U10" i="1"/>
  <c r="W10" i="1"/>
  <c r="V10" i="1"/>
  <c r="B9" i="1"/>
  <c r="O9" i="1" l="1"/>
  <c r="G9" i="1"/>
  <c r="N9" i="1"/>
  <c r="F9" i="1"/>
  <c r="M9" i="1"/>
  <c r="E9" i="1"/>
  <c r="L9" i="1"/>
  <c r="D9" i="1"/>
  <c r="K9" i="1"/>
  <c r="C9" i="1"/>
  <c r="J9" i="1"/>
  <c r="P9" i="1"/>
  <c r="I9" i="1"/>
  <c r="H9" i="1"/>
  <c r="Q9" i="1"/>
  <c r="R9" i="1"/>
  <c r="T9" i="1"/>
  <c r="S9" i="1"/>
  <c r="U9" i="1"/>
  <c r="W9" i="1"/>
  <c r="V9" i="1"/>
  <c r="B8" i="1"/>
  <c r="M8" i="1" l="1"/>
  <c r="E8" i="1"/>
  <c r="L8" i="1"/>
  <c r="D8" i="1"/>
  <c r="K8" i="1"/>
  <c r="C8" i="1"/>
  <c r="J8" i="1"/>
  <c r="I8" i="1"/>
  <c r="P8" i="1"/>
  <c r="H8" i="1"/>
  <c r="O8" i="1"/>
  <c r="N8" i="1"/>
  <c r="G8" i="1"/>
  <c r="F8" i="1"/>
  <c r="Q8" i="1"/>
  <c r="R8" i="1"/>
  <c r="S8" i="1"/>
  <c r="T8" i="1"/>
  <c r="U8" i="1"/>
  <c r="W8" i="1"/>
  <c r="V8" i="1"/>
  <c r="B7" i="1"/>
  <c r="K7" i="1" l="1"/>
  <c r="C7" i="1"/>
  <c r="J7" i="1"/>
  <c r="I7" i="1"/>
  <c r="P7" i="1"/>
  <c r="H7" i="1"/>
  <c r="O7" i="1"/>
  <c r="G7" i="1"/>
  <c r="N7" i="1"/>
  <c r="F7" i="1"/>
  <c r="M7" i="1"/>
  <c r="L7" i="1"/>
  <c r="E7" i="1"/>
  <c r="D7" i="1"/>
  <c r="Q7" i="1"/>
  <c r="R7" i="1"/>
  <c r="T7" i="1"/>
  <c r="S7" i="1"/>
  <c r="U7" i="1"/>
  <c r="V7" i="1"/>
  <c r="W7" i="1"/>
  <c r="B6" i="1"/>
  <c r="R6" i="1" l="1"/>
  <c r="J6" i="1"/>
  <c r="Q6" i="1"/>
  <c r="I6" i="1"/>
  <c r="U6" i="1"/>
  <c r="M6" i="1"/>
  <c r="E6" i="1"/>
  <c r="L6" i="1"/>
  <c r="H6" i="1"/>
  <c r="C6" i="1"/>
  <c r="T6" i="1"/>
  <c r="W6" i="1"/>
  <c r="K6" i="1"/>
  <c r="V6" i="1"/>
  <c r="G6" i="1"/>
  <c r="P6" i="1"/>
  <c r="D6" i="1"/>
  <c r="O6" i="1"/>
  <c r="N6" i="1"/>
  <c r="F6" i="1"/>
  <c r="S6" i="1"/>
  <c r="B5" i="1"/>
  <c r="V5" i="1" l="1"/>
  <c r="N5" i="1"/>
  <c r="F5" i="1"/>
  <c r="U5" i="1"/>
  <c r="M5" i="1"/>
  <c r="E5" i="1"/>
  <c r="Q5" i="1"/>
  <c r="I5" i="1"/>
  <c r="S5" i="1"/>
  <c r="G5" i="1"/>
  <c r="P5" i="1"/>
  <c r="O5" i="1"/>
  <c r="C5" i="1"/>
  <c r="R5" i="1"/>
  <c r="D5" i="1"/>
  <c r="K5" i="1"/>
  <c r="W5" i="1"/>
  <c r="J5" i="1"/>
  <c r="L5" i="1"/>
  <c r="H5" i="1"/>
  <c r="T5" i="1"/>
  <c r="B4" i="1"/>
  <c r="R4" i="1" l="1"/>
  <c r="J4" i="1"/>
  <c r="Q4" i="1"/>
  <c r="I4" i="1"/>
  <c r="U4" i="1"/>
  <c r="M4" i="1"/>
  <c r="E4" i="1"/>
  <c r="N4" i="1"/>
  <c r="W4" i="1"/>
  <c r="K4" i="1"/>
  <c r="H4" i="1"/>
  <c r="L4" i="1"/>
  <c r="V4" i="1"/>
  <c r="S4" i="1"/>
  <c r="F4" i="1"/>
  <c r="P4" i="1"/>
  <c r="D4" i="1"/>
  <c r="T4" i="1"/>
  <c r="C4" i="1"/>
  <c r="O4" i="1"/>
  <c r="G4" i="1"/>
  <c r="B3" i="1"/>
  <c r="V3" i="1" l="1"/>
  <c r="N3" i="1"/>
  <c r="F3" i="1"/>
  <c r="T3" i="1"/>
  <c r="L3" i="1"/>
  <c r="K3" i="1"/>
  <c r="U3" i="1"/>
  <c r="M3" i="1"/>
  <c r="E3" i="1"/>
  <c r="D3" i="1"/>
  <c r="S3" i="1"/>
  <c r="Q3" i="1"/>
  <c r="I3" i="1"/>
  <c r="C3" i="1"/>
  <c r="P3" i="1"/>
  <c r="H3" i="1"/>
  <c r="J3" i="1"/>
  <c r="G3" i="1"/>
  <c r="W3" i="1"/>
  <c r="R3" i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<sst xmlns="http://schemas.openxmlformats.org/spreadsheetml/2006/main" count="26" uniqueCount="18">
  <si>
    <t>datum</t>
  </si>
  <si>
    <t>punten</t>
  </si>
  <si>
    <t>startpunt</t>
  </si>
  <si>
    <t>stand van zaken</t>
  </si>
  <si>
    <t>opmerking</t>
  </si>
  <si>
    <t>datum:</t>
  </si>
  <si>
    <t>project naam</t>
  </si>
  <si>
    <t>test 1</t>
  </si>
  <si>
    <t>test 2</t>
  </si>
  <si>
    <t>test 3</t>
  </si>
  <si>
    <t>project periode</t>
  </si>
  <si>
    <t>1-2-23 tot 2-3-25</t>
  </si>
  <si>
    <t>gemiddelde</t>
  </si>
  <si>
    <t>aantal dagen sprint</t>
  </si>
  <si>
    <t>max punten sprint</t>
  </si>
  <si>
    <t>naamproject</t>
  </si>
  <si>
    <t>totaal</t>
  </si>
  <si>
    <t>taak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</si>
</sst>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164" fontId="1" fillId="0" borderId="2" xfId="0" applyNumberFormat="1" applyFont="1" applyBorder="1" applyAlignment="1">
      <alignment vertical="top" textRotation="180"/>
    </xf>
    <xf numFmtId="0" fontId="4" fillId="0" borderId="6" xfId="0" applyFont="1" applyBorder="1"/>
    <xf numFmtId="0" fontId="4" fillId="0" borderId="7" xfId="0" applyFont="1" applyBorder="1"/>
    <xf numFmtId="0" fontId="3" fillId="0" borderId="8" xfId="0" applyFont="1" applyBorder="1" applyAlignment="1">
      <alignment horizontal="right"/>
    </xf>
    <xf numFmtId="0" fontId="1" fillId="0" borderId="5" xfId="0" applyFont="1" applyBorder="1"/>
    <xf numFmtId="0" fontId="4" fillId="0" borderId="5" xfId="0" applyFont="1" applyBorder="1"/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/>
    <xf numFmtId="0" fontId="3" fillId="0" borderId="15" xfId="0" applyFont="1" applyBorder="1" applyAlignment="1">
      <alignment horizontal="right"/>
    </xf>
    <xf numFmtId="0" fontId="0" fillId="0" borderId="17" xfId="0" applyBorder="1"/>
    <xf numFmtId="0" fontId="1" fillId="0" borderId="18" xfId="0" applyFont="1" applyBorder="1"/>
    <xf numFmtId="0" fontId="0" fillId="0" borderId="18" xfId="0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0" fillId="0" borderId="22" xfId="0" applyBorder="1"/>
    <xf numFmtId="0" fontId="1" fillId="0" borderId="23" xfId="0" applyFont="1" applyBorder="1"/>
    <xf numFmtId="0" fontId="0" fillId="0" borderId="1" xfId="0" applyBorder="1"/>
    <xf numFmtId="164" fontId="1" fillId="0" borderId="24" xfId="0" applyNumberFormat="1" applyFont="1" applyBorder="1" applyAlignment="1">
      <alignment horizontal="right" vertical="top"/>
    </xf>
    <xf numFmtId="164" fontId="1" fillId="0" borderId="25" xfId="0" applyNumberFormat="1" applyFont="1" applyBorder="1" applyAlignment="1">
      <alignment horizontal="right" vertical="top"/>
    </xf>
    <xf numFmtId="164" fontId="1" fillId="0" borderId="26" xfId="0" applyNumberFormat="1" applyFont="1" applyBorder="1" applyAlignment="1">
      <alignment horizontal="right" vertical="top"/>
    </xf>
    <xf numFmtId="164" fontId="1" fillId="0" borderId="27" xfId="0" applyNumberFormat="1" applyFont="1" applyBorder="1" applyAlignment="1">
      <alignment horizontal="right" vertical="top"/>
    </xf>
    <xf numFmtId="0" fontId="1" fillId="0" borderId="28" xfId="0" applyFont="1" applyBorder="1" applyAlignment="1">
      <alignment vertical="top"/>
    </xf>
    <xf numFmtId="0" fontId="1" fillId="0" borderId="29" xfId="0" applyFont="1" applyBorder="1" applyAlignment="1">
      <alignment vertical="top"/>
    </xf>
    <xf numFmtId="0" fontId="1" fillId="0" borderId="30" xfId="0" applyFont="1" applyBorder="1" applyAlignment="1">
      <alignment vertical="top"/>
    </xf>
    <xf numFmtId="0" fontId="1" fillId="0" borderId="31" xfId="0" applyFont="1" applyBorder="1" applyAlignment="1">
      <alignment vertical="top"/>
    </xf>
    <xf numFmtId="14" fontId="1" fillId="0" borderId="18" xfId="0" applyNumberFormat="1" applyFont="1" applyBorder="1"/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Standaard" xfId="0" builtinId="0"/>
  </cellStyles>
  <dxfs count="11">
    <dxf>
      <font>
        <color theme="0"/>
      </font>
    </dxf>
    <dxf>
      <font>
        <b/>
        <i val="0"/>
        <color rgb="FFFF0000"/>
      </font>
    </dxf>
    <dxf>
      <font>
        <color theme="0"/>
      </font>
    </dxf>
    <dxf>
      <font>
        <color theme="5"/>
      </font>
      <fill>
        <patternFill>
          <bgColor theme="5"/>
        </patternFill>
      </fill>
    </dxf>
    <dxf>
      <font>
        <color rgb="FF7030A0"/>
      </font>
      <border>
        <left style="dashDotDot">
          <color rgb="FF7030A0"/>
        </left>
        <vertical/>
        <horizontal/>
      </border>
    </dxf>
    <dxf>
      <font>
        <color theme="0"/>
      </font>
    </dxf>
    <dxf>
      <font>
        <color theme="5"/>
      </font>
      <fill>
        <patternFill>
          <bgColor theme="5"/>
        </patternFill>
      </fill>
    </dxf>
    <dxf>
      <border>
        <top style="dashDotDot">
          <color theme="8"/>
        </top>
        <bottom style="dashDotDot">
          <color theme="8"/>
        </bottom>
        <vertical/>
        <horizontal/>
      </border>
    </dxf>
    <dxf>
      <font>
        <color rgb="FF7030A0"/>
      </font>
      <border>
        <left style="dashDotDot">
          <color rgb="FF7030A0"/>
        </lef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dashDotDot">
          <color rgb="FF7030A0"/>
        </lef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E1B5-6D93-4F7B-93A7-0B158A951327}">
  <dimension ref="A1:AK4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J6" sqref="AJ6"/>
    </sheetView>
  </sheetViews>
  <sheetFormatPr defaultRowHeight="15.75" outlineLevelCol="1" x14ac:dyDescent="0.25"/>
  <cols>
    <col min="2" max="2" width="20.28515625" style="7" bestFit="1" customWidth="1"/>
    <col min="3" max="16" width="5.140625" bestFit="1" customWidth="1"/>
    <col min="17" max="21" width="4.85546875" bestFit="1" customWidth="1"/>
    <col min="22" max="22" width="4" bestFit="1" customWidth="1"/>
    <col min="23" max="23" width="3.7109375" bestFit="1" customWidth="1"/>
    <col min="24" max="24" width="6.140625" style="31" bestFit="1" customWidth="1"/>
    <col min="25" max="25" width="7.42578125" style="35" bestFit="1" customWidth="1"/>
    <col min="34" max="34" width="12.28515625" bestFit="1" customWidth="1"/>
    <col min="35" max="35" width="9.28515625" bestFit="1" customWidth="1"/>
    <col min="36" max="36" width="12.28515625" customWidth="1" outlineLevel="1"/>
    <col min="37" max="37" width="9.140625" customWidth="1" outlineLevel="1"/>
  </cols>
  <sheetData>
    <row r="1" spans="2:37" ht="16.5" thickBot="1" x14ac:dyDescent="0.3">
      <c r="B1" s="20" t="s">
        <v>1</v>
      </c>
      <c r="C1" s="39" t="str">
        <f ca="1">IF(AND(C43&gt;0,C42&gt;0,C44&gt;0),"SCRUM"&amp;"|"&amp;YEAR(MAX(C38:W38))&amp;"|"&amp;AK7&amp;"|"&amp;"punten tegaan: "&amp;C43-AK6&amp;"|"&amp;"dagen tegaan: "&amp;MAX(C38:W38)-AJ6,"SCRUM")</f>
        <v>SCRUM|2023|test 1|punten tegaan: 2|dagen tegaan: 11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19"/>
      <c r="W1" s="19"/>
      <c r="X1" s="30" t="s">
        <v>17</v>
      </c>
      <c r="Y1" s="34" t="s">
        <v>1</v>
      </c>
    </row>
    <row r="2" spans="2:37" ht="6" customHeight="1" thickTop="1" x14ac:dyDescent="0.25">
      <c r="B2" s="17"/>
      <c r="C2" s="3">
        <f t="shared" ref="C2:W2" ca="1" si="0">IF(AND(C38=0,B38&gt;0,C39&gt;0),1,0)</f>
        <v>0</v>
      </c>
      <c r="D2" s="3">
        <f t="shared" ca="1" si="0"/>
        <v>0</v>
      </c>
      <c r="E2" s="3">
        <f t="shared" ca="1" si="0"/>
        <v>0</v>
      </c>
      <c r="F2" s="3">
        <f t="shared" ca="1" si="0"/>
        <v>0</v>
      </c>
      <c r="G2" s="3">
        <f t="shared" ca="1" si="0"/>
        <v>0</v>
      </c>
      <c r="H2" s="3">
        <f t="shared" ca="1" si="0"/>
        <v>0</v>
      </c>
      <c r="I2" s="3">
        <f t="shared" ca="1" si="0"/>
        <v>0</v>
      </c>
      <c r="J2" s="3">
        <f t="shared" ca="1" si="0"/>
        <v>0</v>
      </c>
      <c r="K2" s="3">
        <f t="shared" ca="1" si="0"/>
        <v>0</v>
      </c>
      <c r="L2" s="3">
        <f t="shared" ca="1" si="0"/>
        <v>0</v>
      </c>
      <c r="M2" s="3">
        <f t="shared" ca="1" si="0"/>
        <v>0</v>
      </c>
      <c r="N2" s="3">
        <f t="shared" ca="1" si="0"/>
        <v>0</v>
      </c>
      <c r="O2" s="3">
        <f t="shared" ca="1" si="0"/>
        <v>0</v>
      </c>
      <c r="P2" s="3">
        <f t="shared" ca="1" si="0"/>
        <v>0</v>
      </c>
      <c r="Q2" s="3">
        <f t="shared" ca="1" si="0"/>
        <v>1</v>
      </c>
      <c r="R2" s="3">
        <f t="shared" ca="1" si="0"/>
        <v>0</v>
      </c>
      <c r="S2" s="3">
        <f t="shared" ca="1" si="0"/>
        <v>0</v>
      </c>
      <c r="T2" s="3">
        <f t="shared" ca="1" si="0"/>
        <v>0</v>
      </c>
      <c r="U2" s="3">
        <f t="shared" ca="1" si="0"/>
        <v>0</v>
      </c>
      <c r="V2" s="3">
        <f t="shared" ca="1" si="0"/>
        <v>0</v>
      </c>
      <c r="W2" s="3">
        <f t="shared" ca="1" si="0"/>
        <v>0</v>
      </c>
    </row>
    <row r="3" spans="2:37" ht="15" customHeight="1" x14ac:dyDescent="0.25">
      <c r="B3" s="17">
        <f>IF(AND(MAX($B4:B$37)+1&lt;=$C$43,$C$43&gt;0),MAX($B4:B$37)+1,0)</f>
        <v>0</v>
      </c>
      <c r="C3" t="str">
        <f>IF(AND($B3&gt;0,$B3=C$39),"X","")</f>
        <v/>
      </c>
      <c r="D3" t="str">
        <f t="shared" ref="D3:W6" si="1">IF(AND($B3&gt;0,$B3=D$39),"X","")</f>
        <v/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  <c r="M3" t="str">
        <f t="shared" si="1"/>
        <v/>
      </c>
      <c r="N3" t="str">
        <f t="shared" si="1"/>
        <v/>
      </c>
      <c r="O3" t="str">
        <f t="shared" si="1"/>
        <v/>
      </c>
      <c r="P3" t="str">
        <f t="shared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1"/>
        <v/>
      </c>
      <c r="W3" t="str">
        <f t="shared" ca="1" si="1"/>
        <v/>
      </c>
      <c r="Z3" s="45" t="s">
        <v>4</v>
      </c>
      <c r="AA3" s="46"/>
      <c r="AB3" s="46"/>
      <c r="AC3" s="47"/>
      <c r="AJ3" s="2" t="s">
        <v>13</v>
      </c>
      <c r="AK3">
        <v>7</v>
      </c>
    </row>
    <row r="4" spans="2:37" ht="15" customHeight="1" x14ac:dyDescent="0.25">
      <c r="B4" s="17">
        <f>IF(AND(MAX($B5:B$37)+1&lt;=$C$43,$C$43&gt;0),MAX($B5:B$37)+1,0)</f>
        <v>0</v>
      </c>
      <c r="C4" t="str">
        <f t="shared" ref="C4:R18" si="2">IF(AND($B4&gt;0,$B4=C$39),"X","")</f>
        <v/>
      </c>
      <c r="D4" t="str">
        <f t="shared" si="2"/>
        <v/>
      </c>
      <c r="E4" t="str">
        <f t="shared" si="2"/>
        <v/>
      </c>
      <c r="F4" t="str">
        <f t="shared" si="2"/>
        <v/>
      </c>
      <c r="G4" t="str">
        <f t="shared" si="2"/>
        <v/>
      </c>
      <c r="H4" t="str">
        <f t="shared" si="2"/>
        <v/>
      </c>
      <c r="I4" t="str">
        <f t="shared" si="2"/>
        <v/>
      </c>
      <c r="J4" t="str">
        <f t="shared" si="2"/>
        <v/>
      </c>
      <c r="K4" t="str">
        <f t="shared" si="2"/>
        <v/>
      </c>
      <c r="L4" t="str">
        <f t="shared" si="2"/>
        <v/>
      </c>
      <c r="M4" t="str">
        <f t="shared" si="2"/>
        <v/>
      </c>
      <c r="N4" t="str">
        <f t="shared" si="2"/>
        <v/>
      </c>
      <c r="O4" t="str">
        <f t="shared" si="2"/>
        <v/>
      </c>
      <c r="P4" t="str">
        <f t="shared" si="2"/>
        <v/>
      </c>
      <c r="Q4" t="str">
        <f t="shared" ca="1" si="2"/>
        <v/>
      </c>
      <c r="R4" t="str">
        <f t="shared" ca="1" si="2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1"/>
        <v/>
      </c>
      <c r="W4" t="str">
        <f t="shared" ca="1" si="1"/>
        <v/>
      </c>
      <c r="Z4" s="48" t="s">
        <v>5</v>
      </c>
      <c r="AA4" s="49"/>
      <c r="AB4" s="49"/>
      <c r="AC4" s="49"/>
      <c r="AD4" s="49"/>
      <c r="AE4" s="49"/>
      <c r="AF4" s="49"/>
      <c r="AG4" s="49"/>
      <c r="AH4" s="50"/>
      <c r="AK4">
        <v>14</v>
      </c>
    </row>
    <row r="5" spans="2:37" ht="15" customHeight="1" x14ac:dyDescent="0.25">
      <c r="B5" s="17">
        <f>IF(AND(MAX($B6:B$37)+1&lt;=$C$43,$C$43&gt;0),MAX($B6:B$37)+1,0)</f>
        <v>0</v>
      </c>
      <c r="C5" t="str">
        <f t="shared" si="2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  <c r="M5" t="str">
        <f t="shared" si="1"/>
        <v/>
      </c>
      <c r="N5" t="str">
        <f t="shared" si="1"/>
        <v/>
      </c>
      <c r="O5" t="str">
        <f t="shared" si="1"/>
        <v/>
      </c>
      <c r="P5" t="str">
        <f t="shared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1"/>
        <v/>
      </c>
      <c r="W5" t="str">
        <f t="shared" ca="1" si="1"/>
        <v/>
      </c>
      <c r="Z5" s="51"/>
      <c r="AA5" s="52"/>
      <c r="AB5" s="52"/>
      <c r="AC5" s="52"/>
      <c r="AD5" s="52"/>
      <c r="AE5" s="52"/>
      <c r="AF5" s="52"/>
      <c r="AG5" s="52"/>
      <c r="AH5" s="53"/>
      <c r="AK5">
        <v>21</v>
      </c>
    </row>
    <row r="6" spans="2:37" ht="15" customHeight="1" x14ac:dyDescent="0.25">
      <c r="B6" s="17">
        <f>IF(AND(MAX($B7:B$37)+1&lt;=$C$43,$C$43&gt;0),MAX($B7:B$37)+1,0)</f>
        <v>32</v>
      </c>
      <c r="C6" t="str">
        <f t="shared" si="2"/>
        <v>X</v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  <c r="M6" t="str">
        <f t="shared" si="1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1"/>
        <v/>
      </c>
      <c r="W6" t="str">
        <f t="shared" ca="1" si="1"/>
        <v/>
      </c>
      <c r="Z6" s="51"/>
      <c r="AA6" s="52"/>
      <c r="AB6" s="52"/>
      <c r="AC6" s="52"/>
      <c r="AD6" s="52"/>
      <c r="AE6" s="52"/>
      <c r="AF6" s="52"/>
      <c r="AG6" s="52"/>
      <c r="AH6" s="53"/>
      <c r="AJ6" s="1">
        <f ca="1">IF(TODAY()&lt;=MAX(C38:W38),TODAY(),MAX(C38:W38))</f>
        <v>45126</v>
      </c>
      <c r="AK6">
        <f ca="1">INDEX(C38:W39,2,MATCH(AJ6,C38:W38,0))</f>
        <v>30</v>
      </c>
    </row>
    <row r="7" spans="2:37" ht="15" customHeight="1" x14ac:dyDescent="0.25">
      <c r="B7" s="17">
        <f>IF(AND(MAX($B8:B$37)+1&lt;=$C$43,$C$43&gt;0),MAX($B8:B$37)+1,0)</f>
        <v>31</v>
      </c>
      <c r="C7" t="str">
        <f t="shared" si="2"/>
        <v/>
      </c>
      <c r="D7" t="str">
        <f t="shared" si="2"/>
        <v>X</v>
      </c>
      <c r="E7" t="str">
        <f t="shared" si="2"/>
        <v/>
      </c>
      <c r="F7" t="str">
        <f t="shared" si="2"/>
        <v/>
      </c>
      <c r="G7" t="str">
        <f t="shared" si="2"/>
        <v/>
      </c>
      <c r="H7" t="str">
        <f t="shared" si="2"/>
        <v/>
      </c>
      <c r="I7" t="str">
        <f t="shared" si="2"/>
        <v/>
      </c>
      <c r="J7" t="str">
        <f t="shared" si="2"/>
        <v/>
      </c>
      <c r="K7" t="str">
        <f t="shared" si="2"/>
        <v/>
      </c>
      <c r="L7" t="str">
        <f t="shared" si="2"/>
        <v/>
      </c>
      <c r="M7" t="str">
        <f t="shared" si="2"/>
        <v/>
      </c>
      <c r="N7" t="str">
        <f t="shared" si="2"/>
        <v/>
      </c>
      <c r="O7" t="str">
        <f t="shared" si="2"/>
        <v/>
      </c>
      <c r="P7" t="str">
        <f t="shared" si="2"/>
        <v/>
      </c>
      <c r="Q7" t="str">
        <f t="shared" ca="1" si="2"/>
        <v/>
      </c>
      <c r="R7" t="str">
        <f t="shared" ca="1" si="2"/>
        <v/>
      </c>
      <c r="S7" t="str">
        <f t="shared" ref="S7:W17" ca="1" si="3">IF(AND($B7&gt;0,$B7=S$39),"X","")</f>
        <v/>
      </c>
      <c r="T7" t="str">
        <f t="shared" ca="1" si="3"/>
        <v/>
      </c>
      <c r="U7" t="str">
        <f t="shared" ca="1" si="3"/>
        <v/>
      </c>
      <c r="V7" t="str">
        <f t="shared" ca="1" si="3"/>
        <v/>
      </c>
      <c r="W7" t="str">
        <f t="shared" ca="1" si="3"/>
        <v/>
      </c>
      <c r="Z7" s="51"/>
      <c r="AA7" s="52"/>
      <c r="AB7" s="52"/>
      <c r="AC7" s="52"/>
      <c r="AD7" s="52"/>
      <c r="AE7" s="52"/>
      <c r="AF7" s="52"/>
      <c r="AG7" s="52"/>
      <c r="AH7" s="53"/>
      <c r="AJ7" s="2" t="s">
        <v>15</v>
      </c>
      <c r="AK7" t="s">
        <v>7</v>
      </c>
    </row>
    <row r="8" spans="2:37" ht="15" customHeight="1" x14ac:dyDescent="0.25">
      <c r="B8" s="17">
        <f>IF(AND(MAX($B9:B$37)+1&lt;=$C$43,$C$43&gt;0),MAX($B9:B$37)+1,0)</f>
        <v>30</v>
      </c>
      <c r="C8" t="str">
        <f t="shared" si="2"/>
        <v/>
      </c>
      <c r="D8" t="str">
        <f t="shared" si="2"/>
        <v/>
      </c>
      <c r="E8" t="str">
        <f t="shared" si="2"/>
        <v>X</v>
      </c>
      <c r="F8" t="str">
        <f t="shared" si="2"/>
        <v/>
      </c>
      <c r="G8" t="str">
        <f t="shared" si="2"/>
        <v/>
      </c>
      <c r="H8" t="str">
        <f t="shared" si="2"/>
        <v/>
      </c>
      <c r="I8" t="str">
        <f t="shared" si="2"/>
        <v/>
      </c>
      <c r="J8" t="str">
        <f t="shared" si="2"/>
        <v/>
      </c>
      <c r="K8" t="str">
        <f t="shared" si="2"/>
        <v/>
      </c>
      <c r="L8" t="str">
        <f t="shared" si="2"/>
        <v/>
      </c>
      <c r="M8" t="str">
        <f t="shared" si="2"/>
        <v/>
      </c>
      <c r="N8" t="str">
        <f t="shared" si="2"/>
        <v/>
      </c>
      <c r="O8" t="str">
        <f t="shared" si="2"/>
        <v/>
      </c>
      <c r="P8" t="str">
        <f t="shared" si="2"/>
        <v/>
      </c>
      <c r="Q8" t="str">
        <f t="shared" ca="1" si="2"/>
        <v/>
      </c>
      <c r="R8" t="str">
        <f t="shared" ca="1" si="2"/>
        <v/>
      </c>
      <c r="S8" t="str">
        <f t="shared" ca="1" si="3"/>
        <v/>
      </c>
      <c r="T8" t="str">
        <f t="shared" ca="1" si="3"/>
        <v/>
      </c>
      <c r="U8" t="str">
        <f t="shared" ca="1" si="3"/>
        <v/>
      </c>
      <c r="V8" t="str">
        <f t="shared" ca="1" si="3"/>
        <v/>
      </c>
      <c r="W8" t="str">
        <f t="shared" ca="1" si="3"/>
        <v/>
      </c>
      <c r="Z8" s="51"/>
      <c r="AA8" s="52"/>
      <c r="AB8" s="52"/>
      <c r="AC8" s="52"/>
      <c r="AD8" s="52"/>
      <c r="AE8" s="52"/>
      <c r="AF8" s="52"/>
      <c r="AG8" s="52"/>
      <c r="AH8" s="53"/>
    </row>
    <row r="9" spans="2:37" ht="15" customHeight="1" x14ac:dyDescent="0.25">
      <c r="B9" s="17">
        <f>IF(AND(MAX($B10:B$37)+1&lt;=$C$43,$C$43&gt;0),MAX($B10:B$37)+1,0)</f>
        <v>29</v>
      </c>
      <c r="C9" t="str">
        <f t="shared" si="2"/>
        <v/>
      </c>
      <c r="D9" t="str">
        <f t="shared" si="2"/>
        <v/>
      </c>
      <c r="E9" t="str">
        <f t="shared" si="2"/>
        <v/>
      </c>
      <c r="F9" t="str">
        <f t="shared" si="2"/>
        <v>X</v>
      </c>
      <c r="G9" t="str">
        <f t="shared" si="2"/>
        <v/>
      </c>
      <c r="H9" t="str">
        <f t="shared" si="2"/>
        <v/>
      </c>
      <c r="I9" t="str">
        <f t="shared" si="2"/>
        <v/>
      </c>
      <c r="J9" t="str">
        <f t="shared" si="2"/>
        <v/>
      </c>
      <c r="K9" t="str">
        <f t="shared" si="2"/>
        <v/>
      </c>
      <c r="L9" t="str">
        <f t="shared" si="2"/>
        <v/>
      </c>
      <c r="M9" t="str">
        <f t="shared" si="2"/>
        <v/>
      </c>
      <c r="N9" t="str">
        <f t="shared" si="2"/>
        <v/>
      </c>
      <c r="O9" t="str">
        <f t="shared" si="2"/>
        <v/>
      </c>
      <c r="P9" t="str">
        <f t="shared" si="2"/>
        <v/>
      </c>
      <c r="Q9" t="str">
        <f t="shared" ca="1" si="2"/>
        <v/>
      </c>
      <c r="R9" t="str">
        <f t="shared" ca="1" si="2"/>
        <v/>
      </c>
      <c r="S9" t="str">
        <f t="shared" ca="1" si="3"/>
        <v/>
      </c>
      <c r="T9" t="str">
        <f t="shared" ca="1" si="3"/>
        <v/>
      </c>
      <c r="U9" t="str">
        <f t="shared" ca="1" si="3"/>
        <v/>
      </c>
      <c r="V9" t="str">
        <f t="shared" ca="1" si="3"/>
        <v/>
      </c>
      <c r="W9" t="str">
        <f t="shared" ca="1" si="3"/>
        <v/>
      </c>
      <c r="Z9" s="51"/>
      <c r="AA9" s="52"/>
      <c r="AB9" s="52"/>
      <c r="AC9" s="52"/>
      <c r="AD9" s="52"/>
      <c r="AE9" s="52"/>
      <c r="AF9" s="52"/>
      <c r="AG9" s="52"/>
      <c r="AH9" s="53"/>
    </row>
    <row r="10" spans="2:37" ht="15" customHeight="1" x14ac:dyDescent="0.25">
      <c r="B10" s="17">
        <f>IF(AND(MAX($B11:B$37)+1&lt;=$C$43,$C$43&gt;0),MAX($B11:B$37)+1,0)</f>
        <v>28</v>
      </c>
      <c r="C10" t="str">
        <f t="shared" si="2"/>
        <v/>
      </c>
      <c r="D10" t="str">
        <f t="shared" si="2"/>
        <v/>
      </c>
      <c r="E10" t="str">
        <f t="shared" si="2"/>
        <v/>
      </c>
      <c r="F10" t="str">
        <f t="shared" si="2"/>
        <v/>
      </c>
      <c r="G10" t="str">
        <f t="shared" si="2"/>
        <v>X</v>
      </c>
      <c r="H10" t="str">
        <f t="shared" si="2"/>
        <v/>
      </c>
      <c r="I10" t="str">
        <f t="shared" si="2"/>
        <v/>
      </c>
      <c r="J10" t="str">
        <f t="shared" si="2"/>
        <v/>
      </c>
      <c r="K10" t="str">
        <f t="shared" si="2"/>
        <v/>
      </c>
      <c r="L10" t="str">
        <f t="shared" si="2"/>
        <v/>
      </c>
      <c r="M10" t="str">
        <f t="shared" si="2"/>
        <v/>
      </c>
      <c r="N10" t="str">
        <f t="shared" si="2"/>
        <v/>
      </c>
      <c r="O10" t="str">
        <f t="shared" si="2"/>
        <v/>
      </c>
      <c r="P10" t="str">
        <f t="shared" si="2"/>
        <v/>
      </c>
      <c r="Q10" t="str">
        <f t="shared" ca="1" si="2"/>
        <v/>
      </c>
      <c r="R10" t="str">
        <f t="shared" ca="1" si="2"/>
        <v/>
      </c>
      <c r="S10" t="str">
        <f t="shared" ca="1" si="3"/>
        <v/>
      </c>
      <c r="T10" t="str">
        <f t="shared" ca="1" si="3"/>
        <v/>
      </c>
      <c r="U10" t="str">
        <f t="shared" ca="1" si="3"/>
        <v/>
      </c>
      <c r="V10" t="str">
        <f t="shared" ca="1" si="3"/>
        <v/>
      </c>
      <c r="W10" t="str">
        <f t="shared" ca="1" si="3"/>
        <v/>
      </c>
      <c r="Z10" s="54"/>
      <c r="AA10" s="55"/>
      <c r="AB10" s="55"/>
      <c r="AC10" s="55"/>
      <c r="AD10" s="55"/>
      <c r="AE10" s="55"/>
      <c r="AF10" s="55"/>
      <c r="AG10" s="55"/>
      <c r="AH10" s="56"/>
    </row>
    <row r="11" spans="2:37" ht="15" customHeight="1" x14ac:dyDescent="0.25">
      <c r="B11" s="17">
        <f>IF(AND(MAX($B12:B$37)+1&lt;=$C$43,$C$43&gt;0),MAX($B12:B$37)+1,0)</f>
        <v>27</v>
      </c>
      <c r="C11" t="str">
        <f t="shared" si="2"/>
        <v/>
      </c>
      <c r="D11" t="str">
        <f t="shared" si="2"/>
        <v/>
      </c>
      <c r="E11" t="str">
        <f t="shared" si="2"/>
        <v/>
      </c>
      <c r="F11" t="str">
        <f t="shared" si="2"/>
        <v/>
      </c>
      <c r="G11" t="str">
        <f t="shared" si="2"/>
        <v/>
      </c>
      <c r="H11" t="str">
        <f t="shared" si="2"/>
        <v>X</v>
      </c>
      <c r="I11" t="str">
        <f t="shared" si="2"/>
        <v/>
      </c>
      <c r="J11" t="str">
        <f t="shared" si="2"/>
        <v/>
      </c>
      <c r="K11" t="str">
        <f t="shared" si="2"/>
        <v/>
      </c>
      <c r="L11" t="str">
        <f t="shared" si="2"/>
        <v/>
      </c>
      <c r="M11" t="str">
        <f t="shared" si="2"/>
        <v/>
      </c>
      <c r="N11" t="str">
        <f t="shared" si="2"/>
        <v/>
      </c>
      <c r="O11" t="str">
        <f t="shared" si="2"/>
        <v/>
      </c>
      <c r="P11" t="str">
        <f t="shared" si="2"/>
        <v/>
      </c>
      <c r="Q11" t="str">
        <f t="shared" ca="1" si="2"/>
        <v/>
      </c>
      <c r="R11" t="str">
        <f t="shared" ca="1" si="2"/>
        <v/>
      </c>
      <c r="S11" t="str">
        <f t="shared" ca="1" si="3"/>
        <v/>
      </c>
      <c r="T11" t="str">
        <f t="shared" ca="1" si="3"/>
        <v/>
      </c>
      <c r="U11" t="str">
        <f t="shared" ca="1" si="3"/>
        <v/>
      </c>
      <c r="V11" t="str">
        <f t="shared" ca="1" si="3"/>
        <v/>
      </c>
      <c r="W11" t="str">
        <f t="shared" ca="1" si="3"/>
        <v/>
      </c>
      <c r="Z11" s="29"/>
    </row>
    <row r="12" spans="2:37" ht="15" customHeight="1" x14ac:dyDescent="0.25">
      <c r="B12" s="17">
        <f>IF(AND(MAX($B13:B$37)+1&lt;=$C$43,$C$43&gt;0),MAX($B13:B$37)+1,0)</f>
        <v>26</v>
      </c>
      <c r="C12" t="str">
        <f t="shared" si="2"/>
        <v/>
      </c>
      <c r="D12" t="str">
        <f t="shared" si="2"/>
        <v/>
      </c>
      <c r="E12" t="str">
        <f t="shared" si="2"/>
        <v/>
      </c>
      <c r="F12" t="str">
        <f t="shared" si="2"/>
        <v/>
      </c>
      <c r="G12" t="str">
        <f t="shared" si="2"/>
        <v/>
      </c>
      <c r="H12" t="str">
        <f t="shared" si="2"/>
        <v/>
      </c>
      <c r="I12" t="str">
        <f t="shared" si="2"/>
        <v>X</v>
      </c>
      <c r="J12" t="str">
        <f t="shared" si="2"/>
        <v/>
      </c>
      <c r="K12" t="str">
        <f t="shared" si="2"/>
        <v/>
      </c>
      <c r="L12" t="str">
        <f t="shared" si="2"/>
        <v/>
      </c>
      <c r="M12" t="str">
        <f t="shared" si="2"/>
        <v/>
      </c>
      <c r="N12" t="str">
        <f t="shared" si="2"/>
        <v/>
      </c>
      <c r="O12" t="str">
        <f t="shared" si="2"/>
        <v/>
      </c>
      <c r="P12" t="str">
        <f t="shared" si="2"/>
        <v/>
      </c>
      <c r="Q12" t="str">
        <f t="shared" ca="1" si="2"/>
        <v/>
      </c>
      <c r="R12" t="str">
        <f t="shared" ca="1" si="2"/>
        <v/>
      </c>
      <c r="S12" t="str">
        <f t="shared" ca="1" si="3"/>
        <v/>
      </c>
      <c r="T12" t="str">
        <f t="shared" ca="1" si="3"/>
        <v/>
      </c>
      <c r="U12" t="str">
        <f t="shared" ca="1" si="3"/>
        <v/>
      </c>
      <c r="V12" t="str">
        <f t="shared" ca="1" si="3"/>
        <v/>
      </c>
      <c r="W12" t="str">
        <f t="shared" ca="1" si="3"/>
        <v/>
      </c>
      <c r="Z12" s="45" t="s">
        <v>4</v>
      </c>
      <c r="AA12" s="46"/>
      <c r="AB12" s="46"/>
      <c r="AC12" s="47"/>
    </row>
    <row r="13" spans="2:37" ht="15" customHeight="1" x14ac:dyDescent="0.25">
      <c r="B13" s="17">
        <f>IF(AND(MAX($B14:B$37)+1&lt;=$C$43,$C$43&gt;0),MAX($B14:B$37)+1,0)</f>
        <v>25</v>
      </c>
      <c r="C13" t="str">
        <f t="shared" si="2"/>
        <v/>
      </c>
      <c r="D13" t="str">
        <f t="shared" si="2"/>
        <v/>
      </c>
      <c r="E13" t="str">
        <f t="shared" si="2"/>
        <v/>
      </c>
      <c r="F13" t="str">
        <f t="shared" si="2"/>
        <v/>
      </c>
      <c r="G13" t="str">
        <f t="shared" si="2"/>
        <v/>
      </c>
      <c r="H13" t="str">
        <f t="shared" si="2"/>
        <v/>
      </c>
      <c r="I13" t="str">
        <f t="shared" si="2"/>
        <v/>
      </c>
      <c r="J13" t="str">
        <f t="shared" si="2"/>
        <v>X</v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ca="1" si="2"/>
        <v/>
      </c>
      <c r="R13" t="str">
        <f t="shared" ca="1" si="2"/>
        <v/>
      </c>
      <c r="S13" t="str">
        <f t="shared" ca="1" si="3"/>
        <v/>
      </c>
      <c r="T13" t="str">
        <f t="shared" ca="1" si="3"/>
        <v/>
      </c>
      <c r="U13" t="str">
        <f t="shared" ca="1" si="3"/>
        <v/>
      </c>
      <c r="V13" t="str">
        <f t="shared" ca="1" si="3"/>
        <v/>
      </c>
      <c r="W13" t="str">
        <f t="shared" ca="1" si="3"/>
        <v/>
      </c>
      <c r="Z13" s="48" t="s">
        <v>5</v>
      </c>
      <c r="AA13" s="49"/>
      <c r="AB13" s="49"/>
      <c r="AC13" s="49"/>
      <c r="AD13" s="49"/>
      <c r="AE13" s="49"/>
      <c r="AF13" s="49"/>
      <c r="AG13" s="49"/>
      <c r="AH13" s="50"/>
    </row>
    <row r="14" spans="2:37" ht="15" customHeight="1" x14ac:dyDescent="0.25">
      <c r="B14" s="17">
        <f>IF(AND(MAX($B15:B$37)+1&lt;=$C$43,$C$43&gt;0),MAX($B15:B$37)+1,0)</f>
        <v>24</v>
      </c>
      <c r="C14" t="str">
        <f t="shared" si="2"/>
        <v/>
      </c>
      <c r="D14" t="str">
        <f t="shared" si="2"/>
        <v/>
      </c>
      <c r="E14" t="str">
        <f t="shared" si="2"/>
        <v/>
      </c>
      <c r="F14" t="str">
        <f t="shared" si="2"/>
        <v/>
      </c>
      <c r="G14" t="str">
        <f t="shared" si="2"/>
        <v/>
      </c>
      <c r="H14" t="str">
        <f t="shared" si="2"/>
        <v/>
      </c>
      <c r="I14" t="str">
        <f t="shared" si="2"/>
        <v/>
      </c>
      <c r="J14" t="str">
        <f t="shared" si="2"/>
        <v/>
      </c>
      <c r="K14" t="str">
        <f t="shared" si="2"/>
        <v>X</v>
      </c>
      <c r="L14" t="str">
        <f t="shared" si="2"/>
        <v/>
      </c>
      <c r="M14" t="str">
        <f t="shared" si="2"/>
        <v/>
      </c>
      <c r="N14" t="str">
        <f t="shared" si="2"/>
        <v/>
      </c>
      <c r="O14" t="str">
        <f t="shared" si="2"/>
        <v/>
      </c>
      <c r="P14" t="str">
        <f t="shared" si="2"/>
        <v/>
      </c>
      <c r="Q14" t="str">
        <f t="shared" ca="1" si="2"/>
        <v/>
      </c>
      <c r="R14" t="str">
        <f t="shared" ca="1" si="2"/>
        <v/>
      </c>
      <c r="S14" t="str">
        <f t="shared" ca="1" si="3"/>
        <v/>
      </c>
      <c r="T14" t="str">
        <f t="shared" ca="1" si="3"/>
        <v/>
      </c>
      <c r="U14" t="str">
        <f t="shared" ca="1" si="3"/>
        <v/>
      </c>
      <c r="V14" t="str">
        <f t="shared" ca="1" si="3"/>
        <v/>
      </c>
      <c r="W14" t="str">
        <f t="shared" ca="1" si="3"/>
        <v/>
      </c>
      <c r="Z14" s="51"/>
      <c r="AA14" s="52"/>
      <c r="AB14" s="52"/>
      <c r="AC14" s="52"/>
      <c r="AD14" s="52"/>
      <c r="AE14" s="52"/>
      <c r="AF14" s="52"/>
      <c r="AG14" s="52"/>
      <c r="AH14" s="53"/>
    </row>
    <row r="15" spans="2:37" ht="15" customHeight="1" x14ac:dyDescent="0.25">
      <c r="B15" s="17">
        <f>IF(AND(MAX($B16:B$37)+1&lt;=$C$43,$C$43&gt;0),MAX($B16:B$37)+1,0)</f>
        <v>23</v>
      </c>
      <c r="C15" t="str">
        <f t="shared" si="2"/>
        <v/>
      </c>
      <c r="D15" t="str">
        <f t="shared" si="2"/>
        <v/>
      </c>
      <c r="E15" t="str">
        <f t="shared" si="2"/>
        <v/>
      </c>
      <c r="F15" t="str">
        <f t="shared" si="2"/>
        <v/>
      </c>
      <c r="G15" t="str">
        <f t="shared" si="2"/>
        <v/>
      </c>
      <c r="H15" t="str">
        <f t="shared" si="2"/>
        <v/>
      </c>
      <c r="I15" t="str">
        <f t="shared" si="2"/>
        <v/>
      </c>
      <c r="J15" t="str">
        <f t="shared" si="2"/>
        <v/>
      </c>
      <c r="K15" t="str">
        <f t="shared" si="2"/>
        <v/>
      </c>
      <c r="L15" t="str">
        <f t="shared" si="2"/>
        <v>X</v>
      </c>
      <c r="M15" t="str">
        <f t="shared" si="2"/>
        <v/>
      </c>
      <c r="N15" t="str">
        <f t="shared" si="2"/>
        <v/>
      </c>
      <c r="O15" t="str">
        <f t="shared" si="2"/>
        <v/>
      </c>
      <c r="P15" t="str">
        <f t="shared" si="2"/>
        <v/>
      </c>
      <c r="Q15" t="str">
        <f t="shared" ca="1" si="2"/>
        <v/>
      </c>
      <c r="R15" t="str">
        <f t="shared" ca="1" si="2"/>
        <v/>
      </c>
      <c r="S15" t="str">
        <f t="shared" ca="1" si="3"/>
        <v/>
      </c>
      <c r="T15" t="str">
        <f t="shared" ca="1" si="3"/>
        <v/>
      </c>
      <c r="U15" t="str">
        <f t="shared" ca="1" si="3"/>
        <v/>
      </c>
      <c r="V15" t="str">
        <f t="shared" ca="1" si="3"/>
        <v/>
      </c>
      <c r="W15" t="str">
        <f t="shared" ca="1" si="3"/>
        <v/>
      </c>
      <c r="Z15" s="51"/>
      <c r="AA15" s="52"/>
      <c r="AB15" s="52"/>
      <c r="AC15" s="52"/>
      <c r="AD15" s="52"/>
      <c r="AE15" s="52"/>
      <c r="AF15" s="52"/>
      <c r="AG15" s="52"/>
      <c r="AH15" s="53"/>
    </row>
    <row r="16" spans="2:37" ht="15" customHeight="1" x14ac:dyDescent="0.25">
      <c r="B16" s="17">
        <f>IF(AND(MAX($B17:B$37)+1&lt;=$C$43,$C$43&gt;0),MAX($B17:B$37)+1,0)</f>
        <v>22</v>
      </c>
      <c r="C16" t="str">
        <f t="shared" si="2"/>
        <v/>
      </c>
      <c r="D16" t="str">
        <f t="shared" si="2"/>
        <v/>
      </c>
      <c r="E16" t="str">
        <f t="shared" si="2"/>
        <v/>
      </c>
      <c r="F16" t="str">
        <f t="shared" si="2"/>
        <v/>
      </c>
      <c r="G16" t="str">
        <f t="shared" si="2"/>
        <v/>
      </c>
      <c r="H16" t="str">
        <f t="shared" si="2"/>
        <v/>
      </c>
      <c r="I16" t="str">
        <f t="shared" si="2"/>
        <v/>
      </c>
      <c r="J16" t="str">
        <f t="shared" si="2"/>
        <v/>
      </c>
      <c r="K16" t="str">
        <f t="shared" si="2"/>
        <v/>
      </c>
      <c r="L16" t="str">
        <f t="shared" si="2"/>
        <v/>
      </c>
      <c r="M16" t="str">
        <f t="shared" si="2"/>
        <v>X</v>
      </c>
      <c r="N16" t="str">
        <f t="shared" si="2"/>
        <v/>
      </c>
      <c r="O16" t="str">
        <f t="shared" si="2"/>
        <v/>
      </c>
      <c r="P16" t="str">
        <f t="shared" si="2"/>
        <v/>
      </c>
      <c r="Q16" t="str">
        <f t="shared" ca="1" si="2"/>
        <v/>
      </c>
      <c r="R16" t="str">
        <f t="shared" ca="1" si="2"/>
        <v/>
      </c>
      <c r="S16" t="str">
        <f t="shared" ca="1" si="3"/>
        <v/>
      </c>
      <c r="T16" t="str">
        <f t="shared" ca="1" si="3"/>
        <v/>
      </c>
      <c r="U16" t="str">
        <f t="shared" ca="1" si="3"/>
        <v/>
      </c>
      <c r="V16" t="str">
        <f t="shared" ca="1" si="3"/>
        <v/>
      </c>
      <c r="W16" t="str">
        <f t="shared" ca="1" si="3"/>
        <v/>
      </c>
      <c r="Z16" s="51"/>
      <c r="AA16" s="52"/>
      <c r="AB16" s="52"/>
      <c r="AC16" s="52"/>
      <c r="AD16" s="52"/>
      <c r="AE16" s="52"/>
      <c r="AF16" s="52"/>
      <c r="AG16" s="52"/>
      <c r="AH16" s="53"/>
    </row>
    <row r="17" spans="2:34" x14ac:dyDescent="0.25">
      <c r="B17" s="17">
        <f>IF(AND(MAX($B18:B$37)+1&lt;=$C$43,$C$43&gt;0),MAX($B18:B$37)+1,0)</f>
        <v>21</v>
      </c>
      <c r="C17" t="str">
        <f t="shared" si="2"/>
        <v/>
      </c>
      <c r="D17" t="str">
        <f t="shared" si="2"/>
        <v/>
      </c>
      <c r="E17" t="str">
        <f t="shared" si="2"/>
        <v/>
      </c>
      <c r="F17" t="str">
        <f t="shared" si="2"/>
        <v/>
      </c>
      <c r="G17" t="str">
        <f t="shared" si="2"/>
        <v/>
      </c>
      <c r="H17" t="str">
        <f t="shared" si="2"/>
        <v/>
      </c>
      <c r="I17" t="str">
        <f t="shared" si="2"/>
        <v/>
      </c>
      <c r="J17" t="str">
        <f t="shared" si="2"/>
        <v/>
      </c>
      <c r="K17" t="str">
        <f t="shared" si="2"/>
        <v/>
      </c>
      <c r="L17" t="str">
        <f t="shared" si="2"/>
        <v/>
      </c>
      <c r="M17" t="str">
        <f t="shared" si="2"/>
        <v/>
      </c>
      <c r="N17" t="str">
        <f t="shared" si="2"/>
        <v>X</v>
      </c>
      <c r="O17" t="str">
        <f t="shared" si="2"/>
        <v/>
      </c>
      <c r="P17" t="str">
        <f t="shared" si="2"/>
        <v/>
      </c>
      <c r="Q17" t="str">
        <f t="shared" ca="1" si="2"/>
        <v/>
      </c>
      <c r="R17" t="str">
        <f t="shared" ca="1" si="2"/>
        <v/>
      </c>
      <c r="S17" t="str">
        <f t="shared" ca="1" si="3"/>
        <v/>
      </c>
      <c r="T17" t="str">
        <f t="shared" ca="1" si="3"/>
        <v/>
      </c>
      <c r="U17" t="str">
        <f t="shared" ca="1" si="3"/>
        <v/>
      </c>
      <c r="V17" t="str">
        <f t="shared" ca="1" si="3"/>
        <v/>
      </c>
      <c r="W17" t="str">
        <f t="shared" ca="1" si="3"/>
        <v/>
      </c>
      <c r="Z17" s="51"/>
      <c r="AA17" s="52"/>
      <c r="AB17" s="52"/>
      <c r="AC17" s="52"/>
      <c r="AD17" s="52"/>
      <c r="AE17" s="52"/>
      <c r="AF17" s="52"/>
      <c r="AG17" s="52"/>
      <c r="AH17" s="53"/>
    </row>
    <row r="18" spans="2:34" x14ac:dyDescent="0.25">
      <c r="B18" s="17">
        <f>IF(AND(MAX($B19:B$37)+1&lt;=$C$43,$C$43&gt;0),MAX($B19:B$37)+1,0)</f>
        <v>20</v>
      </c>
      <c r="C18" t="str">
        <f t="shared" si="2"/>
        <v/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>X</v>
      </c>
      <c r="P18" t="str">
        <f t="shared" si="2"/>
        <v/>
      </c>
      <c r="Q18" t="str">
        <f t="shared" ca="1" si="2"/>
        <v/>
      </c>
      <c r="R18" t="str">
        <f t="shared" ref="R18:W33" ca="1" si="4">IF(AND($B18&gt;0,$B18=R$39),"X","")</f>
        <v/>
      </c>
      <c r="S18" t="str">
        <f t="shared" ca="1" si="4"/>
        <v/>
      </c>
      <c r="T18" t="str">
        <f t="shared" ca="1" si="4"/>
        <v/>
      </c>
      <c r="U18" t="str">
        <f t="shared" ca="1" si="4"/>
        <v/>
      </c>
      <c r="V18" t="str">
        <f t="shared" ca="1" si="4"/>
        <v/>
      </c>
      <c r="W18" t="str">
        <f t="shared" ca="1" si="4"/>
        <v/>
      </c>
      <c r="Z18" s="51"/>
      <c r="AA18" s="52"/>
      <c r="AB18" s="52"/>
      <c r="AC18" s="52"/>
      <c r="AD18" s="52"/>
      <c r="AE18" s="52"/>
      <c r="AF18" s="52"/>
      <c r="AG18" s="52"/>
      <c r="AH18" s="53"/>
    </row>
    <row r="19" spans="2:34" x14ac:dyDescent="0.25">
      <c r="B19" s="17">
        <f>IF(AND(MAX($B20:B$37)+1&lt;=$C$43,$C$43&gt;0),MAX($B20:B$37)+1,0)</f>
        <v>19</v>
      </c>
      <c r="C19" t="str">
        <f t="shared" ref="C19:R34" si="5">IF(AND($B19&gt;0,$B19=C$39),"X","")</f>
        <v/>
      </c>
      <c r="D19" t="str">
        <f t="shared" si="5"/>
        <v/>
      </c>
      <c r="E19" t="str">
        <f t="shared" si="5"/>
        <v/>
      </c>
      <c r="F19" t="str">
        <f t="shared" si="5"/>
        <v/>
      </c>
      <c r="G19" t="str">
        <f t="shared" si="5"/>
        <v/>
      </c>
      <c r="H19" t="str">
        <f t="shared" si="5"/>
        <v/>
      </c>
      <c r="I19" t="str">
        <f t="shared" si="5"/>
        <v/>
      </c>
      <c r="J19" t="str">
        <f t="shared" si="5"/>
        <v/>
      </c>
      <c r="K19" t="str">
        <f t="shared" si="5"/>
        <v/>
      </c>
      <c r="L19" t="str">
        <f t="shared" si="5"/>
        <v/>
      </c>
      <c r="M19" t="str">
        <f t="shared" si="5"/>
        <v/>
      </c>
      <c r="N19" t="str">
        <f t="shared" si="5"/>
        <v/>
      </c>
      <c r="O19" t="str">
        <f t="shared" si="5"/>
        <v/>
      </c>
      <c r="P19" t="str">
        <f t="shared" si="5"/>
        <v>X</v>
      </c>
      <c r="Q19" t="str">
        <f t="shared" ca="1" si="5"/>
        <v>X</v>
      </c>
      <c r="R19" t="str">
        <f t="shared" ca="1" si="5"/>
        <v/>
      </c>
      <c r="S19" t="str">
        <f t="shared" ca="1" si="4"/>
        <v/>
      </c>
      <c r="T19" t="str">
        <f t="shared" ca="1" si="4"/>
        <v/>
      </c>
      <c r="U19" t="str">
        <f t="shared" ca="1" si="4"/>
        <v/>
      </c>
      <c r="V19" t="str">
        <f t="shared" ca="1" si="4"/>
        <v/>
      </c>
      <c r="W19" t="str">
        <f t="shared" ca="1" si="4"/>
        <v/>
      </c>
      <c r="Z19" s="54"/>
      <c r="AA19" s="55"/>
      <c r="AB19" s="55"/>
      <c r="AC19" s="55"/>
      <c r="AD19" s="55"/>
      <c r="AE19" s="55"/>
      <c r="AF19" s="55"/>
      <c r="AG19" s="55"/>
      <c r="AH19" s="56"/>
    </row>
    <row r="20" spans="2:34" x14ac:dyDescent="0.25">
      <c r="B20" s="17">
        <f>IF(AND(MAX($B21:B$37)+1&lt;=$C$43,$C$43&gt;0),MAX($B21:B$37)+1,0)</f>
        <v>18</v>
      </c>
      <c r="C20" t="str">
        <f t="shared" si="5"/>
        <v/>
      </c>
      <c r="D20" t="str">
        <f t="shared" si="5"/>
        <v/>
      </c>
      <c r="E20" t="str">
        <f t="shared" si="5"/>
        <v/>
      </c>
      <c r="F20" t="str">
        <f t="shared" si="5"/>
        <v/>
      </c>
      <c r="G20" t="str">
        <f t="shared" si="5"/>
        <v/>
      </c>
      <c r="H20" t="str">
        <f t="shared" si="5"/>
        <v/>
      </c>
      <c r="I20" t="str">
        <f t="shared" si="5"/>
        <v/>
      </c>
      <c r="J20" t="str">
        <f t="shared" si="5"/>
        <v/>
      </c>
      <c r="K20" t="str">
        <f t="shared" si="5"/>
        <v/>
      </c>
      <c r="L20" t="str">
        <f t="shared" si="5"/>
        <v/>
      </c>
      <c r="M20" t="str">
        <f t="shared" si="5"/>
        <v/>
      </c>
      <c r="N20" t="str">
        <f t="shared" si="5"/>
        <v/>
      </c>
      <c r="O20" t="str">
        <f t="shared" si="5"/>
        <v/>
      </c>
      <c r="P20" t="str">
        <f t="shared" si="5"/>
        <v/>
      </c>
      <c r="Q20" t="str">
        <f t="shared" ca="1" si="5"/>
        <v/>
      </c>
      <c r="R20" t="str">
        <f t="shared" ca="1" si="5"/>
        <v/>
      </c>
      <c r="S20" t="str">
        <f t="shared" ca="1" si="4"/>
        <v/>
      </c>
      <c r="T20" t="str">
        <f t="shared" ca="1" si="4"/>
        <v/>
      </c>
      <c r="U20" t="str">
        <f t="shared" ca="1" si="4"/>
        <v/>
      </c>
      <c r="V20" t="str">
        <f t="shared" ca="1" si="4"/>
        <v/>
      </c>
      <c r="W20" t="str">
        <f t="shared" ca="1" si="4"/>
        <v/>
      </c>
    </row>
    <row r="21" spans="2:34" x14ac:dyDescent="0.25">
      <c r="B21" s="17">
        <f>IF(AND(MAX($B22:B$37)+1&lt;=$C$43,$C$43&gt;0),MAX($B22:B$37)+1,0)</f>
        <v>17</v>
      </c>
      <c r="C21" t="str">
        <f t="shared" si="5"/>
        <v/>
      </c>
      <c r="D21" t="str">
        <f t="shared" si="5"/>
        <v/>
      </c>
      <c r="E21" t="str">
        <f t="shared" si="5"/>
        <v/>
      </c>
      <c r="F21" t="str">
        <f t="shared" si="5"/>
        <v/>
      </c>
      <c r="G21" t="str">
        <f t="shared" si="5"/>
        <v/>
      </c>
      <c r="H21" t="str">
        <f t="shared" si="5"/>
        <v/>
      </c>
      <c r="I21" t="str">
        <f t="shared" si="5"/>
        <v/>
      </c>
      <c r="J21" t="str">
        <f t="shared" si="5"/>
        <v/>
      </c>
      <c r="K21" t="str">
        <f t="shared" si="5"/>
        <v/>
      </c>
      <c r="L21" t="str">
        <f t="shared" si="5"/>
        <v/>
      </c>
      <c r="M21" t="str">
        <f t="shared" si="5"/>
        <v/>
      </c>
      <c r="N21" t="str">
        <f t="shared" si="5"/>
        <v/>
      </c>
      <c r="O21" t="str">
        <f t="shared" si="5"/>
        <v/>
      </c>
      <c r="P21" t="str">
        <f t="shared" si="5"/>
        <v/>
      </c>
      <c r="Q21" t="str">
        <f t="shared" ca="1" si="5"/>
        <v/>
      </c>
      <c r="R21" t="str">
        <f t="shared" ca="1" si="5"/>
        <v/>
      </c>
      <c r="S21" t="str">
        <f t="shared" ca="1" si="4"/>
        <v/>
      </c>
      <c r="T21" t="str">
        <f t="shared" ca="1" si="4"/>
        <v/>
      </c>
      <c r="U21" t="str">
        <f t="shared" ca="1" si="4"/>
        <v/>
      </c>
      <c r="V21" t="str">
        <f t="shared" ca="1" si="4"/>
        <v/>
      </c>
      <c r="W21" t="str">
        <f t="shared" ca="1" si="4"/>
        <v/>
      </c>
      <c r="Z21" s="45" t="s">
        <v>4</v>
      </c>
      <c r="AA21" s="46"/>
      <c r="AB21" s="46"/>
      <c r="AC21" s="47"/>
    </row>
    <row r="22" spans="2:34" x14ac:dyDescent="0.25">
      <c r="B22" s="17">
        <f>IF(AND(MAX($B23:B$37)+1&lt;=$C$43,$C$43&gt;0),MAX($B23:B$37)+1,0)</f>
        <v>16</v>
      </c>
      <c r="C22" t="str">
        <f t="shared" si="5"/>
        <v/>
      </c>
      <c r="D22" t="str">
        <f t="shared" si="5"/>
        <v/>
      </c>
      <c r="E22" t="str">
        <f t="shared" si="5"/>
        <v/>
      </c>
      <c r="F22" t="str">
        <f t="shared" si="5"/>
        <v/>
      </c>
      <c r="G22" t="str">
        <f t="shared" si="5"/>
        <v/>
      </c>
      <c r="H22" t="str">
        <f t="shared" si="5"/>
        <v/>
      </c>
      <c r="I22" t="str">
        <f t="shared" si="5"/>
        <v/>
      </c>
      <c r="J22" t="str">
        <f t="shared" si="5"/>
        <v/>
      </c>
      <c r="K22" t="str">
        <f t="shared" si="5"/>
        <v/>
      </c>
      <c r="L22" t="str">
        <f t="shared" si="5"/>
        <v/>
      </c>
      <c r="M22" t="str">
        <f t="shared" si="5"/>
        <v/>
      </c>
      <c r="N22" t="str">
        <f t="shared" si="5"/>
        <v/>
      </c>
      <c r="O22" t="str">
        <f t="shared" si="5"/>
        <v/>
      </c>
      <c r="P22" t="str">
        <f t="shared" si="5"/>
        <v/>
      </c>
      <c r="Q22" t="str">
        <f t="shared" ca="1" si="5"/>
        <v/>
      </c>
      <c r="R22" t="str">
        <f t="shared" ca="1" si="5"/>
        <v/>
      </c>
      <c r="S22" t="str">
        <f t="shared" ca="1" si="4"/>
        <v/>
      </c>
      <c r="T22" t="str">
        <f t="shared" ca="1" si="4"/>
        <v/>
      </c>
      <c r="U22" t="str">
        <f t="shared" ca="1" si="4"/>
        <v/>
      </c>
      <c r="V22" t="str">
        <f t="shared" ca="1" si="4"/>
        <v/>
      </c>
      <c r="W22" t="str">
        <f t="shared" ca="1" si="4"/>
        <v/>
      </c>
      <c r="Z22" s="48" t="s">
        <v>5</v>
      </c>
      <c r="AA22" s="49"/>
      <c r="AB22" s="49"/>
      <c r="AC22" s="49"/>
      <c r="AD22" s="49"/>
      <c r="AE22" s="49"/>
      <c r="AF22" s="49"/>
      <c r="AG22" s="49"/>
      <c r="AH22" s="50"/>
    </row>
    <row r="23" spans="2:34" x14ac:dyDescent="0.25">
      <c r="B23" s="17">
        <f>IF(AND(MAX($B24:B$37)+1&lt;=$C$43,$C$43&gt;0),MAX($B24:B$37)+1,0)</f>
        <v>15</v>
      </c>
      <c r="C23" t="str">
        <f t="shared" si="5"/>
        <v/>
      </c>
      <c r="D23" t="str">
        <f t="shared" si="5"/>
        <v/>
      </c>
      <c r="E23" t="str">
        <f t="shared" si="5"/>
        <v/>
      </c>
      <c r="F23" t="str">
        <f t="shared" si="5"/>
        <v/>
      </c>
      <c r="G23" t="str">
        <f t="shared" si="5"/>
        <v/>
      </c>
      <c r="H23" t="str">
        <f t="shared" si="5"/>
        <v/>
      </c>
      <c r="I23" t="str">
        <f t="shared" si="5"/>
        <v/>
      </c>
      <c r="J23" t="str">
        <f t="shared" si="5"/>
        <v/>
      </c>
      <c r="K23" t="str">
        <f t="shared" si="5"/>
        <v/>
      </c>
      <c r="L23" t="str">
        <f t="shared" si="5"/>
        <v/>
      </c>
      <c r="M23" t="str">
        <f t="shared" si="5"/>
        <v/>
      </c>
      <c r="N23" t="str">
        <f t="shared" si="5"/>
        <v/>
      </c>
      <c r="O23" t="str">
        <f t="shared" si="5"/>
        <v/>
      </c>
      <c r="P23" t="str">
        <f t="shared" si="5"/>
        <v/>
      </c>
      <c r="Q23" t="str">
        <f t="shared" ca="1" si="5"/>
        <v/>
      </c>
      <c r="R23" t="str">
        <f t="shared" ca="1" si="5"/>
        <v/>
      </c>
      <c r="S23" t="str">
        <f t="shared" ca="1" si="4"/>
        <v/>
      </c>
      <c r="T23" t="str">
        <f t="shared" ca="1" si="4"/>
        <v/>
      </c>
      <c r="U23" t="str">
        <f t="shared" ca="1" si="4"/>
        <v/>
      </c>
      <c r="V23" t="str">
        <f t="shared" ca="1" si="4"/>
        <v/>
      </c>
      <c r="W23" t="str">
        <f t="shared" ca="1" si="4"/>
        <v/>
      </c>
      <c r="Z23" s="51"/>
      <c r="AA23" s="52"/>
      <c r="AB23" s="52"/>
      <c r="AC23" s="52"/>
      <c r="AD23" s="52"/>
      <c r="AE23" s="52"/>
      <c r="AF23" s="52"/>
      <c r="AG23" s="52"/>
      <c r="AH23" s="53"/>
    </row>
    <row r="24" spans="2:34" x14ac:dyDescent="0.25">
      <c r="B24" s="17">
        <f>IF(AND(MAX($B25:B$37)+1&lt;=$C$43,$C$43&gt;0),MAX($B25:B$37)+1,0)</f>
        <v>14</v>
      </c>
      <c r="C24" t="str">
        <f t="shared" si="5"/>
        <v/>
      </c>
      <c r="D24" t="str">
        <f t="shared" si="5"/>
        <v/>
      </c>
      <c r="E24" t="str">
        <f t="shared" si="5"/>
        <v/>
      </c>
      <c r="F24" t="str">
        <f t="shared" si="5"/>
        <v/>
      </c>
      <c r="G24" t="str">
        <f t="shared" si="5"/>
        <v/>
      </c>
      <c r="H24" t="str">
        <f t="shared" si="5"/>
        <v/>
      </c>
      <c r="I24" t="str">
        <f t="shared" si="5"/>
        <v/>
      </c>
      <c r="J24" t="str">
        <f t="shared" si="5"/>
        <v/>
      </c>
      <c r="K24" t="str">
        <f t="shared" si="5"/>
        <v/>
      </c>
      <c r="L24" t="str">
        <f t="shared" si="5"/>
        <v/>
      </c>
      <c r="M24" t="str">
        <f t="shared" si="5"/>
        <v/>
      </c>
      <c r="N24" t="str">
        <f t="shared" si="5"/>
        <v/>
      </c>
      <c r="O24" t="str">
        <f t="shared" si="5"/>
        <v/>
      </c>
      <c r="P24" t="str">
        <f t="shared" si="5"/>
        <v/>
      </c>
      <c r="Q24" t="str">
        <f t="shared" ca="1" si="5"/>
        <v/>
      </c>
      <c r="R24" t="str">
        <f t="shared" ca="1" si="5"/>
        <v/>
      </c>
      <c r="S24" t="str">
        <f t="shared" ca="1" si="4"/>
        <v/>
      </c>
      <c r="T24" t="str">
        <f t="shared" ca="1" si="4"/>
        <v/>
      </c>
      <c r="U24" t="str">
        <f t="shared" ca="1" si="4"/>
        <v/>
      </c>
      <c r="V24" t="str">
        <f t="shared" ca="1" si="4"/>
        <v/>
      </c>
      <c r="W24" t="str">
        <f t="shared" ca="1" si="4"/>
        <v/>
      </c>
      <c r="Z24" s="51"/>
      <c r="AA24" s="52"/>
      <c r="AB24" s="52"/>
      <c r="AC24" s="52"/>
      <c r="AD24" s="52"/>
      <c r="AE24" s="52"/>
      <c r="AF24" s="52"/>
      <c r="AG24" s="52"/>
      <c r="AH24" s="53"/>
    </row>
    <row r="25" spans="2:34" x14ac:dyDescent="0.25">
      <c r="B25" s="17">
        <f>IF(AND(MAX($B26:B$37)+1&lt;=$C$43,$C$43&gt;0),MAX($B26:B$37)+1,0)</f>
        <v>13</v>
      </c>
      <c r="C25" t="str">
        <f t="shared" si="5"/>
        <v/>
      </c>
      <c r="D25" t="str">
        <f t="shared" si="5"/>
        <v/>
      </c>
      <c r="E25" t="str">
        <f t="shared" si="5"/>
        <v/>
      </c>
      <c r="F25" t="str">
        <f t="shared" si="5"/>
        <v/>
      </c>
      <c r="G25" t="str">
        <f t="shared" si="5"/>
        <v/>
      </c>
      <c r="H25" t="str">
        <f t="shared" si="5"/>
        <v/>
      </c>
      <c r="I25" t="str">
        <f t="shared" si="5"/>
        <v/>
      </c>
      <c r="J25" t="str">
        <f t="shared" si="5"/>
        <v/>
      </c>
      <c r="K25" t="str">
        <f t="shared" si="5"/>
        <v/>
      </c>
      <c r="L25" t="str">
        <f t="shared" si="5"/>
        <v/>
      </c>
      <c r="M25" t="str">
        <f t="shared" si="5"/>
        <v/>
      </c>
      <c r="N25" t="str">
        <f t="shared" si="5"/>
        <v/>
      </c>
      <c r="O25" t="str">
        <f t="shared" si="5"/>
        <v/>
      </c>
      <c r="P25" t="str">
        <f t="shared" si="5"/>
        <v/>
      </c>
      <c r="Q25" t="str">
        <f t="shared" ca="1" si="5"/>
        <v/>
      </c>
      <c r="R25" t="str">
        <f t="shared" ca="1" si="5"/>
        <v/>
      </c>
      <c r="S25" t="str">
        <f t="shared" ca="1" si="4"/>
        <v/>
      </c>
      <c r="T25" t="str">
        <f t="shared" ca="1" si="4"/>
        <v/>
      </c>
      <c r="U25" t="str">
        <f t="shared" ca="1" si="4"/>
        <v/>
      </c>
      <c r="V25" t="str">
        <f t="shared" ca="1" si="4"/>
        <v/>
      </c>
      <c r="W25" t="str">
        <f t="shared" ca="1" si="4"/>
        <v/>
      </c>
      <c r="Z25" s="51"/>
      <c r="AA25" s="52"/>
      <c r="AB25" s="52"/>
      <c r="AC25" s="52"/>
      <c r="AD25" s="52"/>
      <c r="AE25" s="52"/>
      <c r="AF25" s="52"/>
      <c r="AG25" s="52"/>
      <c r="AH25" s="53"/>
    </row>
    <row r="26" spans="2:34" x14ac:dyDescent="0.25">
      <c r="B26" s="17">
        <f>IF(AND(MAX($B27:B$37)+1&lt;=$C$43,$C$43&gt;0),MAX($B27:B$37)+1,0)</f>
        <v>12</v>
      </c>
      <c r="C26" t="str">
        <f t="shared" si="5"/>
        <v/>
      </c>
      <c r="D26" t="str">
        <f t="shared" si="5"/>
        <v/>
      </c>
      <c r="E26" t="str">
        <f t="shared" si="5"/>
        <v/>
      </c>
      <c r="F26" t="str">
        <f t="shared" si="5"/>
        <v/>
      </c>
      <c r="G26" t="str">
        <f t="shared" si="5"/>
        <v/>
      </c>
      <c r="H26" t="str">
        <f t="shared" si="5"/>
        <v/>
      </c>
      <c r="I26" t="str">
        <f t="shared" si="5"/>
        <v/>
      </c>
      <c r="J26" t="str">
        <f t="shared" si="5"/>
        <v/>
      </c>
      <c r="K26" t="str">
        <f t="shared" si="5"/>
        <v/>
      </c>
      <c r="L26" t="str">
        <f t="shared" si="5"/>
        <v/>
      </c>
      <c r="M26" t="str">
        <f t="shared" si="5"/>
        <v/>
      </c>
      <c r="N26" t="str">
        <f t="shared" si="5"/>
        <v/>
      </c>
      <c r="O26" t="str">
        <f t="shared" si="5"/>
        <v/>
      </c>
      <c r="P26" t="str">
        <f t="shared" si="5"/>
        <v/>
      </c>
      <c r="Q26" t="str">
        <f t="shared" ca="1" si="5"/>
        <v/>
      </c>
      <c r="R26" t="str">
        <f t="shared" ca="1" si="5"/>
        <v/>
      </c>
      <c r="S26" t="str">
        <f t="shared" ca="1" si="4"/>
        <v/>
      </c>
      <c r="T26" t="str">
        <f t="shared" ca="1" si="4"/>
        <v/>
      </c>
      <c r="U26" t="str">
        <f t="shared" ca="1" si="4"/>
        <v/>
      </c>
      <c r="V26" t="str">
        <f t="shared" ca="1" si="4"/>
        <v/>
      </c>
      <c r="W26" t="str">
        <f t="shared" ca="1" si="4"/>
        <v/>
      </c>
      <c r="Z26" s="51"/>
      <c r="AA26" s="52"/>
      <c r="AB26" s="52"/>
      <c r="AC26" s="52"/>
      <c r="AD26" s="52"/>
      <c r="AE26" s="52"/>
      <c r="AF26" s="52"/>
      <c r="AG26" s="52"/>
      <c r="AH26" s="53"/>
    </row>
    <row r="27" spans="2:34" x14ac:dyDescent="0.25">
      <c r="B27" s="17">
        <f>IF(AND(MAX($B28:B$37)+1&lt;=$C$43,$C$43&gt;0),MAX($B28:B$37)+1,0)</f>
        <v>11</v>
      </c>
      <c r="C27" t="str">
        <f t="shared" si="5"/>
        <v/>
      </c>
      <c r="D27" t="str">
        <f t="shared" si="5"/>
        <v/>
      </c>
      <c r="E27" t="str">
        <f t="shared" si="5"/>
        <v/>
      </c>
      <c r="F27" t="str">
        <f t="shared" si="5"/>
        <v/>
      </c>
      <c r="G27" t="str">
        <f t="shared" si="5"/>
        <v/>
      </c>
      <c r="H27" t="str">
        <f t="shared" si="5"/>
        <v/>
      </c>
      <c r="I27" t="str">
        <f t="shared" si="5"/>
        <v/>
      </c>
      <c r="J27" t="str">
        <f t="shared" si="5"/>
        <v/>
      </c>
      <c r="K27" t="str">
        <f t="shared" si="5"/>
        <v/>
      </c>
      <c r="L27" t="str">
        <f t="shared" si="5"/>
        <v/>
      </c>
      <c r="M27" t="str">
        <f t="shared" si="5"/>
        <v/>
      </c>
      <c r="N27" t="str">
        <f t="shared" si="5"/>
        <v/>
      </c>
      <c r="O27" t="str">
        <f t="shared" si="5"/>
        <v/>
      </c>
      <c r="P27" t="str">
        <f t="shared" si="5"/>
        <v/>
      </c>
      <c r="Q27" t="str">
        <f t="shared" ca="1" si="5"/>
        <v/>
      </c>
      <c r="R27" t="str">
        <f t="shared" ca="1" si="5"/>
        <v/>
      </c>
      <c r="S27" t="str">
        <f t="shared" ca="1" si="4"/>
        <v/>
      </c>
      <c r="T27" t="str">
        <f t="shared" ca="1" si="4"/>
        <v/>
      </c>
      <c r="U27" t="str">
        <f t="shared" ca="1" si="4"/>
        <v/>
      </c>
      <c r="V27" t="str">
        <f t="shared" ca="1" si="4"/>
        <v/>
      </c>
      <c r="W27" t="str">
        <f t="shared" ca="1" si="4"/>
        <v/>
      </c>
      <c r="Z27" s="51"/>
      <c r="AA27" s="52"/>
      <c r="AB27" s="52"/>
      <c r="AC27" s="52"/>
      <c r="AD27" s="52"/>
      <c r="AE27" s="52"/>
      <c r="AF27" s="52"/>
      <c r="AG27" s="52"/>
      <c r="AH27" s="53"/>
    </row>
    <row r="28" spans="2:34" x14ac:dyDescent="0.25">
      <c r="B28" s="17">
        <f>IF(AND(MAX($B29:B$37)+1&lt;=$C$43,$C$43&gt;0),MAX($B29:B$37)+1,0)</f>
        <v>10</v>
      </c>
      <c r="C28" t="str">
        <f t="shared" si="5"/>
        <v/>
      </c>
      <c r="D28" t="str">
        <f t="shared" si="5"/>
        <v/>
      </c>
      <c r="E28" t="str">
        <f t="shared" si="5"/>
        <v/>
      </c>
      <c r="F28" t="str">
        <f t="shared" si="5"/>
        <v/>
      </c>
      <c r="G28" t="str">
        <f t="shared" si="5"/>
        <v/>
      </c>
      <c r="H28" t="str">
        <f t="shared" si="5"/>
        <v/>
      </c>
      <c r="I28" t="str">
        <f t="shared" si="5"/>
        <v/>
      </c>
      <c r="J28" t="str">
        <f t="shared" si="5"/>
        <v/>
      </c>
      <c r="K28" t="str">
        <f t="shared" si="5"/>
        <v/>
      </c>
      <c r="L28" t="str">
        <f t="shared" si="5"/>
        <v/>
      </c>
      <c r="M28" t="str">
        <f t="shared" si="5"/>
        <v/>
      </c>
      <c r="N28" t="str">
        <f t="shared" si="5"/>
        <v/>
      </c>
      <c r="O28" t="str">
        <f t="shared" si="5"/>
        <v/>
      </c>
      <c r="P28" t="str">
        <f t="shared" si="5"/>
        <v/>
      </c>
      <c r="Q28" t="str">
        <f t="shared" ca="1" si="5"/>
        <v/>
      </c>
      <c r="R28" t="str">
        <f t="shared" ca="1" si="5"/>
        <v/>
      </c>
      <c r="S28" t="str">
        <f t="shared" ca="1" si="4"/>
        <v/>
      </c>
      <c r="T28" t="str">
        <f t="shared" ca="1" si="4"/>
        <v/>
      </c>
      <c r="U28" t="str">
        <f t="shared" ca="1" si="4"/>
        <v/>
      </c>
      <c r="V28" t="str">
        <f t="shared" ca="1" si="4"/>
        <v/>
      </c>
      <c r="W28" t="str">
        <f t="shared" ca="1" si="4"/>
        <v/>
      </c>
      <c r="Z28" s="54"/>
      <c r="AA28" s="55"/>
      <c r="AB28" s="55"/>
      <c r="AC28" s="55"/>
      <c r="AD28" s="55"/>
      <c r="AE28" s="55"/>
      <c r="AF28" s="55"/>
      <c r="AG28" s="55"/>
      <c r="AH28" s="56"/>
    </row>
    <row r="29" spans="2:34" x14ac:dyDescent="0.25">
      <c r="B29" s="17">
        <f>IF(AND(MAX($B30:B$37)+1&lt;=$C$43,$C$43&gt;0),MAX($B30:B$37)+1,0)</f>
        <v>9</v>
      </c>
      <c r="C29" t="str">
        <f t="shared" si="5"/>
        <v/>
      </c>
      <c r="D29" t="str">
        <f t="shared" si="5"/>
        <v/>
      </c>
      <c r="E29" t="str">
        <f t="shared" si="5"/>
        <v/>
      </c>
      <c r="F29" t="str">
        <f t="shared" si="5"/>
        <v/>
      </c>
      <c r="G29" t="str">
        <f t="shared" si="5"/>
        <v/>
      </c>
      <c r="H29" t="str">
        <f t="shared" si="5"/>
        <v/>
      </c>
      <c r="I29" t="str">
        <f t="shared" si="5"/>
        <v/>
      </c>
      <c r="J29" t="str">
        <f t="shared" si="5"/>
        <v/>
      </c>
      <c r="K29" t="str">
        <f t="shared" si="5"/>
        <v/>
      </c>
      <c r="L29" t="str">
        <f t="shared" si="5"/>
        <v/>
      </c>
      <c r="M29" t="str">
        <f t="shared" si="5"/>
        <v/>
      </c>
      <c r="N29" t="str">
        <f t="shared" si="5"/>
        <v/>
      </c>
      <c r="O29" t="str">
        <f t="shared" si="5"/>
        <v/>
      </c>
      <c r="P29" t="str">
        <f t="shared" si="5"/>
        <v/>
      </c>
      <c r="Q29" t="str">
        <f t="shared" ca="1" si="5"/>
        <v/>
      </c>
      <c r="R29" t="str">
        <f t="shared" ca="1" si="5"/>
        <v/>
      </c>
      <c r="S29" t="str">
        <f t="shared" ca="1" si="4"/>
        <v/>
      </c>
      <c r="T29" t="str">
        <f t="shared" ca="1" si="4"/>
        <v/>
      </c>
      <c r="U29" t="str">
        <f t="shared" ca="1" si="4"/>
        <v/>
      </c>
      <c r="V29" t="str">
        <f t="shared" ca="1" si="4"/>
        <v/>
      </c>
      <c r="W29" t="str">
        <f t="shared" ca="1" si="4"/>
        <v/>
      </c>
    </row>
    <row r="30" spans="2:34" x14ac:dyDescent="0.25">
      <c r="B30" s="17">
        <f>IF(AND(MAX($B31:B$37)+1&lt;=$C$43,$C$43&gt;0),MAX($B31:B$37)+1,0)</f>
        <v>8</v>
      </c>
      <c r="C30" t="str">
        <f t="shared" si="5"/>
        <v/>
      </c>
      <c r="D30" t="str">
        <f t="shared" si="5"/>
        <v/>
      </c>
      <c r="E30" t="str">
        <f t="shared" si="5"/>
        <v/>
      </c>
      <c r="F30" t="str">
        <f t="shared" si="5"/>
        <v/>
      </c>
      <c r="G30" t="str">
        <f t="shared" si="5"/>
        <v/>
      </c>
      <c r="H30" t="str">
        <f t="shared" si="5"/>
        <v/>
      </c>
      <c r="I30" t="str">
        <f t="shared" si="5"/>
        <v/>
      </c>
      <c r="J30" t="str">
        <f t="shared" si="5"/>
        <v/>
      </c>
      <c r="K30" t="str">
        <f t="shared" si="5"/>
        <v/>
      </c>
      <c r="L30" t="str">
        <f t="shared" si="5"/>
        <v/>
      </c>
      <c r="M30" t="str">
        <f t="shared" si="5"/>
        <v/>
      </c>
      <c r="N30" t="str">
        <f t="shared" si="5"/>
        <v/>
      </c>
      <c r="O30" t="str">
        <f t="shared" si="5"/>
        <v/>
      </c>
      <c r="P30" t="str">
        <f t="shared" si="5"/>
        <v/>
      </c>
      <c r="Q30" t="str">
        <f t="shared" ca="1" si="5"/>
        <v/>
      </c>
      <c r="R30" t="str">
        <f t="shared" ca="1" si="5"/>
        <v/>
      </c>
      <c r="S30" t="str">
        <f t="shared" ca="1" si="4"/>
        <v/>
      </c>
      <c r="T30" t="str">
        <f t="shared" ca="1" si="4"/>
        <v/>
      </c>
      <c r="U30" t="str">
        <f t="shared" ca="1" si="4"/>
        <v/>
      </c>
      <c r="V30" t="str">
        <f t="shared" ca="1" si="4"/>
        <v/>
      </c>
      <c r="W30" t="str">
        <f t="shared" ca="1" si="4"/>
        <v/>
      </c>
      <c r="Z30" s="45" t="s">
        <v>4</v>
      </c>
      <c r="AA30" s="46"/>
      <c r="AB30" s="46"/>
      <c r="AC30" s="47"/>
    </row>
    <row r="31" spans="2:34" x14ac:dyDescent="0.25">
      <c r="B31" s="17">
        <f>IF(AND(MAX($B32:B$37)+1&lt;=$C$43,$C$43&gt;0),MAX($B32:B$37)+1,0)</f>
        <v>7</v>
      </c>
      <c r="C31" t="str">
        <f t="shared" si="5"/>
        <v/>
      </c>
      <c r="D31" t="str">
        <f t="shared" si="5"/>
        <v/>
      </c>
      <c r="E31" t="str">
        <f t="shared" si="5"/>
        <v/>
      </c>
      <c r="F31" t="str">
        <f t="shared" si="5"/>
        <v/>
      </c>
      <c r="G31" t="str">
        <f t="shared" si="5"/>
        <v/>
      </c>
      <c r="H31" t="str">
        <f t="shared" si="5"/>
        <v/>
      </c>
      <c r="I31" t="str">
        <f t="shared" si="5"/>
        <v/>
      </c>
      <c r="J31" t="str">
        <f t="shared" si="5"/>
        <v/>
      </c>
      <c r="K31" t="str">
        <f t="shared" si="5"/>
        <v/>
      </c>
      <c r="L31" t="str">
        <f t="shared" si="5"/>
        <v/>
      </c>
      <c r="M31" t="str">
        <f t="shared" si="5"/>
        <v/>
      </c>
      <c r="N31" t="str">
        <f t="shared" si="5"/>
        <v/>
      </c>
      <c r="O31" t="str">
        <f t="shared" si="5"/>
        <v/>
      </c>
      <c r="P31" t="str">
        <f t="shared" si="5"/>
        <v/>
      </c>
      <c r="Q31" t="str">
        <f t="shared" ca="1" si="5"/>
        <v/>
      </c>
      <c r="R31" t="str">
        <f t="shared" ca="1" si="5"/>
        <v/>
      </c>
      <c r="S31" t="str">
        <f t="shared" ca="1" si="4"/>
        <v/>
      </c>
      <c r="T31" t="str">
        <f t="shared" ca="1" si="4"/>
        <v/>
      </c>
      <c r="U31" t="str">
        <f t="shared" ca="1" si="4"/>
        <v/>
      </c>
      <c r="V31" t="str">
        <f t="shared" ca="1" si="4"/>
        <v/>
      </c>
      <c r="W31" t="str">
        <f t="shared" ca="1" si="4"/>
        <v/>
      </c>
      <c r="Z31" s="48" t="s">
        <v>5</v>
      </c>
      <c r="AA31" s="49"/>
      <c r="AB31" s="49"/>
      <c r="AC31" s="49"/>
      <c r="AD31" s="49"/>
      <c r="AE31" s="49"/>
      <c r="AF31" s="49"/>
      <c r="AG31" s="49"/>
      <c r="AH31" s="50"/>
    </row>
    <row r="32" spans="2:34" x14ac:dyDescent="0.25">
      <c r="B32" s="17">
        <f>IF(AND(MAX($B33:B$37)+1&lt;=$C$43,$C$43&gt;0),MAX($B33:B$37)+1,0)</f>
        <v>6</v>
      </c>
      <c r="C32" t="str">
        <f t="shared" si="5"/>
        <v/>
      </c>
      <c r="D32" t="str">
        <f t="shared" si="5"/>
        <v/>
      </c>
      <c r="E32" t="str">
        <f t="shared" si="5"/>
        <v/>
      </c>
      <c r="F32" t="str">
        <f t="shared" si="5"/>
        <v/>
      </c>
      <c r="G32" t="str">
        <f t="shared" si="5"/>
        <v/>
      </c>
      <c r="H32" t="str">
        <f t="shared" si="5"/>
        <v/>
      </c>
      <c r="I32" t="str">
        <f t="shared" si="5"/>
        <v/>
      </c>
      <c r="J32" t="str">
        <f t="shared" si="5"/>
        <v/>
      </c>
      <c r="K32" t="str">
        <f t="shared" si="5"/>
        <v/>
      </c>
      <c r="L32" t="str">
        <f t="shared" si="5"/>
        <v/>
      </c>
      <c r="M32" t="str">
        <f t="shared" si="5"/>
        <v/>
      </c>
      <c r="N32" t="str">
        <f t="shared" si="5"/>
        <v/>
      </c>
      <c r="O32" t="str">
        <f t="shared" si="5"/>
        <v/>
      </c>
      <c r="P32" t="str">
        <f t="shared" si="5"/>
        <v/>
      </c>
      <c r="Q32" t="str">
        <f t="shared" ca="1" si="5"/>
        <v/>
      </c>
      <c r="R32" t="str">
        <f t="shared" ca="1" si="5"/>
        <v/>
      </c>
      <c r="S32" t="str">
        <f t="shared" ca="1" si="4"/>
        <v/>
      </c>
      <c r="T32" t="str">
        <f t="shared" ca="1" si="4"/>
        <v/>
      </c>
      <c r="U32" t="str">
        <f t="shared" ca="1" si="4"/>
        <v/>
      </c>
      <c r="V32" t="str">
        <f t="shared" ca="1" si="4"/>
        <v/>
      </c>
      <c r="W32" t="str">
        <f t="shared" ca="1" si="4"/>
        <v/>
      </c>
      <c r="Z32" s="51"/>
      <c r="AA32" s="52"/>
      <c r="AB32" s="52"/>
      <c r="AC32" s="52"/>
      <c r="AD32" s="52"/>
      <c r="AE32" s="52"/>
      <c r="AF32" s="52"/>
      <c r="AG32" s="52"/>
      <c r="AH32" s="53"/>
    </row>
    <row r="33" spans="1:35" x14ac:dyDescent="0.25">
      <c r="B33" s="17">
        <f>IF(AND(MAX($B34:B$37)+1&lt;=$C$43,$C$43&gt;0),MAX($B34:B$37)+1,0)</f>
        <v>5</v>
      </c>
      <c r="C33" t="str">
        <f t="shared" si="5"/>
        <v/>
      </c>
      <c r="D33" t="str">
        <f t="shared" si="5"/>
        <v/>
      </c>
      <c r="E33" t="str">
        <f t="shared" si="5"/>
        <v/>
      </c>
      <c r="F33" t="str">
        <f t="shared" si="5"/>
        <v/>
      </c>
      <c r="G33" t="str">
        <f t="shared" si="5"/>
        <v/>
      </c>
      <c r="H33" t="str">
        <f t="shared" si="5"/>
        <v/>
      </c>
      <c r="I33" t="str">
        <f t="shared" si="5"/>
        <v/>
      </c>
      <c r="J33" t="str">
        <f t="shared" si="5"/>
        <v/>
      </c>
      <c r="K33" t="str">
        <f t="shared" si="5"/>
        <v/>
      </c>
      <c r="L33" t="str">
        <f t="shared" si="5"/>
        <v/>
      </c>
      <c r="M33" t="str">
        <f t="shared" si="5"/>
        <v/>
      </c>
      <c r="N33" t="str">
        <f t="shared" si="5"/>
        <v/>
      </c>
      <c r="O33" t="str">
        <f t="shared" si="5"/>
        <v/>
      </c>
      <c r="P33" t="str">
        <f t="shared" si="5"/>
        <v/>
      </c>
      <c r="Q33" t="str">
        <f t="shared" ca="1" si="5"/>
        <v/>
      </c>
      <c r="R33" t="str">
        <f t="shared" ca="1" si="5"/>
        <v/>
      </c>
      <c r="S33" t="str">
        <f t="shared" ca="1" si="4"/>
        <v/>
      </c>
      <c r="T33" t="str">
        <f t="shared" ca="1" si="4"/>
        <v/>
      </c>
      <c r="U33" t="str">
        <f t="shared" ca="1" si="4"/>
        <v/>
      </c>
      <c r="V33" t="str">
        <f t="shared" ca="1" si="4"/>
        <v/>
      </c>
      <c r="W33" t="str">
        <f t="shared" ca="1" si="4"/>
        <v/>
      </c>
      <c r="Z33" s="51"/>
      <c r="AA33" s="52"/>
      <c r="AB33" s="52"/>
      <c r="AC33" s="52"/>
      <c r="AD33" s="52"/>
      <c r="AE33" s="52"/>
      <c r="AF33" s="52"/>
      <c r="AG33" s="52"/>
      <c r="AH33" s="53"/>
    </row>
    <row r="34" spans="1:35" x14ac:dyDescent="0.25">
      <c r="B34" s="17">
        <f>IF(AND(MAX($B35:B$37)+1&lt;=$C$43,$C$43&gt;0),MAX($B35:B$37)+1,0)</f>
        <v>4</v>
      </c>
      <c r="C34" t="str">
        <f t="shared" si="5"/>
        <v/>
      </c>
      <c r="D34" t="str">
        <f t="shared" si="5"/>
        <v/>
      </c>
      <c r="E34" t="str">
        <f t="shared" si="5"/>
        <v/>
      </c>
      <c r="F34" t="str">
        <f t="shared" si="5"/>
        <v/>
      </c>
      <c r="G34" t="str">
        <f t="shared" si="5"/>
        <v/>
      </c>
      <c r="H34" t="str">
        <f t="shared" si="5"/>
        <v/>
      </c>
      <c r="I34" t="str">
        <f t="shared" si="5"/>
        <v/>
      </c>
      <c r="J34" t="str">
        <f t="shared" si="5"/>
        <v/>
      </c>
      <c r="K34" t="str">
        <f t="shared" si="5"/>
        <v/>
      </c>
      <c r="L34" t="str">
        <f t="shared" si="5"/>
        <v/>
      </c>
      <c r="M34" t="str">
        <f t="shared" si="5"/>
        <v/>
      </c>
      <c r="N34" t="str">
        <f t="shared" si="5"/>
        <v/>
      </c>
      <c r="O34" t="str">
        <f t="shared" si="5"/>
        <v/>
      </c>
      <c r="P34" t="str">
        <f t="shared" si="5"/>
        <v/>
      </c>
      <c r="Q34" t="str">
        <f t="shared" ca="1" si="5"/>
        <v/>
      </c>
      <c r="R34" t="str">
        <f t="shared" ref="R34:W37" ca="1" si="6">IF(AND($B34&gt;0,$B34=R$39),"X","")</f>
        <v/>
      </c>
      <c r="S34" t="str">
        <f t="shared" ca="1" si="6"/>
        <v/>
      </c>
      <c r="T34" t="str">
        <f t="shared" ca="1" si="6"/>
        <v/>
      </c>
      <c r="U34" t="str">
        <f t="shared" ca="1" si="6"/>
        <v/>
      </c>
      <c r="V34" t="str">
        <f t="shared" ca="1" si="6"/>
        <v/>
      </c>
      <c r="W34" t="str">
        <f t="shared" ca="1" si="6"/>
        <v/>
      </c>
      <c r="Z34" s="51"/>
      <c r="AA34" s="52"/>
      <c r="AB34" s="52"/>
      <c r="AC34" s="52"/>
      <c r="AD34" s="52"/>
      <c r="AE34" s="52"/>
      <c r="AF34" s="52"/>
      <c r="AG34" s="52"/>
      <c r="AH34" s="53"/>
    </row>
    <row r="35" spans="1:35" x14ac:dyDescent="0.25">
      <c r="B35" s="17">
        <f>IF(AND(MAX($B36:B$37)+1&lt;=$C$43,$C$43&gt;0),MAX($B36:B$37)+1,0)</f>
        <v>3</v>
      </c>
      <c r="C35" t="str">
        <f t="shared" ref="C35:R37" si="7">IF(AND($B35&gt;0,$B35=C$39),"X","")</f>
        <v/>
      </c>
      <c r="D35" t="str">
        <f t="shared" si="7"/>
        <v/>
      </c>
      <c r="E35" t="str">
        <f t="shared" si="7"/>
        <v/>
      </c>
      <c r="F35" t="str">
        <f t="shared" si="7"/>
        <v/>
      </c>
      <c r="G35" t="str">
        <f t="shared" si="7"/>
        <v/>
      </c>
      <c r="H35" t="str">
        <f t="shared" si="7"/>
        <v/>
      </c>
      <c r="I35" t="str">
        <f t="shared" si="7"/>
        <v/>
      </c>
      <c r="J35" t="str">
        <f t="shared" si="7"/>
        <v/>
      </c>
      <c r="K35" t="str">
        <f t="shared" si="7"/>
        <v/>
      </c>
      <c r="L35" t="str">
        <f t="shared" si="7"/>
        <v/>
      </c>
      <c r="M35" t="str">
        <f t="shared" si="7"/>
        <v/>
      </c>
      <c r="N35" t="str">
        <f t="shared" si="7"/>
        <v/>
      </c>
      <c r="O35" t="str">
        <f t="shared" si="7"/>
        <v/>
      </c>
      <c r="P35" t="str">
        <f t="shared" si="7"/>
        <v/>
      </c>
      <c r="Q35" t="str">
        <f t="shared" ca="1" si="7"/>
        <v/>
      </c>
      <c r="R35" t="str">
        <f t="shared" ca="1" si="7"/>
        <v/>
      </c>
      <c r="S35" t="str">
        <f t="shared" ca="1" si="6"/>
        <v/>
      </c>
      <c r="T35" t="str">
        <f t="shared" ca="1" si="6"/>
        <v/>
      </c>
      <c r="U35" t="str">
        <f t="shared" ca="1" si="6"/>
        <v/>
      </c>
      <c r="V35" t="str">
        <f t="shared" ca="1" si="6"/>
        <v/>
      </c>
      <c r="W35" t="str">
        <f t="shared" ca="1" si="6"/>
        <v/>
      </c>
      <c r="Z35" s="51"/>
      <c r="AA35" s="52"/>
      <c r="AB35" s="52"/>
      <c r="AC35" s="52"/>
      <c r="AD35" s="52"/>
      <c r="AE35" s="52"/>
      <c r="AF35" s="52"/>
      <c r="AG35" s="52"/>
      <c r="AH35" s="53"/>
    </row>
    <row r="36" spans="1:35" x14ac:dyDescent="0.25">
      <c r="B36" s="17">
        <f>IF(AND(MAX($B37:B$37)+1&lt;=$C$43,$C$43&gt;0),MAX($B37:B$37)+1,0)</f>
        <v>2</v>
      </c>
      <c r="C36" t="str">
        <f t="shared" si="7"/>
        <v/>
      </c>
      <c r="D36" t="str">
        <f t="shared" si="7"/>
        <v/>
      </c>
      <c r="E36" t="str">
        <f t="shared" si="7"/>
        <v/>
      </c>
      <c r="F36" t="str">
        <f t="shared" si="7"/>
        <v/>
      </c>
      <c r="G36" t="str">
        <f t="shared" si="7"/>
        <v/>
      </c>
      <c r="H36" t="str">
        <f t="shared" si="7"/>
        <v/>
      </c>
      <c r="I36" t="str">
        <f t="shared" si="7"/>
        <v/>
      </c>
      <c r="J36" t="str">
        <f t="shared" si="7"/>
        <v/>
      </c>
      <c r="K36" t="str">
        <f t="shared" si="7"/>
        <v/>
      </c>
      <c r="L36" t="str">
        <f t="shared" si="7"/>
        <v/>
      </c>
      <c r="M36" t="str">
        <f t="shared" si="7"/>
        <v/>
      </c>
      <c r="N36" t="str">
        <f t="shared" si="7"/>
        <v/>
      </c>
      <c r="O36" t="str">
        <f t="shared" si="7"/>
        <v/>
      </c>
      <c r="P36" t="str">
        <f t="shared" si="7"/>
        <v/>
      </c>
      <c r="Q36" t="str">
        <f t="shared" ca="1" si="7"/>
        <v/>
      </c>
      <c r="R36" t="str">
        <f t="shared" ca="1" si="7"/>
        <v/>
      </c>
      <c r="S36" t="str">
        <f t="shared" ca="1" si="6"/>
        <v/>
      </c>
      <c r="T36" t="str">
        <f t="shared" ca="1" si="6"/>
        <v/>
      </c>
      <c r="U36" t="str">
        <f t="shared" ca="1" si="6"/>
        <v/>
      </c>
      <c r="V36" t="str">
        <f t="shared" ca="1" si="6"/>
        <v/>
      </c>
      <c r="W36" t="str">
        <f t="shared" ca="1" si="6"/>
        <v/>
      </c>
      <c r="Z36" s="51"/>
      <c r="AA36" s="52"/>
      <c r="AB36" s="52"/>
      <c r="AC36" s="52"/>
      <c r="AD36" s="52"/>
      <c r="AE36" s="52"/>
      <c r="AF36" s="52"/>
      <c r="AG36" s="52"/>
      <c r="AH36" s="53"/>
    </row>
    <row r="37" spans="1:35" x14ac:dyDescent="0.25">
      <c r="A37" s="5"/>
      <c r="B37" s="18">
        <v>1</v>
      </c>
      <c r="C37" t="str">
        <f t="shared" si="7"/>
        <v/>
      </c>
      <c r="D37" t="str">
        <f t="shared" si="7"/>
        <v/>
      </c>
      <c r="E37" t="str">
        <f t="shared" si="7"/>
        <v/>
      </c>
      <c r="F37" t="str">
        <f t="shared" si="7"/>
        <v/>
      </c>
      <c r="G37" t="str">
        <f t="shared" si="7"/>
        <v/>
      </c>
      <c r="H37" t="str">
        <f t="shared" si="7"/>
        <v/>
      </c>
      <c r="I37" t="str">
        <f t="shared" si="7"/>
        <v/>
      </c>
      <c r="J37" t="str">
        <f t="shared" si="7"/>
        <v/>
      </c>
      <c r="K37" t="str">
        <f t="shared" si="7"/>
        <v/>
      </c>
      <c r="L37" t="str">
        <f t="shared" si="7"/>
        <v/>
      </c>
      <c r="M37" t="str">
        <f t="shared" si="7"/>
        <v/>
      </c>
      <c r="N37" t="str">
        <f t="shared" si="7"/>
        <v/>
      </c>
      <c r="O37" t="str">
        <f t="shared" si="7"/>
        <v/>
      </c>
      <c r="P37" t="str">
        <f t="shared" si="7"/>
        <v/>
      </c>
      <c r="Q37" t="str">
        <f t="shared" ca="1" si="7"/>
        <v/>
      </c>
      <c r="R37" t="str">
        <f t="shared" ca="1" si="7"/>
        <v/>
      </c>
      <c r="S37" t="str">
        <f t="shared" ca="1" si="6"/>
        <v/>
      </c>
      <c r="T37" t="str">
        <f t="shared" ca="1" si="6"/>
        <v/>
      </c>
      <c r="U37" t="str">
        <f t="shared" ca="1" si="6"/>
        <v/>
      </c>
      <c r="V37" t="str">
        <f t="shared" ca="1" si="6"/>
        <v/>
      </c>
      <c r="W37" t="str">
        <f t="shared" ca="1" si="6"/>
        <v/>
      </c>
      <c r="Z37" s="54"/>
      <c r="AA37" s="55"/>
      <c r="AB37" s="55"/>
      <c r="AC37" s="55"/>
      <c r="AD37" s="55"/>
      <c r="AE37" s="55"/>
      <c r="AF37" s="55"/>
      <c r="AG37" s="55"/>
      <c r="AH37" s="56"/>
    </row>
    <row r="38" spans="1:35" s="6" customFormat="1" ht="24.75" x14ac:dyDescent="0.25">
      <c r="A38" s="12"/>
      <c r="B38" s="8" t="s">
        <v>0</v>
      </c>
      <c r="C38" s="11">
        <f ca="1">C44-2</f>
        <v>45124</v>
      </c>
      <c r="D38" s="11">
        <f t="shared" ref="D38:W38" ca="1" si="8">IF(AND($C$38&gt;0,D40&lt;=$C$42),C38+1,0)</f>
        <v>45125</v>
      </c>
      <c r="E38" s="11">
        <f t="shared" ca="1" si="8"/>
        <v>45126</v>
      </c>
      <c r="F38" s="11">
        <f t="shared" ca="1" si="8"/>
        <v>45127</v>
      </c>
      <c r="G38" s="11">
        <f t="shared" ca="1" si="8"/>
        <v>45128</v>
      </c>
      <c r="H38" s="11">
        <f t="shared" ca="1" si="8"/>
        <v>45129</v>
      </c>
      <c r="I38" s="11">
        <f t="shared" ca="1" si="8"/>
        <v>45130</v>
      </c>
      <c r="J38" s="11">
        <f t="shared" ca="1" si="8"/>
        <v>45131</v>
      </c>
      <c r="K38" s="11">
        <f t="shared" ca="1" si="8"/>
        <v>45132</v>
      </c>
      <c r="L38" s="11">
        <f t="shared" ca="1" si="8"/>
        <v>45133</v>
      </c>
      <c r="M38" s="11">
        <f t="shared" ca="1" si="8"/>
        <v>45134</v>
      </c>
      <c r="N38" s="11">
        <f t="shared" ca="1" si="8"/>
        <v>45135</v>
      </c>
      <c r="O38" s="11">
        <f t="shared" ca="1" si="8"/>
        <v>45136</v>
      </c>
      <c r="P38" s="11">
        <f t="shared" ca="1" si="8"/>
        <v>45137</v>
      </c>
      <c r="Q38" s="11">
        <f t="shared" ca="1" si="8"/>
        <v>0</v>
      </c>
      <c r="R38" s="11">
        <f t="shared" ca="1" si="8"/>
        <v>0</v>
      </c>
      <c r="S38" s="11">
        <f t="shared" ca="1" si="8"/>
        <v>0</v>
      </c>
      <c r="T38" s="11">
        <f t="shared" ca="1" si="8"/>
        <v>0</v>
      </c>
      <c r="U38" s="11">
        <f t="shared" ca="1" si="8"/>
        <v>0</v>
      </c>
      <c r="V38" s="11">
        <f t="shared" ca="1" si="8"/>
        <v>0</v>
      </c>
      <c r="W38" s="11">
        <f t="shared" ca="1" si="8"/>
        <v>0</v>
      </c>
      <c r="X38" s="32" t="s">
        <v>16</v>
      </c>
      <c r="Y38" s="36">
        <f>SUM(Y2:Y37)</f>
        <v>0</v>
      </c>
    </row>
    <row r="39" spans="1:35" s="16" customFormat="1" x14ac:dyDescent="0.25">
      <c r="A39" s="13"/>
      <c r="B39" s="14" t="s">
        <v>3</v>
      </c>
      <c r="C39" s="15">
        <f>C43</f>
        <v>32</v>
      </c>
      <c r="D39" s="15">
        <f>C39-1</f>
        <v>31</v>
      </c>
      <c r="E39" s="15">
        <f t="shared" ref="E39:P39" si="9">D39-1</f>
        <v>30</v>
      </c>
      <c r="F39" s="15">
        <f t="shared" si="9"/>
        <v>29</v>
      </c>
      <c r="G39" s="15">
        <f t="shared" si="9"/>
        <v>28</v>
      </c>
      <c r="H39" s="15">
        <f t="shared" si="9"/>
        <v>27</v>
      </c>
      <c r="I39" s="15">
        <f t="shared" si="9"/>
        <v>26</v>
      </c>
      <c r="J39" s="15">
        <f t="shared" si="9"/>
        <v>25</v>
      </c>
      <c r="K39" s="15">
        <f t="shared" si="9"/>
        <v>24</v>
      </c>
      <c r="L39" s="15">
        <f t="shared" si="9"/>
        <v>23</v>
      </c>
      <c r="M39" s="15">
        <f t="shared" si="9"/>
        <v>22</v>
      </c>
      <c r="N39" s="15">
        <f t="shared" si="9"/>
        <v>21</v>
      </c>
      <c r="O39" s="15">
        <f t="shared" si="9"/>
        <v>20</v>
      </c>
      <c r="P39" s="15">
        <f t="shared" si="9"/>
        <v>19</v>
      </c>
      <c r="Q39" s="15">
        <f ca="1">IF(AND(P38&gt;0,Q38=0),P39,0)</f>
        <v>19</v>
      </c>
      <c r="R39" s="15">
        <f t="shared" ref="R39:W39" ca="1" si="10">IF(AND(Q38&gt;0,R38=0),Q39,0)</f>
        <v>0</v>
      </c>
      <c r="S39" s="15">
        <f t="shared" ca="1" si="10"/>
        <v>0</v>
      </c>
      <c r="T39" s="15">
        <f t="shared" ca="1" si="10"/>
        <v>0</v>
      </c>
      <c r="U39" s="15">
        <f t="shared" ca="1" si="10"/>
        <v>0</v>
      </c>
      <c r="V39" s="15">
        <f t="shared" ca="1" si="10"/>
        <v>0</v>
      </c>
      <c r="W39" s="15">
        <f t="shared" ca="1" si="10"/>
        <v>0</v>
      </c>
      <c r="X39" s="33"/>
      <c r="Y39" s="37"/>
      <c r="AI39" s="16">
        <v>0</v>
      </c>
    </row>
    <row r="40" spans="1:35" s="3" customFormat="1" x14ac:dyDescent="0.25">
      <c r="B40" s="9"/>
      <c r="C40" s="3">
        <v>1</v>
      </c>
      <c r="D40" s="3">
        <f>C40+1</f>
        <v>2</v>
      </c>
      <c r="E40" s="3">
        <f t="shared" ref="E40:W40" si="11">D40+1</f>
        <v>3</v>
      </c>
      <c r="F40" s="3">
        <f t="shared" si="11"/>
        <v>4</v>
      </c>
      <c r="G40" s="3">
        <f t="shared" si="11"/>
        <v>5</v>
      </c>
      <c r="H40" s="3">
        <f t="shared" si="11"/>
        <v>6</v>
      </c>
      <c r="I40" s="3">
        <f t="shared" si="11"/>
        <v>7</v>
      </c>
      <c r="J40" s="3">
        <f t="shared" si="11"/>
        <v>8</v>
      </c>
      <c r="K40" s="3">
        <f t="shared" si="11"/>
        <v>9</v>
      </c>
      <c r="L40" s="3">
        <f t="shared" si="11"/>
        <v>10</v>
      </c>
      <c r="M40" s="3">
        <f t="shared" si="11"/>
        <v>11</v>
      </c>
      <c r="N40" s="3">
        <f t="shared" si="11"/>
        <v>12</v>
      </c>
      <c r="O40" s="3">
        <f t="shared" si="11"/>
        <v>13</v>
      </c>
      <c r="P40" s="3">
        <f t="shared" si="11"/>
        <v>14</v>
      </c>
      <c r="Q40" s="3">
        <f t="shared" si="11"/>
        <v>15</v>
      </c>
      <c r="R40" s="3">
        <f t="shared" si="11"/>
        <v>16</v>
      </c>
      <c r="S40" s="3">
        <f t="shared" si="11"/>
        <v>17</v>
      </c>
      <c r="T40" s="3">
        <f t="shared" si="11"/>
        <v>18</v>
      </c>
      <c r="U40" s="3">
        <f t="shared" si="11"/>
        <v>19</v>
      </c>
      <c r="V40" s="3">
        <f t="shared" si="11"/>
        <v>20</v>
      </c>
      <c r="W40" s="3">
        <f t="shared" si="11"/>
        <v>21</v>
      </c>
      <c r="X40" s="31"/>
      <c r="Y40" s="35"/>
    </row>
    <row r="41" spans="1:35" x14ac:dyDescent="0.25">
      <c r="B41" s="10"/>
      <c r="C41" s="4"/>
    </row>
    <row r="42" spans="1:35" x14ac:dyDescent="0.25">
      <c r="B42" s="10" t="str">
        <f>AJ3</f>
        <v>aantal dagen sprint</v>
      </c>
      <c r="C42" s="41">
        <v>14</v>
      </c>
      <c r="D42" s="42"/>
      <c r="E42" s="42"/>
    </row>
    <row r="43" spans="1:35" x14ac:dyDescent="0.25">
      <c r="B43" s="10" t="str">
        <f>projecten!A4</f>
        <v>max punten sprint</v>
      </c>
      <c r="C43" s="41">
        <f>AVERAGEIF(projecten!B4:Y4,"&gt;0")</f>
        <v>32</v>
      </c>
      <c r="D43" s="42"/>
      <c r="E43" s="42"/>
    </row>
    <row r="44" spans="1:35" x14ac:dyDescent="0.25">
      <c r="B44" s="10" t="s">
        <v>2</v>
      </c>
      <c r="C44" s="43">
        <f ca="1">TODAY()</f>
        <v>45126</v>
      </c>
      <c r="D44" s="44"/>
      <c r="E44" s="44"/>
    </row>
    <row r="47" spans="1:35" x14ac:dyDescent="0.25">
      <c r="B47" s="10"/>
      <c r="C47" s="4"/>
    </row>
    <row r="48" spans="1:35" x14ac:dyDescent="0.25">
      <c r="B48" s="10"/>
      <c r="C48" s="4"/>
    </row>
  </sheetData>
  <mergeCells count="12">
    <mergeCell ref="C1:U1"/>
    <mergeCell ref="C42:E42"/>
    <mergeCell ref="C43:E43"/>
    <mergeCell ref="C44:E44"/>
    <mergeCell ref="Z3:AC3"/>
    <mergeCell ref="Z4:AH10"/>
    <mergeCell ref="Z12:AC12"/>
    <mergeCell ref="Z13:AH19"/>
    <mergeCell ref="Z21:AC21"/>
    <mergeCell ref="Z22:AH28"/>
    <mergeCell ref="Z30:AC30"/>
    <mergeCell ref="Z31:AH37"/>
  </mergeCells>
  <conditionalFormatting sqref="C3:W37">
    <cfRule type="expression" dxfId="10" priority="8">
      <formula>C$38=TODAY()</formula>
    </cfRule>
    <cfRule type="expression" dxfId="9" priority="10">
      <formula>C$2=1</formula>
    </cfRule>
  </conditionalFormatting>
  <conditionalFormatting sqref="C38:W38">
    <cfRule type="cellIs" dxfId="8" priority="6" operator="equal">
      <formula>TODAY()</formula>
    </cfRule>
  </conditionalFormatting>
  <conditionalFormatting sqref="C6:W37">
    <cfRule type="expression" dxfId="7" priority="5">
      <formula>$B6=$AK$6</formula>
    </cfRule>
  </conditionalFormatting>
  <conditionalFormatting sqref="A1:W1048576 Z1:XFD1048576">
    <cfRule type="cellIs" dxfId="6" priority="16" operator="equal">
      <formula>"x"</formula>
    </cfRule>
    <cfRule type="cellIs" dxfId="5" priority="17" operator="lessThanOrEqual">
      <formula>0</formula>
    </cfRule>
  </conditionalFormatting>
  <conditionalFormatting sqref="X1:Y1048576">
    <cfRule type="cellIs" dxfId="4" priority="2" operator="equal">
      <formula>TODAY()</formula>
    </cfRule>
  </conditionalFormatting>
  <conditionalFormatting sqref="X1:Y1048576">
    <cfRule type="cellIs" dxfId="3" priority="3" operator="equal">
      <formula>"x"</formula>
    </cfRule>
    <cfRule type="cellIs" dxfId="2" priority="4" operator="lessThanOrEqual">
      <formula>0</formula>
    </cfRule>
  </conditionalFormatting>
  <conditionalFormatting sqref="C43:E43 C1">
    <cfRule type="expression" dxfId="1" priority="1">
      <formula>$Y$38&gt;$C$43</formula>
    </cfRule>
  </conditionalFormatting>
  <dataValidations disablePrompts="1" count="1">
    <dataValidation type="list" allowBlank="1" showInputMessage="1" showErrorMessage="1" sqref="C42:E42" xr:uid="{78E9B3EE-EB99-4376-B60D-210AEE3B3289}">
      <formula1>$AK$1:$AK$5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3F3F-3186-4EC9-B567-19F352DC009D}">
  <dimension ref="A1:AB4"/>
  <sheetViews>
    <sheetView showGridLines="0" workbookViewId="0">
      <selection activeCell="B3" sqref="B3"/>
    </sheetView>
  </sheetViews>
  <sheetFormatPr defaultRowHeight="15.75" x14ac:dyDescent="0.25"/>
  <cols>
    <col min="1" max="1" width="19.28515625" style="25" bestFit="1" customWidth="1"/>
    <col min="2" max="4" width="15.42578125" bestFit="1" customWidth="1"/>
    <col min="26" max="26" width="9.140625" style="4"/>
  </cols>
  <sheetData>
    <row r="1" spans="1:28" s="21" customFormat="1" x14ac:dyDescent="0.25">
      <c r="A1" s="24"/>
      <c r="Z1" s="27"/>
    </row>
    <row r="2" spans="1:28" x14ac:dyDescent="0.25">
      <c r="A2" s="25" t="s">
        <v>6</v>
      </c>
      <c r="B2" s="2" t="s">
        <v>7</v>
      </c>
      <c r="C2" s="2" t="s">
        <v>8</v>
      </c>
      <c r="D2" s="2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s="23" customFormat="1" ht="16.5" thickBot="1" x14ac:dyDescent="0.3">
      <c r="A3" s="26" t="s">
        <v>10</v>
      </c>
      <c r="B3" s="38">
        <f ca="1">'punten plan'!C38</f>
        <v>45124</v>
      </c>
      <c r="C3" s="38">
        <f ca="1">B3+1</f>
        <v>45125</v>
      </c>
      <c r="D3" s="22" t="s">
        <v>11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8" t="s">
        <v>12</v>
      </c>
    </row>
    <row r="4" spans="1:28" x14ac:dyDescent="0.25">
      <c r="A4" s="25" t="s">
        <v>14</v>
      </c>
      <c r="B4">
        <v>34</v>
      </c>
      <c r="C4">
        <v>30</v>
      </c>
      <c r="D4">
        <v>32</v>
      </c>
      <c r="Z4" s="4" cm="1">
        <f t="array" ref="Z4:AB4">'punten plan'!C43:E43</f>
        <v>32</v>
      </c>
      <c r="AA4">
        <v>0</v>
      </c>
      <c r="AB4">
        <v>0</v>
      </c>
    </row>
  </sheetData>
  <phoneticPr fontId="6" type="noConversion"/>
  <conditionalFormatting sqref="A1:XFD1048576">
    <cfRule type="cellIs" dxfId="0" priority="3" operator="equal">
      <formula>0</formula>
    </cfRule>
  </conditionalFormatting>
  <conditionalFormatting sqref="B4:Z4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punten plan</vt:lpstr>
      <vt:lpstr>projecten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maas</dc:creator>
  <cp:lastModifiedBy>matthijs van der maas</cp:lastModifiedBy>
  <dcterms:created xsi:type="dcterms:W3CDTF">2023-06-16T14:24:35Z</dcterms:created>
  <dcterms:modified xsi:type="dcterms:W3CDTF">2023-07-19T10:13:36Z</dcterms:modified>
</cp:coreProperties>
</file>