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opleidingen cursusen\NOVI\ttd\"/>
    </mc:Choice>
  </mc:AlternateContent>
  <xr:revisionPtr revIDLastSave="0" documentId="13_ncr:1_{8D3450C4-B052-4612-BFD5-AC98286D4530}" xr6:coauthVersionLast="47" xr6:coauthVersionMax="47" xr10:uidLastSave="{00000000-0000-0000-0000-000000000000}"/>
  <bookViews>
    <workbookView xWindow="-120" yWindow="-120" windowWidth="29040" windowHeight="15720" activeTab="1" xr2:uid="{3FCB4370-CD87-4B9A-9DAB-CBDAC08F1A27}"/>
  </bookViews>
  <sheets>
    <sheet name="dagplaning" sheetId="1" r:id="rId1"/>
    <sheet name="lange termijn" sheetId="2" r:id="rId2"/>
  </sheets>
  <definedNames>
    <definedName name="deathline">'lange termijn'!$A$6</definedName>
    <definedName name="Mijlpaalmarkering" localSheetId="1">'lange termijn'!$A$6</definedName>
    <definedName name="Project_Start" localSheetId="1">'lange termijn'!$C$5</definedName>
    <definedName name="Scrolverhoging" localSheetId="1">'lange termijn'!$V$5</definedName>
    <definedName name="Vandaag"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 l="1"/>
  <c r="G16" i="2"/>
  <c r="G15" i="2"/>
  <c r="F12" i="2"/>
  <c r="G12" i="2" s="1"/>
  <c r="F13" i="2"/>
  <c r="G13" i="2" s="1"/>
  <c r="F14" i="2"/>
  <c r="G14" i="2" s="1"/>
  <c r="F15" i="2"/>
  <c r="F16" i="2"/>
  <c r="F17" i="2"/>
  <c r="G17" i="2" s="1"/>
  <c r="F18" i="2"/>
  <c r="G18" i="2" s="1"/>
  <c r="F19" i="2"/>
  <c r="G19" i="2" s="1"/>
  <c r="F20" i="2"/>
  <c r="G20" i="2" s="1"/>
  <c r="F21" i="2"/>
  <c r="G21" i="2" s="1"/>
  <c r="F22" i="2"/>
  <c r="G22" i="2" s="1"/>
  <c r="F23" i="2"/>
  <c r="G23" i="2" s="1"/>
  <c r="F24" i="2"/>
  <c r="G24" i="2" s="1"/>
  <c r="F25" i="2"/>
  <c r="G25" i="2" s="1"/>
  <c r="F26" i="2"/>
  <c r="G26" i="2" s="1"/>
  <c r="F27" i="2"/>
  <c r="G27" i="2" s="1"/>
  <c r="F10" i="2"/>
  <c r="G10" i="2" s="1"/>
  <c r="F9" i="2"/>
  <c r="G9" i="2" s="1"/>
  <c r="C3" i="2"/>
  <c r="C5"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AF7" i="2" s="1"/>
  <c r="AG7" i="2" s="1"/>
  <c r="AH7" i="2" s="1"/>
  <c r="AI7" i="2" s="1"/>
  <c r="AJ7" i="2" s="1"/>
  <c r="AK7" i="2" s="1"/>
  <c r="AL7" i="2" s="1"/>
  <c r="AM7" i="2" s="1"/>
  <c r="AN7" i="2" s="1"/>
  <c r="AO7" i="2" s="1"/>
  <c r="AP7" i="2" s="1"/>
  <c r="AQ7" i="2" s="1"/>
  <c r="AR7" i="2" s="1"/>
  <c r="AS7" i="2" s="1"/>
  <c r="AT7" i="2" s="1"/>
  <c r="AU7" i="2" s="1"/>
  <c r="AV7" i="2" s="1"/>
  <c r="AW7" i="2" s="1"/>
  <c r="AX7" i="2" s="1"/>
  <c r="AY7" i="2" s="1"/>
  <c r="AZ7" i="2" s="1"/>
  <c r="BA7" i="2" s="1"/>
  <c r="BB7" i="2" s="1"/>
  <c r="BC7" i="2" s="1"/>
  <c r="BD7" i="2" s="1"/>
  <c r="BE7" i="2" s="1"/>
  <c r="BF7" i="2" s="1"/>
  <c r="BG7" i="2" s="1"/>
  <c r="BH7" i="2" s="1"/>
  <c r="BI7" i="2" s="1"/>
  <c r="BJ7" i="2" s="1"/>
  <c r="BK7" i="2" s="1"/>
  <c r="BL7" i="2" s="1"/>
  <c r="E11" i="2"/>
  <c r="F11" i="2" s="1"/>
  <c r="D9" i="2" l="1"/>
  <c r="B2" i="2"/>
  <c r="C4" i="2"/>
  <c r="G11" i="2"/>
  <c r="I11" i="2" s="1"/>
  <c r="BL12" i="2"/>
  <c r="BI16" i="2"/>
  <c r="X13" i="2"/>
  <c r="J20" i="2"/>
  <c r="AG14" i="2"/>
  <c r="AH17" i="2"/>
  <c r="BE26" i="2"/>
  <c r="BD18" i="2"/>
  <c r="AU19" i="2"/>
  <c r="BL27" i="2"/>
  <c r="Q21" i="2"/>
  <c r="AE10" i="2"/>
  <c r="AD25" i="2"/>
  <c r="AL22" i="2"/>
  <c r="I6" i="2"/>
  <c r="AI20" i="2"/>
  <c r="AM17" i="2"/>
  <c r="BF17" i="2"/>
  <c r="BG17" i="2"/>
  <c r="AZ18" i="2"/>
  <c r="L16" i="2"/>
  <c r="O16" i="2"/>
  <c r="Z19" i="2"/>
  <c r="P18" i="2"/>
  <c r="AA19" i="2"/>
  <c r="BK16" i="2"/>
  <c r="AR19" i="2"/>
  <c r="BL16" i="2"/>
  <c r="AJ18" i="2"/>
  <c r="Y19" i="2"/>
  <c r="P16" i="2"/>
  <c r="AC16" i="2"/>
  <c r="AB18" i="2"/>
  <c r="AT18" i="2"/>
  <c r="AH20" i="2"/>
  <c r="BC25" i="2"/>
  <c r="AV18" i="2"/>
  <c r="W21" i="2"/>
  <c r="BF25" i="2"/>
  <c r="BJ16" i="2"/>
  <c r="M18" i="2"/>
  <c r="AX18" i="2"/>
  <c r="AS19" i="2"/>
  <c r="AI21" i="2"/>
  <c r="BJ25" i="2"/>
  <c r="AB27" i="2"/>
  <c r="U18" i="2"/>
  <c r="BL18" i="2"/>
  <c r="P20" i="2"/>
  <c r="BC22" i="2"/>
  <c r="AJ26" i="2"/>
  <c r="AA18" i="2"/>
  <c r="Q20" i="2"/>
  <c r="AT26" i="2"/>
  <c r="AQ12" i="2"/>
  <c r="Z12" i="2"/>
  <c r="AR12" i="2"/>
  <c r="K12" i="2"/>
  <c r="AS12" i="2"/>
  <c r="AV13" i="2"/>
  <c r="AD12" i="2"/>
  <c r="AW13" i="2"/>
  <c r="BH17" i="2"/>
  <c r="V22" i="2"/>
  <c r="BK25" i="2"/>
  <c r="M27" i="2"/>
  <c r="AP27" i="2"/>
  <c r="M12" i="2"/>
  <c r="AG12" i="2"/>
  <c r="BA12" i="2"/>
  <c r="AD16" i="2"/>
  <c r="V17" i="2"/>
  <c r="AH18" i="2"/>
  <c r="BH18" i="2"/>
  <c r="AO20" i="2"/>
  <c r="W22" i="2"/>
  <c r="V25" i="2"/>
  <c r="Q27" i="2"/>
  <c r="AQ27" i="2"/>
  <c r="N12" i="2"/>
  <c r="AJ12" i="2"/>
  <c r="BB12" i="2"/>
  <c r="AJ16" i="2"/>
  <c r="W17" i="2"/>
  <c r="L18" i="2"/>
  <c r="AI18" i="2"/>
  <c r="BJ18" i="2"/>
  <c r="AR20" i="2"/>
  <c r="AF22" i="2"/>
  <c r="W25" i="2"/>
  <c r="AA26" i="2"/>
  <c r="R27" i="2"/>
  <c r="AY27" i="2"/>
  <c r="J12" i="2"/>
  <c r="AZ12" i="2"/>
  <c r="S12" i="2"/>
  <c r="Z25" i="2"/>
  <c r="Y12" i="2"/>
  <c r="BI12" i="2"/>
  <c r="AK27" i="2"/>
  <c r="AC12" i="2"/>
  <c r="L27" i="2"/>
  <c r="AO27" i="2"/>
  <c r="L12" i="2"/>
  <c r="AO12" i="2"/>
  <c r="BE12" i="2"/>
  <c r="AR16" i="2"/>
  <c r="Y17" i="2"/>
  <c r="AG22" i="2"/>
  <c r="Z27" i="2"/>
  <c r="AZ27" i="2"/>
  <c r="V12" i="2"/>
  <c r="AP12" i="2"/>
  <c r="BF12" i="2"/>
  <c r="K16" i="2"/>
  <c r="N18" i="2"/>
  <c r="AS18" i="2"/>
  <c r="AW22" i="2"/>
  <c r="AK26" i="2"/>
  <c r="AA27" i="2"/>
  <c r="BA27" i="2"/>
  <c r="AF10" i="2"/>
  <c r="AQ10" i="2"/>
  <c r="BE25" i="2"/>
  <c r="BB25" i="2"/>
  <c r="AJ25" i="2"/>
  <c r="U25" i="2"/>
  <c r="BA25" i="2"/>
  <c r="AI25" i="2"/>
  <c r="T25" i="2"/>
  <c r="AZ25" i="2"/>
  <c r="AH25" i="2"/>
  <c r="N25" i="2"/>
  <c r="AT25" i="2"/>
  <c r="AE25" i="2"/>
  <c r="M25" i="2"/>
  <c r="AP25" i="2"/>
  <c r="AR10" i="2"/>
  <c r="AU15" i="2"/>
  <c r="AW15" i="2"/>
  <c r="AV15" i="2"/>
  <c r="AD15" i="2"/>
  <c r="BL17" i="2"/>
  <c r="AY17" i="2"/>
  <c r="AG17" i="2"/>
  <c r="N17" i="2"/>
  <c r="AX17" i="2"/>
  <c r="AE17" i="2"/>
  <c r="M17" i="2"/>
  <c r="AW17" i="2"/>
  <c r="AD17" i="2"/>
  <c r="L17" i="2"/>
  <c r="BI17" i="2"/>
  <c r="AQ17" i="2"/>
  <c r="AO17" i="2"/>
  <c r="J25" i="2"/>
  <c r="AQ25" i="2"/>
  <c r="BB10" i="2"/>
  <c r="AA15" i="2"/>
  <c r="O17" i="2"/>
  <c r="AP17" i="2"/>
  <c r="BL19" i="2"/>
  <c r="BG19" i="2"/>
  <c r="AK19" i="2"/>
  <c r="Q19" i="2"/>
  <c r="BF19" i="2"/>
  <c r="AJ19" i="2"/>
  <c r="O19" i="2"/>
  <c r="BE19" i="2"/>
  <c r="AI19" i="2"/>
  <c r="M19" i="2"/>
  <c r="BC19" i="2"/>
  <c r="AH19" i="2"/>
  <c r="L19" i="2"/>
  <c r="AW19" i="2"/>
  <c r="K25" i="2"/>
  <c r="AR25" i="2"/>
  <c r="BC16" i="2"/>
  <c r="AZ16" i="2"/>
  <c r="AB16" i="2"/>
  <c r="AV16" i="2"/>
  <c r="AA16" i="2"/>
  <c r="AU16" i="2"/>
  <c r="R16" i="2"/>
  <c r="AQ16" i="2"/>
  <c r="U17" i="2"/>
  <c r="AZ17" i="2"/>
  <c r="W19" i="2"/>
  <c r="AZ20" i="2"/>
  <c r="BH20" i="2"/>
  <c r="AG20" i="2"/>
  <c r="BE20" i="2"/>
  <c r="T20" i="2"/>
  <c r="BD20" i="2"/>
  <c r="S20" i="2"/>
  <c r="AV20" i="2"/>
  <c r="R20" i="2"/>
  <c r="BE21" i="2"/>
  <c r="BC21" i="2"/>
  <c r="AY21" i="2"/>
  <c r="AM21" i="2"/>
  <c r="L25" i="2"/>
  <c r="AS25" i="2"/>
  <c r="AW26" i="2"/>
  <c r="V18" i="2"/>
  <c r="AK18" i="2"/>
  <c r="BA18" i="2"/>
  <c r="N26" i="2"/>
  <c r="BG26" i="2"/>
  <c r="T12" i="2"/>
  <c r="AH12" i="2"/>
  <c r="AT12" i="2"/>
  <c r="BJ12" i="2"/>
  <c r="J18" i="2"/>
  <c r="X18" i="2"/>
  <c r="AL18" i="2"/>
  <c r="BF18" i="2"/>
  <c r="Q26" i="2"/>
  <c r="BH26" i="2"/>
  <c r="I12" i="2"/>
  <c r="U12" i="2"/>
  <c r="AI12" i="2"/>
  <c r="AY12" i="2"/>
  <c r="K18" i="2"/>
  <c r="Z18" i="2"/>
  <c r="AP18" i="2"/>
  <c r="BG18" i="2"/>
  <c r="Z26" i="2"/>
  <c r="AC27" i="2"/>
  <c r="BE27" i="2"/>
  <c r="BL13" i="2"/>
  <c r="T13" i="2"/>
  <c r="AK24" i="2"/>
  <c r="BI24" i="2"/>
  <c r="AJ24" i="2"/>
  <c r="BD24" i="2"/>
  <c r="W24" i="2"/>
  <c r="BC24" i="2"/>
  <c r="BH24" i="2"/>
  <c r="X24" i="2"/>
  <c r="V24" i="2"/>
  <c r="AZ24" i="2"/>
  <c r="U24" i="2"/>
  <c r="T24" i="2"/>
  <c r="BG13" i="2"/>
  <c r="AS13" i="2"/>
  <c r="AG13" i="2"/>
  <c r="Q13" i="2"/>
  <c r="Z13" i="2"/>
  <c r="AK13" i="2"/>
  <c r="AZ13" i="2"/>
  <c r="AJ13" i="2"/>
  <c r="J13" i="2"/>
  <c r="BF13" i="2"/>
  <c r="AR13" i="2"/>
  <c r="AF13" i="2"/>
  <c r="P13" i="2"/>
  <c r="BD13" i="2"/>
  <c r="L13" i="2"/>
  <c r="BA13" i="2"/>
  <c r="K13" i="2"/>
  <c r="BE13" i="2"/>
  <c r="AQ13" i="2"/>
  <c r="AA13" i="2"/>
  <c r="M13" i="2"/>
  <c r="AP13" i="2"/>
  <c r="Y13" i="2"/>
  <c r="BG14" i="2"/>
  <c r="AE14" i="2"/>
  <c r="AQ14" i="2"/>
  <c r="AP14" i="2"/>
  <c r="BD14" i="2"/>
  <c r="AB14" i="2"/>
  <c r="R14" i="2"/>
  <c r="L14" i="2"/>
  <c r="AW14" i="2"/>
  <c r="S14" i="2"/>
  <c r="AR14" i="2"/>
  <c r="Q14" i="2"/>
  <c r="AF14" i="2"/>
  <c r="AH13" i="2"/>
  <c r="AR24" i="2"/>
  <c r="U13" i="2"/>
  <c r="BH14" i="2"/>
  <c r="AI13" i="2"/>
  <c r="BK14" i="2"/>
  <c r="AS24" i="2"/>
  <c r="AN21" i="2"/>
  <c r="AB26" i="2"/>
  <c r="AX26" i="2"/>
  <c r="BI26" i="2"/>
  <c r="O15" i="2"/>
  <c r="BG15" i="2"/>
  <c r="AO21" i="2"/>
  <c r="S26" i="2"/>
  <c r="AO26" i="2"/>
  <c r="Z17" i="2"/>
  <c r="BA17" i="2"/>
  <c r="AM19" i="2"/>
  <c r="BH19" i="2"/>
  <c r="J21" i="2"/>
  <c r="J26" i="2"/>
  <c r="S27" i="2"/>
  <c r="AG27" i="2"/>
  <c r="AR27" i="2"/>
  <c r="Q10" i="2"/>
  <c r="Q12" i="2"/>
  <c r="AA12" i="2"/>
  <c r="AK12" i="2"/>
  <c r="AW12" i="2"/>
  <c r="BG12" i="2"/>
  <c r="Q15" i="2"/>
  <c r="AO15" i="2"/>
  <c r="BK15" i="2"/>
  <c r="S16" i="2"/>
  <c r="AK16" i="2"/>
  <c r="BA16" i="2"/>
  <c r="I17" i="2"/>
  <c r="R17" i="2"/>
  <c r="AA17" i="2"/>
  <c r="AJ17" i="2"/>
  <c r="AS17" i="2"/>
  <c r="BB17" i="2"/>
  <c r="BK17" i="2"/>
  <c r="R18" i="2"/>
  <c r="AD18" i="2"/>
  <c r="AQ18" i="2"/>
  <c r="BB18" i="2"/>
  <c r="I19" i="2"/>
  <c r="S19" i="2"/>
  <c r="AC19" i="2"/>
  <c r="AO19" i="2"/>
  <c r="AY19" i="2"/>
  <c r="BI19" i="2"/>
  <c r="AB20" i="2"/>
  <c r="AW20" i="2"/>
  <c r="K21" i="2"/>
  <c r="AA21" i="2"/>
  <c r="AV21" i="2"/>
  <c r="BL21" i="2"/>
  <c r="BD22" i="2"/>
  <c r="O25" i="2"/>
  <c r="AA25" i="2"/>
  <c r="AK25" i="2"/>
  <c r="AU25" i="2"/>
  <c r="BG25" i="2"/>
  <c r="K26" i="2"/>
  <c r="U26" i="2"/>
  <c r="AG26" i="2"/>
  <c r="AQ26" i="2"/>
  <c r="BA26" i="2"/>
  <c r="I27" i="2"/>
  <c r="T27" i="2"/>
  <c r="AH27" i="2"/>
  <c r="AS27" i="2"/>
  <c r="BG27" i="2"/>
  <c r="BE15" i="2"/>
  <c r="R26" i="2"/>
  <c r="AH15" i="2"/>
  <c r="I21" i="2"/>
  <c r="BG21" i="2"/>
  <c r="BE10" i="2"/>
  <c r="AI15" i="2"/>
  <c r="BH15" i="2"/>
  <c r="Q17" i="2"/>
  <c r="AR17" i="2"/>
  <c r="AB19" i="2"/>
  <c r="AX19" i="2"/>
  <c r="Z21" i="2"/>
  <c r="AP21" i="2"/>
  <c r="BK21" i="2"/>
  <c r="T26" i="2"/>
  <c r="AD26" i="2"/>
  <c r="AP26" i="2"/>
  <c r="AZ26" i="2"/>
  <c r="BF27" i="2"/>
  <c r="U10" i="2"/>
  <c r="R12" i="2"/>
  <c r="AB12" i="2"/>
  <c r="AL12" i="2"/>
  <c r="AX12" i="2"/>
  <c r="BH12" i="2"/>
  <c r="R15" i="2"/>
  <c r="AT15" i="2"/>
  <c r="BL15" i="2"/>
  <c r="X16" i="2"/>
  <c r="AL16" i="2"/>
  <c r="BB16" i="2"/>
  <c r="J17" i="2"/>
  <c r="S17" i="2"/>
  <c r="AB17" i="2"/>
  <c r="AK17" i="2"/>
  <c r="AT17" i="2"/>
  <c r="BC17" i="2"/>
  <c r="T18" i="2"/>
  <c r="AF18" i="2"/>
  <c r="AR18" i="2"/>
  <c r="J19" i="2"/>
  <c r="T19" i="2"/>
  <c r="AE19" i="2"/>
  <c r="AP19" i="2"/>
  <c r="AZ19" i="2"/>
  <c r="AF20" i="2"/>
  <c r="O21" i="2"/>
  <c r="AE21" i="2"/>
  <c r="AW21" i="2"/>
  <c r="BE22" i="2"/>
  <c r="R25" i="2"/>
  <c r="AB25" i="2"/>
  <c r="AL25" i="2"/>
  <c r="AX25" i="2"/>
  <c r="BH25" i="2"/>
  <c r="L26" i="2"/>
  <c r="V26" i="2"/>
  <c r="AH26" i="2"/>
  <c r="AR26" i="2"/>
  <c r="BB26" i="2"/>
  <c r="J27" i="2"/>
  <c r="U27" i="2"/>
  <c r="AI27" i="2"/>
  <c r="AW27" i="2"/>
  <c r="BH27" i="2"/>
  <c r="AE15" i="2"/>
  <c r="X21" i="2"/>
  <c r="BD21" i="2"/>
  <c r="AL26" i="2"/>
  <c r="Y21" i="2"/>
  <c r="I26" i="2"/>
  <c r="AC26" i="2"/>
  <c r="AY26" i="2"/>
  <c r="BJ26" i="2"/>
  <c r="P15" i="2"/>
  <c r="AI17" i="2"/>
  <c r="BJ17" i="2"/>
  <c r="R19" i="2"/>
  <c r="S15" i="2"/>
  <c r="Z16" i="2"/>
  <c r="AM16" i="2"/>
  <c r="K17" i="2"/>
  <c r="T17" i="2"/>
  <c r="AC17" i="2"/>
  <c r="AL17" i="2"/>
  <c r="AU17" i="2"/>
  <c r="BE17" i="2"/>
  <c r="K19" i="2"/>
  <c r="U19" i="2"/>
  <c r="AG19" i="2"/>
  <c r="AQ19" i="2"/>
  <c r="BA19" i="2"/>
  <c r="P21" i="2"/>
  <c r="AH21" i="2"/>
  <c r="AX21" i="2"/>
  <c r="S25" i="2"/>
  <c r="AC25" i="2"/>
  <c r="AM25" i="2"/>
  <c r="AY25" i="2"/>
  <c r="BI25" i="2"/>
  <c r="M26" i="2"/>
  <c r="Y26" i="2"/>
  <c r="AI26" i="2"/>
  <c r="AS26" i="2"/>
  <c r="BF26" i="2"/>
  <c r="K27" i="2"/>
  <c r="Y27" i="2"/>
  <c r="AJ27" i="2"/>
  <c r="AX27" i="2"/>
  <c r="BI27" i="2"/>
  <c r="I23" i="2"/>
  <c r="J23" i="2"/>
  <c r="I8" i="2"/>
  <c r="BF10" i="2"/>
  <c r="AX10" i="2"/>
  <c r="AP10" i="2"/>
  <c r="AH10" i="2"/>
  <c r="Z10" i="2"/>
  <c r="R10" i="2"/>
  <c r="J10" i="2"/>
  <c r="BD10" i="2"/>
  <c r="AU10" i="2"/>
  <c r="AL10" i="2"/>
  <c r="AC10" i="2"/>
  <c r="T10" i="2"/>
  <c r="K10" i="2"/>
  <c r="BC10" i="2"/>
  <c r="AK10" i="2"/>
  <c r="S10" i="2"/>
  <c r="BL10" i="2"/>
  <c r="AT10" i="2"/>
  <c r="AB10" i="2"/>
  <c r="I10" i="2"/>
  <c r="V10" i="2"/>
  <c r="AS10" i="2"/>
  <c r="BG10" i="2"/>
  <c r="W10" i="2"/>
  <c r="AV10" i="2"/>
  <c r="X10" i="2"/>
  <c r="AW10" i="2"/>
  <c r="BI10" i="2"/>
  <c r="BJ14" i="2"/>
  <c r="BB14" i="2"/>
  <c r="AT14" i="2"/>
  <c r="AL14" i="2"/>
  <c r="AD14" i="2"/>
  <c r="V14" i="2"/>
  <c r="N14" i="2"/>
  <c r="BI14" i="2"/>
  <c r="BA14" i="2"/>
  <c r="AS14" i="2"/>
  <c r="AK14" i="2"/>
  <c r="AC14" i="2"/>
  <c r="U14" i="2"/>
  <c r="M14" i="2"/>
  <c r="BF14" i="2"/>
  <c r="AV14" i="2"/>
  <c r="AJ14" i="2"/>
  <c r="Z14" i="2"/>
  <c r="P14" i="2"/>
  <c r="BE14" i="2"/>
  <c r="AU14" i="2"/>
  <c r="AI14" i="2"/>
  <c r="Y14" i="2"/>
  <c r="O14" i="2"/>
  <c r="AH14" i="2"/>
  <c r="BL14" i="2"/>
  <c r="Y10" i="2"/>
  <c r="AY10" i="2"/>
  <c r="AM14" i="2"/>
  <c r="BF15" i="2"/>
  <c r="BJ15" i="2"/>
  <c r="BA15" i="2"/>
  <c r="AS15" i="2"/>
  <c r="AK15" i="2"/>
  <c r="AC15" i="2"/>
  <c r="U15" i="2"/>
  <c r="M15" i="2"/>
  <c r="BI15" i="2"/>
  <c r="AZ15" i="2"/>
  <c r="AR15" i="2"/>
  <c r="AJ15" i="2"/>
  <c r="AB15" i="2"/>
  <c r="T15" i="2"/>
  <c r="L15" i="2"/>
  <c r="BC15" i="2"/>
  <c r="AQ15" i="2"/>
  <c r="AG15" i="2"/>
  <c r="W15" i="2"/>
  <c r="K15" i="2"/>
  <c r="BB15" i="2"/>
  <c r="AP15" i="2"/>
  <c r="AF15" i="2"/>
  <c r="V15" i="2"/>
  <c r="J15" i="2"/>
  <c r="AL15" i="2"/>
  <c r="AX15" i="2"/>
  <c r="P22" i="2"/>
  <c r="AN10" i="2"/>
  <c r="BK10" i="2"/>
  <c r="X14" i="2"/>
  <c r="AZ14" i="2"/>
  <c r="Y15" i="2"/>
  <c r="AY15" i="2"/>
  <c r="AG10" i="2"/>
  <c r="L10" i="2"/>
  <c r="AI10" i="2"/>
  <c r="BH10" i="2"/>
  <c r="M10" i="2"/>
  <c r="AJ10" i="2"/>
  <c r="T14" i="2"/>
  <c r="AX14" i="2"/>
  <c r="BI22" i="2"/>
  <c r="BA22" i="2"/>
  <c r="AS22" i="2"/>
  <c r="AK22" i="2"/>
  <c r="AC22" i="2"/>
  <c r="U22" i="2"/>
  <c r="M22" i="2"/>
  <c r="BH22" i="2"/>
  <c r="AZ22" i="2"/>
  <c r="AR22" i="2"/>
  <c r="AJ22" i="2"/>
  <c r="AB22" i="2"/>
  <c r="T22" i="2"/>
  <c r="L22" i="2"/>
  <c r="BG22" i="2"/>
  <c r="AY22" i="2"/>
  <c r="AQ22" i="2"/>
  <c r="AI22" i="2"/>
  <c r="AA22" i="2"/>
  <c r="S22" i="2"/>
  <c r="K22" i="2"/>
  <c r="BB22" i="2"/>
  <c r="AN22" i="2"/>
  <c r="Z22" i="2"/>
  <c r="O22" i="2"/>
  <c r="BL22" i="2"/>
  <c r="AX22" i="2"/>
  <c r="AM22" i="2"/>
  <c r="Y22" i="2"/>
  <c r="N22" i="2"/>
  <c r="BK22" i="2"/>
  <c r="AU22" i="2"/>
  <c r="AE22" i="2"/>
  <c r="J22" i="2"/>
  <c r="AP22" i="2"/>
  <c r="BJ22" i="2"/>
  <c r="AT22" i="2"/>
  <c r="AD22" i="2"/>
  <c r="I22" i="2"/>
  <c r="BF22" i="2"/>
  <c r="X22" i="2"/>
  <c r="AH22" i="2"/>
  <c r="N10" i="2"/>
  <c r="AM10" i="2"/>
  <c r="BJ10" i="2"/>
  <c r="I14" i="2"/>
  <c r="W14" i="2"/>
  <c r="AY14" i="2"/>
  <c r="X15" i="2"/>
  <c r="O10" i="2"/>
  <c r="AA10" i="2"/>
  <c r="AZ10" i="2"/>
  <c r="J14" i="2"/>
  <c r="AN14" i="2"/>
  <c r="I15" i="2"/>
  <c r="AM15" i="2"/>
  <c r="Q22" i="2"/>
  <c r="AO22" i="2"/>
  <c r="P10" i="2"/>
  <c r="AD10" i="2"/>
  <c r="AO10" i="2"/>
  <c r="BA10" i="2"/>
  <c r="K14" i="2"/>
  <c r="AA14" i="2"/>
  <c r="AO14" i="2"/>
  <c r="BC14" i="2"/>
  <c r="N15" i="2"/>
  <c r="Z15" i="2"/>
  <c r="AN15" i="2"/>
  <c r="BD15" i="2"/>
  <c r="R22" i="2"/>
  <c r="AV22" i="2"/>
  <c r="BG24" i="2"/>
  <c r="AY24" i="2"/>
  <c r="AQ24" i="2"/>
  <c r="AI24" i="2"/>
  <c r="AA24" i="2"/>
  <c r="S24" i="2"/>
  <c r="K24" i="2"/>
  <c r="BF24" i="2"/>
  <c r="AX24" i="2"/>
  <c r="AP24" i="2"/>
  <c r="AH24" i="2"/>
  <c r="Z24" i="2"/>
  <c r="R24" i="2"/>
  <c r="J24" i="2"/>
  <c r="BE24" i="2"/>
  <c r="AW24" i="2"/>
  <c r="AO24" i="2"/>
  <c r="AG24" i="2"/>
  <c r="Y24" i="2"/>
  <c r="Q24" i="2"/>
  <c r="I24" i="2"/>
  <c r="BB24" i="2"/>
  <c r="AN24" i="2"/>
  <c r="AC24" i="2"/>
  <c r="O24" i="2"/>
  <c r="BL24" i="2"/>
  <c r="BA24" i="2"/>
  <c r="AM24" i="2"/>
  <c r="AB24" i="2"/>
  <c r="N24" i="2"/>
  <c r="AV24" i="2"/>
  <c r="AF24" i="2"/>
  <c r="P24" i="2"/>
  <c r="AT24" i="2"/>
  <c r="L24" i="2"/>
  <c r="BK24" i="2"/>
  <c r="AU24" i="2"/>
  <c r="AE24" i="2"/>
  <c r="M24" i="2"/>
  <c r="BJ24" i="2"/>
  <c r="AD24" i="2"/>
  <c r="AL24" i="2"/>
  <c r="BK13" i="2"/>
  <c r="BC13" i="2"/>
  <c r="AU13" i="2"/>
  <c r="AM13" i="2"/>
  <c r="AE13" i="2"/>
  <c r="W13" i="2"/>
  <c r="O13" i="2"/>
  <c r="BJ13" i="2"/>
  <c r="BB13" i="2"/>
  <c r="AT13" i="2"/>
  <c r="AL13" i="2"/>
  <c r="AD13" i="2"/>
  <c r="V13" i="2"/>
  <c r="N13" i="2"/>
  <c r="R13" i="2"/>
  <c r="AB13" i="2"/>
  <c r="AN13" i="2"/>
  <c r="AX13" i="2"/>
  <c r="BH13" i="2"/>
  <c r="BE16" i="2"/>
  <c r="AW16" i="2"/>
  <c r="AO16" i="2"/>
  <c r="AG16" i="2"/>
  <c r="Y16" i="2"/>
  <c r="Q16" i="2"/>
  <c r="I16" i="2"/>
  <c r="BH16" i="2"/>
  <c r="AY16" i="2"/>
  <c r="AP16" i="2"/>
  <c r="AF16" i="2"/>
  <c r="W16" i="2"/>
  <c r="N16" i="2"/>
  <c r="BG16" i="2"/>
  <c r="AX16" i="2"/>
  <c r="AN16" i="2"/>
  <c r="AE16" i="2"/>
  <c r="V16" i="2"/>
  <c r="M16" i="2"/>
  <c r="T16" i="2"/>
  <c r="AH16" i="2"/>
  <c r="AS16" i="2"/>
  <c r="BD16" i="2"/>
  <c r="BK20" i="2"/>
  <c r="BC20" i="2"/>
  <c r="AU20" i="2"/>
  <c r="AM20" i="2"/>
  <c r="AE20" i="2"/>
  <c r="W20" i="2"/>
  <c r="O20" i="2"/>
  <c r="BJ20" i="2"/>
  <c r="BB20" i="2"/>
  <c r="AT20" i="2"/>
  <c r="AL20" i="2"/>
  <c r="AD20" i="2"/>
  <c r="V20" i="2"/>
  <c r="N20" i="2"/>
  <c r="BI20" i="2"/>
  <c r="BA20" i="2"/>
  <c r="AS20" i="2"/>
  <c r="AK20" i="2"/>
  <c r="AC20" i="2"/>
  <c r="U20" i="2"/>
  <c r="M20" i="2"/>
  <c r="AY20" i="2"/>
  <c r="AN20" i="2"/>
  <c r="Z20" i="2"/>
  <c r="L20" i="2"/>
  <c r="BL20" i="2"/>
  <c r="AX20" i="2"/>
  <c r="AJ20" i="2"/>
  <c r="Y20" i="2"/>
  <c r="K20" i="2"/>
  <c r="X20" i="2"/>
  <c r="AP20" i="2"/>
  <c r="BF20" i="2"/>
  <c r="I13" i="2"/>
  <c r="S13" i="2"/>
  <c r="AC13" i="2"/>
  <c r="AO13" i="2"/>
  <c r="AY13" i="2"/>
  <c r="BI13" i="2"/>
  <c r="J16" i="2"/>
  <c r="U16" i="2"/>
  <c r="AI16" i="2"/>
  <c r="AT16" i="2"/>
  <c r="BF16" i="2"/>
  <c r="I20" i="2"/>
  <c r="AA20" i="2"/>
  <c r="AQ20" i="2"/>
  <c r="BG20" i="2"/>
  <c r="O12" i="2"/>
  <c r="W12" i="2"/>
  <c r="AE12" i="2"/>
  <c r="AM12" i="2"/>
  <c r="AU12" i="2"/>
  <c r="BC12" i="2"/>
  <c r="BK12" i="2"/>
  <c r="BE18" i="2"/>
  <c r="AW18" i="2"/>
  <c r="AO18" i="2"/>
  <c r="AG18" i="2"/>
  <c r="Y18" i="2"/>
  <c r="Q18" i="2"/>
  <c r="I18" i="2"/>
  <c r="BK18" i="2"/>
  <c r="BC18" i="2"/>
  <c r="AU18" i="2"/>
  <c r="AM18" i="2"/>
  <c r="AE18" i="2"/>
  <c r="W18" i="2"/>
  <c r="O18" i="2"/>
  <c r="S18" i="2"/>
  <c r="AC18" i="2"/>
  <c r="AN18" i="2"/>
  <c r="AY18" i="2"/>
  <c r="BI18" i="2"/>
  <c r="R21" i="2"/>
  <c r="AF21" i="2"/>
  <c r="AQ21" i="2"/>
  <c r="P12" i="2"/>
  <c r="X12" i="2"/>
  <c r="AF12" i="2"/>
  <c r="AN12" i="2"/>
  <c r="AV12" i="2"/>
  <c r="BD12" i="2"/>
  <c r="BJ21" i="2"/>
  <c r="BB21" i="2"/>
  <c r="AT21" i="2"/>
  <c r="AL21" i="2"/>
  <c r="AD21" i="2"/>
  <c r="V21" i="2"/>
  <c r="N21" i="2"/>
  <c r="BI21" i="2"/>
  <c r="BA21" i="2"/>
  <c r="AS21" i="2"/>
  <c r="AK21" i="2"/>
  <c r="AC21" i="2"/>
  <c r="U21" i="2"/>
  <c r="M21" i="2"/>
  <c r="BH21" i="2"/>
  <c r="AZ21" i="2"/>
  <c r="AR21" i="2"/>
  <c r="AJ21" i="2"/>
  <c r="AB21" i="2"/>
  <c r="T21" i="2"/>
  <c r="L21" i="2"/>
  <c r="S21" i="2"/>
  <c r="AG21" i="2"/>
  <c r="AU21" i="2"/>
  <c r="BF21" i="2"/>
  <c r="P17" i="2"/>
  <c r="X17" i="2"/>
  <c r="AF17" i="2"/>
  <c r="AN17" i="2"/>
  <c r="AV17" i="2"/>
  <c r="BD17" i="2"/>
  <c r="N19" i="2"/>
  <c r="V19" i="2"/>
  <c r="AD19" i="2"/>
  <c r="AL19" i="2"/>
  <c r="AT19" i="2"/>
  <c r="BB19" i="2"/>
  <c r="BJ19" i="2"/>
  <c r="P25" i="2"/>
  <c r="X25" i="2"/>
  <c r="AF25" i="2"/>
  <c r="AN25" i="2"/>
  <c r="AV25" i="2"/>
  <c r="BD25" i="2"/>
  <c r="BL25" i="2"/>
  <c r="O26" i="2"/>
  <c r="W26" i="2"/>
  <c r="AE26" i="2"/>
  <c r="AM26" i="2"/>
  <c r="AU26" i="2"/>
  <c r="BC26" i="2"/>
  <c r="BK26" i="2"/>
  <c r="N27" i="2"/>
  <c r="V27" i="2"/>
  <c r="AD27" i="2"/>
  <c r="AL27" i="2"/>
  <c r="AT27" i="2"/>
  <c r="BB27" i="2"/>
  <c r="BJ27" i="2"/>
  <c r="BK19" i="2"/>
  <c r="I25" i="2"/>
  <c r="Q25" i="2"/>
  <c r="Y25" i="2"/>
  <c r="AG25" i="2"/>
  <c r="AO25" i="2"/>
  <c r="AW25" i="2"/>
  <c r="P26" i="2"/>
  <c r="X26" i="2"/>
  <c r="AF26" i="2"/>
  <c r="AN26" i="2"/>
  <c r="AV26" i="2"/>
  <c r="BD26" i="2"/>
  <c r="BL26" i="2"/>
  <c r="O27" i="2"/>
  <c r="W27" i="2"/>
  <c r="AE27" i="2"/>
  <c r="AM27" i="2"/>
  <c r="AU27" i="2"/>
  <c r="BC27" i="2"/>
  <c r="BK27" i="2"/>
  <c r="P19" i="2"/>
  <c r="X19" i="2"/>
  <c r="AF19" i="2"/>
  <c r="AN19" i="2"/>
  <c r="AV19" i="2"/>
  <c r="BD19" i="2"/>
  <c r="P27" i="2"/>
  <c r="X27" i="2"/>
  <c r="AF27" i="2"/>
  <c r="AN27" i="2"/>
  <c r="AV27" i="2"/>
  <c r="BD27" i="2"/>
  <c r="J8" i="2" l="1"/>
  <c r="J11" i="2" l="1"/>
  <c r="K11" i="2"/>
  <c r="K8" i="2"/>
  <c r="K23" i="2"/>
  <c r="L8" i="2" l="1"/>
  <c r="L11" i="2"/>
  <c r="L23" i="2"/>
  <c r="M8" i="2" l="1"/>
  <c r="M23" i="2"/>
  <c r="M11" i="2"/>
  <c r="N8" i="2" l="1"/>
  <c r="N23" i="2"/>
  <c r="N11" i="2"/>
  <c r="O11" i="2" l="1"/>
  <c r="O8" i="2"/>
  <c r="O23" i="2"/>
  <c r="P23" i="2" l="1"/>
  <c r="P6" i="2"/>
  <c r="W6" i="2" s="1"/>
  <c r="P8" i="2"/>
  <c r="P11" i="2"/>
  <c r="Q23" i="2" l="1"/>
  <c r="Q8" i="2"/>
  <c r="Q11" i="2"/>
  <c r="R8" i="2" l="1"/>
  <c r="R23" i="2"/>
  <c r="R11" i="2"/>
  <c r="S11" i="2" l="1"/>
  <c r="S8" i="2"/>
  <c r="S23" i="2"/>
  <c r="T8" i="2" l="1"/>
  <c r="T11" i="2"/>
  <c r="T23" i="2"/>
  <c r="U8" i="2" l="1"/>
  <c r="U11" i="2"/>
  <c r="U23" i="2"/>
  <c r="V8" i="2" l="1"/>
  <c r="V11" i="2"/>
  <c r="V23" i="2"/>
  <c r="W23" i="2" l="1"/>
  <c r="W8" i="2"/>
  <c r="W11" i="2"/>
  <c r="X8" i="2" l="1"/>
  <c r="X23" i="2"/>
  <c r="X11" i="2"/>
  <c r="Y8" i="2" l="1"/>
  <c r="Y23" i="2"/>
  <c r="Y11" i="2"/>
  <c r="Z8" i="2" l="1"/>
  <c r="Z11" i="2"/>
  <c r="Z23" i="2"/>
  <c r="AA11" i="2" l="1"/>
  <c r="AA8" i="2"/>
  <c r="AA23" i="2"/>
  <c r="AB8" i="2" l="1"/>
  <c r="AB23" i="2"/>
  <c r="AB11" i="2"/>
  <c r="AC23" i="2" l="1"/>
  <c r="AC11" i="2"/>
  <c r="AC8" i="2"/>
  <c r="AD6" i="2" l="1"/>
  <c r="AD11" i="2"/>
  <c r="AD23" i="2"/>
  <c r="AD8" i="2"/>
  <c r="AE8" i="2" l="1"/>
  <c r="AE23" i="2"/>
  <c r="AE11" i="2"/>
  <c r="AF8" i="2" l="1"/>
  <c r="AF23" i="2"/>
  <c r="AF11" i="2"/>
  <c r="AG8" i="2" l="1"/>
  <c r="AG11" i="2"/>
  <c r="AG23" i="2"/>
  <c r="AH11" i="2" l="1"/>
  <c r="AH8" i="2"/>
  <c r="AH23" i="2"/>
  <c r="AI8" i="2" l="1"/>
  <c r="AI11" i="2"/>
  <c r="AI23" i="2"/>
  <c r="AJ8" i="2" l="1"/>
  <c r="AJ11" i="2"/>
  <c r="AJ23" i="2"/>
  <c r="AK11" i="2" l="1"/>
  <c r="AK23" i="2"/>
  <c r="AK6" i="2"/>
  <c r="AK8" i="2"/>
  <c r="AL23" i="2" l="1"/>
  <c r="AL8" i="2"/>
  <c r="AL11" i="2"/>
  <c r="AM23" i="2" l="1"/>
  <c r="AM8" i="2"/>
  <c r="AM11" i="2"/>
  <c r="AN8" i="2" l="1"/>
  <c r="AN23" i="2"/>
  <c r="AN11" i="2"/>
  <c r="AO8" i="2" l="1"/>
  <c r="AO23" i="2"/>
  <c r="AO11" i="2"/>
  <c r="AP11" i="2" l="1"/>
  <c r="AP8" i="2"/>
  <c r="AP23" i="2"/>
  <c r="AQ11" i="2" l="1"/>
  <c r="AQ8" i="2"/>
  <c r="AQ23" i="2"/>
  <c r="AR8" i="2" l="1"/>
  <c r="AR11" i="2"/>
  <c r="AR6" i="2"/>
  <c r="AR23" i="2"/>
  <c r="AS11" i="2" l="1"/>
  <c r="AS8" i="2"/>
  <c r="AS23" i="2"/>
  <c r="AT11" i="2" l="1"/>
  <c r="AT8" i="2"/>
  <c r="AT23" i="2"/>
  <c r="AU11" i="2" l="1"/>
  <c r="AU8" i="2"/>
  <c r="AU23" i="2"/>
  <c r="AV23" i="2" l="1"/>
  <c r="AV8" i="2"/>
  <c r="AV11" i="2"/>
  <c r="AW8" i="2" l="1"/>
  <c r="AW23" i="2"/>
  <c r="AW11" i="2"/>
  <c r="AX8" i="2" l="1"/>
  <c r="AX11" i="2"/>
  <c r="AX23" i="2"/>
  <c r="AY8" i="2" l="1"/>
  <c r="AY6" i="2"/>
  <c r="AY11" i="2"/>
  <c r="AY23" i="2"/>
  <c r="AZ8" i="2" l="1"/>
  <c r="AZ11" i="2"/>
  <c r="AZ23" i="2"/>
  <c r="BA23" i="2" l="1"/>
  <c r="BA11" i="2"/>
  <c r="BA8" i="2"/>
  <c r="BB23" i="2" l="1"/>
  <c r="BB11" i="2"/>
  <c r="BB8" i="2"/>
  <c r="BC23" i="2" l="1"/>
  <c r="BC8" i="2"/>
  <c r="BC11" i="2"/>
  <c r="BD23" i="2" l="1"/>
  <c r="BD8" i="2"/>
  <c r="BD11" i="2"/>
  <c r="BE8" i="2" l="1"/>
  <c r="BE23" i="2"/>
  <c r="BE11" i="2"/>
  <c r="BF8" i="2" l="1"/>
  <c r="BF11" i="2"/>
  <c r="BF6" i="2"/>
  <c r="BF23" i="2"/>
  <c r="BG8" i="2" l="1"/>
  <c r="BG11" i="2"/>
  <c r="BG23" i="2"/>
  <c r="BH8" i="2" l="1"/>
  <c r="BH23" i="2"/>
  <c r="BH11" i="2"/>
  <c r="BI11" i="2" l="1"/>
  <c r="BI8" i="2"/>
  <c r="BI23" i="2"/>
  <c r="BJ11" i="2" l="1"/>
  <c r="BJ8" i="2"/>
  <c r="BJ23" i="2"/>
  <c r="BK8" i="2" l="1"/>
  <c r="BK11" i="2"/>
  <c r="BK23" i="2"/>
  <c r="BL23" i="2" l="1"/>
  <c r="BL8" i="2"/>
  <c r="BL11" i="2"/>
  <c r="I4" i="1" l="1"/>
  <c r="P1" i="1"/>
  <c r="Q1" i="1"/>
  <c r="K26" i="1"/>
  <c r="K25" i="1"/>
  <c r="K24" i="1"/>
  <c r="K23" i="1"/>
  <c r="K22" i="1"/>
  <c r="K21" i="1"/>
  <c r="K20" i="1"/>
  <c r="K19" i="1"/>
  <c r="K18" i="1"/>
  <c r="K17" i="1"/>
  <c r="K16" i="1"/>
  <c r="K15" i="1"/>
  <c r="K14" i="1"/>
  <c r="K13" i="1"/>
  <c r="K12" i="1"/>
  <c r="K11" i="1"/>
  <c r="K10" i="1"/>
  <c r="K9" i="1"/>
  <c r="K8" i="1"/>
  <c r="K7" i="1"/>
  <c r="K6" i="1"/>
  <c r="K5" i="1"/>
  <c r="Q3" i="1"/>
  <c r="C2" i="1" s="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1" i="1"/>
  <c r="B10" i="1"/>
  <c r="B9" i="1"/>
  <c r="B8" i="1"/>
  <c r="B7" i="1"/>
  <c r="B4" i="1"/>
  <c r="B5" i="1" l="1"/>
  <c r="B6" i="1" l="1"/>
  <c r="B12" i="1" s="1"/>
</calcChain>
</file>

<file path=xl/sharedStrings.xml><?xml version="1.0" encoding="utf-8"?>
<sst xmlns="http://schemas.openxmlformats.org/spreadsheetml/2006/main" count="28" uniqueCount="27">
  <si>
    <t>H7 tm 8  lezen</t>
  </si>
  <si>
    <t>H7 tm 8 samenvatten + opdrachten maken</t>
  </si>
  <si>
    <t>Box model door lezen en samenvatten</t>
  </si>
  <si>
    <t xml:space="preserve">TTD </t>
  </si>
  <si>
    <r>
      <t>3.</t>
    </r>
    <r>
      <rPr>
        <b/>
        <sz val="7"/>
        <color theme="1"/>
        <rFont val="Courier New"/>
        <family val="3"/>
      </rPr>
      <t xml:space="preserve">       </t>
    </r>
    <r>
      <rPr>
        <b/>
        <sz val="11"/>
        <color theme="1"/>
        <rFont val="Courier New"/>
        <family val="3"/>
      </rPr>
      <t>Huiswerk frons</t>
    </r>
  </si>
  <si>
    <t>check: X</t>
  </si>
  <si>
    <t>prioriteit: I tm V</t>
  </si>
  <si>
    <t>checken element</t>
  </si>
  <si>
    <t>datum:</t>
  </si>
  <si>
    <t>NOVI</t>
  </si>
  <si>
    <t>bedrijf:</t>
  </si>
  <si>
    <t>front</t>
  </si>
  <si>
    <t>backend</t>
  </si>
  <si>
    <t>Begindatum:</t>
  </si>
  <si>
    <t>Scrolverhoging:</t>
  </si>
  <si>
    <t>deathline:</t>
  </si>
  <si>
    <t>Kolom3</t>
  </si>
  <si>
    <t>Voortgang</t>
  </si>
  <si>
    <t>Start</t>
  </si>
  <si>
    <t>frontend</t>
  </si>
  <si>
    <t>Als u nog meer gegevens wilt toevoegen, voegt u BOVEN deze rij nieuwe rijen in</t>
  </si>
  <si>
    <t>onderwerp</t>
  </si>
  <si>
    <t>vandaag:</t>
  </si>
  <si>
    <t>eindopdracht</t>
  </si>
  <si>
    <t>duur</t>
  </si>
  <si>
    <t>einde</t>
  </si>
  <si>
    <t>aantal 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</si>
</sst>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 #,##0_ ;_ * \-#,##0_ ;_ * &quot;-&quot;_ ;_ @_ "/>
    <numFmt numFmtId="164" formatCode="d"/>
    <numFmt numFmtId="167" formatCode="[$-F800]dddd\,\ mmmm\ dd\,\ yyyy"/>
  </numFmts>
  <fonts count="31" x14ac:knownFonts="1">
    <font>
      <sz val="11"/>
      <color theme="1"/>
      <name val="Calibri"/>
      <family val="2"/>
      <scheme val="minor"/>
    </font>
    <font>
      <b/>
      <sz val="11"/>
      <color theme="1"/>
      <name val="Calibri"/>
      <family val="2"/>
      <scheme val="minor"/>
    </font>
    <font>
      <b/>
      <sz val="11"/>
      <color theme="1"/>
      <name val="Courier New"/>
      <family val="3"/>
    </font>
    <font>
      <b/>
      <sz val="7"/>
      <color theme="1"/>
      <name val="Courier New"/>
      <family val="3"/>
    </font>
    <font>
      <i/>
      <sz val="11"/>
      <color theme="1"/>
      <name val="Courier New"/>
      <family val="3"/>
    </font>
    <font>
      <b/>
      <u/>
      <sz val="18"/>
      <color theme="1"/>
      <name val="Calibri"/>
      <family val="2"/>
      <scheme val="minor"/>
    </font>
    <font>
      <sz val="11"/>
      <color theme="1"/>
      <name val="Courier New"/>
      <family val="3"/>
    </font>
    <font>
      <sz val="11"/>
      <color theme="0"/>
      <name val="Courier New"/>
      <family val="3"/>
    </font>
    <font>
      <sz val="11"/>
      <name val="Courier New"/>
      <family val="3"/>
    </font>
    <font>
      <b/>
      <sz val="11"/>
      <name val="Courier New"/>
      <family val="3"/>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i/>
      <sz val="11"/>
      <color rgb="FF7F7F7F"/>
      <name val="Calibri"/>
      <family val="2"/>
      <scheme val="minor"/>
    </font>
    <font>
      <sz val="11"/>
      <color theme="0"/>
      <name val="Calibri"/>
      <family val="2"/>
      <scheme val="minor"/>
    </font>
    <font>
      <b/>
      <sz val="11"/>
      <color theme="0"/>
      <name val="Courier New"/>
      <family val="3"/>
    </font>
    <font>
      <b/>
      <sz val="11"/>
      <color theme="8" tint="-0.499984740745262"/>
      <name val="Courier New"/>
      <family val="3"/>
    </font>
    <font>
      <sz val="11"/>
      <color theme="8" tint="-0.499984740745262"/>
      <name val="Courier New"/>
      <family val="3"/>
    </font>
    <font>
      <sz val="14"/>
      <name val="Courier New"/>
      <family val="3"/>
    </font>
    <font>
      <sz val="11"/>
      <color theme="8" tint="-0.499984740745262"/>
      <name val="Calibri"/>
      <family val="2"/>
      <scheme val="minor"/>
    </font>
    <font>
      <b/>
      <sz val="16"/>
      <color theme="8" tint="-0.499984740745262"/>
      <name val="Courier New"/>
      <family val="3"/>
    </font>
    <font>
      <sz val="16"/>
      <color theme="8" tint="-0.499984740745262"/>
      <name val="Courier New"/>
      <family val="3"/>
    </font>
    <font>
      <i/>
      <sz val="11"/>
      <name val="Courier New"/>
      <family val="3"/>
    </font>
    <font>
      <sz val="10"/>
      <name val="Courier New"/>
      <family val="3"/>
    </font>
    <font>
      <b/>
      <sz val="10"/>
      <name val="Courier New"/>
      <family val="3"/>
    </font>
    <font>
      <b/>
      <sz val="11"/>
      <color theme="1" tint="0.499984740745262"/>
      <name val="Courier New"/>
      <family val="3"/>
    </font>
    <font>
      <u/>
      <sz val="11"/>
      <color indexed="12"/>
      <name val="Arial"/>
      <family val="2"/>
    </font>
    <font>
      <sz val="10"/>
      <color theme="1" tint="0.499984740745262"/>
      <name val="Courier New"/>
      <family val="3"/>
    </font>
    <font>
      <b/>
      <sz val="22"/>
      <name val="Courier New"/>
      <family val="3"/>
    </font>
    <font>
      <sz val="11"/>
      <color theme="2" tint="-0.499984740745262"/>
      <name val="Courier New"/>
      <family val="3"/>
    </font>
  </fonts>
  <fills count="4">
    <fill>
      <patternFill patternType="none"/>
    </fill>
    <fill>
      <patternFill patternType="gray125"/>
    </fill>
    <fill>
      <patternFill patternType="solid">
        <fgColor theme="0" tint="-4.9989318521683403E-2"/>
        <bgColor indexed="64"/>
      </patternFill>
    </fill>
    <fill>
      <patternFill patternType="solid">
        <fgColor theme="2" tint="-0.49998474074526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indexed="64"/>
      </left>
      <right/>
      <top style="thin">
        <color indexed="64"/>
      </top>
      <bottom/>
      <diagonal/>
    </border>
    <border>
      <left/>
      <right style="thin">
        <color indexed="64"/>
      </right>
      <top style="thin">
        <color indexed="64"/>
      </top>
      <bottom/>
      <diagonal/>
    </border>
    <border>
      <left/>
      <right style="thin">
        <color theme="0"/>
      </right>
      <top/>
      <bottom/>
      <diagonal/>
    </border>
    <border>
      <left style="thin">
        <color theme="0"/>
      </left>
      <right style="thin">
        <color theme="0"/>
      </right>
      <top/>
      <bottom/>
      <diagonal/>
    </border>
    <border>
      <left/>
      <right style="thin">
        <color theme="0" tint="-0.24994659260841701"/>
      </right>
      <top/>
      <bottom/>
      <diagonal/>
    </border>
    <border>
      <left/>
      <right style="thin">
        <color indexed="64"/>
      </right>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right style="thin">
        <color theme="8" tint="0.79998168889431442"/>
      </right>
      <top/>
      <bottom style="thin">
        <color indexed="64"/>
      </bottom>
      <diagonal/>
    </border>
    <border>
      <left style="thin">
        <color theme="0" tint="-0.14993743705557422"/>
      </left>
      <right style="thin">
        <color theme="0" tint="-0.14993743705557422"/>
      </right>
      <top/>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indexed="64"/>
      </left>
      <right style="thin">
        <color indexed="64"/>
      </right>
      <top/>
      <bottom style="thin">
        <color indexed="64"/>
      </bottom>
      <diagonal/>
    </border>
    <border>
      <left style="thin">
        <color theme="0" tint="-0.34998626667073579"/>
      </left>
      <right/>
      <top style="thin">
        <color theme="0" tint="-0.34998626667073579"/>
      </top>
      <bottom style="thin">
        <color theme="0" tint="-0.34998626667073579"/>
      </bottom>
      <diagonal/>
    </border>
    <border>
      <left/>
      <right style="thin">
        <color theme="0" tint="-0.14993743705557422"/>
      </right>
      <top/>
      <bottom/>
      <diagonal/>
    </border>
    <border>
      <left/>
      <right/>
      <top style="thin">
        <color indexed="64"/>
      </top>
      <bottom style="thin">
        <color theme="2" tint="-0.14999847407452621"/>
      </bottom>
      <diagonal/>
    </border>
    <border>
      <left/>
      <right/>
      <top style="thin">
        <color theme="2" tint="-0.14999847407452621"/>
      </top>
      <bottom style="thin">
        <color theme="2" tint="-0.14999847407452621"/>
      </bottom>
      <diagonal/>
    </border>
    <border>
      <left/>
      <right/>
      <top style="thin">
        <color theme="2" tint="-0.14999847407452621"/>
      </top>
      <bottom/>
      <diagonal/>
    </border>
  </borders>
  <cellStyleXfs count="11">
    <xf numFmtId="0" fontId="0" fillId="0" borderId="0"/>
    <xf numFmtId="41" fontId="10" fillId="0" borderId="0" applyFont="0" applyFill="0" applyBorder="0" applyAlignment="0" applyProtection="0"/>
    <xf numFmtId="9" fontId="10" fillId="0" borderId="0" applyFont="0" applyFill="0" applyBorder="0" applyAlignment="0" applyProtection="0"/>
    <xf numFmtId="0" fontId="11" fillId="0" borderId="0" applyNumberFormat="0" applyFill="0" applyBorder="0" applyAlignment="0" applyProtection="0"/>
    <xf numFmtId="0" fontId="12" fillId="0" borderId="9" applyNumberFormat="0" applyFill="0" applyAlignment="0" applyProtection="0"/>
    <xf numFmtId="0" fontId="13" fillId="0" borderId="10" applyNumberFormat="0" applyFill="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xf numFmtId="14" fontId="20" fillId="0" borderId="0" applyFill="0" applyBorder="0">
      <alignment horizontal="center" vertical="center"/>
    </xf>
    <xf numFmtId="0" fontId="27" fillId="0" borderId="0" applyNumberFormat="0" applyFill="0" applyBorder="0" applyAlignment="0" applyProtection="0">
      <alignment vertical="top"/>
      <protection locked="0"/>
    </xf>
  </cellStyleXfs>
  <cellXfs count="103">
    <xf numFmtId="0" fontId="0" fillId="0" borderId="0" xfId="0"/>
    <xf numFmtId="0" fontId="0" fillId="0" borderId="2" xfId="0" applyBorder="1"/>
    <xf numFmtId="0" fontId="0" fillId="0" borderId="3" xfId="0" applyBorder="1"/>
    <xf numFmtId="0" fontId="0" fillId="0" borderId="4" xfId="0" applyBorder="1" applyAlignment="1">
      <alignment horizontal="center"/>
    </xf>
    <xf numFmtId="0" fontId="0" fillId="0" borderId="5" xfId="0" applyBorder="1" applyAlignment="1">
      <alignment horizontal="center"/>
    </xf>
    <xf numFmtId="0" fontId="1"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left" vertical="center" indent="5"/>
    </xf>
    <xf numFmtId="0" fontId="2" fillId="0" borderId="0" xfId="0" applyFont="1"/>
    <xf numFmtId="0" fontId="2" fillId="0" borderId="0" xfId="0" applyFont="1" applyAlignment="1">
      <alignment vertical="center"/>
    </xf>
    <xf numFmtId="0" fontId="4" fillId="0" borderId="0" xfId="0" applyFont="1"/>
    <xf numFmtId="0" fontId="4" fillId="0" borderId="0" xfId="0" applyFont="1" applyAlignment="1">
      <alignment vertical="center"/>
    </xf>
    <xf numFmtId="0" fontId="0" fillId="0" borderId="0" xfId="0" applyAlignment="1">
      <alignment horizontal="right"/>
    </xf>
    <xf numFmtId="0" fontId="0" fillId="0" borderId="7" xfId="0" applyBorder="1"/>
    <xf numFmtId="0" fontId="0" fillId="0" borderId="8" xfId="0" applyBorder="1" applyAlignment="1">
      <alignment horizontal="right"/>
    </xf>
    <xf numFmtId="0" fontId="7" fillId="0" borderId="0" xfId="0" applyFont="1"/>
    <xf numFmtId="0" fontId="6" fillId="0" borderId="7" xfId="0" applyFont="1" applyBorder="1"/>
    <xf numFmtId="14" fontId="8" fillId="0" borderId="7" xfId="0" applyNumberFormat="1" applyFont="1" applyBorder="1" applyAlignment="1">
      <alignment vertical="top"/>
    </xf>
    <xf numFmtId="0" fontId="6" fillId="0" borderId="0" xfId="0" applyFont="1"/>
    <xf numFmtId="0" fontId="9" fillId="0" borderId="7" xfId="0" applyFont="1" applyBorder="1" applyAlignment="1">
      <alignment horizontal="left" vertical="top"/>
    </xf>
    <xf numFmtId="0" fontId="5" fillId="0" borderId="0" xfId="0" applyFont="1" applyAlignment="1">
      <alignment horizontal="center"/>
    </xf>
    <xf numFmtId="0" fontId="1" fillId="0" borderId="3" xfId="0" applyFont="1" applyBorder="1" applyAlignment="1">
      <alignment horizontal="center"/>
    </xf>
    <xf numFmtId="0" fontId="1" fillId="0" borderId="1" xfId="0" applyFont="1" applyBorder="1" applyAlignment="1">
      <alignment horizontal="left" vertical="top" textRotation="180"/>
    </xf>
    <xf numFmtId="0" fontId="2" fillId="0" borderId="6" xfId="0" applyFont="1" applyBorder="1" applyAlignment="1">
      <alignment horizontal="center"/>
    </xf>
    <xf numFmtId="0" fontId="7" fillId="0" borderId="0" xfId="8" applyFont="1"/>
    <xf numFmtId="0" fontId="18" fillId="0" borderId="0" xfId="0" applyFont="1"/>
    <xf numFmtId="0" fontId="18" fillId="0" borderId="0" xfId="0" applyFont="1" applyAlignment="1">
      <alignment horizontal="center"/>
    </xf>
    <xf numFmtId="0" fontId="7" fillId="0" borderId="0" xfId="8" applyFont="1" applyAlignment="1">
      <alignment vertical="center" wrapText="1"/>
    </xf>
    <xf numFmtId="0" fontId="18" fillId="2" borderId="0" xfId="0" applyFont="1" applyFill="1" applyAlignment="1">
      <alignment vertical="center"/>
    </xf>
    <xf numFmtId="0" fontId="19" fillId="2" borderId="0" xfId="0" applyFont="1" applyFill="1" applyAlignment="1">
      <alignment vertical="center"/>
    </xf>
    <xf numFmtId="0" fontId="7" fillId="0" borderId="0" xfId="8" applyFont="1" applyAlignment="1">
      <alignment wrapText="1"/>
    </xf>
    <xf numFmtId="0" fontId="8" fillId="0" borderId="0" xfId="0" applyFont="1" applyAlignment="1">
      <alignment vertical="center"/>
    </xf>
    <xf numFmtId="0" fontId="19" fillId="0" borderId="0" xfId="0" applyFont="1" applyAlignment="1">
      <alignment horizontal="center" vertical="center"/>
    </xf>
    <xf numFmtId="0" fontId="18" fillId="0" borderId="0" xfId="0" applyFont="1" applyAlignment="1">
      <alignment vertical="center"/>
    </xf>
    <xf numFmtId="0" fontId="19" fillId="0" borderId="0" xfId="0" applyFont="1" applyAlignment="1">
      <alignment vertical="center"/>
    </xf>
    <xf numFmtId="14" fontId="8" fillId="0" borderId="0" xfId="9" applyFont="1" applyFill="1" applyBorder="1" applyAlignment="1">
      <alignment horizontal="left" vertical="center"/>
    </xf>
    <xf numFmtId="0" fontId="9" fillId="0" borderId="11" xfId="5" applyFont="1" applyBorder="1" applyAlignment="1">
      <alignment horizontal="left" vertical="center" indent="1"/>
    </xf>
    <xf numFmtId="0" fontId="18" fillId="0" borderId="7" xfId="0" applyFont="1" applyBorder="1"/>
    <xf numFmtId="0" fontId="7" fillId="0" borderId="0" xfId="0" applyFont="1" applyAlignment="1">
      <alignment horizontal="left" vertical="center"/>
    </xf>
    <xf numFmtId="0" fontId="21" fillId="0" borderId="7" xfId="4" applyFont="1" applyBorder="1"/>
    <xf numFmtId="0" fontId="22" fillId="0" borderId="7" xfId="4" applyFont="1" applyBorder="1"/>
    <xf numFmtId="0" fontId="23" fillId="0" borderId="6" xfId="7" applyFont="1" applyFill="1" applyBorder="1" applyAlignment="1">
      <alignment horizontal="center" vertical="center" wrapText="1"/>
    </xf>
    <xf numFmtId="0" fontId="8" fillId="0" borderId="6" xfId="0" applyFont="1" applyBorder="1"/>
    <xf numFmtId="0" fontId="8" fillId="0" borderId="6" xfId="0" applyFont="1" applyBorder="1" applyAlignment="1">
      <alignment horizontal="center"/>
    </xf>
    <xf numFmtId="164" fontId="24" fillId="0" borderId="13" xfId="6" applyNumberFormat="1" applyFont="1" applyFill="1" applyBorder="1" applyAlignment="1">
      <alignment horizontal="center" vertical="center"/>
    </xf>
    <xf numFmtId="164" fontId="24" fillId="0" borderId="14" xfId="6" applyNumberFormat="1" applyFont="1" applyFill="1" applyBorder="1" applyAlignment="1">
      <alignment horizontal="center" vertical="center"/>
    </xf>
    <xf numFmtId="164" fontId="24" fillId="0" borderId="15" xfId="6" applyNumberFormat="1" applyFont="1" applyFill="1" applyBorder="1" applyAlignment="1">
      <alignment horizontal="center" vertical="center"/>
    </xf>
    <xf numFmtId="0" fontId="8" fillId="0" borderId="0" xfId="0" applyFont="1"/>
    <xf numFmtId="0" fontId="24" fillId="0" borderId="17" xfId="0" applyFont="1" applyBorder="1" applyAlignment="1">
      <alignment horizontal="center" vertical="center" shrinkToFit="1"/>
    </xf>
    <xf numFmtId="0" fontId="24" fillId="0" borderId="18" xfId="0" applyFont="1" applyBorder="1" applyAlignment="1">
      <alignment horizontal="center" vertical="center" shrinkToFit="1"/>
    </xf>
    <xf numFmtId="0" fontId="24" fillId="0" borderId="19" xfId="0" applyFont="1" applyBorder="1" applyAlignment="1">
      <alignment horizontal="center" vertical="center" shrinkToFit="1"/>
    </xf>
    <xf numFmtId="0" fontId="18" fillId="0" borderId="0" xfId="0" applyFont="1" applyAlignment="1">
      <alignment horizontal="left" wrapText="1" indent="2"/>
    </xf>
    <xf numFmtId="0" fontId="18" fillId="0" borderId="0" xfId="0" applyFont="1" applyAlignment="1">
      <alignment horizontal="center" vertical="center" wrapText="1"/>
    </xf>
    <xf numFmtId="9" fontId="18" fillId="0" borderId="0" xfId="2" applyFont="1" applyFill="1" applyBorder="1" applyAlignment="1">
      <alignment horizontal="center" vertical="center"/>
    </xf>
    <xf numFmtId="14" fontId="18" fillId="0" borderId="0" xfId="9" applyFont="1" applyFill="1" applyBorder="1">
      <alignment horizontal="center" vertical="center"/>
    </xf>
    <xf numFmtId="41" fontId="18" fillId="0" borderId="0" xfId="1" applyFont="1" applyFill="1" applyBorder="1" applyAlignment="1">
      <alignment horizontal="center" vertical="center"/>
    </xf>
    <xf numFmtId="0" fontId="18" fillId="0" borderId="20" xfId="0" applyFont="1" applyBorder="1" applyAlignment="1">
      <alignment vertical="center"/>
    </xf>
    <xf numFmtId="0" fontId="18" fillId="2" borderId="0" xfId="0" applyFont="1" applyFill="1"/>
    <xf numFmtId="0" fontId="18" fillId="2" borderId="0" xfId="0" applyFont="1" applyFill="1" applyAlignment="1">
      <alignment horizontal="center"/>
    </xf>
    <xf numFmtId="0" fontId="26" fillId="0" borderId="0" xfId="0" applyFont="1"/>
    <xf numFmtId="0" fontId="7" fillId="0" borderId="0" xfId="0" applyFont="1" applyAlignment="1">
      <alignment horizontal="center"/>
    </xf>
    <xf numFmtId="0" fontId="28" fillId="0" borderId="0" xfId="10" applyFont="1" applyAlignment="1" applyProtection="1"/>
    <xf numFmtId="167" fontId="8" fillId="0" borderId="12" xfId="9" applyNumberFormat="1" applyFont="1" applyFill="1" applyBorder="1" applyAlignment="1">
      <alignment horizontal="left" vertical="center"/>
    </xf>
    <xf numFmtId="0" fontId="9" fillId="0" borderId="2" xfId="5" applyFont="1" applyBorder="1" applyAlignment="1">
      <alignment horizontal="left" vertical="center" indent="1"/>
    </xf>
    <xf numFmtId="167" fontId="8" fillId="0" borderId="0" xfId="9" applyNumberFormat="1" applyFont="1" applyFill="1" applyBorder="1" applyAlignment="1">
      <alignment horizontal="left" vertical="center"/>
    </xf>
    <xf numFmtId="0" fontId="17" fillId="0" borderId="22" xfId="0" applyFont="1" applyBorder="1" applyAlignment="1">
      <alignment horizontal="left" vertical="center" wrapText="1"/>
    </xf>
    <xf numFmtId="0" fontId="18" fillId="0" borderId="22" xfId="0" applyFont="1" applyBorder="1" applyAlignment="1">
      <alignment horizontal="center" vertical="center"/>
    </xf>
    <xf numFmtId="9" fontId="8" fillId="0" borderId="22" xfId="2" applyFont="1" applyFill="1" applyBorder="1" applyAlignment="1">
      <alignment horizontal="center" vertical="center"/>
    </xf>
    <xf numFmtId="0" fontId="18" fillId="0" borderId="22" xfId="0" applyFont="1" applyBorder="1" applyAlignment="1">
      <alignment horizontal="left" vertical="center" wrapText="1" indent="1"/>
    </xf>
    <xf numFmtId="0" fontId="18" fillId="0" borderId="23" xfId="0" applyFont="1" applyBorder="1" applyAlignment="1">
      <alignment horizontal="center" vertical="center"/>
    </xf>
    <xf numFmtId="0" fontId="8" fillId="2" borderId="0" xfId="0" applyFont="1" applyFill="1" applyBorder="1" applyAlignment="1">
      <alignment horizontal="center" vertical="center"/>
    </xf>
    <xf numFmtId="0" fontId="18" fillId="2" borderId="0" xfId="0" applyFont="1" applyFill="1" applyBorder="1" applyAlignment="1">
      <alignment horizontal="center" vertical="center"/>
    </xf>
    <xf numFmtId="0" fontId="18" fillId="0" borderId="0" xfId="0" applyFont="1" applyBorder="1" applyAlignment="1">
      <alignment vertical="center"/>
    </xf>
    <xf numFmtId="0" fontId="9" fillId="0" borderId="11" xfId="5" applyFont="1" applyBorder="1" applyAlignment="1">
      <alignment horizontal="left" vertical="center" wrapText="1" indent="1"/>
    </xf>
    <xf numFmtId="0" fontId="16" fillId="0" borderId="24" xfId="0" applyFont="1" applyBorder="1" applyAlignment="1">
      <alignment horizontal="left" vertical="center" wrapText="1"/>
    </xf>
    <xf numFmtId="0" fontId="9" fillId="0" borderId="24" xfId="0" applyFont="1" applyBorder="1" applyAlignment="1">
      <alignment horizontal="left" vertical="center" wrapText="1"/>
    </xf>
    <xf numFmtId="0" fontId="8" fillId="0" borderId="0" xfId="0" applyFont="1" applyBorder="1"/>
    <xf numFmtId="167" fontId="8" fillId="0" borderId="21" xfId="9" applyNumberFormat="1" applyFont="1" applyFill="1" applyBorder="1" applyAlignment="1">
      <alignment horizontal="center" vertical="center"/>
    </xf>
    <xf numFmtId="167" fontId="18" fillId="0" borderId="22" xfId="9" applyNumberFormat="1" applyFont="1" applyFill="1" applyBorder="1" applyAlignment="1">
      <alignment horizontal="center" vertical="center"/>
    </xf>
    <xf numFmtId="167" fontId="8" fillId="0" borderId="22" xfId="9" applyNumberFormat="1" applyFont="1" applyFill="1" applyBorder="1" applyAlignment="1">
      <alignment horizontal="center" vertical="center"/>
    </xf>
    <xf numFmtId="0" fontId="8" fillId="0" borderId="21" xfId="0" applyFont="1" applyBorder="1" applyAlignment="1">
      <alignment horizontal="center"/>
    </xf>
    <xf numFmtId="0" fontId="29" fillId="2" borderId="0" xfId="3" applyFont="1" applyFill="1" applyAlignment="1">
      <alignment horizontal="center" vertical="center"/>
    </xf>
    <xf numFmtId="0" fontId="8" fillId="0" borderId="12" xfId="0" applyFont="1" applyBorder="1" applyAlignment="1">
      <alignment horizontal="center" vertical="center"/>
    </xf>
    <xf numFmtId="0" fontId="8" fillId="0" borderId="3" xfId="0" applyFont="1" applyBorder="1" applyAlignment="1">
      <alignment horizontal="left" vertical="center"/>
    </xf>
    <xf numFmtId="0" fontId="8" fillId="0" borderId="21" xfId="0" applyFont="1" applyBorder="1" applyAlignment="1">
      <alignment horizontal="left" vertical="center"/>
    </xf>
    <xf numFmtId="0" fontId="30" fillId="3" borderId="0" xfId="0" applyFont="1" applyFill="1" applyAlignment="1">
      <alignment horizontal="center"/>
    </xf>
    <xf numFmtId="0" fontId="30" fillId="3" borderId="7" xfId="0" applyFont="1" applyFill="1" applyBorder="1" applyAlignment="1">
      <alignment horizontal="center"/>
    </xf>
    <xf numFmtId="0" fontId="9" fillId="0" borderId="2" xfId="5" applyFont="1" applyBorder="1" applyAlignment="1">
      <alignment vertical="center"/>
    </xf>
    <xf numFmtId="0" fontId="9" fillId="0" borderId="3" xfId="5" applyFont="1" applyBorder="1" applyAlignment="1">
      <alignment vertical="center"/>
    </xf>
    <xf numFmtId="0" fontId="9" fillId="0" borderId="16" xfId="0" applyFont="1" applyBorder="1" applyAlignment="1">
      <alignment horizontal="left" vertical="center"/>
    </xf>
    <xf numFmtId="0" fontId="8" fillId="0" borderId="4" xfId="8" applyFont="1" applyBorder="1" applyAlignment="1">
      <alignment wrapText="1"/>
    </xf>
    <xf numFmtId="0" fontId="8" fillId="0" borderId="24" xfId="8" applyFont="1" applyBorder="1" applyAlignment="1">
      <alignment wrapText="1"/>
    </xf>
    <xf numFmtId="0" fontId="9" fillId="0" borderId="8" xfId="0" applyFont="1" applyBorder="1" applyAlignment="1">
      <alignment horizontal="left" vertical="center" wrapText="1"/>
    </xf>
    <xf numFmtId="41" fontId="18" fillId="0" borderId="25" xfId="1" applyFont="1" applyFill="1" applyBorder="1" applyAlignment="1">
      <alignment horizontal="center" vertical="center"/>
    </xf>
    <xf numFmtId="0" fontId="18" fillId="0" borderId="26" xfId="0" applyFont="1" applyBorder="1" applyAlignment="1">
      <alignment vertical="center"/>
    </xf>
    <xf numFmtId="0" fontId="18" fillId="0" borderId="27" xfId="0" applyFont="1" applyBorder="1" applyAlignment="1">
      <alignment horizontal="center" vertical="center"/>
    </xf>
    <xf numFmtId="0" fontId="18" fillId="0" borderId="28" xfId="0" applyFont="1" applyBorder="1" applyAlignment="1">
      <alignment horizontal="center" vertical="center"/>
    </xf>
    <xf numFmtId="0" fontId="18" fillId="0" borderId="29" xfId="0" applyFont="1" applyBorder="1" applyAlignment="1">
      <alignment horizontal="center" vertical="center"/>
    </xf>
    <xf numFmtId="0" fontId="18" fillId="0" borderId="0" xfId="0" applyFont="1" applyBorder="1"/>
    <xf numFmtId="0" fontId="18" fillId="2" borderId="0" xfId="0" applyFont="1" applyFill="1" applyBorder="1" applyAlignment="1">
      <alignment vertical="center"/>
    </xf>
    <xf numFmtId="0" fontId="8" fillId="0" borderId="0" xfId="0" applyFont="1" applyBorder="1" applyAlignment="1">
      <alignment horizontal="center" vertical="center"/>
    </xf>
    <xf numFmtId="0" fontId="18" fillId="0" borderId="0" xfId="0" applyFont="1" applyBorder="1" applyAlignment="1">
      <alignment horizontal="right" vertical="center"/>
    </xf>
    <xf numFmtId="0" fontId="25" fillId="0" borderId="7" xfId="0" applyFont="1" applyBorder="1" applyAlignment="1">
      <alignment horizontal="center" vertical="center" wrapText="1"/>
    </xf>
  </cellXfs>
  <cellStyles count="11">
    <cellStyle name="Datum" xfId="9" xr:uid="{132F216A-F139-4BA8-B84F-AD80769AFDFF}"/>
    <cellStyle name="Hyperlink" xfId="10" builtinId="8"/>
    <cellStyle name="Komma [0]" xfId="1" builtinId="6"/>
    <cellStyle name="Kop 2" xfId="4" builtinId="17"/>
    <cellStyle name="Kop 3" xfId="5" builtinId="18"/>
    <cellStyle name="Kop 4" xfId="6" builtinId="19"/>
    <cellStyle name="Procent" xfId="2" builtinId="5"/>
    <cellStyle name="Standaard" xfId="0" builtinId="0"/>
    <cellStyle name="Titel" xfId="3" builtinId="15"/>
    <cellStyle name="Verborgen tekst" xfId="8" xr:uid="{7F6B7643-75D3-487D-A05F-9B3C0A2306A1}"/>
    <cellStyle name="Verklarende tekst" xfId="7" builtinId="53"/>
  </cellStyles>
  <dxfs count="62">
    <dxf>
      <font>
        <b/>
        <i val="0"/>
        <color rgb="FF7030A0"/>
      </font>
    </dxf>
    <dxf>
      <font>
        <color theme="0"/>
      </font>
    </dxf>
    <dxf>
      <font>
        <color rgb="FFC00000"/>
      </font>
      <fill>
        <patternFill patternType="none">
          <bgColor auto="1"/>
        </patternFill>
      </fill>
    </dxf>
    <dxf>
      <font>
        <color theme="8" tint="0.79998168889431442"/>
      </font>
      <fill>
        <patternFill>
          <bgColor theme="8"/>
        </patternFill>
      </fill>
      <border>
        <right/>
      </border>
    </dxf>
    <dxf>
      <font>
        <color theme="8"/>
      </font>
      <fill>
        <patternFill>
          <bgColor theme="8"/>
        </patternFill>
      </fill>
      <border>
        <left/>
        <right/>
        <top/>
        <bottom/>
        <vertical/>
        <horizontal/>
      </border>
    </dxf>
    <dxf>
      <font>
        <color theme="9" tint="0.79998168889431442"/>
      </font>
      <fill>
        <patternFill>
          <bgColor theme="9" tint="-0.499984740745262"/>
        </patternFill>
      </fill>
    </dxf>
    <dxf>
      <font>
        <color theme="0"/>
      </font>
    </dxf>
    <dxf>
      <font>
        <b/>
        <i val="0"/>
        <color theme="5" tint="-0.499984740745262"/>
      </font>
    </dxf>
    <dxf>
      <font>
        <b/>
        <i val="0"/>
        <color theme="8" tint="-0.499984740745262"/>
      </font>
    </dxf>
    <dxf>
      <font>
        <b/>
        <i val="0"/>
        <color theme="5"/>
      </font>
      <fill>
        <patternFill patternType="none">
          <bgColor auto="1"/>
        </patternFill>
      </fill>
    </dxf>
    <dxf>
      <font>
        <color theme="7" tint="0.39994506668294322"/>
      </font>
      <fill>
        <patternFill>
          <bgColor theme="5" tint="-0.499984740745262"/>
        </patternFill>
      </fill>
    </dxf>
    <dxf>
      <font>
        <color theme="5" tint="0.79998168889431442"/>
      </font>
      <fill>
        <patternFill>
          <bgColor theme="5" tint="-0.499984740745262"/>
        </patternFill>
      </fill>
    </dxf>
    <dxf>
      <font>
        <color theme="5" tint="0.79998168889431442"/>
      </font>
      <fill>
        <patternFill>
          <bgColor theme="5" tint="-0.24994659260841701"/>
        </patternFill>
      </fill>
    </dxf>
    <dxf>
      <fill>
        <patternFill>
          <bgColor theme="5"/>
        </patternFill>
      </fill>
    </dxf>
    <dxf>
      <fill>
        <patternFill>
          <bgColor theme="5" tint="0.39994506668294322"/>
        </patternFill>
      </fill>
    </dxf>
    <dxf>
      <font>
        <color theme="5" tint="-0.499984740745262"/>
      </font>
      <fill>
        <patternFill>
          <bgColor theme="5" tint="0.79998168889431442"/>
        </patternFill>
      </fill>
    </dxf>
    <dxf>
      <font>
        <color theme="9" tint="-0.499984740745262"/>
      </font>
      <fill>
        <patternFill>
          <bgColor theme="9"/>
        </patternFill>
      </fill>
    </dxf>
    <dxf>
      <font>
        <b/>
        <i val="0"/>
      </font>
    </dxf>
    <dxf>
      <font>
        <b/>
        <i val="0"/>
      </font>
    </dxf>
    <dxf>
      <font>
        <color theme="0"/>
      </font>
    </dxf>
    <dxf>
      <font>
        <b/>
        <i val="0"/>
        <color theme="5" tint="-0.499984740745262"/>
      </font>
    </dxf>
    <dxf>
      <font>
        <b/>
        <i val="0"/>
        <color theme="5" tint="-0.499984740745262"/>
      </font>
    </dxf>
    <dxf>
      <font>
        <b/>
        <i val="0"/>
        <color theme="8" tint="-0.499984740745262"/>
      </font>
    </dxf>
    <dxf>
      <font>
        <b/>
        <i val="0"/>
        <color theme="8" tint="-0.499984740745262"/>
      </font>
    </dxf>
    <dxf>
      <font>
        <b/>
        <strike val="0"/>
        <outline val="0"/>
        <shadow val="0"/>
        <u val="none"/>
        <vertAlign val="baseline"/>
        <color auto="1"/>
        <name val="Courier New"/>
        <family val="3"/>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bottom/>
      </border>
    </dxf>
    <dxf>
      <font>
        <b/>
        <i val="0"/>
        <color rgb="FF7030A0"/>
      </font>
    </dxf>
    <dxf>
      <font>
        <color theme="0"/>
      </font>
    </dxf>
    <dxf>
      <font>
        <color rgb="FFC00000"/>
      </font>
      <fill>
        <patternFill patternType="none">
          <bgColor auto="1"/>
        </patternFill>
      </fill>
    </dxf>
    <dxf>
      <font>
        <color theme="8" tint="0.79998168889431442"/>
      </font>
      <fill>
        <patternFill>
          <bgColor theme="8"/>
        </patternFill>
      </fill>
      <border>
        <right/>
      </border>
    </dxf>
    <dxf>
      <font>
        <color theme="8"/>
      </font>
      <fill>
        <patternFill>
          <bgColor theme="8"/>
        </patternFill>
      </fill>
      <border>
        <left/>
        <right/>
        <top/>
        <bottom/>
        <vertical/>
        <horizontal/>
      </border>
    </dxf>
    <dxf>
      <border>
        <bottom style="thin">
          <color indexed="64"/>
        </bottom>
      </border>
    </dxf>
    <dxf>
      <font>
        <strike val="0"/>
        <outline val="0"/>
        <shadow val="0"/>
        <u val="none"/>
        <vertAlign val="baseline"/>
        <name val="Courier New"/>
        <family val="3"/>
        <scheme val="none"/>
      </font>
      <numFmt numFmtId="13" formatCode="0%"/>
    </dxf>
    <dxf>
      <font>
        <strike val="0"/>
        <outline val="0"/>
        <shadow val="0"/>
        <u val="none"/>
        <vertAlign val="baseline"/>
        <name val="Courier New"/>
        <family val="3"/>
        <scheme val="none"/>
      </font>
      <numFmt numFmtId="33" formatCode="_ * #,##0_ ;_ * \-#,##0_ ;_ * &quot;-&quot;_ ;_ @_ "/>
    </dxf>
    <dxf>
      <font>
        <b/>
        <i val="0"/>
        <color rgb="FF7030A0"/>
      </font>
    </dxf>
    <dxf>
      <font>
        <color theme="0"/>
      </font>
    </dxf>
    <dxf>
      <font>
        <color rgb="FFC00000"/>
      </font>
      <fill>
        <patternFill patternType="none">
          <bgColor auto="1"/>
        </patternFill>
      </fill>
    </dxf>
    <dxf>
      <font>
        <color theme="8" tint="0.79998168889431442"/>
      </font>
      <fill>
        <patternFill>
          <bgColor theme="8"/>
        </patternFill>
      </fill>
      <border>
        <right/>
      </border>
    </dxf>
    <dxf>
      <font>
        <color theme="4"/>
      </font>
      <fill>
        <patternFill>
          <bgColor theme="4"/>
        </patternFill>
      </fill>
      <border>
        <left/>
        <right/>
        <top/>
        <bottom/>
      </border>
    </dxf>
    <dxf>
      <font>
        <color theme="8"/>
      </font>
      <fill>
        <patternFill>
          <bgColor theme="8"/>
        </patternFill>
      </fill>
      <border>
        <left/>
        <right/>
        <top/>
        <bottom/>
        <vertical/>
        <horizontal/>
      </border>
    </dxf>
    <dxf>
      <font>
        <b/>
        <i val="0"/>
        <color rgb="FF7030A0"/>
      </font>
    </dxf>
    <dxf>
      <font>
        <color theme="0"/>
      </font>
    </dxf>
    <dxf>
      <font>
        <color rgb="FFC00000"/>
      </font>
      <fill>
        <patternFill patternType="none">
          <bgColor auto="1"/>
        </patternFill>
      </fill>
    </dxf>
    <dxf>
      <font>
        <color theme="8" tint="0.79998168889431442"/>
      </font>
      <fill>
        <patternFill>
          <bgColor theme="8"/>
        </patternFill>
      </fill>
      <border>
        <right/>
      </border>
    </dxf>
    <dxf>
      <font>
        <color theme="8"/>
      </font>
      <fill>
        <patternFill>
          <bgColor theme="8"/>
        </patternFill>
      </fill>
      <border>
        <left/>
        <right/>
        <top/>
        <bottom/>
      </border>
    </dxf>
    <dxf>
      <font>
        <color rgb="FFEC9332"/>
      </font>
      <fill>
        <patternFill>
          <bgColor rgb="FFEC9332"/>
        </patternFill>
      </fill>
      <border>
        <left/>
        <right/>
        <top/>
        <bottom/>
        <vertical/>
        <horizontal/>
      </border>
    </dxf>
    <dxf>
      <font>
        <b/>
        <i val="0"/>
        <color rgb="FF7030A0"/>
      </font>
    </dxf>
    <dxf>
      <font>
        <color theme="0"/>
      </font>
    </dxf>
    <dxf>
      <font>
        <color rgb="FFC00000"/>
      </font>
      <fill>
        <patternFill patternType="none">
          <bgColor auto="1"/>
        </patternFill>
      </fill>
    </dxf>
    <dxf>
      <font>
        <color theme="8" tint="0.79998168889431442"/>
      </font>
      <fill>
        <patternFill>
          <bgColor rgb="FFEE9D30"/>
        </patternFill>
      </fill>
      <border>
        <right/>
      </border>
    </dxf>
    <dxf>
      <font>
        <color theme="8"/>
      </font>
      <fill>
        <patternFill>
          <bgColor theme="8"/>
        </patternFill>
      </fill>
      <border>
        <left/>
        <right/>
        <top/>
        <bottom/>
      </border>
    </dxf>
    <dxf>
      <font>
        <color rgb="FFEC9332"/>
      </font>
      <fill>
        <patternFill>
          <bgColor rgb="FFEC9332"/>
        </patternFill>
      </fill>
      <border>
        <left/>
        <right/>
        <top/>
        <bottom/>
        <vertical/>
        <horizontal/>
      </border>
    </dxf>
    <dxf>
      <font>
        <b/>
        <i val="0"/>
        <color rgb="FF7030A0"/>
      </font>
    </dxf>
    <dxf>
      <font>
        <color theme="0"/>
      </font>
    </dxf>
    <dxf>
      <font>
        <color rgb="FFC00000"/>
      </font>
      <fill>
        <patternFill patternType="none">
          <bgColor auto="1"/>
        </patternFill>
      </fill>
    </dxf>
    <dxf>
      <font>
        <color theme="8" tint="0.79998168889431442"/>
      </font>
      <fill>
        <patternFill>
          <bgColor theme="5"/>
        </patternFill>
      </fill>
      <border>
        <right/>
      </border>
    </dxf>
    <dxf>
      <font>
        <color theme="8"/>
      </font>
      <fill>
        <patternFill>
          <bgColor theme="8"/>
        </patternFill>
      </fill>
      <border>
        <left/>
        <right/>
        <top/>
        <bottom/>
      </border>
    </dxf>
    <dxf>
      <font>
        <color rgb="FFEC9332"/>
      </font>
      <fill>
        <patternFill>
          <bgColor rgb="FFEC9332"/>
        </patternFill>
      </fill>
      <border>
        <left/>
        <right/>
        <top/>
        <bottom/>
        <vertical/>
        <horizontal/>
      </border>
    </dxf>
    <dxf>
      <font>
        <b val="0"/>
        <i val="0"/>
        <strike val="0"/>
        <condense val="0"/>
        <extend val="0"/>
        <outline val="0"/>
        <shadow val="0"/>
        <u val="none"/>
        <vertAlign val="baseline"/>
        <sz val="11"/>
        <color auto="1"/>
        <name val="Courier New"/>
        <family val="3"/>
        <scheme val="none"/>
      </font>
      <numFmt numFmtId="167" formatCode="[$-F800]dddd\,\ mmmm\ dd\,\ yyyy"/>
      <fill>
        <patternFill patternType="none">
          <fgColor indexed="64"/>
          <bgColor indexed="65"/>
        </patternFill>
      </fill>
    </dxf>
    <dxf>
      <font>
        <strike val="0"/>
        <outline val="0"/>
        <shadow val="0"/>
        <u val="none"/>
        <vertAlign val="baseline"/>
        <name val="Courier New"/>
        <family val="3"/>
        <scheme val="none"/>
      </font>
    </dxf>
    <dxf>
      <font>
        <strike val="0"/>
        <outline val="0"/>
        <shadow val="0"/>
        <u val="none"/>
        <vertAlign val="baseline"/>
        <name val="Courier New"/>
        <family val="3"/>
        <scheme val="none"/>
      </font>
    </dxf>
    <dxf>
      <font>
        <strike val="0"/>
        <outline val="0"/>
        <shadow val="0"/>
        <u val="none"/>
        <vertAlign val="baseline"/>
        <name val="Courier New"/>
        <family val="3"/>
        <scheme val="none"/>
      </font>
    </dxf>
    <dxf>
      <font>
        <strike val="0"/>
        <outline val="0"/>
        <shadow val="0"/>
        <u val="none"/>
        <vertAlign val="baseline"/>
        <name val="Courier New"/>
        <family val="3"/>
        <scheme val="none"/>
      </font>
    </dxf>
  </dxfs>
  <tableStyles count="0" defaultTableStyle="TableStyleMedium2" defaultPivotStyle="PivotStyleLight16"/>
  <colors>
    <mruColors>
      <color rgb="FFEE9D30"/>
      <color rgb="FFEC93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V$5"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47625</xdr:colOff>
          <xdr:row>3</xdr:row>
          <xdr:rowOff>38100</xdr:rowOff>
        </xdr:from>
        <xdr:to>
          <xdr:col>14</xdr:col>
          <xdr:colOff>180975</xdr:colOff>
          <xdr:row>4</xdr:row>
          <xdr:rowOff>209550</xdr:rowOff>
        </xdr:to>
        <xdr:sp macro="" textlink="">
          <xdr:nvSpPr>
            <xdr:cNvPr id="2049" name="Schuifbalk 1" descr="Schuifbalk om door de Gantt-tijdlijn te scrollen." hidden="1">
              <a:extLst>
                <a:ext uri="{63B3BB69-23CF-44E3-9099-C40C66FF867C}">
                  <a14:compatExt spid="_x0000_s2049"/>
                </a:ext>
                <a:ext uri="{FF2B5EF4-FFF2-40B4-BE49-F238E27FC236}">
                  <a16:creationId xmlns:a16="http://schemas.microsoft.com/office/drawing/2014/main" id="{84C6ED16-E9ED-4371-A0BE-3B754ACFC52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A75AE3-93D9-4C2C-B755-6FF49B911F51}" name="Milestones34" displayName="Milestones34" ref="B8:G27" totalsRowShown="0" headerRowDxfId="24" dataDxfId="61" headerRowBorderDxfId="30">
  <autoFilter ref="B8:G27" xr:uid="{A2A75AE3-93D9-4C2C-B755-6FF49B911F51}"/>
  <tableColumns count="6">
    <tableColumn id="1" xr3:uid="{076B7AD8-A3FB-4C91-826E-933041000121}" name="onderwerp" dataDxfId="60"/>
    <tableColumn id="3" xr3:uid="{067FE130-E63C-4642-87E4-AD80B5019003}" name="Kolom3" dataDxfId="59"/>
    <tableColumn id="4" xr3:uid="{59120741-0005-46C6-918C-89CFD8A834FF}" name="Voortgang" dataDxfId="31">
      <calculatedColumnFormula>IF(AND(Milestones34[[#This Row],[Start]]&gt;0,Milestones34[[#This Row],[einde]]&gt;0),IF(Milestones34[[#This Row],[Start]]-Milestones34[[#This Row],[einde]]=0,1,Milestones34[[#This Row],[Start]]-Milestones34[[#This Row],[einde]]),"")</calculatedColumnFormula>
    </tableColumn>
    <tableColumn id="5" xr3:uid="{81C42420-434A-4982-9DDC-F2E01CB9EFB0}" name="Start" dataDxfId="58"/>
    <tableColumn id="2" xr3:uid="{6C029121-AF03-4358-8324-ED36189C0E00}" name="einde" dataDxfId="57" dataCellStyle="Datum">
      <calculatedColumnFormula>Milestones34[[#This Row],[Start]]</calculatedColumnFormula>
    </tableColumn>
    <tableColumn id="6" xr3:uid="{5B3416CB-F807-4D5D-A38C-2E190053DF3C}" name="duur" dataDxfId="32">
      <calculatedColumnFormula>IF(AND(Milestones34[[#This Row],[Start]]&gt;0,Milestones34[[#This Row],[einde]]&gt;0),IF(Milestones34[[#This Row],[einde]]-Milestones34[[#This Row],[Start]]=0,1,Milestones34[[#This Row],[einde]]-Milestones34[[#This Row],[Start]]),"")</calculatedColumnFormula>
    </tableColumn>
  </tableColumns>
  <tableStyleInfo showFirstColumn="1" showLastColumn="0" showRowStripes="1" showColumnStripes="0"/>
  <extLst>
    <ext xmlns:x14="http://schemas.microsoft.com/office/spreadsheetml/2009/9/main" uri="{504A1905-F514-4f6f-8877-14C23A59335A}">
      <x14:table altTextSummary="Voer projectmijlpaalgegevens in deze tabel in. Voer in de kolom onder Mijlpaalbeschrijving een beschrijving in voor een fase, taak, activiteit, enzovoort. Wijs het item toe aan iemand in de kolom Toegewezen aan. Werk de voortgang bij en bekijk hoe de gegevensbalken automatisch worden bijgewerkt in de kolom Voortgang. Voer de begindatum in de kolom Start in en het aantal dagen in de kolom Aantal dagen. "/>
    </ext>
  </extLst>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BD38B-BB68-4B09-A7E4-89FA095C31E6}">
  <dimension ref="A1:R151"/>
  <sheetViews>
    <sheetView showGridLines="0" workbookViewId="0">
      <selection activeCell="D6" sqref="D6"/>
    </sheetView>
  </sheetViews>
  <sheetFormatPr defaultRowHeight="15.75" outlineLevelCol="1" x14ac:dyDescent="0.3"/>
  <cols>
    <col min="2" max="2" width="6.5703125" style="5" customWidth="1"/>
    <col min="3" max="3" width="58.5703125" style="8" bestFit="1" customWidth="1"/>
    <col min="4" max="4" width="51.5703125" style="10" bestFit="1" customWidth="1"/>
    <col min="9" max="10" width="3.7109375" style="4" bestFit="1" customWidth="1"/>
    <col min="11" max="11" width="9.140625" style="12"/>
    <col min="12" max="12" width="10" bestFit="1" customWidth="1"/>
    <col min="16" max="16" width="11.5703125" style="18" hidden="1" customWidth="1" outlineLevel="1"/>
    <col min="17" max="17" width="12.85546875" style="18" hidden="1" customWidth="1" outlineLevel="1"/>
    <col min="18" max="18" width="9.140625" collapsed="1"/>
  </cols>
  <sheetData>
    <row r="1" spans="1:17" ht="6.75" customHeight="1" x14ac:dyDescent="0.3">
      <c r="I1"/>
      <c r="J1"/>
      <c r="K1"/>
      <c r="P1" s="15" t="str">
        <f>IF(COUNTA(G2:G149)&gt;0,COUNTA(G2:G149),"i")</f>
        <v>i</v>
      </c>
      <c r="Q1" s="15" t="str">
        <f>IF(COUNTA(J4:J151)&gt;0,COUNTA(J4:J151),"j")</f>
        <v>j</v>
      </c>
    </row>
    <row r="2" spans="1:17" ht="62.25" customHeight="1" x14ac:dyDescent="0.35">
      <c r="C2" s="20" t="str">
        <f ca="1">B3&amp; " "&amp; Q4&amp; " "&amp;TEXT(Q3," dddd, dd-mmmm-jjjj")</f>
        <v>TTD  NOVI  donderdag, 01-juni-2023</v>
      </c>
      <c r="D2" s="20"/>
      <c r="E2" s="20"/>
      <c r="I2" s="22" t="s">
        <v>6</v>
      </c>
      <c r="J2" s="22" t="s">
        <v>5</v>
      </c>
      <c r="K2" s="14"/>
      <c r="L2" s="13"/>
      <c r="P2" s="16"/>
      <c r="Q2" s="16"/>
    </row>
    <row r="3" spans="1:17" s="2" customFormat="1" x14ac:dyDescent="0.25">
      <c r="A3" s="1"/>
      <c r="B3" s="21" t="s">
        <v>3</v>
      </c>
      <c r="C3" s="21"/>
      <c r="D3" s="21"/>
      <c r="I3" s="22"/>
      <c r="J3" s="22"/>
      <c r="P3" s="19" t="s">
        <v>8</v>
      </c>
      <c r="Q3" s="17">
        <f ca="1">TODAY()</f>
        <v>45078</v>
      </c>
    </row>
    <row r="4" spans="1:17" x14ac:dyDescent="0.3">
      <c r="B4" s="6">
        <f>IF(C4&gt;0,1,0)</f>
        <v>1</v>
      </c>
      <c r="C4" s="7" t="s">
        <v>11</v>
      </c>
      <c r="I4" s="3" t="str">
        <f>IF(OR(C4="front", C4="frontend"),"I","")</f>
        <v>I</v>
      </c>
      <c r="J4" s="3"/>
      <c r="L4" s="23" t="s">
        <v>7</v>
      </c>
      <c r="M4" s="23"/>
      <c r="N4" s="23"/>
      <c r="O4" s="23"/>
      <c r="P4" s="8" t="s">
        <v>10</v>
      </c>
      <c r="Q4" s="18" t="s">
        <v>9</v>
      </c>
    </row>
    <row r="5" spans="1:17" x14ac:dyDescent="0.3">
      <c r="B5" s="6">
        <f>IF(C5&gt;0,MAX($B$4:B4)+1,0)</f>
        <v>2</v>
      </c>
      <c r="C5" s="7" t="s">
        <v>12</v>
      </c>
      <c r="K5" s="12" t="str">
        <f>IF(L5=0,".","&gt;&gt;")</f>
        <v>.</v>
      </c>
    </row>
    <row r="6" spans="1:17" x14ac:dyDescent="0.3">
      <c r="B6" s="6">
        <f>IF(C6&gt;0,MAX($B$4:B5)+1,0)</f>
        <v>3</v>
      </c>
      <c r="C6" s="7" t="s">
        <v>4</v>
      </c>
      <c r="K6" s="12" t="str">
        <f t="shared" ref="K6:K26" si="0">IF(L6=0,".","&gt;&gt;")</f>
        <v>.</v>
      </c>
    </row>
    <row r="7" spans="1:17" x14ac:dyDescent="0.3">
      <c r="B7" s="6">
        <f>IF(C7&gt;0,MAX($B$4:B6)+1,0)</f>
        <v>0</v>
      </c>
      <c r="D7" s="11" t="s">
        <v>0</v>
      </c>
      <c r="K7" s="12" t="str">
        <f t="shared" si="0"/>
        <v>.</v>
      </c>
    </row>
    <row r="8" spans="1:17" x14ac:dyDescent="0.3">
      <c r="B8" s="6">
        <f>IF(C8&gt;0,MAX($B$4:B7)+1,0)</f>
        <v>0</v>
      </c>
      <c r="D8" s="11" t="s">
        <v>1</v>
      </c>
      <c r="K8" s="12" t="str">
        <f t="shared" si="0"/>
        <v>.</v>
      </c>
    </row>
    <row r="9" spans="1:17" x14ac:dyDescent="0.3">
      <c r="B9" s="6">
        <f>IF(C9&gt;0,MAX($B$4:B8)+1,0)</f>
        <v>0</v>
      </c>
      <c r="D9" s="11" t="s">
        <v>2</v>
      </c>
      <c r="K9" s="12" t="str">
        <f t="shared" si="0"/>
        <v>.</v>
      </c>
    </row>
    <row r="10" spans="1:17" x14ac:dyDescent="0.3">
      <c r="B10" s="6">
        <f>IF(C10&gt;0,MAX($B$4:B9)+1,0)</f>
        <v>0</v>
      </c>
      <c r="C10" s="9"/>
      <c r="K10" s="12" t="str">
        <f t="shared" si="0"/>
        <v>.</v>
      </c>
    </row>
    <row r="11" spans="1:17" x14ac:dyDescent="0.3">
      <c r="B11" s="6">
        <f>IF(C11&gt;0,MAX($B$4:B10)+1,0)</f>
        <v>0</v>
      </c>
      <c r="C11" s="9"/>
      <c r="K11" s="12" t="str">
        <f t="shared" si="0"/>
        <v>.</v>
      </c>
    </row>
    <row r="12" spans="1:17" x14ac:dyDescent="0.3">
      <c r="B12" s="6">
        <f>IF(C12&gt;0,MAX($B$4:B11)+1,0)</f>
        <v>0</v>
      </c>
      <c r="C12" s="7"/>
      <c r="K12" s="12" t="str">
        <f t="shared" si="0"/>
        <v>.</v>
      </c>
    </row>
    <row r="13" spans="1:17" x14ac:dyDescent="0.3">
      <c r="B13" s="6">
        <f>IF(C13&gt;0,MAX($B$4:B12)+1,0)</f>
        <v>0</v>
      </c>
      <c r="D13" s="11"/>
      <c r="K13" s="12" t="str">
        <f t="shared" si="0"/>
        <v>.</v>
      </c>
    </row>
    <row r="14" spans="1:17" x14ac:dyDescent="0.3">
      <c r="B14" s="6">
        <f>IF(C14&gt;0,MAX($B$4:B13)+1,0)</f>
        <v>0</v>
      </c>
      <c r="D14" s="11"/>
      <c r="K14" s="12" t="str">
        <f t="shared" si="0"/>
        <v>.</v>
      </c>
    </row>
    <row r="15" spans="1:17" x14ac:dyDescent="0.3">
      <c r="B15" s="6">
        <f>IF(C15&gt;0,MAX($B$4:B14)+1,0)</f>
        <v>0</v>
      </c>
      <c r="D15" s="11"/>
      <c r="K15" s="12" t="str">
        <f t="shared" si="0"/>
        <v>.</v>
      </c>
    </row>
    <row r="16" spans="1:17" x14ac:dyDescent="0.3">
      <c r="B16" s="6">
        <f>IF(C16&gt;0,MAX($B$4:B15)+1,0)</f>
        <v>0</v>
      </c>
      <c r="D16" s="11"/>
      <c r="K16" s="12" t="str">
        <f t="shared" si="0"/>
        <v>.</v>
      </c>
    </row>
    <row r="17" spans="2:11" x14ac:dyDescent="0.3">
      <c r="B17" s="6">
        <f>IF(C17&gt;0,MAX($B$4:B16)+1,0)</f>
        <v>0</v>
      </c>
      <c r="K17" s="12" t="str">
        <f t="shared" si="0"/>
        <v>.</v>
      </c>
    </row>
    <row r="18" spans="2:11" x14ac:dyDescent="0.3">
      <c r="B18" s="6">
        <f>IF(C18&gt;0,MAX($B$4:B17)+1,0)</f>
        <v>0</v>
      </c>
      <c r="K18" s="12" t="str">
        <f t="shared" si="0"/>
        <v>.</v>
      </c>
    </row>
    <row r="19" spans="2:11" x14ac:dyDescent="0.3">
      <c r="B19" s="6">
        <f>IF(C19&gt;0,MAX($B$4:B18)+1,0)</f>
        <v>0</v>
      </c>
      <c r="K19" s="12" t="str">
        <f t="shared" si="0"/>
        <v>.</v>
      </c>
    </row>
    <row r="20" spans="2:11" x14ac:dyDescent="0.3">
      <c r="B20" s="6">
        <f>IF(C20&gt;0,MAX($B$4:B19)+1,0)</f>
        <v>0</v>
      </c>
      <c r="K20" s="12" t="str">
        <f t="shared" si="0"/>
        <v>.</v>
      </c>
    </row>
    <row r="21" spans="2:11" x14ac:dyDescent="0.3">
      <c r="B21" s="6">
        <f>IF(C21&gt;0,MAX($B$4:B20)+1,0)</f>
        <v>0</v>
      </c>
      <c r="K21" s="12" t="str">
        <f t="shared" si="0"/>
        <v>.</v>
      </c>
    </row>
    <row r="22" spans="2:11" x14ac:dyDescent="0.3">
      <c r="B22" s="6">
        <f>IF(C22&gt;0,MAX($B$4:B21)+1,0)</f>
        <v>0</v>
      </c>
      <c r="K22" s="12" t="str">
        <f t="shared" si="0"/>
        <v>.</v>
      </c>
    </row>
    <row r="23" spans="2:11" x14ac:dyDescent="0.3">
      <c r="B23" s="6">
        <f>IF(C23&gt;0,MAX($B$4:B22)+1,0)</f>
        <v>0</v>
      </c>
      <c r="K23" s="12" t="str">
        <f t="shared" si="0"/>
        <v>.</v>
      </c>
    </row>
    <row r="24" spans="2:11" x14ac:dyDescent="0.3">
      <c r="B24" s="6">
        <f>IF(C24&gt;0,MAX($B$4:B23)+1,0)</f>
        <v>0</v>
      </c>
      <c r="K24" s="12" t="str">
        <f t="shared" si="0"/>
        <v>.</v>
      </c>
    </row>
    <row r="25" spans="2:11" x14ac:dyDescent="0.3">
      <c r="B25" s="6">
        <f>IF(C25&gt;0,MAX($B$4:B24)+1,0)</f>
        <v>0</v>
      </c>
      <c r="K25" s="12" t="str">
        <f t="shared" si="0"/>
        <v>.</v>
      </c>
    </row>
    <row r="26" spans="2:11" x14ac:dyDescent="0.3">
      <c r="B26" s="6">
        <f>IF(C26&gt;0,MAX($B$4:B25)+1,0)</f>
        <v>0</v>
      </c>
      <c r="K26" s="12" t="str">
        <f t="shared" si="0"/>
        <v>.</v>
      </c>
    </row>
    <row r="27" spans="2:11" x14ac:dyDescent="0.3">
      <c r="B27" s="6">
        <f>IF(C27&gt;0,MAX($B$4:B26)+1,0)</f>
        <v>0</v>
      </c>
    </row>
    <row r="28" spans="2:11" x14ac:dyDescent="0.3">
      <c r="B28" s="6">
        <f>IF(C28&gt;0,MAX($B$4:B27)+1,0)</f>
        <v>0</v>
      </c>
    </row>
    <row r="29" spans="2:11" x14ac:dyDescent="0.3">
      <c r="B29" s="6">
        <f>IF(C29&gt;0,MAX($B$4:B28)+1,0)</f>
        <v>0</v>
      </c>
    </row>
    <row r="30" spans="2:11" x14ac:dyDescent="0.3">
      <c r="B30" s="6">
        <f>IF(C30&gt;0,MAX($B$4:B29)+1,0)</f>
        <v>0</v>
      </c>
    </row>
    <row r="31" spans="2:11" x14ac:dyDescent="0.3">
      <c r="B31" s="6">
        <f>IF(C31&gt;0,MAX($B$4:B30)+1,0)</f>
        <v>0</v>
      </c>
    </row>
    <row r="32" spans="2:11" x14ac:dyDescent="0.3">
      <c r="B32" s="6">
        <f>IF(C32&gt;0,MAX($B$4:B31)+1,0)</f>
        <v>0</v>
      </c>
    </row>
    <row r="33" spans="2:2" x14ac:dyDescent="0.3">
      <c r="B33" s="6">
        <f>IF(C33&gt;0,MAX($B$4:B32)+1,0)</f>
        <v>0</v>
      </c>
    </row>
    <row r="34" spans="2:2" x14ac:dyDescent="0.3">
      <c r="B34" s="6">
        <f>IF(C34&gt;0,MAX($B$4:B33)+1,0)</f>
        <v>0</v>
      </c>
    </row>
    <row r="35" spans="2:2" x14ac:dyDescent="0.3">
      <c r="B35" s="6">
        <f>IF(C35&gt;0,MAX($B$4:B34)+1,0)</f>
        <v>0</v>
      </c>
    </row>
    <row r="36" spans="2:2" x14ac:dyDescent="0.3">
      <c r="B36" s="6">
        <f>IF(C36&gt;0,MAX($B$4:B35)+1,0)</f>
        <v>0</v>
      </c>
    </row>
    <row r="37" spans="2:2" x14ac:dyDescent="0.3">
      <c r="B37" s="6">
        <f>IF(C37&gt;0,MAX($B$4:B36)+1,0)</f>
        <v>0</v>
      </c>
    </row>
    <row r="38" spans="2:2" x14ac:dyDescent="0.3">
      <c r="B38" s="6">
        <f>IF(C38&gt;0,MAX($B$4:B37)+1,0)</f>
        <v>0</v>
      </c>
    </row>
    <row r="39" spans="2:2" x14ac:dyDescent="0.3">
      <c r="B39" s="6">
        <f>IF(C39&gt;0,MAX($B$4:B38)+1,0)</f>
        <v>0</v>
      </c>
    </row>
    <row r="40" spans="2:2" x14ac:dyDescent="0.3">
      <c r="B40" s="6">
        <f>IF(C40&gt;0,MAX($B$4:B39)+1,0)</f>
        <v>0</v>
      </c>
    </row>
    <row r="41" spans="2:2" x14ac:dyDescent="0.3">
      <c r="B41" s="6">
        <f>IF(C41&gt;0,MAX($B$4:B40)+1,0)</f>
        <v>0</v>
      </c>
    </row>
    <row r="42" spans="2:2" x14ac:dyDescent="0.3">
      <c r="B42" s="6">
        <f>IF(C42&gt;0,MAX($B$4:B41)+1,0)</f>
        <v>0</v>
      </c>
    </row>
    <row r="43" spans="2:2" x14ac:dyDescent="0.3">
      <c r="B43" s="6">
        <f>IF(C43&gt;0,MAX($B$4:B42)+1,0)</f>
        <v>0</v>
      </c>
    </row>
    <row r="44" spans="2:2" x14ac:dyDescent="0.3">
      <c r="B44" s="6">
        <f>IF(C44&gt;0,MAX($B$4:B43)+1,0)</f>
        <v>0</v>
      </c>
    </row>
    <row r="45" spans="2:2" x14ac:dyDescent="0.3">
      <c r="B45" s="6">
        <f>IF(C45&gt;0,MAX($B$4:B44)+1,0)</f>
        <v>0</v>
      </c>
    </row>
    <row r="46" spans="2:2" x14ac:dyDescent="0.3">
      <c r="B46" s="6">
        <f>IF(C46&gt;0,MAX($B$4:B45)+1,0)</f>
        <v>0</v>
      </c>
    </row>
    <row r="47" spans="2:2" x14ac:dyDescent="0.3">
      <c r="B47" s="6">
        <f>IF(C47&gt;0,MAX($B$4:B46)+1,0)</f>
        <v>0</v>
      </c>
    </row>
    <row r="48" spans="2:2" x14ac:dyDescent="0.3">
      <c r="B48" s="6">
        <f>IF(C48&gt;0,MAX($B$4:B47)+1,0)</f>
        <v>0</v>
      </c>
    </row>
    <row r="49" spans="2:2" x14ac:dyDescent="0.3">
      <c r="B49" s="6">
        <f>IF(C49&gt;0,MAX($B$4:B48)+1,0)</f>
        <v>0</v>
      </c>
    </row>
    <row r="50" spans="2:2" x14ac:dyDescent="0.3">
      <c r="B50" s="6">
        <f>IF(C50&gt;0,MAX($B$4:B49)+1,0)</f>
        <v>0</v>
      </c>
    </row>
    <row r="51" spans="2:2" x14ac:dyDescent="0.3">
      <c r="B51" s="6">
        <f>IF(C51&gt;0,MAX($B$4:B50)+1,0)</f>
        <v>0</v>
      </c>
    </row>
    <row r="52" spans="2:2" x14ac:dyDescent="0.3">
      <c r="B52" s="6">
        <f>IF(C52&gt;0,MAX($B$4:B51)+1,0)</f>
        <v>0</v>
      </c>
    </row>
    <row r="53" spans="2:2" x14ac:dyDescent="0.3">
      <c r="B53" s="6">
        <f>IF(C53&gt;0,MAX($B$4:B52)+1,0)</f>
        <v>0</v>
      </c>
    </row>
    <row r="54" spans="2:2" x14ac:dyDescent="0.3">
      <c r="B54" s="6">
        <f>IF(C54&gt;0,MAX($B$4:B53)+1,0)</f>
        <v>0</v>
      </c>
    </row>
    <row r="55" spans="2:2" x14ac:dyDescent="0.3">
      <c r="B55" s="6">
        <f>IF(C55&gt;0,MAX($B$4:B54)+1,0)</f>
        <v>0</v>
      </c>
    </row>
    <row r="56" spans="2:2" x14ac:dyDescent="0.3">
      <c r="B56" s="6">
        <f>IF(C56&gt;0,MAX($B$4:B55)+1,0)</f>
        <v>0</v>
      </c>
    </row>
    <row r="57" spans="2:2" x14ac:dyDescent="0.3">
      <c r="B57" s="6">
        <f>IF(C57&gt;0,MAX($B$4:B56)+1,0)</f>
        <v>0</v>
      </c>
    </row>
    <row r="58" spans="2:2" x14ac:dyDescent="0.3">
      <c r="B58" s="6">
        <f>IF(C58&gt;0,MAX($B$4:B57)+1,0)</f>
        <v>0</v>
      </c>
    </row>
    <row r="59" spans="2:2" x14ac:dyDescent="0.3">
      <c r="B59" s="6">
        <f>IF(C59&gt;0,MAX($B$4:B58)+1,0)</f>
        <v>0</v>
      </c>
    </row>
    <row r="60" spans="2:2" x14ac:dyDescent="0.3">
      <c r="B60" s="6">
        <f>IF(C60&gt;0,MAX($B$4:B59)+1,0)</f>
        <v>0</v>
      </c>
    </row>
    <row r="61" spans="2:2" x14ac:dyDescent="0.3">
      <c r="B61" s="6">
        <f>IF(C61&gt;0,MAX($B$4:B60)+1,0)</f>
        <v>0</v>
      </c>
    </row>
    <row r="62" spans="2:2" x14ac:dyDescent="0.3">
      <c r="B62" s="6">
        <f>IF(C62&gt;0,MAX($B$4:B61)+1,0)</f>
        <v>0</v>
      </c>
    </row>
    <row r="63" spans="2:2" x14ac:dyDescent="0.3">
      <c r="B63" s="6">
        <f>IF(C63&gt;0,MAX($B$4:B62)+1,0)</f>
        <v>0</v>
      </c>
    </row>
    <row r="64" spans="2:2" x14ac:dyDescent="0.3">
      <c r="B64" s="6">
        <f>IF(C64&gt;0,MAX($B$4:B63)+1,0)</f>
        <v>0</v>
      </c>
    </row>
    <row r="65" spans="2:2" x14ac:dyDescent="0.3">
      <c r="B65" s="6">
        <f>IF(C65&gt;0,MAX($B$4:B64)+1,0)</f>
        <v>0</v>
      </c>
    </row>
    <row r="66" spans="2:2" x14ac:dyDescent="0.3">
      <c r="B66" s="6">
        <f>IF(C66&gt;0,MAX($B$4:B65)+1,0)</f>
        <v>0</v>
      </c>
    </row>
    <row r="67" spans="2:2" x14ac:dyDescent="0.3">
      <c r="B67" s="6">
        <f>IF(C67&gt;0,MAX($B$4:B66)+1,0)</f>
        <v>0</v>
      </c>
    </row>
    <row r="68" spans="2:2" x14ac:dyDescent="0.3">
      <c r="B68" s="6">
        <f>IF(C68&gt;0,MAX($B$4:B67)+1,0)</f>
        <v>0</v>
      </c>
    </row>
    <row r="69" spans="2:2" x14ac:dyDescent="0.3">
      <c r="B69" s="6">
        <f>IF(C69&gt;0,MAX($B$4:B68)+1,0)</f>
        <v>0</v>
      </c>
    </row>
    <row r="70" spans="2:2" x14ac:dyDescent="0.3">
      <c r="B70" s="6">
        <f>IF(C70&gt;0,MAX($B$4:B69)+1,0)</f>
        <v>0</v>
      </c>
    </row>
    <row r="71" spans="2:2" x14ac:dyDescent="0.3">
      <c r="B71" s="6">
        <f>IF(C71&gt;0,MAX($B$4:B70)+1,0)</f>
        <v>0</v>
      </c>
    </row>
    <row r="72" spans="2:2" x14ac:dyDescent="0.3">
      <c r="B72" s="6">
        <f>IF(C72&gt;0,MAX($B$4:B71)+1,0)</f>
        <v>0</v>
      </c>
    </row>
    <row r="73" spans="2:2" x14ac:dyDescent="0.3">
      <c r="B73" s="6">
        <f>IF(C73&gt;0,MAX($B$4:B72)+1,0)</f>
        <v>0</v>
      </c>
    </row>
    <row r="74" spans="2:2" x14ac:dyDescent="0.3">
      <c r="B74" s="6">
        <f>IF(C74&gt;0,MAX($B$4:B73)+1,0)</f>
        <v>0</v>
      </c>
    </row>
    <row r="75" spans="2:2" x14ac:dyDescent="0.3">
      <c r="B75" s="6">
        <f>IF(C75&gt;0,MAX($B$4:B74)+1,0)</f>
        <v>0</v>
      </c>
    </row>
    <row r="76" spans="2:2" x14ac:dyDescent="0.3">
      <c r="B76" s="6">
        <f>IF(C76&gt;0,MAX($B$4:B75)+1,0)</f>
        <v>0</v>
      </c>
    </row>
    <row r="77" spans="2:2" x14ac:dyDescent="0.3">
      <c r="B77" s="6">
        <f>IF(C77&gt;0,MAX($B$4:B76)+1,0)</f>
        <v>0</v>
      </c>
    </row>
    <row r="78" spans="2:2" x14ac:dyDescent="0.3">
      <c r="B78" s="6">
        <f>IF(C78&gt;0,MAX($B$4:B77)+1,0)</f>
        <v>0</v>
      </c>
    </row>
    <row r="79" spans="2:2" x14ac:dyDescent="0.3">
      <c r="B79" s="6">
        <f>IF(C79&gt;0,MAX($B$4:B78)+1,0)</f>
        <v>0</v>
      </c>
    </row>
    <row r="80" spans="2:2" x14ac:dyDescent="0.3">
      <c r="B80" s="6">
        <f>IF(C80&gt;0,MAX($B$4:B79)+1,0)</f>
        <v>0</v>
      </c>
    </row>
    <row r="81" spans="2:2" x14ac:dyDescent="0.3">
      <c r="B81" s="6">
        <f>IF(C81&gt;0,MAX($B$4:B80)+1,0)</f>
        <v>0</v>
      </c>
    </row>
    <row r="82" spans="2:2" x14ac:dyDescent="0.3">
      <c r="B82" s="6">
        <f>IF(C82&gt;0,MAX($B$4:B81)+1,0)</f>
        <v>0</v>
      </c>
    </row>
    <row r="83" spans="2:2" x14ac:dyDescent="0.3">
      <c r="B83" s="6">
        <f>IF(C83&gt;0,MAX($B$4:B82)+1,0)</f>
        <v>0</v>
      </c>
    </row>
    <row r="84" spans="2:2" x14ac:dyDescent="0.3">
      <c r="B84" s="6">
        <f>IF(C84&gt;0,MAX($B$4:B83)+1,0)</f>
        <v>0</v>
      </c>
    </row>
    <row r="85" spans="2:2" x14ac:dyDescent="0.3">
      <c r="B85" s="6">
        <f>IF(C85&gt;0,MAX($B$4:B84)+1,0)</f>
        <v>0</v>
      </c>
    </row>
    <row r="86" spans="2:2" x14ac:dyDescent="0.3">
      <c r="B86" s="6">
        <f>IF(C86&gt;0,MAX($B$4:B85)+1,0)</f>
        <v>0</v>
      </c>
    </row>
    <row r="87" spans="2:2" x14ac:dyDescent="0.3">
      <c r="B87" s="6">
        <f>IF(C87&gt;0,MAX($B$4:B86)+1,0)</f>
        <v>0</v>
      </c>
    </row>
    <row r="88" spans="2:2" x14ac:dyDescent="0.3">
      <c r="B88" s="6">
        <f>IF(C88&gt;0,MAX($B$4:B87)+1,0)</f>
        <v>0</v>
      </c>
    </row>
    <row r="89" spans="2:2" x14ac:dyDescent="0.3">
      <c r="B89" s="6">
        <f>IF(C89&gt;0,MAX($B$4:B88)+1,0)</f>
        <v>0</v>
      </c>
    </row>
    <row r="90" spans="2:2" x14ac:dyDescent="0.3">
      <c r="B90" s="6">
        <f>IF(C90&gt;0,MAX($B$4:B89)+1,0)</f>
        <v>0</v>
      </c>
    </row>
    <row r="91" spans="2:2" x14ac:dyDescent="0.3">
      <c r="B91" s="6">
        <f>IF(C91&gt;0,MAX($B$4:B90)+1,0)</f>
        <v>0</v>
      </c>
    </row>
    <row r="92" spans="2:2" x14ac:dyDescent="0.3">
      <c r="B92" s="6">
        <f>IF(C92&gt;0,MAX($B$4:B91)+1,0)</f>
        <v>0</v>
      </c>
    </row>
    <row r="93" spans="2:2" x14ac:dyDescent="0.3">
      <c r="B93" s="6">
        <f>IF(C93&gt;0,MAX($B$4:B92)+1,0)</f>
        <v>0</v>
      </c>
    </row>
    <row r="94" spans="2:2" x14ac:dyDescent="0.3">
      <c r="B94" s="6">
        <f>IF(C94&gt;0,MAX($B$4:B93)+1,0)</f>
        <v>0</v>
      </c>
    </row>
    <row r="95" spans="2:2" x14ac:dyDescent="0.3">
      <c r="B95" s="6">
        <f>IF(C95&gt;0,MAX($B$4:B94)+1,0)</f>
        <v>0</v>
      </c>
    </row>
    <row r="96" spans="2:2" x14ac:dyDescent="0.3">
      <c r="B96" s="6">
        <f>IF(C96&gt;0,MAX($B$4:B95)+1,0)</f>
        <v>0</v>
      </c>
    </row>
    <row r="97" spans="2:2" x14ac:dyDescent="0.3">
      <c r="B97" s="6">
        <f>IF(C97&gt;0,MAX($B$4:B96)+1,0)</f>
        <v>0</v>
      </c>
    </row>
    <row r="98" spans="2:2" x14ac:dyDescent="0.3">
      <c r="B98" s="6">
        <f>IF(C98&gt;0,MAX($B$4:B97)+1,0)</f>
        <v>0</v>
      </c>
    </row>
    <row r="99" spans="2:2" x14ac:dyDescent="0.3">
      <c r="B99" s="6">
        <f>IF(C99&gt;0,MAX($B$4:B98)+1,0)</f>
        <v>0</v>
      </c>
    </row>
    <row r="100" spans="2:2" x14ac:dyDescent="0.3">
      <c r="B100" s="6">
        <f>IF(C100&gt;0,MAX($B$4:B99)+1,0)</f>
        <v>0</v>
      </c>
    </row>
    <row r="101" spans="2:2" x14ac:dyDescent="0.3">
      <c r="B101" s="6">
        <f>IF(C101&gt;0,MAX($B$4:B100)+1,0)</f>
        <v>0</v>
      </c>
    </row>
    <row r="102" spans="2:2" x14ac:dyDescent="0.3">
      <c r="B102" s="6">
        <f>IF(C102&gt;0,MAX($B$4:B101)+1,0)</f>
        <v>0</v>
      </c>
    </row>
    <row r="103" spans="2:2" x14ac:dyDescent="0.3">
      <c r="B103" s="6">
        <f>IF(C103&gt;0,MAX($B$4:B102)+1,0)</f>
        <v>0</v>
      </c>
    </row>
    <row r="104" spans="2:2" x14ac:dyDescent="0.3">
      <c r="B104" s="6">
        <f>IF(C104&gt;0,MAX($B$4:B103)+1,0)</f>
        <v>0</v>
      </c>
    </row>
    <row r="105" spans="2:2" x14ac:dyDescent="0.3">
      <c r="B105" s="6">
        <f>IF(C105&gt;0,MAX($B$4:B104)+1,0)</f>
        <v>0</v>
      </c>
    </row>
    <row r="106" spans="2:2" x14ac:dyDescent="0.3">
      <c r="B106" s="6">
        <f>IF(C106&gt;0,MAX($B$4:B105)+1,0)</f>
        <v>0</v>
      </c>
    </row>
    <row r="107" spans="2:2" x14ac:dyDescent="0.3">
      <c r="B107" s="6">
        <f>IF(C107&gt;0,MAX($B$4:B106)+1,0)</f>
        <v>0</v>
      </c>
    </row>
    <row r="108" spans="2:2" x14ac:dyDescent="0.3">
      <c r="B108" s="6">
        <f>IF(C108&gt;0,MAX($B$4:B107)+1,0)</f>
        <v>0</v>
      </c>
    </row>
    <row r="109" spans="2:2" x14ac:dyDescent="0.3">
      <c r="B109" s="6">
        <f>IF(C109&gt;0,MAX($B$4:B108)+1,0)</f>
        <v>0</v>
      </c>
    </row>
    <row r="110" spans="2:2" x14ac:dyDescent="0.3">
      <c r="B110" s="6">
        <f>IF(C110&gt;0,MAX($B$4:B109)+1,0)</f>
        <v>0</v>
      </c>
    </row>
    <row r="111" spans="2:2" x14ac:dyDescent="0.3">
      <c r="B111" s="6">
        <f>IF(C111&gt;0,MAX($B$4:B110)+1,0)</f>
        <v>0</v>
      </c>
    </row>
    <row r="112" spans="2:2" x14ac:dyDescent="0.3">
      <c r="B112" s="6">
        <f>IF(C112&gt;0,MAX($B$4:B111)+1,0)</f>
        <v>0</v>
      </c>
    </row>
    <row r="113" spans="2:2" x14ac:dyDescent="0.3">
      <c r="B113" s="6">
        <f>IF(C113&gt;0,MAX($B$4:B112)+1,0)</f>
        <v>0</v>
      </c>
    </row>
    <row r="114" spans="2:2" x14ac:dyDescent="0.3">
      <c r="B114" s="6">
        <f>IF(C114&gt;0,MAX($B$4:B113)+1,0)</f>
        <v>0</v>
      </c>
    </row>
    <row r="115" spans="2:2" x14ac:dyDescent="0.3">
      <c r="B115" s="6">
        <f>IF(C115&gt;0,MAX($B$4:B114)+1,0)</f>
        <v>0</v>
      </c>
    </row>
    <row r="116" spans="2:2" x14ac:dyDescent="0.3">
      <c r="B116" s="6">
        <f>IF(C116&gt;0,MAX($B$4:B115)+1,0)</f>
        <v>0</v>
      </c>
    </row>
    <row r="117" spans="2:2" x14ac:dyDescent="0.3">
      <c r="B117" s="6">
        <f>IF(C117&gt;0,MAX($B$4:B116)+1,0)</f>
        <v>0</v>
      </c>
    </row>
    <row r="118" spans="2:2" x14ac:dyDescent="0.3">
      <c r="B118" s="6">
        <f>IF(C118&gt;0,MAX($B$4:B117)+1,0)</f>
        <v>0</v>
      </c>
    </row>
    <row r="119" spans="2:2" x14ac:dyDescent="0.3">
      <c r="B119" s="6">
        <f>IF(C119&gt;0,MAX($B$4:B118)+1,0)</f>
        <v>0</v>
      </c>
    </row>
    <row r="120" spans="2:2" x14ac:dyDescent="0.3">
      <c r="B120" s="6">
        <f>IF(C120&gt;0,MAX($B$4:B119)+1,0)</f>
        <v>0</v>
      </c>
    </row>
    <row r="121" spans="2:2" x14ac:dyDescent="0.3">
      <c r="B121" s="6">
        <f>IF(C121&gt;0,MAX($B$4:B120)+1,0)</f>
        <v>0</v>
      </c>
    </row>
    <row r="122" spans="2:2" x14ac:dyDescent="0.3">
      <c r="B122" s="6">
        <f>IF(C122&gt;0,MAX($B$4:B121)+1,0)</f>
        <v>0</v>
      </c>
    </row>
    <row r="123" spans="2:2" x14ac:dyDescent="0.3">
      <c r="B123" s="6">
        <f>IF(C123&gt;0,MAX($B$4:B122)+1,0)</f>
        <v>0</v>
      </c>
    </row>
    <row r="124" spans="2:2" x14ac:dyDescent="0.3">
      <c r="B124" s="6">
        <f>IF(C124&gt;0,MAX($B$4:B123)+1,0)</f>
        <v>0</v>
      </c>
    </row>
    <row r="125" spans="2:2" x14ac:dyDescent="0.3">
      <c r="B125" s="6">
        <f>IF(C125&gt;0,MAX($B$4:B124)+1,0)</f>
        <v>0</v>
      </c>
    </row>
    <row r="126" spans="2:2" x14ac:dyDescent="0.3">
      <c r="B126" s="6">
        <f>IF(C126&gt;0,MAX($B$4:B125)+1,0)</f>
        <v>0</v>
      </c>
    </row>
    <row r="127" spans="2:2" x14ac:dyDescent="0.3">
      <c r="B127" s="6">
        <f>IF(C127&gt;0,MAX($B$4:B126)+1,0)</f>
        <v>0</v>
      </c>
    </row>
    <row r="128" spans="2:2" x14ac:dyDescent="0.3">
      <c r="B128" s="6">
        <f>IF(C128&gt;0,MAX($B$4:B127)+1,0)</f>
        <v>0</v>
      </c>
    </row>
    <row r="129" spans="2:2" x14ac:dyDescent="0.3">
      <c r="B129" s="6">
        <f>IF(C129&gt;0,MAX($B$4:B128)+1,0)</f>
        <v>0</v>
      </c>
    </row>
    <row r="130" spans="2:2" x14ac:dyDescent="0.3">
      <c r="B130" s="6">
        <f>IF(C130&gt;0,MAX($B$4:B129)+1,0)</f>
        <v>0</v>
      </c>
    </row>
    <row r="131" spans="2:2" x14ac:dyDescent="0.3">
      <c r="B131" s="6">
        <f>IF(C131&gt;0,MAX($B$4:B130)+1,0)</f>
        <v>0</v>
      </c>
    </row>
    <row r="132" spans="2:2" x14ac:dyDescent="0.3">
      <c r="B132" s="6">
        <f>IF(C132&gt;0,MAX($B$4:B131)+1,0)</f>
        <v>0</v>
      </c>
    </row>
    <row r="133" spans="2:2" x14ac:dyDescent="0.3">
      <c r="B133" s="6">
        <f>IF(C133&gt;0,MAX($B$4:B132)+1,0)</f>
        <v>0</v>
      </c>
    </row>
    <row r="134" spans="2:2" x14ac:dyDescent="0.3">
      <c r="B134" s="6">
        <f>IF(C134&gt;0,MAX($B$4:B133)+1,0)</f>
        <v>0</v>
      </c>
    </row>
    <row r="135" spans="2:2" x14ac:dyDescent="0.3">
      <c r="B135" s="6">
        <f>IF(C135&gt;0,MAX($B$4:B134)+1,0)</f>
        <v>0</v>
      </c>
    </row>
    <row r="136" spans="2:2" x14ac:dyDescent="0.3">
      <c r="B136" s="6">
        <f>IF(C136&gt;0,MAX($B$4:B135)+1,0)</f>
        <v>0</v>
      </c>
    </row>
    <row r="137" spans="2:2" x14ac:dyDescent="0.3">
      <c r="B137" s="6">
        <f>IF(C137&gt;0,MAX($B$4:B136)+1,0)</f>
        <v>0</v>
      </c>
    </row>
    <row r="138" spans="2:2" x14ac:dyDescent="0.3">
      <c r="B138" s="6">
        <f>IF(C138&gt;0,MAX($B$4:B137)+1,0)</f>
        <v>0</v>
      </c>
    </row>
    <row r="139" spans="2:2" x14ac:dyDescent="0.3">
      <c r="B139" s="6">
        <f>IF(C139&gt;0,MAX($B$4:B138)+1,0)</f>
        <v>0</v>
      </c>
    </row>
    <row r="140" spans="2:2" x14ac:dyDescent="0.3">
      <c r="B140" s="6">
        <f>IF(C140&gt;0,MAX($B$4:B139)+1,0)</f>
        <v>0</v>
      </c>
    </row>
    <row r="141" spans="2:2" x14ac:dyDescent="0.3">
      <c r="B141" s="6">
        <f>IF(C141&gt;0,MAX($B$4:B140)+1,0)</f>
        <v>0</v>
      </c>
    </row>
    <row r="142" spans="2:2" x14ac:dyDescent="0.3">
      <c r="B142" s="6">
        <f>IF(C142&gt;0,MAX($B$4:B141)+1,0)</f>
        <v>0</v>
      </c>
    </row>
    <row r="143" spans="2:2" x14ac:dyDescent="0.3">
      <c r="B143" s="6">
        <f>IF(C143&gt;0,MAX($B$4:B142)+1,0)</f>
        <v>0</v>
      </c>
    </row>
    <row r="144" spans="2:2" x14ac:dyDescent="0.3">
      <c r="B144" s="6">
        <f>IF(C144&gt;0,MAX($B$4:B143)+1,0)</f>
        <v>0</v>
      </c>
    </row>
    <row r="145" spans="2:2" x14ac:dyDescent="0.3">
      <c r="B145" s="6">
        <f>IF(C145&gt;0,MAX($B$4:B144)+1,0)</f>
        <v>0</v>
      </c>
    </row>
    <row r="146" spans="2:2" x14ac:dyDescent="0.3">
      <c r="B146" s="6">
        <f>IF(C146&gt;0,MAX($B$4:B145)+1,0)</f>
        <v>0</v>
      </c>
    </row>
    <row r="147" spans="2:2" x14ac:dyDescent="0.3">
      <c r="B147" s="6">
        <f>IF(C147&gt;0,MAX($B$4:B146)+1,0)</f>
        <v>0</v>
      </c>
    </row>
    <row r="148" spans="2:2" x14ac:dyDescent="0.3">
      <c r="B148" s="6">
        <f>IF(C148&gt;0,MAX($B$4:B147)+1,0)</f>
        <v>0</v>
      </c>
    </row>
    <row r="149" spans="2:2" x14ac:dyDescent="0.3">
      <c r="B149" s="6">
        <f>IF(C149&gt;0,MAX($B$4:B148)+1,0)</f>
        <v>0</v>
      </c>
    </row>
    <row r="150" spans="2:2" x14ac:dyDescent="0.3">
      <c r="B150" s="6">
        <f>IF(C150&gt;0,MAX($B$4:B149)+1,0)</f>
        <v>0</v>
      </c>
    </row>
    <row r="151" spans="2:2" x14ac:dyDescent="0.3">
      <c r="B151" s="6">
        <f>IF(C151&gt;0,MAX($B$4:B150)+1,0)</f>
        <v>0</v>
      </c>
    </row>
  </sheetData>
  <mergeCells count="5">
    <mergeCell ref="C2:E2"/>
    <mergeCell ref="B3:D3"/>
    <mergeCell ref="I2:I3"/>
    <mergeCell ref="J2:J3"/>
    <mergeCell ref="L4:O4"/>
  </mergeCells>
  <conditionalFormatting sqref="A4:XFD1048576 A3:J3 Q1 B2:J2 M2:XFD2 M3:O3 Q3:XFD3">
    <cfRule type="cellIs" dxfId="23" priority="1" operator="equal">
      <formula>"back"</formula>
    </cfRule>
    <cfRule type="cellIs" dxfId="22" priority="2" operator="equal">
      <formula>"backend"</formula>
    </cfRule>
    <cfRule type="cellIs" dxfId="21" priority="7" operator="equal">
      <formula>"front"</formula>
    </cfRule>
    <cfRule type="cellIs" dxfId="20" priority="8" operator="equal">
      <formula>"frontend"</formula>
    </cfRule>
    <cfRule type="cellIs" dxfId="19" priority="21" operator="equal">
      <formula>0</formula>
    </cfRule>
  </conditionalFormatting>
  <conditionalFormatting sqref="B4:C151">
    <cfRule type="cellIs" dxfId="18" priority="20" operator="greaterThan">
      <formula>0</formula>
    </cfRule>
  </conditionalFormatting>
  <conditionalFormatting sqref="D4:D151">
    <cfRule type="cellIs" dxfId="17" priority="19" operator="greaterThan">
      <formula>0</formula>
    </cfRule>
  </conditionalFormatting>
  <conditionalFormatting sqref="J4:J1048576">
    <cfRule type="cellIs" dxfId="16" priority="18" operator="greaterThan">
      <formula>0</formula>
    </cfRule>
  </conditionalFormatting>
  <conditionalFormatting sqref="I4:I151">
    <cfRule type="cellIs" dxfId="15" priority="12" operator="equal">
      <formula>"I"</formula>
    </cfRule>
    <cfRule type="cellIs" dxfId="14" priority="13" operator="equal">
      <formula>"II"</formula>
    </cfRule>
    <cfRule type="cellIs" dxfId="13" priority="14" operator="equal">
      <formula>"III"</formula>
    </cfRule>
    <cfRule type="cellIs" dxfId="12" priority="15" operator="equal">
      <formula>"IV"</formula>
    </cfRule>
    <cfRule type="cellIs" dxfId="11" priority="16" operator="equal">
      <formula>"V"</formula>
    </cfRule>
    <cfRule type="cellIs" dxfId="10" priority="17" operator="greaterThan">
      <formula>0</formula>
    </cfRule>
  </conditionalFormatting>
  <conditionalFormatting sqref="B4:B151">
    <cfRule type="colorScale" priority="11">
      <colorScale>
        <cfvo type="min"/>
        <cfvo type="max"/>
        <color theme="0"/>
        <color rgb="FF63BE7B"/>
      </colorScale>
    </cfRule>
  </conditionalFormatting>
  <conditionalFormatting sqref="L5:N26">
    <cfRule type="cellIs" dxfId="9" priority="9" operator="greaterThan">
      <formula>0</formula>
    </cfRule>
  </conditionalFormatting>
  <conditionalFormatting sqref="P1">
    <cfRule type="cellIs" dxfId="8" priority="3" operator="equal">
      <formula>"backend"</formula>
    </cfRule>
    <cfRule type="cellIs" dxfId="7" priority="4" operator="equal">
      <formula>"frontend"</formula>
    </cfRule>
    <cfRule type="cellIs" dxfId="6" priority="5" operator="equal">
      <formula>0</formula>
    </cfRule>
  </conditionalFormatting>
  <conditionalFormatting sqref="C2:E2">
    <cfRule type="expression" dxfId="5" priority="29">
      <formula>$P$1=$Q$1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DE337-5911-46A1-9413-668782E532A2}">
  <dimension ref="A1:BL30"/>
  <sheetViews>
    <sheetView showGridLines="0" tabSelected="1" topLeftCell="B3" workbookViewId="0">
      <selection activeCell="H8" sqref="H8"/>
    </sheetView>
  </sheetViews>
  <sheetFormatPr defaultColWidth="8.7109375" defaultRowHeight="30" customHeight="1" outlineLevelRow="1" outlineLevelCol="1" x14ac:dyDescent="0.25"/>
  <cols>
    <col min="1" max="1" width="4.7109375" style="24" hidden="1" customWidth="1" outlineLevel="1"/>
    <col min="2" max="2" width="27.28515625" style="25" customWidth="1" collapsed="1"/>
    <col min="3" max="3" width="28.85546875" style="25" bestFit="1" customWidth="1"/>
    <col min="4" max="4" width="16.85546875" style="25" bestFit="1" customWidth="1"/>
    <col min="5" max="5" width="32.85546875" style="26" bestFit="1" customWidth="1"/>
    <col min="6" max="6" width="32.85546875" style="26" customWidth="1"/>
    <col min="7" max="7" width="17.42578125" style="25" bestFit="1" customWidth="1"/>
    <col min="8" max="8" width="1" style="98" customWidth="1"/>
    <col min="9" max="20" width="3.140625" style="25" customWidth="1"/>
    <col min="21" max="21" width="3.85546875" style="25" customWidth="1"/>
    <col min="22" max="64" width="3.140625" style="25" customWidth="1"/>
    <col min="65" max="16384" width="8.7109375" style="25"/>
  </cols>
  <sheetData>
    <row r="1" spans="1:64" ht="25.15" customHeight="1" x14ac:dyDescent="0.25"/>
    <row r="2" spans="1:64" ht="29.25" x14ac:dyDescent="0.25">
      <c r="A2" s="27"/>
      <c r="B2" s="81" t="str">
        <f ca="1">"Novi lange termijnplanning" &amp;" " &amp; YEAR(C5)</f>
        <v>Novi lange termijnplanning 2023</v>
      </c>
      <c r="C2" s="81"/>
      <c r="D2" s="81"/>
      <c r="E2" s="81"/>
      <c r="F2" s="81"/>
      <c r="G2" s="81"/>
      <c r="H2" s="99"/>
      <c r="I2" s="28"/>
      <c r="J2" s="29"/>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row>
    <row r="3" spans="1:64" ht="18.75" x14ac:dyDescent="0.25">
      <c r="A3" s="30"/>
      <c r="B3" s="63" t="s">
        <v>22</v>
      </c>
      <c r="C3" s="77">
        <f ca="1">TODAY()</f>
        <v>45078</v>
      </c>
      <c r="D3" s="31"/>
      <c r="E3" s="31"/>
      <c r="F3" s="31"/>
      <c r="G3" s="32"/>
      <c r="H3" s="72"/>
      <c r="I3" s="33"/>
      <c r="J3" s="34"/>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row>
    <row r="4" spans="1:64" ht="15.75" x14ac:dyDescent="0.25">
      <c r="B4" s="63" t="s">
        <v>26</v>
      </c>
      <c r="C4" s="80">
        <f ca="1">COUNTIFS(E10:E27,"&gt;0")</f>
        <v>2</v>
      </c>
      <c r="E4" s="35"/>
      <c r="F4" s="35"/>
      <c r="I4" s="85"/>
      <c r="J4" s="85"/>
      <c r="K4" s="85"/>
      <c r="L4" s="85"/>
      <c r="M4" s="85"/>
      <c r="N4" s="85"/>
      <c r="O4" s="85"/>
    </row>
    <row r="5" spans="1:64" ht="19.5" customHeight="1" x14ac:dyDescent="0.25">
      <c r="A5" s="30"/>
      <c r="B5" s="36" t="s">
        <v>13</v>
      </c>
      <c r="C5" s="62">
        <f ca="1">C3</f>
        <v>45078</v>
      </c>
      <c r="E5" s="25"/>
      <c r="F5" s="25"/>
      <c r="I5" s="86"/>
      <c r="J5" s="86"/>
      <c r="K5" s="86"/>
      <c r="L5" s="86"/>
      <c r="M5" s="86"/>
      <c r="N5" s="86"/>
      <c r="O5" s="86"/>
      <c r="P5" s="87" t="s">
        <v>14</v>
      </c>
      <c r="Q5" s="88"/>
      <c r="R5" s="88"/>
      <c r="S5" s="88"/>
      <c r="T5" s="88"/>
      <c r="U5" s="88"/>
      <c r="V5" s="83">
        <v>0</v>
      </c>
      <c r="W5" s="84"/>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row>
    <row r="6" spans="1:64" ht="21" x14ac:dyDescent="0.35">
      <c r="A6" s="38">
        <v>1</v>
      </c>
      <c r="B6" s="73" t="s">
        <v>15</v>
      </c>
      <c r="C6" s="82">
        <f>Mijlpaalmarkering</f>
        <v>1</v>
      </c>
      <c r="F6" s="64"/>
      <c r="H6" s="37"/>
      <c r="I6" s="39" t="str">
        <f ca="1">TEXT(I7,"mmmm")</f>
        <v>juni</v>
      </c>
      <c r="J6" s="39"/>
      <c r="K6" s="39"/>
      <c r="L6" s="39"/>
      <c r="M6" s="40"/>
      <c r="N6" s="40"/>
      <c r="O6" s="40"/>
      <c r="P6" s="40" t="str">
        <f ca="1">IF(TEXT(P7,"mmmm")=I6,"",TEXT(P7,"mmmm"))</f>
        <v/>
      </c>
      <c r="Q6" s="40"/>
      <c r="R6" s="40"/>
      <c r="S6" s="40"/>
      <c r="T6" s="40"/>
      <c r="U6" s="40"/>
      <c r="V6" s="40"/>
      <c r="W6" s="40" t="str">
        <f ca="1">IF(OR(TEXT(W7,"mmmm")=P6,TEXT(W7,"mmmm")=I6),"",TEXT(W7,"mmmm"))</f>
        <v/>
      </c>
      <c r="X6" s="40"/>
      <c r="Y6" s="40"/>
      <c r="Z6" s="40"/>
      <c r="AA6" s="40"/>
      <c r="AB6" s="40"/>
      <c r="AC6" s="40"/>
      <c r="AD6" s="40" t="str">
        <f ca="1">IF(OR(TEXT(AD7,"mmmm")=W6,TEXT(AD7,"mmmm")=P6,TEXT(AD7,"mmmm")=I6),"",TEXT(AD7,"mmmm"))</f>
        <v/>
      </c>
      <c r="AE6" s="40"/>
      <c r="AF6" s="40"/>
      <c r="AG6" s="40"/>
      <c r="AH6" s="40"/>
      <c r="AI6" s="40"/>
      <c r="AJ6" s="40"/>
      <c r="AK6" s="39" t="str">
        <f ca="1">IF(OR(TEXT(AK7,"mmmm")=AD6,TEXT(AK7,"mmmm")=W6,TEXT(AK7,"mmmm")=P6,TEXT(AK7,"mmmm")=I6),"",TEXT(AK7,"mmmm"))</f>
        <v/>
      </c>
      <c r="AL6" s="39"/>
      <c r="AM6" s="39"/>
      <c r="AN6" s="39"/>
      <c r="AO6" s="39"/>
      <c r="AP6" s="40"/>
      <c r="AQ6" s="40"/>
      <c r="AR6" s="40" t="str">
        <f ca="1">IF(OR(TEXT(AR7,"mmmm")=AK6,TEXT(AR7,"mmmm")=AD6,TEXT(AR7,"mmmm")=W6,TEXT(AR7,"mmmm")=P6),"",TEXT(AR7,"mmmm"))</f>
        <v>juli</v>
      </c>
      <c r="AS6" s="40"/>
      <c r="AT6" s="40"/>
      <c r="AU6" s="40"/>
      <c r="AV6" s="40"/>
      <c r="AW6" s="40"/>
      <c r="AX6" s="40"/>
      <c r="AY6" s="40" t="str">
        <f ca="1">IF(OR(TEXT(AY7,"mmmm")=AR6,TEXT(AY7,"mmmm")=AK6,TEXT(AY7,"mmmm")=AD6,TEXT(AY7,"mmmm")=W6),"",TEXT(AY7,"mmmm"))</f>
        <v/>
      </c>
      <c r="AZ6" s="40"/>
      <c r="BA6" s="40"/>
      <c r="BB6" s="40"/>
      <c r="BC6" s="40"/>
      <c r="BD6" s="40"/>
      <c r="BE6" s="40"/>
      <c r="BF6" s="40" t="str">
        <f ca="1">IF(OR(TEXT(BF7,"mmmm")=AY6,TEXT(BF7,"mmmm")=AR6,TEXT(BF7,"mmmm")=AK6,TEXT(BF7,"mmmm")=AD6),"",TEXT(BF7,"mmmm"))</f>
        <v/>
      </c>
      <c r="BG6" s="40"/>
      <c r="BH6" s="40"/>
      <c r="BI6" s="40"/>
      <c r="BJ6" s="40"/>
      <c r="BK6" s="40"/>
      <c r="BL6" s="40"/>
    </row>
    <row r="7" spans="1:64" s="47" customFormat="1" ht="15.75" x14ac:dyDescent="0.25">
      <c r="A7" s="90"/>
      <c r="B7" s="41"/>
      <c r="C7" s="42"/>
      <c r="D7" s="42"/>
      <c r="E7" s="43"/>
      <c r="F7" s="43"/>
      <c r="G7" s="42"/>
      <c r="H7" s="76"/>
      <c r="I7" s="44">
        <f ca="1">IFERROR(Project_Start+Scrolverhoging,TODAY())</f>
        <v>45078</v>
      </c>
      <c r="J7" s="45">
        <f ca="1">I7+1</f>
        <v>45079</v>
      </c>
      <c r="K7" s="45">
        <f t="shared" ref="K7:AX7" ca="1" si="0">J7+1</f>
        <v>45080</v>
      </c>
      <c r="L7" s="45">
        <f ca="1">K7+1</f>
        <v>45081</v>
      </c>
      <c r="M7" s="45">
        <f t="shared" ca="1" si="0"/>
        <v>45082</v>
      </c>
      <c r="N7" s="45">
        <f t="shared" ca="1" si="0"/>
        <v>45083</v>
      </c>
      <c r="O7" s="45">
        <f t="shared" ca="1" si="0"/>
        <v>45084</v>
      </c>
      <c r="P7" s="45">
        <f ca="1">O7+1</f>
        <v>45085</v>
      </c>
      <c r="Q7" s="45">
        <f ca="1">P7+1</f>
        <v>45086</v>
      </c>
      <c r="R7" s="45">
        <f t="shared" ca="1" si="0"/>
        <v>45087</v>
      </c>
      <c r="S7" s="45">
        <f t="shared" ca="1" si="0"/>
        <v>45088</v>
      </c>
      <c r="T7" s="45">
        <f t="shared" ca="1" si="0"/>
        <v>45089</v>
      </c>
      <c r="U7" s="45">
        <f t="shared" ca="1" si="0"/>
        <v>45090</v>
      </c>
      <c r="V7" s="45">
        <f t="shared" ca="1" si="0"/>
        <v>45091</v>
      </c>
      <c r="W7" s="45">
        <f ca="1">V7+1</f>
        <v>45092</v>
      </c>
      <c r="X7" s="45">
        <f ca="1">W7+1</f>
        <v>45093</v>
      </c>
      <c r="Y7" s="45">
        <f t="shared" ca="1" si="0"/>
        <v>45094</v>
      </c>
      <c r="Z7" s="45">
        <f t="shared" ca="1" si="0"/>
        <v>45095</v>
      </c>
      <c r="AA7" s="45">
        <f t="shared" ca="1" si="0"/>
        <v>45096</v>
      </c>
      <c r="AB7" s="45">
        <f t="shared" ca="1" si="0"/>
        <v>45097</v>
      </c>
      <c r="AC7" s="45">
        <f t="shared" ca="1" si="0"/>
        <v>45098</v>
      </c>
      <c r="AD7" s="45">
        <f ca="1">AC7+1</f>
        <v>45099</v>
      </c>
      <c r="AE7" s="45">
        <f ca="1">AD7+1</f>
        <v>45100</v>
      </c>
      <c r="AF7" s="45">
        <f t="shared" ca="1" si="0"/>
        <v>45101</v>
      </c>
      <c r="AG7" s="45">
        <f t="shared" ca="1" si="0"/>
        <v>45102</v>
      </c>
      <c r="AH7" s="45">
        <f t="shared" ca="1" si="0"/>
        <v>45103</v>
      </c>
      <c r="AI7" s="45">
        <f t="shared" ca="1" si="0"/>
        <v>45104</v>
      </c>
      <c r="AJ7" s="45">
        <f t="shared" ca="1" si="0"/>
        <v>45105</v>
      </c>
      <c r="AK7" s="45">
        <f ca="1">AJ7+1</f>
        <v>45106</v>
      </c>
      <c r="AL7" s="45">
        <f ca="1">AK7+1</f>
        <v>45107</v>
      </c>
      <c r="AM7" s="45">
        <f t="shared" ca="1" si="0"/>
        <v>45108</v>
      </c>
      <c r="AN7" s="45">
        <f t="shared" ca="1" si="0"/>
        <v>45109</v>
      </c>
      <c r="AO7" s="45">
        <f t="shared" ca="1" si="0"/>
        <v>45110</v>
      </c>
      <c r="AP7" s="45">
        <f t="shared" ca="1" si="0"/>
        <v>45111</v>
      </c>
      <c r="AQ7" s="45">
        <f t="shared" ca="1" si="0"/>
        <v>45112</v>
      </c>
      <c r="AR7" s="45">
        <f ca="1">AQ7+1</f>
        <v>45113</v>
      </c>
      <c r="AS7" s="45">
        <f ca="1">AR7+1</f>
        <v>45114</v>
      </c>
      <c r="AT7" s="45">
        <f t="shared" ca="1" si="0"/>
        <v>45115</v>
      </c>
      <c r="AU7" s="45">
        <f t="shared" ca="1" si="0"/>
        <v>45116</v>
      </c>
      <c r="AV7" s="45">
        <f t="shared" ca="1" si="0"/>
        <v>45117</v>
      </c>
      <c r="AW7" s="45">
        <f t="shared" ca="1" si="0"/>
        <v>45118</v>
      </c>
      <c r="AX7" s="45">
        <f t="shared" ca="1" si="0"/>
        <v>45119</v>
      </c>
      <c r="AY7" s="45">
        <f ca="1">AX7+1</f>
        <v>45120</v>
      </c>
      <c r="AZ7" s="45">
        <f ca="1">AY7+1</f>
        <v>45121</v>
      </c>
      <c r="BA7" s="45">
        <f t="shared" ref="BA7:BE7" ca="1" si="1">AZ7+1</f>
        <v>45122</v>
      </c>
      <c r="BB7" s="45">
        <f t="shared" ca="1" si="1"/>
        <v>45123</v>
      </c>
      <c r="BC7" s="45">
        <f t="shared" ca="1" si="1"/>
        <v>45124</v>
      </c>
      <c r="BD7" s="45">
        <f t="shared" ca="1" si="1"/>
        <v>45125</v>
      </c>
      <c r="BE7" s="45">
        <f t="shared" ca="1" si="1"/>
        <v>45126</v>
      </c>
      <c r="BF7" s="45">
        <f ca="1">BE7+1</f>
        <v>45127</v>
      </c>
      <c r="BG7" s="45">
        <f ca="1">BF7+1</f>
        <v>45128</v>
      </c>
      <c r="BH7" s="45">
        <f t="shared" ref="BH7:BL7" ca="1" si="2">BG7+1</f>
        <v>45129</v>
      </c>
      <c r="BI7" s="45">
        <f t="shared" ca="1" si="2"/>
        <v>45130</v>
      </c>
      <c r="BJ7" s="45">
        <f t="shared" ca="1" si="2"/>
        <v>45131</v>
      </c>
      <c r="BK7" s="45">
        <f t="shared" ca="1" si="2"/>
        <v>45132</v>
      </c>
      <c r="BL7" s="46">
        <f t="shared" ca="1" si="2"/>
        <v>45133</v>
      </c>
    </row>
    <row r="8" spans="1:64" s="47" customFormat="1" ht="15.75" x14ac:dyDescent="0.25">
      <c r="A8" s="91"/>
      <c r="B8" s="89" t="s">
        <v>21</v>
      </c>
      <c r="C8" s="74" t="s">
        <v>16</v>
      </c>
      <c r="D8" s="75" t="s">
        <v>17</v>
      </c>
      <c r="E8" s="75" t="s">
        <v>18</v>
      </c>
      <c r="F8" s="75" t="s">
        <v>25</v>
      </c>
      <c r="G8" s="92" t="s">
        <v>24</v>
      </c>
      <c r="H8" s="102"/>
      <c r="I8" s="48" t="str">
        <f ca="1">LEFT(TEXT(I7,"ddd"),1)</f>
        <v>d</v>
      </c>
      <c r="J8" s="48" t="str">
        <f ca="1">LEFT(TEXT(J7,"ddd"),1)</f>
        <v>v</v>
      </c>
      <c r="K8" s="49" t="str">
        <f ca="1">LEFT(TEXT(K7,"ddd"),1)</f>
        <v>z</v>
      </c>
      <c r="L8" s="49" t="str">
        <f t="shared" ref="L8:BL8" ca="1" si="3">LEFT(TEXT(L7,"ddd"),1)</f>
        <v>z</v>
      </c>
      <c r="M8" s="49" t="str">
        <f t="shared" ca="1" si="3"/>
        <v>m</v>
      </c>
      <c r="N8" s="49" t="str">
        <f t="shared" ca="1" si="3"/>
        <v>d</v>
      </c>
      <c r="O8" s="49" t="str">
        <f t="shared" ca="1" si="3"/>
        <v>w</v>
      </c>
      <c r="P8" s="49" t="str">
        <f t="shared" ca="1" si="3"/>
        <v>d</v>
      </c>
      <c r="Q8" s="49" t="str">
        <f t="shared" ca="1" si="3"/>
        <v>v</v>
      </c>
      <c r="R8" s="49" t="str">
        <f t="shared" ca="1" si="3"/>
        <v>z</v>
      </c>
      <c r="S8" s="49" t="str">
        <f t="shared" ca="1" si="3"/>
        <v>z</v>
      </c>
      <c r="T8" s="49" t="str">
        <f t="shared" ca="1" si="3"/>
        <v>m</v>
      </c>
      <c r="U8" s="49" t="str">
        <f t="shared" ca="1" si="3"/>
        <v>d</v>
      </c>
      <c r="V8" s="49" t="str">
        <f t="shared" ca="1" si="3"/>
        <v>w</v>
      </c>
      <c r="W8" s="49" t="str">
        <f t="shared" ca="1" si="3"/>
        <v>d</v>
      </c>
      <c r="X8" s="49" t="str">
        <f t="shared" ca="1" si="3"/>
        <v>v</v>
      </c>
      <c r="Y8" s="49" t="str">
        <f t="shared" ca="1" si="3"/>
        <v>z</v>
      </c>
      <c r="Z8" s="49" t="str">
        <f t="shared" ca="1" si="3"/>
        <v>z</v>
      </c>
      <c r="AA8" s="49" t="str">
        <f t="shared" ca="1" si="3"/>
        <v>m</v>
      </c>
      <c r="AB8" s="49" t="str">
        <f t="shared" ca="1" si="3"/>
        <v>d</v>
      </c>
      <c r="AC8" s="49" t="str">
        <f t="shared" ca="1" si="3"/>
        <v>w</v>
      </c>
      <c r="AD8" s="49" t="str">
        <f t="shared" ca="1" si="3"/>
        <v>d</v>
      </c>
      <c r="AE8" s="49" t="str">
        <f t="shared" ca="1" si="3"/>
        <v>v</v>
      </c>
      <c r="AF8" s="49" t="str">
        <f t="shared" ca="1" si="3"/>
        <v>z</v>
      </c>
      <c r="AG8" s="49" t="str">
        <f t="shared" ca="1" si="3"/>
        <v>z</v>
      </c>
      <c r="AH8" s="49" t="str">
        <f t="shared" ca="1" si="3"/>
        <v>m</v>
      </c>
      <c r="AI8" s="49" t="str">
        <f t="shared" ca="1" si="3"/>
        <v>d</v>
      </c>
      <c r="AJ8" s="49" t="str">
        <f t="shared" ca="1" si="3"/>
        <v>w</v>
      </c>
      <c r="AK8" s="49" t="str">
        <f t="shared" ca="1" si="3"/>
        <v>d</v>
      </c>
      <c r="AL8" s="49" t="str">
        <f t="shared" ca="1" si="3"/>
        <v>v</v>
      </c>
      <c r="AM8" s="49" t="str">
        <f t="shared" ca="1" si="3"/>
        <v>z</v>
      </c>
      <c r="AN8" s="49" t="str">
        <f t="shared" ca="1" si="3"/>
        <v>z</v>
      </c>
      <c r="AO8" s="49" t="str">
        <f t="shared" ca="1" si="3"/>
        <v>m</v>
      </c>
      <c r="AP8" s="49" t="str">
        <f t="shared" ca="1" si="3"/>
        <v>d</v>
      </c>
      <c r="AQ8" s="49" t="str">
        <f t="shared" ca="1" si="3"/>
        <v>w</v>
      </c>
      <c r="AR8" s="49" t="str">
        <f t="shared" ca="1" si="3"/>
        <v>d</v>
      </c>
      <c r="AS8" s="49" t="str">
        <f t="shared" ca="1" si="3"/>
        <v>v</v>
      </c>
      <c r="AT8" s="49" t="str">
        <f t="shared" ca="1" si="3"/>
        <v>z</v>
      </c>
      <c r="AU8" s="49" t="str">
        <f t="shared" ca="1" si="3"/>
        <v>z</v>
      </c>
      <c r="AV8" s="49" t="str">
        <f t="shared" ca="1" si="3"/>
        <v>m</v>
      </c>
      <c r="AW8" s="49" t="str">
        <f t="shared" ca="1" si="3"/>
        <v>d</v>
      </c>
      <c r="AX8" s="49" t="str">
        <f t="shared" ca="1" si="3"/>
        <v>w</v>
      </c>
      <c r="AY8" s="49" t="str">
        <f t="shared" ca="1" si="3"/>
        <v>d</v>
      </c>
      <c r="AZ8" s="49" t="str">
        <f t="shared" ca="1" si="3"/>
        <v>v</v>
      </c>
      <c r="BA8" s="49" t="str">
        <f t="shared" ca="1" si="3"/>
        <v>z</v>
      </c>
      <c r="BB8" s="49" t="str">
        <f t="shared" ca="1" si="3"/>
        <v>z</v>
      </c>
      <c r="BC8" s="49" t="str">
        <f t="shared" ca="1" si="3"/>
        <v>m</v>
      </c>
      <c r="BD8" s="49" t="str">
        <f t="shared" ca="1" si="3"/>
        <v>d</v>
      </c>
      <c r="BE8" s="49" t="str">
        <f t="shared" ca="1" si="3"/>
        <v>w</v>
      </c>
      <c r="BF8" s="49" t="str">
        <f t="shared" ca="1" si="3"/>
        <v>d</v>
      </c>
      <c r="BG8" s="49" t="str">
        <f t="shared" ca="1" si="3"/>
        <v>v</v>
      </c>
      <c r="BH8" s="49" t="str">
        <f t="shared" ca="1" si="3"/>
        <v>z</v>
      </c>
      <c r="BI8" s="49" t="str">
        <f t="shared" ca="1" si="3"/>
        <v>z</v>
      </c>
      <c r="BJ8" s="49" t="str">
        <f t="shared" ca="1" si="3"/>
        <v>m</v>
      </c>
      <c r="BK8" s="49" t="str">
        <f t="shared" ca="1" si="3"/>
        <v>d</v>
      </c>
      <c r="BL8" s="50" t="str">
        <f t="shared" ca="1" si="3"/>
        <v>w</v>
      </c>
    </row>
    <row r="9" spans="1:64" ht="12.75" hidden="1" customHeight="1" x14ac:dyDescent="0.25">
      <c r="B9" s="51"/>
      <c r="C9" s="52"/>
      <c r="D9" s="53" t="str">
        <f>IF(AND(Milestones34[[#This Row],[Start]]&gt;0,Milestones34[[#This Row],[einde]]&gt;0),IF(Milestones34[[#This Row],[Start]]-Milestones34[[#This Row],[einde]]=0,1,Milestones34[[#This Row],[Start]]-Milestones34[[#This Row],[einde]]),"")</f>
        <v/>
      </c>
      <c r="E9" s="54"/>
      <c r="F9" s="54">
        <f>Milestones34[[#This Row],[Start]]</f>
        <v>0</v>
      </c>
      <c r="G9" s="55" t="str">
        <f>IF(AND(Milestones34[[#This Row],[Start]]&gt;0,Milestones34[[#This Row],[einde]]&gt;0),IF(Milestones34[[#This Row],[einde]]-Milestones34[[#This Row],[Start]]=0,1,Milestones34[[#This Row],[einde]]-Milestones34[[#This Row],[Start]]),"")</f>
        <v/>
      </c>
      <c r="I9" s="94"/>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row>
    <row r="10" spans="1:64" s="33" customFormat="1" ht="15.75" x14ac:dyDescent="0.25">
      <c r="A10" s="30"/>
      <c r="B10" s="65" t="s">
        <v>19</v>
      </c>
      <c r="C10" s="66"/>
      <c r="D10" s="67"/>
      <c r="E10" s="78"/>
      <c r="F10" s="79">
        <f>Milestones34[[#This Row],[Start]]</f>
        <v>0</v>
      </c>
      <c r="G10" s="93" t="str">
        <f>IF(AND(Milestones34[[#This Row],[Start]]&gt;0,Milestones34[[#This Row],[einde]]&gt;0),IF(Milestones34[[#This Row],[einde]]-Milestones34[[#This Row],[Start]]=0,1,Milestones34[[#This Row],[einde]]-Milestones34[[#This Row],[Start]]),"")</f>
        <v/>
      </c>
      <c r="H10" s="100"/>
      <c r="I10" s="95" t="str">
        <f>IFERROR(IF(LEN(Milestones34[[#This Row],[duur]])=0,"",IF(AND(I$7=$E10,$G10=1),Mijlpaalmarkering,"")),"")</f>
        <v/>
      </c>
      <c r="J10" s="66" t="str">
        <f>IFERROR(IF(LEN(Milestones34[[#This Row],[duur]])=0,"",IF(AND(J$7=$E10,$G10=1),Mijlpaalmarkering,"")),"")</f>
        <v/>
      </c>
      <c r="K10" s="66" t="str">
        <f>IFERROR(IF(LEN(Milestones34[[#This Row],[duur]])=0,"",IF(AND(K$7=$E10,$G10=1),Mijlpaalmarkering,"")),"")</f>
        <v/>
      </c>
      <c r="L10" s="66" t="str">
        <f>IFERROR(IF(LEN(Milestones34[[#This Row],[duur]])=0,"",IF(AND(L$7=$E10,$G10=1),Mijlpaalmarkering,"")),"")</f>
        <v/>
      </c>
      <c r="M10" s="66" t="str">
        <f>IFERROR(IF(LEN(Milestones34[[#This Row],[duur]])=0,"",IF(AND(M$7=$E10,$G10=1),Mijlpaalmarkering,"")),"")</f>
        <v/>
      </c>
      <c r="N10" s="66" t="str">
        <f>IFERROR(IF(LEN(Milestones34[[#This Row],[duur]])=0,"",IF(AND(N$7=$E10,$G10=1),Mijlpaalmarkering,"")),"")</f>
        <v/>
      </c>
      <c r="O10" s="66" t="str">
        <f>IFERROR(IF(LEN(Milestones34[[#This Row],[duur]])=0,"",IF(AND(O$7=$E10,$G10=1),Mijlpaalmarkering,"")),"")</f>
        <v/>
      </c>
      <c r="P10" s="66" t="str">
        <f>IFERROR(IF(LEN(Milestones34[[#This Row],[duur]])=0,"",IF(AND(P$7=$E10,$G10=1),Mijlpaalmarkering,"")),"")</f>
        <v/>
      </c>
      <c r="Q10" s="66" t="str">
        <f>IFERROR(IF(LEN(Milestones34[[#This Row],[duur]])=0,"",IF(AND(Q$7=$E10,$G10=1),Mijlpaalmarkering,"")),"")</f>
        <v/>
      </c>
      <c r="R10" s="66" t="str">
        <f>IFERROR(IF(LEN(Milestones34[[#This Row],[duur]])=0,"",IF(AND(R$7=$E10,$G10=1),Mijlpaalmarkering,"")),"")</f>
        <v/>
      </c>
      <c r="S10" s="66" t="str">
        <f>IFERROR(IF(LEN(Milestones34[[#This Row],[duur]])=0,"",IF(AND(S$7=$E10,$G10=1),Mijlpaalmarkering,"")),"")</f>
        <v/>
      </c>
      <c r="T10" s="66" t="str">
        <f>IFERROR(IF(LEN(Milestones34[[#This Row],[duur]])=0,"",IF(AND(T$7=$E10,$G10=1),Mijlpaalmarkering,"")),"")</f>
        <v/>
      </c>
      <c r="U10" s="66" t="str">
        <f>IFERROR(IF(LEN(Milestones34[[#This Row],[duur]])=0,"",IF(AND(U$7=$E10,$G10=1),Mijlpaalmarkering,"")),"")</f>
        <v/>
      </c>
      <c r="V10" s="66" t="str">
        <f>IFERROR(IF(LEN(Milestones34[[#This Row],[duur]])=0,"",IF(AND(V$7=$E10,$G10=1),Mijlpaalmarkering,"")),"")</f>
        <v/>
      </c>
      <c r="W10" s="66" t="str">
        <f>IFERROR(IF(LEN(Milestones34[[#This Row],[duur]])=0,"",IF(AND(W$7=$E10,$G10=1),Mijlpaalmarkering,"")),"")</f>
        <v/>
      </c>
      <c r="X10" s="66" t="str">
        <f>IFERROR(IF(LEN(Milestones34[[#This Row],[duur]])=0,"",IF(AND(X$7=$E10,$G10=1),Mijlpaalmarkering,"")),"")</f>
        <v/>
      </c>
      <c r="Y10" s="66" t="str">
        <f>IFERROR(IF(LEN(Milestones34[[#This Row],[duur]])=0,"",IF(AND(Y$7=$E10,$G10=1),Mijlpaalmarkering,"")),"")</f>
        <v/>
      </c>
      <c r="Z10" s="66" t="str">
        <f>IFERROR(IF(LEN(Milestones34[[#This Row],[duur]])=0,"",IF(AND(Z$7=$E10,$G10=1),Mijlpaalmarkering,"")),"")</f>
        <v/>
      </c>
      <c r="AA10" s="66" t="str">
        <f>IFERROR(IF(LEN(Milestones34[[#This Row],[duur]])=0,"",IF(AND(AA$7=$E10,$G10=1),Mijlpaalmarkering,"")),"")</f>
        <v/>
      </c>
      <c r="AB10" s="66" t="str">
        <f>IFERROR(IF(LEN(Milestones34[[#This Row],[duur]])=0,"",IF(AND(AB$7=$E10,$G10=1),Mijlpaalmarkering,"")),"")</f>
        <v/>
      </c>
      <c r="AC10" s="66" t="str">
        <f>IFERROR(IF(LEN(Milestones34[[#This Row],[duur]])=0,"",IF(AND(AC$7=$E10,$G10=1),Mijlpaalmarkering,"")),"")</f>
        <v/>
      </c>
      <c r="AD10" s="66" t="str">
        <f>IFERROR(IF(LEN(Milestones34[[#This Row],[duur]])=0,"",IF(AND(AD$7=$E10,$G10=1),Mijlpaalmarkering,"")),"")</f>
        <v/>
      </c>
      <c r="AE10" s="66" t="str">
        <f>IFERROR(IF(LEN(Milestones34[[#This Row],[duur]])=0,"",IF(AND(AE$7=$E10,$G10=1),Mijlpaalmarkering,"")),"")</f>
        <v/>
      </c>
      <c r="AF10" s="66" t="str">
        <f>IFERROR(IF(LEN(Milestones34[[#This Row],[duur]])=0,"",IF(AND(AF$7=$E10,$G10=1),Mijlpaalmarkering,"")),"")</f>
        <v/>
      </c>
      <c r="AG10" s="66" t="str">
        <f>IFERROR(IF(LEN(Milestones34[[#This Row],[duur]])=0,"",IF(AND(AG$7=$E10,$G10=1),Mijlpaalmarkering,"")),"")</f>
        <v/>
      </c>
      <c r="AH10" s="66" t="str">
        <f>IFERROR(IF(LEN(Milestones34[[#This Row],[duur]])=0,"",IF(AND(AH$7=$E10,$G10=1),Mijlpaalmarkering,"")),"")</f>
        <v/>
      </c>
      <c r="AI10" s="66" t="str">
        <f>IFERROR(IF(LEN(Milestones34[[#This Row],[duur]])=0,"",IF(AND(AI$7=$E10,$G10=1),Mijlpaalmarkering,"")),"")</f>
        <v/>
      </c>
      <c r="AJ10" s="66" t="str">
        <f>IFERROR(IF(LEN(Milestones34[[#This Row],[duur]])=0,"",IF(AND(AJ$7=$E10,$G10=1),Mijlpaalmarkering,"")),"")</f>
        <v/>
      </c>
      <c r="AK10" s="66" t="str">
        <f>IFERROR(IF(LEN(Milestones34[[#This Row],[duur]])=0,"",IF(AND(AK$7=$E10,$G10=1),Mijlpaalmarkering,"")),"")</f>
        <v/>
      </c>
      <c r="AL10" s="66" t="str">
        <f>IFERROR(IF(LEN(Milestones34[[#This Row],[duur]])=0,"",IF(AND(AL$7=$E10,$G10=1),Mijlpaalmarkering,"")),"")</f>
        <v/>
      </c>
      <c r="AM10" s="66" t="str">
        <f>IFERROR(IF(LEN(Milestones34[[#This Row],[duur]])=0,"",IF(AND(AM$7=$E10,$G10=1),Mijlpaalmarkering,"")),"")</f>
        <v/>
      </c>
      <c r="AN10" s="66" t="str">
        <f>IFERROR(IF(LEN(Milestones34[[#This Row],[duur]])=0,"",IF(AND(AN$7=$E10,$G10=1),Mijlpaalmarkering,"")),"")</f>
        <v/>
      </c>
      <c r="AO10" s="66" t="str">
        <f>IFERROR(IF(LEN(Milestones34[[#This Row],[duur]])=0,"",IF(AND(AO$7=$E10,$G10=1),Mijlpaalmarkering,"")),"")</f>
        <v/>
      </c>
      <c r="AP10" s="66" t="str">
        <f>IFERROR(IF(LEN(Milestones34[[#This Row],[duur]])=0,"",IF(AND(AP$7=$E10,$G10=1),Mijlpaalmarkering,"")),"")</f>
        <v/>
      </c>
      <c r="AQ10" s="66" t="str">
        <f>IFERROR(IF(LEN(Milestones34[[#This Row],[duur]])=0,"",IF(AND(AQ$7=$E10,$G10=1),Mijlpaalmarkering,"")),"")</f>
        <v/>
      </c>
      <c r="AR10" s="66" t="str">
        <f>IFERROR(IF(LEN(Milestones34[[#This Row],[duur]])=0,"",IF(AND(AR$7=$E10,$G10=1),Mijlpaalmarkering,"")),"")</f>
        <v/>
      </c>
      <c r="AS10" s="66" t="str">
        <f>IFERROR(IF(LEN(Milestones34[[#This Row],[duur]])=0,"",IF(AND(AS$7=$E10,$G10=1),Mijlpaalmarkering,"")),"")</f>
        <v/>
      </c>
      <c r="AT10" s="66" t="str">
        <f>IFERROR(IF(LEN(Milestones34[[#This Row],[duur]])=0,"",IF(AND(AT$7=$E10,$G10=1),Mijlpaalmarkering,"")),"")</f>
        <v/>
      </c>
      <c r="AU10" s="66" t="str">
        <f>IFERROR(IF(LEN(Milestones34[[#This Row],[duur]])=0,"",IF(AND(AU$7=$E10,$G10=1),Mijlpaalmarkering,"")),"")</f>
        <v/>
      </c>
      <c r="AV10" s="66" t="str">
        <f>IFERROR(IF(LEN(Milestones34[[#This Row],[duur]])=0,"",IF(AND(AV$7=$E10,$G10=1),Mijlpaalmarkering,"")),"")</f>
        <v/>
      </c>
      <c r="AW10" s="66" t="str">
        <f>IFERROR(IF(LEN(Milestones34[[#This Row],[duur]])=0,"",IF(AND(AW$7=$E10,$G10=1),Mijlpaalmarkering,"")),"")</f>
        <v/>
      </c>
      <c r="AX10" s="66" t="str">
        <f>IFERROR(IF(LEN(Milestones34[[#This Row],[duur]])=0,"",IF(AND(AX$7=$E10,$G10=1),Mijlpaalmarkering,"")),"")</f>
        <v/>
      </c>
      <c r="AY10" s="66" t="str">
        <f>IFERROR(IF(LEN(Milestones34[[#This Row],[duur]])=0,"",IF(AND(AY$7=$E10,$G10=1),Mijlpaalmarkering,"")),"")</f>
        <v/>
      </c>
      <c r="AZ10" s="66" t="str">
        <f>IFERROR(IF(LEN(Milestones34[[#This Row],[duur]])=0,"",IF(AND(AZ$7=$E10,$G10=1),Mijlpaalmarkering,"")),"")</f>
        <v/>
      </c>
      <c r="BA10" s="66" t="str">
        <f>IFERROR(IF(LEN(Milestones34[[#This Row],[duur]])=0,"",IF(AND(BA$7=$E10,$G10=1),Mijlpaalmarkering,"")),"")</f>
        <v/>
      </c>
      <c r="BB10" s="66" t="str">
        <f>IFERROR(IF(LEN(Milestones34[[#This Row],[duur]])=0,"",IF(AND(BB$7=$E10,$G10=1),Mijlpaalmarkering,"")),"")</f>
        <v/>
      </c>
      <c r="BC10" s="66" t="str">
        <f>IFERROR(IF(LEN(Milestones34[[#This Row],[duur]])=0,"",IF(AND(BC$7=$E10,$G10=1),Mijlpaalmarkering,"")),"")</f>
        <v/>
      </c>
      <c r="BD10" s="66" t="str">
        <f>IFERROR(IF(LEN(Milestones34[[#This Row],[duur]])=0,"",IF(AND(BD$7=$E10,$G10=1),Mijlpaalmarkering,"")),"")</f>
        <v/>
      </c>
      <c r="BE10" s="66" t="str">
        <f>IFERROR(IF(LEN(Milestones34[[#This Row],[duur]])=0,"",IF(AND(BE$7=$E10,$G10=1),Mijlpaalmarkering,"")),"")</f>
        <v/>
      </c>
      <c r="BF10" s="66" t="str">
        <f>IFERROR(IF(LEN(Milestones34[[#This Row],[duur]])=0,"",IF(AND(BF$7=$E10,$G10=1),Mijlpaalmarkering,"")),"")</f>
        <v/>
      </c>
      <c r="BG10" s="66" t="str">
        <f>IFERROR(IF(LEN(Milestones34[[#This Row],[duur]])=0,"",IF(AND(BG$7=$E10,$G10=1),Mijlpaalmarkering,"")),"")</f>
        <v/>
      </c>
      <c r="BH10" s="66" t="str">
        <f>IFERROR(IF(LEN(Milestones34[[#This Row],[duur]])=0,"",IF(AND(BH$7=$E10,$G10=1),Mijlpaalmarkering,"")),"")</f>
        <v/>
      </c>
      <c r="BI10" s="66" t="str">
        <f>IFERROR(IF(LEN(Milestones34[[#This Row],[duur]])=0,"",IF(AND(BI$7=$E10,$G10=1),Mijlpaalmarkering,"")),"")</f>
        <v/>
      </c>
      <c r="BJ10" s="66" t="str">
        <f>IFERROR(IF(LEN(Milestones34[[#This Row],[duur]])=0,"",IF(AND(BJ$7=$E10,$G10=1),Mijlpaalmarkering,"")),"")</f>
        <v/>
      </c>
      <c r="BK10" s="66" t="str">
        <f>IFERROR(IF(LEN(Milestones34[[#This Row],[duur]])=0,"",IF(AND(BK$7=$E10,$G10=1),Mijlpaalmarkering,"")),"")</f>
        <v/>
      </c>
      <c r="BL10" s="66" t="str">
        <f>IFERROR(IF(LEN(Milestones34[[#This Row],[duur]])=0,"",IF(AND(BL$7=$E10,$G10=1),Mijlpaalmarkering,"")),"")</f>
        <v/>
      </c>
    </row>
    <row r="11" spans="1:64" s="33" customFormat="1" ht="15" outlineLevel="1" x14ac:dyDescent="0.25">
      <c r="A11" s="30"/>
      <c r="B11" s="68"/>
      <c r="C11" s="66"/>
      <c r="D11" s="67"/>
      <c r="E11" s="79">
        <f ca="1">TODAY()</f>
        <v>45078</v>
      </c>
      <c r="F11" s="79">
        <f ca="1">Milestones34[[#This Row],[Start]]</f>
        <v>45078</v>
      </c>
      <c r="G11" s="93">
        <f ca="1">IF(AND(Milestones34[[#This Row],[Start]]&gt;0,Milestones34[[#This Row],[einde]]&gt;0),IF(Milestones34[[#This Row],[einde]]-Milestones34[[#This Row],[Start]]=0,1,Milestones34[[#This Row],[einde]]-Milestones34[[#This Row],[Start]]),"")</f>
        <v>1</v>
      </c>
      <c r="H11" s="100"/>
      <c r="I11" s="96">
        <f ca="1">IFERROR(IF(LEN(Milestones34[[#This Row],[duur]])=0,"",IF(AND(I$7=$E11,$G11=1),Mijlpaalmarkering,"")),"")</f>
        <v>1</v>
      </c>
      <c r="J11" s="66" t="str">
        <f ca="1">IFERROR(IF(LEN(Milestones34[[#This Row],[duur]])=0,"",IF(AND(J$7=$E11,$G11=1),Mijlpaalmarkering,"")),"")</f>
        <v/>
      </c>
      <c r="K11" s="66" t="str">
        <f ca="1">IFERROR(IF(LEN(Milestones34[[#This Row],[duur]])=0,"",IF(AND(K$7=$E11,$G11=1),Mijlpaalmarkering,"")),"")</f>
        <v/>
      </c>
      <c r="L11" s="66" t="str">
        <f ca="1">IFERROR(IF(LEN(Milestones34[[#This Row],[duur]])=0,"",IF(AND(L$7=$E11,$G11=1),Mijlpaalmarkering,"")),"")</f>
        <v/>
      </c>
      <c r="M11" s="66" t="str">
        <f ca="1">IFERROR(IF(LEN(Milestones34[[#This Row],[duur]])=0,"",IF(AND(M$7=$E11,$G11=1),Mijlpaalmarkering,"")),"")</f>
        <v/>
      </c>
      <c r="N11" s="66" t="str">
        <f ca="1">IFERROR(IF(LEN(Milestones34[[#This Row],[duur]])=0,"",IF(AND(N$7=$E11,$G11=1),Mijlpaalmarkering,"")),"")</f>
        <v/>
      </c>
      <c r="O11" s="66" t="str">
        <f ca="1">IFERROR(IF(LEN(Milestones34[[#This Row],[duur]])=0,"",IF(AND(O$7=$E11,$G11=1),Mijlpaalmarkering,"")),"")</f>
        <v/>
      </c>
      <c r="P11" s="66" t="str">
        <f ca="1">IFERROR(IF(LEN(Milestones34[[#This Row],[duur]])=0,"",IF(AND(P$7=$E11,$G11=1),Mijlpaalmarkering,"")),"")</f>
        <v/>
      </c>
      <c r="Q11" s="66" t="str">
        <f ca="1">IFERROR(IF(LEN(Milestones34[[#This Row],[duur]])=0,"",IF(AND(Q$7=$E11,$G11=1),Mijlpaalmarkering,"")),"")</f>
        <v/>
      </c>
      <c r="R11" s="66" t="str">
        <f ca="1">IFERROR(IF(LEN(Milestones34[[#This Row],[duur]])=0,"",IF(AND(R$7=$E11,$G11=1),Mijlpaalmarkering,"")),"")</f>
        <v/>
      </c>
      <c r="S11" s="66" t="str">
        <f ca="1">IFERROR(IF(LEN(Milestones34[[#This Row],[duur]])=0,"",IF(AND(S$7=$E11,$G11=1),Mijlpaalmarkering,"")),"")</f>
        <v/>
      </c>
      <c r="T11" s="66" t="str">
        <f ca="1">IFERROR(IF(LEN(Milestones34[[#This Row],[duur]])=0,"",IF(AND(T$7=$E11,$G11=1),Mijlpaalmarkering,"")),"")</f>
        <v/>
      </c>
      <c r="U11" s="66" t="str">
        <f ca="1">IFERROR(IF(LEN(Milestones34[[#This Row],[duur]])=0,"",IF(AND(U$7=$E11,$G11=1),Mijlpaalmarkering,"")),"")</f>
        <v/>
      </c>
      <c r="V11" s="66" t="str">
        <f ca="1">IFERROR(IF(LEN(Milestones34[[#This Row],[duur]])=0,"",IF(AND(V$7=$E11,$G11=1),Mijlpaalmarkering,"")),"")</f>
        <v/>
      </c>
      <c r="W11" s="66" t="str">
        <f ca="1">IFERROR(IF(LEN(Milestones34[[#This Row],[duur]])=0,"",IF(AND(W$7=$E11,$G11=1),Mijlpaalmarkering,"")),"")</f>
        <v/>
      </c>
      <c r="X11" s="66" t="str">
        <f ca="1">IFERROR(IF(LEN(Milestones34[[#This Row],[duur]])=0,"",IF(AND(X$7=$E11,$G11=1),Mijlpaalmarkering,"")),"")</f>
        <v/>
      </c>
      <c r="Y11" s="66" t="str">
        <f ca="1">IFERROR(IF(LEN(Milestones34[[#This Row],[duur]])=0,"",IF(AND(Y$7=$E11,$G11=1),Mijlpaalmarkering,"")),"")</f>
        <v/>
      </c>
      <c r="Z11" s="66" t="str">
        <f ca="1">IFERROR(IF(LEN(Milestones34[[#This Row],[duur]])=0,"",IF(AND(Z$7=$E11,$G11=1),Mijlpaalmarkering,"")),"")</f>
        <v/>
      </c>
      <c r="AA11" s="66" t="str">
        <f ca="1">IFERROR(IF(LEN(Milestones34[[#This Row],[duur]])=0,"",IF(AND(AA$7=$E11,$G11=1),Mijlpaalmarkering,"")),"")</f>
        <v/>
      </c>
      <c r="AB11" s="66" t="str">
        <f ca="1">IFERROR(IF(LEN(Milestones34[[#This Row],[duur]])=0,"",IF(AND(AB$7=$E11,$G11=1),Mijlpaalmarkering,"")),"")</f>
        <v/>
      </c>
      <c r="AC11" s="66" t="str">
        <f ca="1">IFERROR(IF(LEN(Milestones34[[#This Row],[duur]])=0,"",IF(AND(AC$7=$E11,$G11=1),Mijlpaalmarkering,"")),"")</f>
        <v/>
      </c>
      <c r="AD11" s="66" t="str">
        <f ca="1">IFERROR(IF(LEN(Milestones34[[#This Row],[duur]])=0,"",IF(AND(AD$7=$E11,$G11=1),Mijlpaalmarkering,"")),"")</f>
        <v/>
      </c>
      <c r="AE11" s="66" t="str">
        <f ca="1">IFERROR(IF(LEN(Milestones34[[#This Row],[duur]])=0,"",IF(AND(AE$7=$E11,$G11=1),Mijlpaalmarkering,"")),"")</f>
        <v/>
      </c>
      <c r="AF11" s="66" t="str">
        <f ca="1">IFERROR(IF(LEN(Milestones34[[#This Row],[duur]])=0,"",IF(AND(AF$7=$E11,$G11=1),Mijlpaalmarkering,"")),"")</f>
        <v/>
      </c>
      <c r="AG11" s="66" t="str">
        <f ca="1">IFERROR(IF(LEN(Milestones34[[#This Row],[duur]])=0,"",IF(AND(AG$7=$E11,$G11=1),Mijlpaalmarkering,"")),"")</f>
        <v/>
      </c>
      <c r="AH11" s="66" t="str">
        <f ca="1">IFERROR(IF(LEN(Milestones34[[#This Row],[duur]])=0,"",IF(AND(AH$7=$E11,$G11=1),Mijlpaalmarkering,"")),"")</f>
        <v/>
      </c>
      <c r="AI11" s="66" t="str">
        <f ca="1">IFERROR(IF(LEN(Milestones34[[#This Row],[duur]])=0,"",IF(AND(AI$7=$E11,$G11=1),Mijlpaalmarkering,"")),"")</f>
        <v/>
      </c>
      <c r="AJ11" s="66" t="str">
        <f ca="1">IFERROR(IF(LEN(Milestones34[[#This Row],[duur]])=0,"",IF(AND(AJ$7=$E11,$G11=1),Mijlpaalmarkering,"")),"")</f>
        <v/>
      </c>
      <c r="AK11" s="66" t="str">
        <f ca="1">IFERROR(IF(LEN(Milestones34[[#This Row],[duur]])=0,"",IF(AND(AK$7=$E11,$G11=1),Mijlpaalmarkering,"")),"")</f>
        <v/>
      </c>
      <c r="AL11" s="66" t="str">
        <f ca="1">IFERROR(IF(LEN(Milestones34[[#This Row],[duur]])=0,"",IF(AND(AL$7=$E11,$G11=1),Mijlpaalmarkering,"")),"")</f>
        <v/>
      </c>
      <c r="AM11" s="66" t="str">
        <f ca="1">IFERROR(IF(LEN(Milestones34[[#This Row],[duur]])=0,"",IF(AND(AM$7=$E11,$G11=1),Mijlpaalmarkering,"")),"")</f>
        <v/>
      </c>
      <c r="AN11" s="66" t="str">
        <f ca="1">IFERROR(IF(LEN(Milestones34[[#This Row],[duur]])=0,"",IF(AND(AN$7=$E11,$G11=1),Mijlpaalmarkering,"")),"")</f>
        <v/>
      </c>
      <c r="AO11" s="66" t="str">
        <f ca="1">IFERROR(IF(LEN(Milestones34[[#This Row],[duur]])=0,"",IF(AND(AO$7=$E11,$G11=1),Mijlpaalmarkering,"")),"")</f>
        <v/>
      </c>
      <c r="AP11" s="66" t="str">
        <f ca="1">IFERROR(IF(LEN(Milestones34[[#This Row],[duur]])=0,"",IF(AND(AP$7=$E11,$G11=1),Mijlpaalmarkering,"")),"")</f>
        <v/>
      </c>
      <c r="AQ11" s="66" t="str">
        <f ca="1">IFERROR(IF(LEN(Milestones34[[#This Row],[duur]])=0,"",IF(AND(AQ$7=$E11,$G11=1),Mijlpaalmarkering,"")),"")</f>
        <v/>
      </c>
      <c r="AR11" s="66" t="str">
        <f ca="1">IFERROR(IF(LEN(Milestones34[[#This Row],[duur]])=0,"",IF(AND(AR$7=$E11,$G11=1),Mijlpaalmarkering,"")),"")</f>
        <v/>
      </c>
      <c r="AS11" s="66" t="str">
        <f ca="1">IFERROR(IF(LEN(Milestones34[[#This Row],[duur]])=0,"",IF(AND(AS$7=$E11,$G11=1),Mijlpaalmarkering,"")),"")</f>
        <v/>
      </c>
      <c r="AT11" s="66" t="str">
        <f ca="1">IFERROR(IF(LEN(Milestones34[[#This Row],[duur]])=0,"",IF(AND(AT$7=$E11,$G11=1),Mijlpaalmarkering,"")),"")</f>
        <v/>
      </c>
      <c r="AU11" s="66" t="str">
        <f ca="1">IFERROR(IF(LEN(Milestones34[[#This Row],[duur]])=0,"",IF(AND(AU$7=$E11,$G11=1),Mijlpaalmarkering,"")),"")</f>
        <v/>
      </c>
      <c r="AV11" s="66" t="str">
        <f ca="1">IFERROR(IF(LEN(Milestones34[[#This Row],[duur]])=0,"",IF(AND(AV$7=$E11,$G11=1),Mijlpaalmarkering,"")),"")</f>
        <v/>
      </c>
      <c r="AW11" s="66" t="str">
        <f ca="1">IFERROR(IF(LEN(Milestones34[[#This Row],[duur]])=0,"",IF(AND(AW$7=$E11,$G11=1),Mijlpaalmarkering,"")),"")</f>
        <v/>
      </c>
      <c r="AX11" s="66" t="str">
        <f ca="1">IFERROR(IF(LEN(Milestones34[[#This Row],[duur]])=0,"",IF(AND(AX$7=$E11,$G11=1),Mijlpaalmarkering,"")),"")</f>
        <v/>
      </c>
      <c r="AY11" s="66" t="str">
        <f ca="1">IFERROR(IF(LEN(Milestones34[[#This Row],[duur]])=0,"",IF(AND(AY$7=$E11,$G11=1),Mijlpaalmarkering,"")),"")</f>
        <v/>
      </c>
      <c r="AZ11" s="66" t="str">
        <f ca="1">IFERROR(IF(LEN(Milestones34[[#This Row],[duur]])=0,"",IF(AND(AZ$7=$E11,$G11=1),Mijlpaalmarkering,"")),"")</f>
        <v/>
      </c>
      <c r="BA11" s="66" t="str">
        <f ca="1">IFERROR(IF(LEN(Milestones34[[#This Row],[duur]])=0,"",IF(AND(BA$7=$E11,$G11=1),Mijlpaalmarkering,"")),"")</f>
        <v/>
      </c>
      <c r="BB11" s="66" t="str">
        <f ca="1">IFERROR(IF(LEN(Milestones34[[#This Row],[duur]])=0,"",IF(AND(BB$7=$E11,$G11=1),Mijlpaalmarkering,"")),"")</f>
        <v/>
      </c>
      <c r="BC11" s="66" t="str">
        <f ca="1">IFERROR(IF(LEN(Milestones34[[#This Row],[duur]])=0,"",IF(AND(BC$7=$E11,$G11=1),Mijlpaalmarkering,"")),"")</f>
        <v/>
      </c>
      <c r="BD11" s="66" t="str">
        <f ca="1">IFERROR(IF(LEN(Milestones34[[#This Row],[duur]])=0,"",IF(AND(BD$7=$E11,$G11=1),Mijlpaalmarkering,"")),"")</f>
        <v/>
      </c>
      <c r="BE11" s="66" t="str">
        <f ca="1">IFERROR(IF(LEN(Milestones34[[#This Row],[duur]])=0,"",IF(AND(BE$7=$E11,$G11=1),Mijlpaalmarkering,"")),"")</f>
        <v/>
      </c>
      <c r="BF11" s="66" t="str">
        <f ca="1">IFERROR(IF(LEN(Milestones34[[#This Row],[duur]])=0,"",IF(AND(BF$7=$E11,$G11=1),Mijlpaalmarkering,"")),"")</f>
        <v/>
      </c>
      <c r="BG11" s="66" t="str">
        <f ca="1">IFERROR(IF(LEN(Milestones34[[#This Row],[duur]])=0,"",IF(AND(BG$7=$E11,$G11=1),Mijlpaalmarkering,"")),"")</f>
        <v/>
      </c>
      <c r="BH11" s="66" t="str">
        <f ca="1">IFERROR(IF(LEN(Milestones34[[#This Row],[duur]])=0,"",IF(AND(BH$7=$E11,$G11=1),Mijlpaalmarkering,"")),"")</f>
        <v/>
      </c>
      <c r="BI11" s="66" t="str">
        <f ca="1">IFERROR(IF(LEN(Milestones34[[#This Row],[duur]])=0,"",IF(AND(BI$7=$E11,$G11=1),Mijlpaalmarkering,"")),"")</f>
        <v/>
      </c>
      <c r="BJ11" s="66" t="str">
        <f ca="1">IFERROR(IF(LEN(Milestones34[[#This Row],[duur]])=0,"",IF(AND(BJ$7=$E11,$G11=1),Mijlpaalmarkering,"")),"")</f>
        <v/>
      </c>
      <c r="BK11" s="66" t="str">
        <f ca="1">IFERROR(IF(LEN(Milestones34[[#This Row],[duur]])=0,"",IF(AND(BK$7=$E11,$G11=1),Mijlpaalmarkering,"")),"")</f>
        <v/>
      </c>
      <c r="BL11" s="66" t="str">
        <f ca="1">IFERROR(IF(LEN(Milestones34[[#This Row],[duur]])=0,"",IF(AND(BL$7=$E11,$G11=1),Mijlpaalmarkering,"")),"")</f>
        <v/>
      </c>
    </row>
    <row r="12" spans="1:64" s="33" customFormat="1" ht="15" outlineLevel="1" x14ac:dyDescent="0.25">
      <c r="A12" s="30"/>
      <c r="B12" s="68"/>
      <c r="C12" s="66"/>
      <c r="D12" s="67"/>
      <c r="E12" s="79"/>
      <c r="F12" s="79">
        <f>Milestones34[[#This Row],[Start]]</f>
        <v>0</v>
      </c>
      <c r="G12" s="93" t="str">
        <f>IF(AND(Milestones34[[#This Row],[Start]]&gt;0,Milestones34[[#This Row],[einde]]&gt;0),IF(Milestones34[[#This Row],[einde]]-Milestones34[[#This Row],[Start]]=0,1,Milestones34[[#This Row],[einde]]-Milestones34[[#This Row],[Start]]),"")</f>
        <v/>
      </c>
      <c r="H12" s="100"/>
      <c r="I12" s="96" t="str">
        <f>IFERROR(IF(LEN(Milestones34[[#This Row],[duur]])=0,"",IF(AND(I$7=$E12,$G12=1),Mijlpaalmarkering,"")),"")</f>
        <v/>
      </c>
      <c r="J12" s="66" t="str">
        <f>IFERROR(IF(LEN(Milestones34[[#This Row],[duur]])=0,"",IF(AND(J$7=$E12,$G12=1),Mijlpaalmarkering,"")),"")</f>
        <v/>
      </c>
      <c r="K12" s="66" t="str">
        <f>IFERROR(IF(LEN(Milestones34[[#This Row],[duur]])=0,"",IF(AND(K$7=$E12,$G12=1),Mijlpaalmarkering,"")),"")</f>
        <v/>
      </c>
      <c r="L12" s="66" t="str">
        <f>IFERROR(IF(LEN(Milestones34[[#This Row],[duur]])=0,"",IF(AND(L$7=$E12,$G12=1),Mijlpaalmarkering,"")),"")</f>
        <v/>
      </c>
      <c r="M12" s="66" t="str">
        <f>IFERROR(IF(LEN(Milestones34[[#This Row],[duur]])=0,"",IF(AND(M$7=$E12,$G12=1),Mijlpaalmarkering,"")),"")</f>
        <v/>
      </c>
      <c r="N12" s="66" t="str">
        <f>IFERROR(IF(LEN(Milestones34[[#This Row],[duur]])=0,"",IF(AND(N$7=$E12,$G12=1),Mijlpaalmarkering,"")),"")</f>
        <v/>
      </c>
      <c r="O12" s="66" t="str">
        <f>IFERROR(IF(LEN(Milestones34[[#This Row],[duur]])=0,"",IF(AND(O$7=$E12,$G12=1),Mijlpaalmarkering,"")),"")</f>
        <v/>
      </c>
      <c r="P12" s="66" t="str">
        <f>IFERROR(IF(LEN(Milestones34[[#This Row],[duur]])=0,"",IF(AND(P$7=$E12,$G12=1),Mijlpaalmarkering,"")),"")</f>
        <v/>
      </c>
      <c r="Q12" s="66" t="str">
        <f>IFERROR(IF(LEN(Milestones34[[#This Row],[duur]])=0,"",IF(AND(Q$7=$E12,$G12=1),Mijlpaalmarkering,"")),"")</f>
        <v/>
      </c>
      <c r="R12" s="66" t="str">
        <f>IFERROR(IF(LEN(Milestones34[[#This Row],[duur]])=0,"",IF(AND(R$7=$E12,$G12=1),Mijlpaalmarkering,"")),"")</f>
        <v/>
      </c>
      <c r="S12" s="66" t="str">
        <f>IFERROR(IF(LEN(Milestones34[[#This Row],[duur]])=0,"",IF(AND(S$7=$E12,$G12=1),Mijlpaalmarkering,"")),"")</f>
        <v/>
      </c>
      <c r="T12" s="66" t="str">
        <f>IFERROR(IF(LEN(Milestones34[[#This Row],[duur]])=0,"",IF(AND(T$7=$E12,$G12=1),Mijlpaalmarkering,"")),"")</f>
        <v/>
      </c>
      <c r="U12" s="66" t="str">
        <f>IFERROR(IF(LEN(Milestones34[[#This Row],[duur]])=0,"",IF(AND(U$7=$E12,$G12=1),Mijlpaalmarkering,"")),"")</f>
        <v/>
      </c>
      <c r="V12" s="66" t="str">
        <f>IFERROR(IF(LEN(Milestones34[[#This Row],[duur]])=0,"",IF(AND(V$7=$E12,$G12=1),Mijlpaalmarkering,"")),"")</f>
        <v/>
      </c>
      <c r="W12" s="66" t="str">
        <f>IFERROR(IF(LEN(Milestones34[[#This Row],[duur]])=0,"",IF(AND(W$7=$E12,$G12=1),Mijlpaalmarkering,"")),"")</f>
        <v/>
      </c>
      <c r="X12" s="66" t="str">
        <f>IFERROR(IF(LEN(Milestones34[[#This Row],[duur]])=0,"",IF(AND(X$7=$E12,$G12=1),Mijlpaalmarkering,"")),"")</f>
        <v/>
      </c>
      <c r="Y12" s="66" t="str">
        <f>IFERROR(IF(LEN(Milestones34[[#This Row],[duur]])=0,"",IF(AND(Y$7=$E12,$G12=1),Mijlpaalmarkering,"")),"")</f>
        <v/>
      </c>
      <c r="Z12" s="66" t="str">
        <f>IFERROR(IF(LEN(Milestones34[[#This Row],[duur]])=0,"",IF(AND(Z$7=$E12,$G12=1),Mijlpaalmarkering,"")),"")</f>
        <v/>
      </c>
      <c r="AA12" s="66" t="str">
        <f>IFERROR(IF(LEN(Milestones34[[#This Row],[duur]])=0,"",IF(AND(AA$7=$E12,$G12=1),Mijlpaalmarkering,"")),"")</f>
        <v/>
      </c>
      <c r="AB12" s="66" t="str">
        <f>IFERROR(IF(LEN(Milestones34[[#This Row],[duur]])=0,"",IF(AND(AB$7=$E12,$G12=1),Mijlpaalmarkering,"")),"")</f>
        <v/>
      </c>
      <c r="AC12" s="66" t="str">
        <f>IFERROR(IF(LEN(Milestones34[[#This Row],[duur]])=0,"",IF(AND(AC$7=$E12,$G12=1),Mijlpaalmarkering,"")),"")</f>
        <v/>
      </c>
      <c r="AD12" s="66" t="str">
        <f>IFERROR(IF(LEN(Milestones34[[#This Row],[duur]])=0,"",IF(AND(AD$7=$E12,$G12=1),Mijlpaalmarkering,"")),"")</f>
        <v/>
      </c>
      <c r="AE12" s="66" t="str">
        <f>IFERROR(IF(LEN(Milestones34[[#This Row],[duur]])=0,"",IF(AND(AE$7=$E12,$G12=1),Mijlpaalmarkering,"")),"")</f>
        <v/>
      </c>
      <c r="AF12" s="66" t="str">
        <f>IFERROR(IF(LEN(Milestones34[[#This Row],[duur]])=0,"",IF(AND(AF$7=$E12,$G12=1),Mijlpaalmarkering,"")),"")</f>
        <v/>
      </c>
      <c r="AG12" s="66" t="str">
        <f>IFERROR(IF(LEN(Milestones34[[#This Row],[duur]])=0,"",IF(AND(AG$7=$E12,$G12=1),Mijlpaalmarkering,"")),"")</f>
        <v/>
      </c>
      <c r="AH12" s="66" t="str">
        <f>IFERROR(IF(LEN(Milestones34[[#This Row],[duur]])=0,"",IF(AND(AH$7=$E12,$G12=1),Mijlpaalmarkering,"")),"")</f>
        <v/>
      </c>
      <c r="AI12" s="66" t="str">
        <f>IFERROR(IF(LEN(Milestones34[[#This Row],[duur]])=0,"",IF(AND(AI$7=$E12,$G12=1),Mijlpaalmarkering,"")),"")</f>
        <v/>
      </c>
      <c r="AJ12" s="66" t="str">
        <f>IFERROR(IF(LEN(Milestones34[[#This Row],[duur]])=0,"",IF(AND(AJ$7=$E12,$G12=1),Mijlpaalmarkering,"")),"")</f>
        <v/>
      </c>
      <c r="AK12" s="66" t="str">
        <f>IFERROR(IF(LEN(Milestones34[[#This Row],[duur]])=0,"",IF(AND(AK$7=$E12,$G12=1),Mijlpaalmarkering,"")),"")</f>
        <v/>
      </c>
      <c r="AL12" s="66" t="str">
        <f>IFERROR(IF(LEN(Milestones34[[#This Row],[duur]])=0,"",IF(AND(AL$7=$E12,$G12=1),Mijlpaalmarkering,"")),"")</f>
        <v/>
      </c>
      <c r="AM12" s="66" t="str">
        <f>IFERROR(IF(LEN(Milestones34[[#This Row],[duur]])=0,"",IF(AND(AM$7=$E12,$G12=1),Mijlpaalmarkering,"")),"")</f>
        <v/>
      </c>
      <c r="AN12" s="66" t="str">
        <f>IFERROR(IF(LEN(Milestones34[[#This Row],[duur]])=0,"",IF(AND(AN$7=$E12,$G12=1),Mijlpaalmarkering,"")),"")</f>
        <v/>
      </c>
      <c r="AO12" s="66" t="str">
        <f>IFERROR(IF(LEN(Milestones34[[#This Row],[duur]])=0,"",IF(AND(AO$7=$E12,$G12=1),Mijlpaalmarkering,"")),"")</f>
        <v/>
      </c>
      <c r="AP12" s="66" t="str">
        <f>IFERROR(IF(LEN(Milestones34[[#This Row],[duur]])=0,"",IF(AND(AP$7=$E12,$G12=1),Mijlpaalmarkering,"")),"")</f>
        <v/>
      </c>
      <c r="AQ12" s="66" t="str">
        <f>IFERROR(IF(LEN(Milestones34[[#This Row],[duur]])=0,"",IF(AND(AQ$7=$E12,$G12=1),Mijlpaalmarkering,"")),"")</f>
        <v/>
      </c>
      <c r="AR12" s="66" t="str">
        <f>IFERROR(IF(LEN(Milestones34[[#This Row],[duur]])=0,"",IF(AND(AR$7=$E12,$G12=1),Mijlpaalmarkering,"")),"")</f>
        <v/>
      </c>
      <c r="AS12" s="66" t="str">
        <f>IFERROR(IF(LEN(Milestones34[[#This Row],[duur]])=0,"",IF(AND(AS$7=$E12,$G12=1),Mijlpaalmarkering,"")),"")</f>
        <v/>
      </c>
      <c r="AT12" s="66" t="str">
        <f>IFERROR(IF(LEN(Milestones34[[#This Row],[duur]])=0,"",IF(AND(AT$7=$E12,$G12=1),Mijlpaalmarkering,"")),"")</f>
        <v/>
      </c>
      <c r="AU12" s="66" t="str">
        <f>IFERROR(IF(LEN(Milestones34[[#This Row],[duur]])=0,"",IF(AND(AU$7=$E12,$G12=1),Mijlpaalmarkering,"")),"")</f>
        <v/>
      </c>
      <c r="AV12" s="66" t="str">
        <f>IFERROR(IF(LEN(Milestones34[[#This Row],[duur]])=0,"",IF(AND(AV$7=$E12,$G12=1),Mijlpaalmarkering,"")),"")</f>
        <v/>
      </c>
      <c r="AW12" s="66" t="str">
        <f>IFERROR(IF(LEN(Milestones34[[#This Row],[duur]])=0,"",IF(AND(AW$7=$E12,$G12=1),Mijlpaalmarkering,"")),"")</f>
        <v/>
      </c>
      <c r="AX12" s="66" t="str">
        <f>IFERROR(IF(LEN(Milestones34[[#This Row],[duur]])=0,"",IF(AND(AX$7=$E12,$G12=1),Mijlpaalmarkering,"")),"")</f>
        <v/>
      </c>
      <c r="AY12" s="66" t="str">
        <f>IFERROR(IF(LEN(Milestones34[[#This Row],[duur]])=0,"",IF(AND(AY$7=$E12,$G12=1),Mijlpaalmarkering,"")),"")</f>
        <v/>
      </c>
      <c r="AZ12" s="66" t="str">
        <f>IFERROR(IF(LEN(Milestones34[[#This Row],[duur]])=0,"",IF(AND(AZ$7=$E12,$G12=1),Mijlpaalmarkering,"")),"")</f>
        <v/>
      </c>
      <c r="BA12" s="66" t="str">
        <f>IFERROR(IF(LEN(Milestones34[[#This Row],[duur]])=0,"",IF(AND(BA$7=$E12,$G12=1),Mijlpaalmarkering,"")),"")</f>
        <v/>
      </c>
      <c r="BB12" s="66" t="str">
        <f>IFERROR(IF(LEN(Milestones34[[#This Row],[duur]])=0,"",IF(AND(BB$7=$E12,$G12=1),Mijlpaalmarkering,"")),"")</f>
        <v/>
      </c>
      <c r="BC12" s="66" t="str">
        <f>IFERROR(IF(LEN(Milestones34[[#This Row],[duur]])=0,"",IF(AND(BC$7=$E12,$G12=1),Mijlpaalmarkering,"")),"")</f>
        <v/>
      </c>
      <c r="BD12" s="66" t="str">
        <f>IFERROR(IF(LEN(Milestones34[[#This Row],[duur]])=0,"",IF(AND(BD$7=$E12,$G12=1),Mijlpaalmarkering,"")),"")</f>
        <v/>
      </c>
      <c r="BE12" s="66" t="str">
        <f>IFERROR(IF(LEN(Milestones34[[#This Row],[duur]])=0,"",IF(AND(BE$7=$E12,$G12=1),Mijlpaalmarkering,"")),"")</f>
        <v/>
      </c>
      <c r="BF12" s="66" t="str">
        <f>IFERROR(IF(LEN(Milestones34[[#This Row],[duur]])=0,"",IF(AND(BF$7=$E12,$G12=1),Mijlpaalmarkering,"")),"")</f>
        <v/>
      </c>
      <c r="BG12" s="66" t="str">
        <f>IFERROR(IF(LEN(Milestones34[[#This Row],[duur]])=0,"",IF(AND(BG$7=$E12,$G12=1),Mijlpaalmarkering,"")),"")</f>
        <v/>
      </c>
      <c r="BH12" s="66" t="str">
        <f>IFERROR(IF(LEN(Milestones34[[#This Row],[duur]])=0,"",IF(AND(BH$7=$E12,$G12=1),Mijlpaalmarkering,"")),"")</f>
        <v/>
      </c>
      <c r="BI12" s="66" t="str">
        <f>IFERROR(IF(LEN(Milestones34[[#This Row],[duur]])=0,"",IF(AND(BI$7=$E12,$G12=1),Mijlpaalmarkering,"")),"")</f>
        <v/>
      </c>
      <c r="BJ12" s="66" t="str">
        <f>IFERROR(IF(LEN(Milestones34[[#This Row],[duur]])=0,"",IF(AND(BJ$7=$E12,$G12=1),Mijlpaalmarkering,"")),"")</f>
        <v/>
      </c>
      <c r="BK12" s="66" t="str">
        <f>IFERROR(IF(LEN(Milestones34[[#This Row],[duur]])=0,"",IF(AND(BK$7=$E12,$G12=1),Mijlpaalmarkering,"")),"")</f>
        <v/>
      </c>
      <c r="BL12" s="66" t="str">
        <f>IFERROR(IF(LEN(Milestones34[[#This Row],[duur]])=0,"",IF(AND(BL$7=$E12,$G12=1),Mijlpaalmarkering,"")),"")</f>
        <v/>
      </c>
    </row>
    <row r="13" spans="1:64" s="33" customFormat="1" ht="15" outlineLevel="1" x14ac:dyDescent="0.25">
      <c r="A13" s="24"/>
      <c r="B13" s="68"/>
      <c r="C13" s="66"/>
      <c r="D13" s="67"/>
      <c r="E13" s="79"/>
      <c r="F13" s="79">
        <f>Milestones34[[#This Row],[Start]]</f>
        <v>0</v>
      </c>
      <c r="G13" s="93" t="str">
        <f>IF(AND(Milestones34[[#This Row],[Start]]&gt;0,Milestones34[[#This Row],[einde]]&gt;0),IF(Milestones34[[#This Row],[einde]]-Milestones34[[#This Row],[Start]]=0,1,Milestones34[[#This Row],[einde]]-Milestones34[[#This Row],[Start]]),"")</f>
        <v/>
      </c>
      <c r="H13" s="100"/>
      <c r="I13" s="96" t="str">
        <f>IFERROR(IF(LEN(Milestones34[[#This Row],[duur]])=0,"",IF(AND(I$7=$E13,$G13=1),Mijlpaalmarkering,"")),"")</f>
        <v/>
      </c>
      <c r="J13" s="66" t="str">
        <f>IFERROR(IF(LEN(Milestones34[[#This Row],[duur]])=0,"",IF(AND(J$7=$E13,$G13=1),Mijlpaalmarkering,"")),"")</f>
        <v/>
      </c>
      <c r="K13" s="66" t="str">
        <f>IFERROR(IF(LEN(Milestones34[[#This Row],[duur]])=0,"",IF(AND(K$7=$E13,$G13=1),Mijlpaalmarkering,"")),"")</f>
        <v/>
      </c>
      <c r="L13" s="66" t="str">
        <f>IFERROR(IF(LEN(Milestones34[[#This Row],[duur]])=0,"",IF(AND(L$7=$E13,$G13=1),Mijlpaalmarkering,"")),"")</f>
        <v/>
      </c>
      <c r="M13" s="66" t="str">
        <f>IFERROR(IF(LEN(Milestones34[[#This Row],[duur]])=0,"",IF(AND(M$7=$E13,$G13=1),Mijlpaalmarkering,"")),"")</f>
        <v/>
      </c>
      <c r="N13" s="66" t="str">
        <f>IFERROR(IF(LEN(Milestones34[[#This Row],[duur]])=0,"",IF(AND(N$7=$E13,$G13=1),Mijlpaalmarkering,"")),"")</f>
        <v/>
      </c>
      <c r="O13" s="66" t="str">
        <f>IFERROR(IF(LEN(Milestones34[[#This Row],[duur]])=0,"",IF(AND(O$7=$E13,$G13=1),Mijlpaalmarkering,"")),"")</f>
        <v/>
      </c>
      <c r="P13" s="66" t="str">
        <f>IFERROR(IF(LEN(Milestones34[[#This Row],[duur]])=0,"",IF(AND(P$7=$E13,$G13=1),Mijlpaalmarkering,"")),"")</f>
        <v/>
      </c>
      <c r="Q13" s="66" t="str">
        <f>IFERROR(IF(LEN(Milestones34[[#This Row],[duur]])=0,"",IF(AND(Q$7=$E13,$G13=1),Mijlpaalmarkering,"")),"")</f>
        <v/>
      </c>
      <c r="R13" s="66" t="str">
        <f>IFERROR(IF(LEN(Milestones34[[#This Row],[duur]])=0,"",IF(AND(R$7=$E13,$G13=1),Mijlpaalmarkering,"")),"")</f>
        <v/>
      </c>
      <c r="S13" s="66" t="str">
        <f>IFERROR(IF(LEN(Milestones34[[#This Row],[duur]])=0,"",IF(AND(S$7=$E13,$G13=1),Mijlpaalmarkering,"")),"")</f>
        <v/>
      </c>
      <c r="T13" s="66" t="str">
        <f>IFERROR(IF(LEN(Milestones34[[#This Row],[duur]])=0,"",IF(AND(T$7=$E13,$G13=1),Mijlpaalmarkering,"")),"")</f>
        <v/>
      </c>
      <c r="U13" s="66" t="str">
        <f>IFERROR(IF(LEN(Milestones34[[#This Row],[duur]])=0,"",IF(AND(U$7=$E13,$G13=1),Mijlpaalmarkering,"")),"")</f>
        <v/>
      </c>
      <c r="V13" s="66" t="str">
        <f>IFERROR(IF(LEN(Milestones34[[#This Row],[duur]])=0,"",IF(AND(V$7=$E13,$G13=1),Mijlpaalmarkering,"")),"")</f>
        <v/>
      </c>
      <c r="W13" s="66" t="str">
        <f>IFERROR(IF(LEN(Milestones34[[#This Row],[duur]])=0,"",IF(AND(W$7=$E13,$G13=1),Mijlpaalmarkering,"")),"")</f>
        <v/>
      </c>
      <c r="X13" s="66" t="str">
        <f>IFERROR(IF(LEN(Milestones34[[#This Row],[duur]])=0,"",IF(AND(X$7=$E13,$G13=1),Mijlpaalmarkering,"")),"")</f>
        <v/>
      </c>
      <c r="Y13" s="66" t="str">
        <f>IFERROR(IF(LEN(Milestones34[[#This Row],[duur]])=0,"",IF(AND(Y$7=$E13,$G13=1),Mijlpaalmarkering,"")),"")</f>
        <v/>
      </c>
      <c r="Z13" s="66" t="str">
        <f>IFERROR(IF(LEN(Milestones34[[#This Row],[duur]])=0,"",IF(AND(Z$7=$E13,$G13=1),Mijlpaalmarkering,"")),"")</f>
        <v/>
      </c>
      <c r="AA13" s="66" t="str">
        <f>IFERROR(IF(LEN(Milestones34[[#This Row],[duur]])=0,"",IF(AND(AA$7=$E13,$G13=1),Mijlpaalmarkering,"")),"")</f>
        <v/>
      </c>
      <c r="AB13" s="66" t="str">
        <f>IFERROR(IF(LEN(Milestones34[[#This Row],[duur]])=0,"",IF(AND(AB$7=$E13,$G13=1),Mijlpaalmarkering,"")),"")</f>
        <v/>
      </c>
      <c r="AC13" s="66" t="str">
        <f>IFERROR(IF(LEN(Milestones34[[#This Row],[duur]])=0,"",IF(AND(AC$7=$E13,$G13=1),Mijlpaalmarkering,"")),"")</f>
        <v/>
      </c>
      <c r="AD13" s="66" t="str">
        <f>IFERROR(IF(LEN(Milestones34[[#This Row],[duur]])=0,"",IF(AND(AD$7=$E13,$G13=1),Mijlpaalmarkering,"")),"")</f>
        <v/>
      </c>
      <c r="AE13" s="66" t="str">
        <f>IFERROR(IF(LEN(Milestones34[[#This Row],[duur]])=0,"",IF(AND(AE$7=$E13,$G13=1),Mijlpaalmarkering,"")),"")</f>
        <v/>
      </c>
      <c r="AF13" s="66" t="str">
        <f>IFERROR(IF(LEN(Milestones34[[#This Row],[duur]])=0,"",IF(AND(AF$7=$E13,$G13=1),Mijlpaalmarkering,"")),"")</f>
        <v/>
      </c>
      <c r="AG13" s="66" t="str">
        <f>IFERROR(IF(LEN(Milestones34[[#This Row],[duur]])=0,"",IF(AND(AG$7=$E13,$G13=1),Mijlpaalmarkering,"")),"")</f>
        <v/>
      </c>
      <c r="AH13" s="66" t="str">
        <f>IFERROR(IF(LEN(Milestones34[[#This Row],[duur]])=0,"",IF(AND(AH$7=$E13,$G13=1),Mijlpaalmarkering,"")),"")</f>
        <v/>
      </c>
      <c r="AI13" s="66" t="str">
        <f>IFERROR(IF(LEN(Milestones34[[#This Row],[duur]])=0,"",IF(AND(AI$7=$E13,$G13=1),Mijlpaalmarkering,"")),"")</f>
        <v/>
      </c>
      <c r="AJ13" s="66" t="str">
        <f>IFERROR(IF(LEN(Milestones34[[#This Row],[duur]])=0,"",IF(AND(AJ$7=$E13,$G13=1),Mijlpaalmarkering,"")),"")</f>
        <v/>
      </c>
      <c r="AK13" s="66" t="str">
        <f>IFERROR(IF(LEN(Milestones34[[#This Row],[duur]])=0,"",IF(AND(AK$7=$E13,$G13=1),Mijlpaalmarkering,"")),"")</f>
        <v/>
      </c>
      <c r="AL13" s="66" t="str">
        <f>IFERROR(IF(LEN(Milestones34[[#This Row],[duur]])=0,"",IF(AND(AL$7=$E13,$G13=1),Mijlpaalmarkering,"")),"")</f>
        <v/>
      </c>
      <c r="AM13" s="66" t="str">
        <f>IFERROR(IF(LEN(Milestones34[[#This Row],[duur]])=0,"",IF(AND(AM$7=$E13,$G13=1),Mijlpaalmarkering,"")),"")</f>
        <v/>
      </c>
      <c r="AN13" s="66" t="str">
        <f>IFERROR(IF(LEN(Milestones34[[#This Row],[duur]])=0,"",IF(AND(AN$7=$E13,$G13=1),Mijlpaalmarkering,"")),"")</f>
        <v/>
      </c>
      <c r="AO13" s="66" t="str">
        <f>IFERROR(IF(LEN(Milestones34[[#This Row],[duur]])=0,"",IF(AND(AO$7=$E13,$G13=1),Mijlpaalmarkering,"")),"")</f>
        <v/>
      </c>
      <c r="AP13" s="66" t="str">
        <f>IFERROR(IF(LEN(Milestones34[[#This Row],[duur]])=0,"",IF(AND(AP$7=$E13,$G13=1),Mijlpaalmarkering,"")),"")</f>
        <v/>
      </c>
      <c r="AQ13" s="66" t="str">
        <f>IFERROR(IF(LEN(Milestones34[[#This Row],[duur]])=0,"",IF(AND(AQ$7=$E13,$G13=1),Mijlpaalmarkering,"")),"")</f>
        <v/>
      </c>
      <c r="AR13" s="66" t="str">
        <f>IFERROR(IF(LEN(Milestones34[[#This Row],[duur]])=0,"",IF(AND(AR$7=$E13,$G13=1),Mijlpaalmarkering,"")),"")</f>
        <v/>
      </c>
      <c r="AS13" s="66" t="str">
        <f>IFERROR(IF(LEN(Milestones34[[#This Row],[duur]])=0,"",IF(AND(AS$7=$E13,$G13=1),Mijlpaalmarkering,"")),"")</f>
        <v/>
      </c>
      <c r="AT13" s="66" t="str">
        <f>IFERROR(IF(LEN(Milestones34[[#This Row],[duur]])=0,"",IF(AND(AT$7=$E13,$G13=1),Mijlpaalmarkering,"")),"")</f>
        <v/>
      </c>
      <c r="AU13" s="66" t="str">
        <f>IFERROR(IF(LEN(Milestones34[[#This Row],[duur]])=0,"",IF(AND(AU$7=$E13,$G13=1),Mijlpaalmarkering,"")),"")</f>
        <v/>
      </c>
      <c r="AV13" s="66" t="str">
        <f>IFERROR(IF(LEN(Milestones34[[#This Row],[duur]])=0,"",IF(AND(AV$7=$E13,$G13=1),Mijlpaalmarkering,"")),"")</f>
        <v/>
      </c>
      <c r="AW13" s="66" t="str">
        <f>IFERROR(IF(LEN(Milestones34[[#This Row],[duur]])=0,"",IF(AND(AW$7=$E13,$G13=1),Mijlpaalmarkering,"")),"")</f>
        <v/>
      </c>
      <c r="AX13" s="66" t="str">
        <f>IFERROR(IF(LEN(Milestones34[[#This Row],[duur]])=0,"",IF(AND(AX$7=$E13,$G13=1),Mijlpaalmarkering,"")),"")</f>
        <v/>
      </c>
      <c r="AY13" s="66" t="str">
        <f>IFERROR(IF(LEN(Milestones34[[#This Row],[duur]])=0,"",IF(AND(AY$7=$E13,$G13=1),Mijlpaalmarkering,"")),"")</f>
        <v/>
      </c>
      <c r="AZ13" s="66" t="str">
        <f>IFERROR(IF(LEN(Milestones34[[#This Row],[duur]])=0,"",IF(AND(AZ$7=$E13,$G13=1),Mijlpaalmarkering,"")),"")</f>
        <v/>
      </c>
      <c r="BA13" s="66" t="str">
        <f>IFERROR(IF(LEN(Milestones34[[#This Row],[duur]])=0,"",IF(AND(BA$7=$E13,$G13=1),Mijlpaalmarkering,"")),"")</f>
        <v/>
      </c>
      <c r="BB13" s="66" t="str">
        <f>IFERROR(IF(LEN(Milestones34[[#This Row],[duur]])=0,"",IF(AND(BB$7=$E13,$G13=1),Mijlpaalmarkering,"")),"")</f>
        <v/>
      </c>
      <c r="BC13" s="66" t="str">
        <f>IFERROR(IF(LEN(Milestones34[[#This Row],[duur]])=0,"",IF(AND(BC$7=$E13,$G13=1),Mijlpaalmarkering,"")),"")</f>
        <v/>
      </c>
      <c r="BD13" s="66" t="str">
        <f>IFERROR(IF(LEN(Milestones34[[#This Row],[duur]])=0,"",IF(AND(BD$7=$E13,$G13=1),Mijlpaalmarkering,"")),"")</f>
        <v/>
      </c>
      <c r="BE13" s="66" t="str">
        <f>IFERROR(IF(LEN(Milestones34[[#This Row],[duur]])=0,"",IF(AND(BE$7=$E13,$G13=1),Mijlpaalmarkering,"")),"")</f>
        <v/>
      </c>
      <c r="BF13" s="66" t="str">
        <f>IFERROR(IF(LEN(Milestones34[[#This Row],[duur]])=0,"",IF(AND(BF$7=$E13,$G13=1),Mijlpaalmarkering,"")),"")</f>
        <v/>
      </c>
      <c r="BG13" s="66" t="str">
        <f>IFERROR(IF(LEN(Milestones34[[#This Row],[duur]])=0,"",IF(AND(BG$7=$E13,$G13=1),Mijlpaalmarkering,"")),"")</f>
        <v/>
      </c>
      <c r="BH13" s="66" t="str">
        <f>IFERROR(IF(LEN(Milestones34[[#This Row],[duur]])=0,"",IF(AND(BH$7=$E13,$G13=1),Mijlpaalmarkering,"")),"")</f>
        <v/>
      </c>
      <c r="BI13" s="66" t="str">
        <f>IFERROR(IF(LEN(Milestones34[[#This Row],[duur]])=0,"",IF(AND(BI$7=$E13,$G13=1),Mijlpaalmarkering,"")),"")</f>
        <v/>
      </c>
      <c r="BJ13" s="66" t="str">
        <f>IFERROR(IF(LEN(Milestones34[[#This Row],[duur]])=0,"",IF(AND(BJ$7=$E13,$G13=1),Mijlpaalmarkering,"")),"")</f>
        <v/>
      </c>
      <c r="BK13" s="66" t="str">
        <f>IFERROR(IF(LEN(Milestones34[[#This Row],[duur]])=0,"",IF(AND(BK$7=$E13,$G13=1),Mijlpaalmarkering,"")),"")</f>
        <v/>
      </c>
      <c r="BL13" s="66" t="str">
        <f>IFERROR(IF(LEN(Milestones34[[#This Row],[duur]])=0,"",IF(AND(BL$7=$E13,$G13=1),Mijlpaalmarkering,"")),"")</f>
        <v/>
      </c>
    </row>
    <row r="14" spans="1:64" s="33" customFormat="1" ht="15" outlineLevel="1" x14ac:dyDescent="0.25">
      <c r="A14" s="24"/>
      <c r="B14" s="68"/>
      <c r="C14" s="66"/>
      <c r="D14" s="67"/>
      <c r="E14" s="79"/>
      <c r="F14" s="79">
        <f>Milestones34[[#This Row],[Start]]</f>
        <v>0</v>
      </c>
      <c r="G14" s="93" t="str">
        <f>IF(AND(Milestones34[[#This Row],[Start]]&gt;0,Milestones34[[#This Row],[einde]]&gt;0),IF(Milestones34[[#This Row],[einde]]-Milestones34[[#This Row],[Start]]=0,1,Milestones34[[#This Row],[einde]]-Milestones34[[#This Row],[Start]]),"")</f>
        <v/>
      </c>
      <c r="H14" s="100"/>
      <c r="I14" s="96" t="str">
        <f>IFERROR(IF(LEN(Milestones34[[#This Row],[duur]])=0,"",IF(AND(I$7=$E14,$G14=1),Mijlpaalmarkering,"")),"")</f>
        <v/>
      </c>
      <c r="J14" s="66" t="str">
        <f>IFERROR(IF(LEN(Milestones34[[#This Row],[duur]])=0,"",IF(AND(J$7=$E14,$G14=1),Mijlpaalmarkering,"")),"")</f>
        <v/>
      </c>
      <c r="K14" s="66" t="str">
        <f>IFERROR(IF(LEN(Milestones34[[#This Row],[duur]])=0,"",IF(AND(K$7=$E14,$G14=1),Mijlpaalmarkering,"")),"")</f>
        <v/>
      </c>
      <c r="L14" s="66" t="str">
        <f>IFERROR(IF(LEN(Milestones34[[#This Row],[duur]])=0,"",IF(AND(L$7=$E14,$G14=1),Mijlpaalmarkering,"")),"")</f>
        <v/>
      </c>
      <c r="M14" s="66" t="str">
        <f>IFERROR(IF(LEN(Milestones34[[#This Row],[duur]])=0,"",IF(AND(M$7=$E14,$G14=1),Mijlpaalmarkering,"")),"")</f>
        <v/>
      </c>
      <c r="N14" s="66" t="str">
        <f>IFERROR(IF(LEN(Milestones34[[#This Row],[duur]])=0,"",IF(AND(N$7=$E14,$G14=1),Mijlpaalmarkering,"")),"")</f>
        <v/>
      </c>
      <c r="O14" s="66" t="str">
        <f>IFERROR(IF(LEN(Milestones34[[#This Row],[duur]])=0,"",IF(AND(O$7=$E14,$G14=1),Mijlpaalmarkering,"")),"")</f>
        <v/>
      </c>
      <c r="P14" s="66" t="str">
        <f>IFERROR(IF(LEN(Milestones34[[#This Row],[duur]])=0,"",IF(AND(P$7=$E14,$G14=1),Mijlpaalmarkering,"")),"")</f>
        <v/>
      </c>
      <c r="Q14" s="66" t="str">
        <f>IFERROR(IF(LEN(Milestones34[[#This Row],[duur]])=0,"",IF(AND(Q$7=$E14,$G14=1),Mijlpaalmarkering,"")),"")</f>
        <v/>
      </c>
      <c r="R14" s="66" t="str">
        <f>IFERROR(IF(LEN(Milestones34[[#This Row],[duur]])=0,"",IF(AND(R$7=$E14,$G14=1),Mijlpaalmarkering,"")),"")</f>
        <v/>
      </c>
      <c r="S14" s="66" t="str">
        <f>IFERROR(IF(LEN(Milestones34[[#This Row],[duur]])=0,"",IF(AND(S$7=$E14,$G14=1),Mijlpaalmarkering,"")),"")</f>
        <v/>
      </c>
      <c r="T14" s="66" t="str">
        <f>IFERROR(IF(LEN(Milestones34[[#This Row],[duur]])=0,"",IF(AND(T$7=$E14,$G14=1),Mijlpaalmarkering,"")),"")</f>
        <v/>
      </c>
      <c r="U14" s="66" t="str">
        <f>IFERROR(IF(LEN(Milestones34[[#This Row],[duur]])=0,"",IF(AND(U$7=$E14,$G14=1),Mijlpaalmarkering,"")),"")</f>
        <v/>
      </c>
      <c r="V14" s="66" t="str">
        <f>IFERROR(IF(LEN(Milestones34[[#This Row],[duur]])=0,"",IF(AND(V$7=$E14,$G14=1),Mijlpaalmarkering,"")),"")</f>
        <v/>
      </c>
      <c r="W14" s="66" t="str">
        <f>IFERROR(IF(LEN(Milestones34[[#This Row],[duur]])=0,"",IF(AND(W$7=$E14,$G14=1),Mijlpaalmarkering,"")),"")</f>
        <v/>
      </c>
      <c r="X14" s="66" t="str">
        <f>IFERROR(IF(LEN(Milestones34[[#This Row],[duur]])=0,"",IF(AND(X$7=$E14,$G14=1),Mijlpaalmarkering,"")),"")</f>
        <v/>
      </c>
      <c r="Y14" s="66" t="str">
        <f>IFERROR(IF(LEN(Milestones34[[#This Row],[duur]])=0,"",IF(AND(Y$7=$E14,$G14=1),Mijlpaalmarkering,"")),"")</f>
        <v/>
      </c>
      <c r="Z14" s="66" t="str">
        <f>IFERROR(IF(LEN(Milestones34[[#This Row],[duur]])=0,"",IF(AND(Z$7=$E14,$G14=1),Mijlpaalmarkering,"")),"")</f>
        <v/>
      </c>
      <c r="AA14" s="66" t="str">
        <f>IFERROR(IF(LEN(Milestones34[[#This Row],[duur]])=0,"",IF(AND(AA$7=$E14,$G14=1),Mijlpaalmarkering,"")),"")</f>
        <v/>
      </c>
      <c r="AB14" s="66" t="str">
        <f>IFERROR(IF(LEN(Milestones34[[#This Row],[duur]])=0,"",IF(AND(AB$7=$E14,$G14=1),Mijlpaalmarkering,"")),"")</f>
        <v/>
      </c>
      <c r="AC14" s="66" t="str">
        <f>IFERROR(IF(LEN(Milestones34[[#This Row],[duur]])=0,"",IF(AND(AC$7=$E14,$G14=1),Mijlpaalmarkering,"")),"")</f>
        <v/>
      </c>
      <c r="AD14" s="66" t="str">
        <f>IFERROR(IF(LEN(Milestones34[[#This Row],[duur]])=0,"",IF(AND(AD$7=$E14,$G14=1),Mijlpaalmarkering,"")),"")</f>
        <v/>
      </c>
      <c r="AE14" s="66" t="str">
        <f>IFERROR(IF(LEN(Milestones34[[#This Row],[duur]])=0,"",IF(AND(AE$7=$E14,$G14=1),Mijlpaalmarkering,"")),"")</f>
        <v/>
      </c>
      <c r="AF14" s="66" t="str">
        <f>IFERROR(IF(LEN(Milestones34[[#This Row],[duur]])=0,"",IF(AND(AF$7=$E14,$G14=1),Mijlpaalmarkering,"")),"")</f>
        <v/>
      </c>
      <c r="AG14" s="66" t="str">
        <f>IFERROR(IF(LEN(Milestones34[[#This Row],[duur]])=0,"",IF(AND(AG$7=$E14,$G14=1),Mijlpaalmarkering,"")),"")</f>
        <v/>
      </c>
      <c r="AH14" s="66" t="str">
        <f>IFERROR(IF(LEN(Milestones34[[#This Row],[duur]])=0,"",IF(AND(AH$7=$E14,$G14=1),Mijlpaalmarkering,"")),"")</f>
        <v/>
      </c>
      <c r="AI14" s="66" t="str">
        <f>IFERROR(IF(LEN(Milestones34[[#This Row],[duur]])=0,"",IF(AND(AI$7=$E14,$G14=1),Mijlpaalmarkering,"")),"")</f>
        <v/>
      </c>
      <c r="AJ14" s="66" t="str">
        <f>IFERROR(IF(LEN(Milestones34[[#This Row],[duur]])=0,"",IF(AND(AJ$7=$E14,$G14=1),Mijlpaalmarkering,"")),"")</f>
        <v/>
      </c>
      <c r="AK14" s="66" t="str">
        <f>IFERROR(IF(LEN(Milestones34[[#This Row],[duur]])=0,"",IF(AND(AK$7=$E14,$G14=1),Mijlpaalmarkering,"")),"")</f>
        <v/>
      </c>
      <c r="AL14" s="66" t="str">
        <f>IFERROR(IF(LEN(Milestones34[[#This Row],[duur]])=0,"",IF(AND(AL$7=$E14,$G14=1),Mijlpaalmarkering,"")),"")</f>
        <v/>
      </c>
      <c r="AM14" s="66" t="str">
        <f>IFERROR(IF(LEN(Milestones34[[#This Row],[duur]])=0,"",IF(AND(AM$7=$E14,$G14=1),Mijlpaalmarkering,"")),"")</f>
        <v/>
      </c>
      <c r="AN14" s="66" t="str">
        <f>IFERROR(IF(LEN(Milestones34[[#This Row],[duur]])=0,"",IF(AND(AN$7=$E14,$G14=1),Mijlpaalmarkering,"")),"")</f>
        <v/>
      </c>
      <c r="AO14" s="66" t="str">
        <f>IFERROR(IF(LEN(Milestones34[[#This Row],[duur]])=0,"",IF(AND(AO$7=$E14,$G14=1),Mijlpaalmarkering,"")),"")</f>
        <v/>
      </c>
      <c r="AP14" s="66" t="str">
        <f>IFERROR(IF(LEN(Milestones34[[#This Row],[duur]])=0,"",IF(AND(AP$7=$E14,$G14=1),Mijlpaalmarkering,"")),"")</f>
        <v/>
      </c>
      <c r="AQ14" s="66" t="str">
        <f>IFERROR(IF(LEN(Milestones34[[#This Row],[duur]])=0,"",IF(AND(AQ$7=$E14,$G14=1),Mijlpaalmarkering,"")),"")</f>
        <v/>
      </c>
      <c r="AR14" s="66" t="str">
        <f>IFERROR(IF(LEN(Milestones34[[#This Row],[duur]])=0,"",IF(AND(AR$7=$E14,$G14=1),Mijlpaalmarkering,"")),"")</f>
        <v/>
      </c>
      <c r="AS14" s="66" t="str">
        <f>IFERROR(IF(LEN(Milestones34[[#This Row],[duur]])=0,"",IF(AND(AS$7=$E14,$G14=1),Mijlpaalmarkering,"")),"")</f>
        <v/>
      </c>
      <c r="AT14" s="66" t="str">
        <f>IFERROR(IF(LEN(Milestones34[[#This Row],[duur]])=0,"",IF(AND(AT$7=$E14,$G14=1),Mijlpaalmarkering,"")),"")</f>
        <v/>
      </c>
      <c r="AU14" s="66" t="str">
        <f>IFERROR(IF(LEN(Milestones34[[#This Row],[duur]])=0,"",IF(AND(AU$7=$E14,$G14=1),Mijlpaalmarkering,"")),"")</f>
        <v/>
      </c>
      <c r="AV14" s="66" t="str">
        <f>IFERROR(IF(LEN(Milestones34[[#This Row],[duur]])=0,"",IF(AND(AV$7=$E14,$G14=1),Mijlpaalmarkering,"")),"")</f>
        <v/>
      </c>
      <c r="AW14" s="66" t="str">
        <f>IFERROR(IF(LEN(Milestones34[[#This Row],[duur]])=0,"",IF(AND(AW$7=$E14,$G14=1),Mijlpaalmarkering,"")),"")</f>
        <v/>
      </c>
      <c r="AX14" s="66" t="str">
        <f>IFERROR(IF(LEN(Milestones34[[#This Row],[duur]])=0,"",IF(AND(AX$7=$E14,$G14=1),Mijlpaalmarkering,"")),"")</f>
        <v/>
      </c>
      <c r="AY14" s="66" t="str">
        <f>IFERROR(IF(LEN(Milestones34[[#This Row],[duur]])=0,"",IF(AND(AY$7=$E14,$G14=1),Mijlpaalmarkering,"")),"")</f>
        <v/>
      </c>
      <c r="AZ14" s="66" t="str">
        <f>IFERROR(IF(LEN(Milestones34[[#This Row],[duur]])=0,"",IF(AND(AZ$7=$E14,$G14=1),Mijlpaalmarkering,"")),"")</f>
        <v/>
      </c>
      <c r="BA14" s="66" t="str">
        <f>IFERROR(IF(LEN(Milestones34[[#This Row],[duur]])=0,"",IF(AND(BA$7=$E14,$G14=1),Mijlpaalmarkering,"")),"")</f>
        <v/>
      </c>
      <c r="BB14" s="66" t="str">
        <f>IFERROR(IF(LEN(Milestones34[[#This Row],[duur]])=0,"",IF(AND(BB$7=$E14,$G14=1),Mijlpaalmarkering,"")),"")</f>
        <v/>
      </c>
      <c r="BC14" s="66" t="str">
        <f>IFERROR(IF(LEN(Milestones34[[#This Row],[duur]])=0,"",IF(AND(BC$7=$E14,$G14=1),Mijlpaalmarkering,"")),"")</f>
        <v/>
      </c>
      <c r="BD14" s="66" t="str">
        <f>IFERROR(IF(LEN(Milestones34[[#This Row],[duur]])=0,"",IF(AND(BD$7=$E14,$G14=1),Mijlpaalmarkering,"")),"")</f>
        <v/>
      </c>
      <c r="BE14" s="66" t="str">
        <f>IFERROR(IF(LEN(Milestones34[[#This Row],[duur]])=0,"",IF(AND(BE$7=$E14,$G14=1),Mijlpaalmarkering,"")),"")</f>
        <v/>
      </c>
      <c r="BF14" s="66" t="str">
        <f>IFERROR(IF(LEN(Milestones34[[#This Row],[duur]])=0,"",IF(AND(BF$7=$E14,$G14=1),Mijlpaalmarkering,"")),"")</f>
        <v/>
      </c>
      <c r="BG14" s="66" t="str">
        <f>IFERROR(IF(LEN(Milestones34[[#This Row],[duur]])=0,"",IF(AND(BG$7=$E14,$G14=1),Mijlpaalmarkering,"")),"")</f>
        <v/>
      </c>
      <c r="BH14" s="66" t="str">
        <f>IFERROR(IF(LEN(Milestones34[[#This Row],[duur]])=0,"",IF(AND(BH$7=$E14,$G14=1),Mijlpaalmarkering,"")),"")</f>
        <v/>
      </c>
      <c r="BI14" s="66" t="str">
        <f>IFERROR(IF(LEN(Milestones34[[#This Row],[duur]])=0,"",IF(AND(BI$7=$E14,$G14=1),Mijlpaalmarkering,"")),"")</f>
        <v/>
      </c>
      <c r="BJ14" s="66" t="str">
        <f>IFERROR(IF(LEN(Milestones34[[#This Row],[duur]])=0,"",IF(AND(BJ$7=$E14,$G14=1),Mijlpaalmarkering,"")),"")</f>
        <v/>
      </c>
      <c r="BK14" s="66" t="str">
        <f>IFERROR(IF(LEN(Milestones34[[#This Row],[duur]])=0,"",IF(AND(BK$7=$E14,$G14=1),Mijlpaalmarkering,"")),"")</f>
        <v/>
      </c>
      <c r="BL14" s="66" t="str">
        <f>IFERROR(IF(LEN(Milestones34[[#This Row],[duur]])=0,"",IF(AND(BL$7=$E14,$G14=1),Mijlpaalmarkering,"")),"")</f>
        <v/>
      </c>
    </row>
    <row r="15" spans="1:64" s="33" customFormat="1" ht="15" outlineLevel="1" x14ac:dyDescent="0.25">
      <c r="A15" s="24"/>
      <c r="B15" s="68"/>
      <c r="C15" s="66"/>
      <c r="D15" s="67"/>
      <c r="E15" s="79"/>
      <c r="F15" s="79">
        <f>Milestones34[[#This Row],[Start]]</f>
        <v>0</v>
      </c>
      <c r="G15" s="93" t="str">
        <f>IF(AND(Milestones34[[#This Row],[Start]]&gt;0,Milestones34[[#This Row],[einde]]&gt;0),IF(Milestones34[[#This Row],[einde]]-Milestones34[[#This Row],[Start]]=0,1,Milestones34[[#This Row],[einde]]-Milestones34[[#This Row],[Start]]),"")</f>
        <v/>
      </c>
      <c r="H15" s="100"/>
      <c r="I15" s="96" t="str">
        <f>IFERROR(IF(LEN(Milestones34[[#This Row],[duur]])=0,"",IF(AND(I$7=$E15,$G15=1),Mijlpaalmarkering,"")),"")</f>
        <v/>
      </c>
      <c r="J15" s="66" t="str">
        <f>IFERROR(IF(LEN(Milestones34[[#This Row],[duur]])=0,"",IF(AND(J$7=$E15,$G15=1),Mijlpaalmarkering,"")),"")</f>
        <v/>
      </c>
      <c r="K15" s="66" t="str">
        <f>IFERROR(IF(LEN(Milestones34[[#This Row],[duur]])=0,"",IF(AND(K$7=$E15,$G15=1),Mijlpaalmarkering,"")),"")</f>
        <v/>
      </c>
      <c r="L15" s="66" t="str">
        <f>IFERROR(IF(LEN(Milestones34[[#This Row],[duur]])=0,"",IF(AND(L$7=$E15,$G15=1),Mijlpaalmarkering,"")),"")</f>
        <v/>
      </c>
      <c r="M15" s="66" t="str">
        <f>IFERROR(IF(LEN(Milestones34[[#This Row],[duur]])=0,"",IF(AND(M$7=$E15,$G15=1),Mijlpaalmarkering,"")),"")</f>
        <v/>
      </c>
      <c r="N15" s="66" t="str">
        <f>IFERROR(IF(LEN(Milestones34[[#This Row],[duur]])=0,"",IF(AND(N$7=$E15,$G15=1),Mijlpaalmarkering,"")),"")</f>
        <v/>
      </c>
      <c r="O15" s="66" t="str">
        <f>IFERROR(IF(LEN(Milestones34[[#This Row],[duur]])=0,"",IF(AND(O$7=$E15,$G15=1),Mijlpaalmarkering,"")),"")</f>
        <v/>
      </c>
      <c r="P15" s="66" t="str">
        <f>IFERROR(IF(LEN(Milestones34[[#This Row],[duur]])=0,"",IF(AND(P$7=$E15,$G15=1),Mijlpaalmarkering,"")),"")</f>
        <v/>
      </c>
      <c r="Q15" s="66" t="str">
        <f>IFERROR(IF(LEN(Milestones34[[#This Row],[duur]])=0,"",IF(AND(Q$7=$E15,$G15=1),Mijlpaalmarkering,"")),"")</f>
        <v/>
      </c>
      <c r="R15" s="66" t="str">
        <f>IFERROR(IF(LEN(Milestones34[[#This Row],[duur]])=0,"",IF(AND(R$7=$E15,$G15=1),Mijlpaalmarkering,"")),"")</f>
        <v/>
      </c>
      <c r="S15" s="66" t="str">
        <f>IFERROR(IF(LEN(Milestones34[[#This Row],[duur]])=0,"",IF(AND(S$7=$E15,$G15=1),Mijlpaalmarkering,"")),"")</f>
        <v/>
      </c>
      <c r="T15" s="66" t="str">
        <f>IFERROR(IF(LEN(Milestones34[[#This Row],[duur]])=0,"",IF(AND(T$7=$E15,$G15=1),Mijlpaalmarkering,"")),"")</f>
        <v/>
      </c>
      <c r="U15" s="66" t="str">
        <f>IFERROR(IF(LEN(Milestones34[[#This Row],[duur]])=0,"",IF(AND(U$7=$E15,$G15=1),Mijlpaalmarkering,"")),"")</f>
        <v/>
      </c>
      <c r="V15" s="66" t="str">
        <f>IFERROR(IF(LEN(Milestones34[[#This Row],[duur]])=0,"",IF(AND(V$7=$E15,$G15=1),Mijlpaalmarkering,"")),"")</f>
        <v/>
      </c>
      <c r="W15" s="66" t="str">
        <f>IFERROR(IF(LEN(Milestones34[[#This Row],[duur]])=0,"",IF(AND(W$7=$E15,$G15=1),Mijlpaalmarkering,"")),"")</f>
        <v/>
      </c>
      <c r="X15" s="66" t="str">
        <f>IFERROR(IF(LEN(Milestones34[[#This Row],[duur]])=0,"",IF(AND(X$7=$E15,$G15=1),Mijlpaalmarkering,"")),"")</f>
        <v/>
      </c>
      <c r="Y15" s="66" t="str">
        <f>IFERROR(IF(LEN(Milestones34[[#This Row],[duur]])=0,"",IF(AND(Y$7=$E15,$G15=1),Mijlpaalmarkering,"")),"")</f>
        <v/>
      </c>
      <c r="Z15" s="66" t="str">
        <f>IFERROR(IF(LEN(Milestones34[[#This Row],[duur]])=0,"",IF(AND(Z$7=$E15,$G15=1),Mijlpaalmarkering,"")),"")</f>
        <v/>
      </c>
      <c r="AA15" s="66" t="str">
        <f>IFERROR(IF(LEN(Milestones34[[#This Row],[duur]])=0,"",IF(AND(AA$7=$E15,$G15=1),Mijlpaalmarkering,"")),"")</f>
        <v/>
      </c>
      <c r="AB15" s="66" t="str">
        <f>IFERROR(IF(LEN(Milestones34[[#This Row],[duur]])=0,"",IF(AND(AB$7=$E15,$G15=1),Mijlpaalmarkering,"")),"")</f>
        <v/>
      </c>
      <c r="AC15" s="66" t="str">
        <f>IFERROR(IF(LEN(Milestones34[[#This Row],[duur]])=0,"",IF(AND(AC$7=$E15,$G15=1),Mijlpaalmarkering,"")),"")</f>
        <v/>
      </c>
      <c r="AD15" s="66" t="str">
        <f>IFERROR(IF(LEN(Milestones34[[#This Row],[duur]])=0,"",IF(AND(AD$7=$E15,$G15=1),Mijlpaalmarkering,"")),"")</f>
        <v/>
      </c>
      <c r="AE15" s="66" t="str">
        <f>IFERROR(IF(LEN(Milestones34[[#This Row],[duur]])=0,"",IF(AND(AE$7=$E15,$G15=1),Mijlpaalmarkering,"")),"")</f>
        <v/>
      </c>
      <c r="AF15" s="66" t="str">
        <f>IFERROR(IF(LEN(Milestones34[[#This Row],[duur]])=0,"",IF(AND(AF$7=$E15,$G15=1),Mijlpaalmarkering,"")),"")</f>
        <v/>
      </c>
      <c r="AG15" s="66" t="str">
        <f>IFERROR(IF(LEN(Milestones34[[#This Row],[duur]])=0,"",IF(AND(AG$7=$E15,$G15=1),Mijlpaalmarkering,"")),"")</f>
        <v/>
      </c>
      <c r="AH15" s="66" t="str">
        <f>IFERROR(IF(LEN(Milestones34[[#This Row],[duur]])=0,"",IF(AND(AH$7=$E15,$G15=1),Mijlpaalmarkering,"")),"")</f>
        <v/>
      </c>
      <c r="AI15" s="66" t="str">
        <f>IFERROR(IF(LEN(Milestones34[[#This Row],[duur]])=0,"",IF(AND(AI$7=$E15,$G15=1),Mijlpaalmarkering,"")),"")</f>
        <v/>
      </c>
      <c r="AJ15" s="66" t="str">
        <f>IFERROR(IF(LEN(Milestones34[[#This Row],[duur]])=0,"",IF(AND(AJ$7=$E15,$G15=1),Mijlpaalmarkering,"")),"")</f>
        <v/>
      </c>
      <c r="AK15" s="66" t="str">
        <f>IFERROR(IF(LEN(Milestones34[[#This Row],[duur]])=0,"",IF(AND(AK$7=$E15,$G15=1),Mijlpaalmarkering,"")),"")</f>
        <v/>
      </c>
      <c r="AL15" s="66" t="str">
        <f>IFERROR(IF(LEN(Milestones34[[#This Row],[duur]])=0,"",IF(AND(AL$7=$E15,$G15=1),Mijlpaalmarkering,"")),"")</f>
        <v/>
      </c>
      <c r="AM15" s="66" t="str">
        <f>IFERROR(IF(LEN(Milestones34[[#This Row],[duur]])=0,"",IF(AND(AM$7=$E15,$G15=1),Mijlpaalmarkering,"")),"")</f>
        <v/>
      </c>
      <c r="AN15" s="66" t="str">
        <f>IFERROR(IF(LEN(Milestones34[[#This Row],[duur]])=0,"",IF(AND(AN$7=$E15,$G15=1),Mijlpaalmarkering,"")),"")</f>
        <v/>
      </c>
      <c r="AO15" s="66" t="str">
        <f>IFERROR(IF(LEN(Milestones34[[#This Row],[duur]])=0,"",IF(AND(AO$7=$E15,$G15=1),Mijlpaalmarkering,"")),"")</f>
        <v/>
      </c>
      <c r="AP15" s="66" t="str">
        <f>IFERROR(IF(LEN(Milestones34[[#This Row],[duur]])=0,"",IF(AND(AP$7=$E15,$G15=1),Mijlpaalmarkering,"")),"")</f>
        <v/>
      </c>
      <c r="AQ15" s="66" t="str">
        <f>IFERROR(IF(LEN(Milestones34[[#This Row],[duur]])=0,"",IF(AND(AQ$7=$E15,$G15=1),Mijlpaalmarkering,"")),"")</f>
        <v/>
      </c>
      <c r="AR15" s="66" t="str">
        <f>IFERROR(IF(LEN(Milestones34[[#This Row],[duur]])=0,"",IF(AND(AR$7=$E15,$G15=1),Mijlpaalmarkering,"")),"")</f>
        <v/>
      </c>
      <c r="AS15" s="66" t="str">
        <f>IFERROR(IF(LEN(Milestones34[[#This Row],[duur]])=0,"",IF(AND(AS$7=$E15,$G15=1),Mijlpaalmarkering,"")),"")</f>
        <v/>
      </c>
      <c r="AT15" s="66" t="str">
        <f>IFERROR(IF(LEN(Milestones34[[#This Row],[duur]])=0,"",IF(AND(AT$7=$E15,$G15=1),Mijlpaalmarkering,"")),"")</f>
        <v/>
      </c>
      <c r="AU15" s="66" t="str">
        <f>IFERROR(IF(LEN(Milestones34[[#This Row],[duur]])=0,"",IF(AND(AU$7=$E15,$G15=1),Mijlpaalmarkering,"")),"")</f>
        <v/>
      </c>
      <c r="AV15" s="66" t="str">
        <f>IFERROR(IF(LEN(Milestones34[[#This Row],[duur]])=0,"",IF(AND(AV$7=$E15,$G15=1),Mijlpaalmarkering,"")),"")</f>
        <v/>
      </c>
      <c r="AW15" s="66" t="str">
        <f>IFERROR(IF(LEN(Milestones34[[#This Row],[duur]])=0,"",IF(AND(AW$7=$E15,$G15=1),Mijlpaalmarkering,"")),"")</f>
        <v/>
      </c>
      <c r="AX15" s="66" t="str">
        <f>IFERROR(IF(LEN(Milestones34[[#This Row],[duur]])=0,"",IF(AND(AX$7=$E15,$G15=1),Mijlpaalmarkering,"")),"")</f>
        <v/>
      </c>
      <c r="AY15" s="66" t="str">
        <f>IFERROR(IF(LEN(Milestones34[[#This Row],[duur]])=0,"",IF(AND(AY$7=$E15,$G15=1),Mijlpaalmarkering,"")),"")</f>
        <v/>
      </c>
      <c r="AZ15" s="66" t="str">
        <f>IFERROR(IF(LEN(Milestones34[[#This Row],[duur]])=0,"",IF(AND(AZ$7=$E15,$G15=1),Mijlpaalmarkering,"")),"")</f>
        <v/>
      </c>
      <c r="BA15" s="66" t="str">
        <f>IFERROR(IF(LEN(Milestones34[[#This Row],[duur]])=0,"",IF(AND(BA$7=$E15,$G15=1),Mijlpaalmarkering,"")),"")</f>
        <v/>
      </c>
      <c r="BB15" s="66" t="str">
        <f>IFERROR(IF(LEN(Milestones34[[#This Row],[duur]])=0,"",IF(AND(BB$7=$E15,$G15=1),Mijlpaalmarkering,"")),"")</f>
        <v/>
      </c>
      <c r="BC15" s="66" t="str">
        <f>IFERROR(IF(LEN(Milestones34[[#This Row],[duur]])=0,"",IF(AND(BC$7=$E15,$G15=1),Mijlpaalmarkering,"")),"")</f>
        <v/>
      </c>
      <c r="BD15" s="66" t="str">
        <f>IFERROR(IF(LEN(Milestones34[[#This Row],[duur]])=0,"",IF(AND(BD$7=$E15,$G15=1),Mijlpaalmarkering,"")),"")</f>
        <v/>
      </c>
      <c r="BE15" s="66" t="str">
        <f>IFERROR(IF(LEN(Milestones34[[#This Row],[duur]])=0,"",IF(AND(BE$7=$E15,$G15=1),Mijlpaalmarkering,"")),"")</f>
        <v/>
      </c>
      <c r="BF15" s="66" t="str">
        <f>IFERROR(IF(LEN(Milestones34[[#This Row],[duur]])=0,"",IF(AND(BF$7=$E15,$G15=1),Mijlpaalmarkering,"")),"")</f>
        <v/>
      </c>
      <c r="BG15" s="66" t="str">
        <f>IFERROR(IF(LEN(Milestones34[[#This Row],[duur]])=0,"",IF(AND(BG$7=$E15,$G15=1),Mijlpaalmarkering,"")),"")</f>
        <v/>
      </c>
      <c r="BH15" s="66" t="str">
        <f>IFERROR(IF(LEN(Milestones34[[#This Row],[duur]])=0,"",IF(AND(BH$7=$E15,$G15=1),Mijlpaalmarkering,"")),"")</f>
        <v/>
      </c>
      <c r="BI15" s="66" t="str">
        <f>IFERROR(IF(LEN(Milestones34[[#This Row],[duur]])=0,"",IF(AND(BI$7=$E15,$G15=1),Mijlpaalmarkering,"")),"")</f>
        <v/>
      </c>
      <c r="BJ15" s="66" t="str">
        <f>IFERROR(IF(LEN(Milestones34[[#This Row],[duur]])=0,"",IF(AND(BJ$7=$E15,$G15=1),Mijlpaalmarkering,"")),"")</f>
        <v/>
      </c>
      <c r="BK15" s="66" t="str">
        <f>IFERROR(IF(LEN(Milestones34[[#This Row],[duur]])=0,"",IF(AND(BK$7=$E15,$G15=1),Mijlpaalmarkering,"")),"")</f>
        <v/>
      </c>
      <c r="BL15" s="66" t="str">
        <f>IFERROR(IF(LEN(Milestones34[[#This Row],[duur]])=0,"",IF(AND(BL$7=$E15,$G15=1),Mijlpaalmarkering,"")),"")</f>
        <v/>
      </c>
    </row>
    <row r="16" spans="1:64" s="33" customFormat="1" ht="15.75" x14ac:dyDescent="0.25">
      <c r="A16" s="30"/>
      <c r="B16" s="65" t="s">
        <v>12</v>
      </c>
      <c r="C16" s="66"/>
      <c r="D16" s="67"/>
      <c r="E16" s="79"/>
      <c r="F16" s="79">
        <f>Milestones34[[#This Row],[Start]]</f>
        <v>0</v>
      </c>
      <c r="G16" s="93" t="str">
        <f>IF(AND(Milestones34[[#This Row],[Start]]&gt;0,Milestones34[[#This Row],[einde]]&gt;0),IF(Milestones34[[#This Row],[einde]]-Milestones34[[#This Row],[Start]]=0,1,Milestones34[[#This Row],[einde]]-Milestones34[[#This Row],[Start]]),"")</f>
        <v/>
      </c>
      <c r="H16" s="100"/>
      <c r="I16" s="96" t="str">
        <f>IFERROR(IF(LEN(Milestones34[[#This Row],[duur]])=0,"",IF(AND(I$7=$E16,$G16=1),Mijlpaalmarkering,"")),"")</f>
        <v/>
      </c>
      <c r="J16" s="66" t="str">
        <f>IFERROR(IF(LEN(Milestones34[[#This Row],[duur]])=0,"",IF(AND(J$7=$E16,$G16=1),Mijlpaalmarkering,"")),"")</f>
        <v/>
      </c>
      <c r="K16" s="66" t="str">
        <f>IFERROR(IF(LEN(Milestones34[[#This Row],[duur]])=0,"",IF(AND(K$7=$E16,$G16=1),Mijlpaalmarkering,"")),"")</f>
        <v/>
      </c>
      <c r="L16" s="66" t="str">
        <f>IFERROR(IF(LEN(Milestones34[[#This Row],[duur]])=0,"",IF(AND(L$7=$E16,$G16=1),Mijlpaalmarkering,"")),"")</f>
        <v/>
      </c>
      <c r="M16" s="66" t="str">
        <f>IFERROR(IF(LEN(Milestones34[[#This Row],[duur]])=0,"",IF(AND(M$7=$E16,$G16=1),Mijlpaalmarkering,"")),"")</f>
        <v/>
      </c>
      <c r="N16" s="66" t="str">
        <f>IFERROR(IF(LEN(Milestones34[[#This Row],[duur]])=0,"",IF(AND(N$7=$E16,$G16=1),Mijlpaalmarkering,"")),"")</f>
        <v/>
      </c>
      <c r="O16" s="66" t="str">
        <f>IFERROR(IF(LEN(Milestones34[[#This Row],[duur]])=0,"",IF(AND(O$7=$E16,$G16=1),Mijlpaalmarkering,"")),"")</f>
        <v/>
      </c>
      <c r="P16" s="66" t="str">
        <f>IFERROR(IF(LEN(Milestones34[[#This Row],[duur]])=0,"",IF(AND(P$7=$E16,$G16=1),Mijlpaalmarkering,"")),"")</f>
        <v/>
      </c>
      <c r="Q16" s="66" t="str">
        <f>IFERROR(IF(LEN(Milestones34[[#This Row],[duur]])=0,"",IF(AND(Q$7=$E16,$G16=1),Mijlpaalmarkering,"")),"")</f>
        <v/>
      </c>
      <c r="R16" s="66" t="str">
        <f>IFERROR(IF(LEN(Milestones34[[#This Row],[duur]])=0,"",IF(AND(R$7=$E16,$G16=1),Mijlpaalmarkering,"")),"")</f>
        <v/>
      </c>
      <c r="S16" s="66" t="str">
        <f>IFERROR(IF(LEN(Milestones34[[#This Row],[duur]])=0,"",IF(AND(S$7=$E16,$G16=1),Mijlpaalmarkering,"")),"")</f>
        <v/>
      </c>
      <c r="T16" s="66" t="str">
        <f>IFERROR(IF(LEN(Milestones34[[#This Row],[duur]])=0,"",IF(AND(T$7=$E16,$G16=1),Mijlpaalmarkering,"")),"")</f>
        <v/>
      </c>
      <c r="U16" s="66" t="str">
        <f>IFERROR(IF(LEN(Milestones34[[#This Row],[duur]])=0,"",IF(AND(U$7=$E16,$G16=1),Mijlpaalmarkering,"")),"")</f>
        <v/>
      </c>
      <c r="V16" s="66" t="str">
        <f>IFERROR(IF(LEN(Milestones34[[#This Row],[duur]])=0,"",IF(AND(V$7=$E16,$G16=1),Mijlpaalmarkering,"")),"")</f>
        <v/>
      </c>
      <c r="W16" s="66" t="str">
        <f>IFERROR(IF(LEN(Milestones34[[#This Row],[duur]])=0,"",IF(AND(W$7=$E16,$G16=1),Mijlpaalmarkering,"")),"")</f>
        <v/>
      </c>
      <c r="X16" s="66" t="str">
        <f>IFERROR(IF(LEN(Milestones34[[#This Row],[duur]])=0,"",IF(AND(X$7=$E16,$G16=1),Mijlpaalmarkering,"")),"")</f>
        <v/>
      </c>
      <c r="Y16" s="66" t="str">
        <f>IFERROR(IF(LEN(Milestones34[[#This Row],[duur]])=0,"",IF(AND(Y$7=$E16,$G16=1),Mijlpaalmarkering,"")),"")</f>
        <v/>
      </c>
      <c r="Z16" s="66" t="str">
        <f>IFERROR(IF(LEN(Milestones34[[#This Row],[duur]])=0,"",IF(AND(Z$7=$E16,$G16=1),Mijlpaalmarkering,"")),"")</f>
        <v/>
      </c>
      <c r="AA16" s="66" t="str">
        <f>IFERROR(IF(LEN(Milestones34[[#This Row],[duur]])=0,"",IF(AND(AA$7=$E16,$G16=1),Mijlpaalmarkering,"")),"")</f>
        <v/>
      </c>
      <c r="AB16" s="66" t="str">
        <f>IFERROR(IF(LEN(Milestones34[[#This Row],[duur]])=0,"",IF(AND(AB$7=$E16,$G16=1),Mijlpaalmarkering,"")),"")</f>
        <v/>
      </c>
      <c r="AC16" s="66" t="str">
        <f>IFERROR(IF(LEN(Milestones34[[#This Row],[duur]])=0,"",IF(AND(AC$7=$E16,$G16=1),Mijlpaalmarkering,"")),"")</f>
        <v/>
      </c>
      <c r="AD16" s="66" t="str">
        <f>IFERROR(IF(LEN(Milestones34[[#This Row],[duur]])=0,"",IF(AND(AD$7=$E16,$G16=1),Mijlpaalmarkering,"")),"")</f>
        <v/>
      </c>
      <c r="AE16" s="66" t="str">
        <f>IFERROR(IF(LEN(Milestones34[[#This Row],[duur]])=0,"",IF(AND(AE$7=$E16,$G16=1),Mijlpaalmarkering,"")),"")</f>
        <v/>
      </c>
      <c r="AF16" s="66" t="str">
        <f>IFERROR(IF(LEN(Milestones34[[#This Row],[duur]])=0,"",IF(AND(AF$7=$E16,$G16=1),Mijlpaalmarkering,"")),"")</f>
        <v/>
      </c>
      <c r="AG16" s="66" t="str">
        <f>IFERROR(IF(LEN(Milestones34[[#This Row],[duur]])=0,"",IF(AND(AG$7=$E16,$G16=1),Mijlpaalmarkering,"")),"")</f>
        <v/>
      </c>
      <c r="AH16" s="66" t="str">
        <f>IFERROR(IF(LEN(Milestones34[[#This Row],[duur]])=0,"",IF(AND(AH$7=$E16,$G16=1),Mijlpaalmarkering,"")),"")</f>
        <v/>
      </c>
      <c r="AI16" s="66" t="str">
        <f>IFERROR(IF(LEN(Milestones34[[#This Row],[duur]])=0,"",IF(AND(AI$7=$E16,$G16=1),Mijlpaalmarkering,"")),"")</f>
        <v/>
      </c>
      <c r="AJ16" s="66" t="str">
        <f>IFERROR(IF(LEN(Milestones34[[#This Row],[duur]])=0,"",IF(AND(AJ$7=$E16,$G16=1),Mijlpaalmarkering,"")),"")</f>
        <v/>
      </c>
      <c r="AK16" s="66" t="str">
        <f>IFERROR(IF(LEN(Milestones34[[#This Row],[duur]])=0,"",IF(AND(AK$7=$E16,$G16=1),Mijlpaalmarkering,"")),"")</f>
        <v/>
      </c>
      <c r="AL16" s="66" t="str">
        <f>IFERROR(IF(LEN(Milestones34[[#This Row],[duur]])=0,"",IF(AND(AL$7=$E16,$G16=1),Mijlpaalmarkering,"")),"")</f>
        <v/>
      </c>
      <c r="AM16" s="66" t="str">
        <f>IFERROR(IF(LEN(Milestones34[[#This Row],[duur]])=0,"",IF(AND(AM$7=$E16,$G16=1),Mijlpaalmarkering,"")),"")</f>
        <v/>
      </c>
      <c r="AN16" s="66" t="str">
        <f>IFERROR(IF(LEN(Milestones34[[#This Row],[duur]])=0,"",IF(AND(AN$7=$E16,$G16=1),Mijlpaalmarkering,"")),"")</f>
        <v/>
      </c>
      <c r="AO16" s="66" t="str">
        <f>IFERROR(IF(LEN(Milestones34[[#This Row],[duur]])=0,"",IF(AND(AO$7=$E16,$G16=1),Mijlpaalmarkering,"")),"")</f>
        <v/>
      </c>
      <c r="AP16" s="66" t="str">
        <f>IFERROR(IF(LEN(Milestones34[[#This Row],[duur]])=0,"",IF(AND(AP$7=$E16,$G16=1),Mijlpaalmarkering,"")),"")</f>
        <v/>
      </c>
      <c r="AQ16" s="66" t="str">
        <f>IFERROR(IF(LEN(Milestones34[[#This Row],[duur]])=0,"",IF(AND(AQ$7=$E16,$G16=1),Mijlpaalmarkering,"")),"")</f>
        <v/>
      </c>
      <c r="AR16" s="66" t="str">
        <f>IFERROR(IF(LEN(Milestones34[[#This Row],[duur]])=0,"",IF(AND(AR$7=$E16,$G16=1),Mijlpaalmarkering,"")),"")</f>
        <v/>
      </c>
      <c r="AS16" s="66" t="str">
        <f>IFERROR(IF(LEN(Milestones34[[#This Row],[duur]])=0,"",IF(AND(AS$7=$E16,$G16=1),Mijlpaalmarkering,"")),"")</f>
        <v/>
      </c>
      <c r="AT16" s="66" t="str">
        <f>IFERROR(IF(LEN(Milestones34[[#This Row],[duur]])=0,"",IF(AND(AT$7=$E16,$G16=1),Mijlpaalmarkering,"")),"")</f>
        <v/>
      </c>
      <c r="AU16" s="66" t="str">
        <f>IFERROR(IF(LEN(Milestones34[[#This Row],[duur]])=0,"",IF(AND(AU$7=$E16,$G16=1),Mijlpaalmarkering,"")),"")</f>
        <v/>
      </c>
      <c r="AV16" s="66" t="str">
        <f>IFERROR(IF(LEN(Milestones34[[#This Row],[duur]])=0,"",IF(AND(AV$7=$E16,$G16=1),Mijlpaalmarkering,"")),"")</f>
        <v/>
      </c>
      <c r="AW16" s="66" t="str">
        <f>IFERROR(IF(LEN(Milestones34[[#This Row],[duur]])=0,"",IF(AND(AW$7=$E16,$G16=1),Mijlpaalmarkering,"")),"")</f>
        <v/>
      </c>
      <c r="AX16" s="66" t="str">
        <f>IFERROR(IF(LEN(Milestones34[[#This Row],[duur]])=0,"",IF(AND(AX$7=$E16,$G16=1),Mijlpaalmarkering,"")),"")</f>
        <v/>
      </c>
      <c r="AY16" s="66" t="str">
        <f>IFERROR(IF(LEN(Milestones34[[#This Row],[duur]])=0,"",IF(AND(AY$7=$E16,$G16=1),Mijlpaalmarkering,"")),"")</f>
        <v/>
      </c>
      <c r="AZ16" s="66" t="str">
        <f>IFERROR(IF(LEN(Milestones34[[#This Row],[duur]])=0,"",IF(AND(AZ$7=$E16,$G16=1),Mijlpaalmarkering,"")),"")</f>
        <v/>
      </c>
      <c r="BA16" s="66" t="str">
        <f>IFERROR(IF(LEN(Milestones34[[#This Row],[duur]])=0,"",IF(AND(BA$7=$E16,$G16=1),Mijlpaalmarkering,"")),"")</f>
        <v/>
      </c>
      <c r="BB16" s="66" t="str">
        <f>IFERROR(IF(LEN(Milestones34[[#This Row],[duur]])=0,"",IF(AND(BB$7=$E16,$G16=1),Mijlpaalmarkering,"")),"")</f>
        <v/>
      </c>
      <c r="BC16" s="66" t="str">
        <f>IFERROR(IF(LEN(Milestones34[[#This Row],[duur]])=0,"",IF(AND(BC$7=$E16,$G16=1),Mijlpaalmarkering,"")),"")</f>
        <v/>
      </c>
      <c r="BD16" s="66" t="str">
        <f>IFERROR(IF(LEN(Milestones34[[#This Row],[duur]])=0,"",IF(AND(BD$7=$E16,$G16=1),Mijlpaalmarkering,"")),"")</f>
        <v/>
      </c>
      <c r="BE16" s="66" t="str">
        <f>IFERROR(IF(LEN(Milestones34[[#This Row],[duur]])=0,"",IF(AND(BE$7=$E16,$G16=1),Mijlpaalmarkering,"")),"")</f>
        <v/>
      </c>
      <c r="BF16" s="66" t="str">
        <f>IFERROR(IF(LEN(Milestones34[[#This Row],[duur]])=0,"",IF(AND(BF$7=$E16,$G16=1),Mijlpaalmarkering,"")),"")</f>
        <v/>
      </c>
      <c r="BG16" s="66" t="str">
        <f>IFERROR(IF(LEN(Milestones34[[#This Row],[duur]])=0,"",IF(AND(BG$7=$E16,$G16=1),Mijlpaalmarkering,"")),"")</f>
        <v/>
      </c>
      <c r="BH16" s="66" t="str">
        <f>IFERROR(IF(LEN(Milestones34[[#This Row],[duur]])=0,"",IF(AND(BH$7=$E16,$G16=1),Mijlpaalmarkering,"")),"")</f>
        <v/>
      </c>
      <c r="BI16" s="66" t="str">
        <f>IFERROR(IF(LEN(Milestones34[[#This Row],[duur]])=0,"",IF(AND(BI$7=$E16,$G16=1),Mijlpaalmarkering,"")),"")</f>
        <v/>
      </c>
      <c r="BJ16" s="66" t="str">
        <f>IFERROR(IF(LEN(Milestones34[[#This Row],[duur]])=0,"",IF(AND(BJ$7=$E16,$G16=1),Mijlpaalmarkering,"")),"")</f>
        <v/>
      </c>
      <c r="BK16" s="66" t="str">
        <f>IFERROR(IF(LEN(Milestones34[[#This Row],[duur]])=0,"",IF(AND(BK$7=$E16,$G16=1),Mijlpaalmarkering,"")),"")</f>
        <v/>
      </c>
      <c r="BL16" s="66" t="str">
        <f>IFERROR(IF(LEN(Milestones34[[#This Row],[duur]])=0,"",IF(AND(BL$7=$E16,$G16=1),Mijlpaalmarkering,"")),"")</f>
        <v/>
      </c>
    </row>
    <row r="17" spans="1:64" s="33" customFormat="1" ht="15" outlineLevel="1" x14ac:dyDescent="0.25">
      <c r="A17" s="30"/>
      <c r="B17" s="68"/>
      <c r="C17" s="66"/>
      <c r="D17" s="67"/>
      <c r="E17" s="79"/>
      <c r="F17" s="79">
        <f>Milestones34[[#This Row],[Start]]</f>
        <v>0</v>
      </c>
      <c r="G17" s="93" t="str">
        <f>IF(AND(Milestones34[[#This Row],[Start]]&gt;0,Milestones34[[#This Row],[einde]]&gt;0),IF(Milestones34[[#This Row],[einde]]-Milestones34[[#This Row],[Start]]=0,1,Milestones34[[#This Row],[einde]]-Milestones34[[#This Row],[Start]]),"")</f>
        <v/>
      </c>
      <c r="H17" s="100"/>
      <c r="I17" s="96" t="str">
        <f>IFERROR(IF(LEN(Milestones34[[#This Row],[duur]])=0,"",IF(AND(I$7=$E17,$G17=1),Mijlpaalmarkering,"")),"")</f>
        <v/>
      </c>
      <c r="J17" s="66" t="str">
        <f>IFERROR(IF(LEN(Milestones34[[#This Row],[duur]])=0,"",IF(AND(J$7=$E17,$G17=1),Mijlpaalmarkering,"")),"")</f>
        <v/>
      </c>
      <c r="K17" s="66" t="str">
        <f>IFERROR(IF(LEN(Milestones34[[#This Row],[duur]])=0,"",IF(AND(K$7=$E17,$G17=1),Mijlpaalmarkering,"")),"")</f>
        <v/>
      </c>
      <c r="L17" s="66" t="str">
        <f>IFERROR(IF(LEN(Milestones34[[#This Row],[duur]])=0,"",IF(AND(L$7=$E17,$G17=1),Mijlpaalmarkering,"")),"")</f>
        <v/>
      </c>
      <c r="M17" s="66" t="str">
        <f>IFERROR(IF(LEN(Milestones34[[#This Row],[duur]])=0,"",IF(AND(M$7=$E17,$G17=1),Mijlpaalmarkering,"")),"")</f>
        <v/>
      </c>
      <c r="N17" s="66" t="str">
        <f>IFERROR(IF(LEN(Milestones34[[#This Row],[duur]])=0,"",IF(AND(N$7=$E17,$G17=1),Mijlpaalmarkering,"")),"")</f>
        <v/>
      </c>
      <c r="O17" s="66" t="str">
        <f>IFERROR(IF(LEN(Milestones34[[#This Row],[duur]])=0,"",IF(AND(O$7=$E17,$G17=1),Mijlpaalmarkering,"")),"")</f>
        <v/>
      </c>
      <c r="P17" s="66" t="str">
        <f>IFERROR(IF(LEN(Milestones34[[#This Row],[duur]])=0,"",IF(AND(P$7=$E17,$G17=1),Mijlpaalmarkering,"")),"")</f>
        <v/>
      </c>
      <c r="Q17" s="66" t="str">
        <f>IFERROR(IF(LEN(Milestones34[[#This Row],[duur]])=0,"",IF(AND(Q$7=$E17,$G17=1),Mijlpaalmarkering,"")),"")</f>
        <v/>
      </c>
      <c r="R17" s="66" t="str">
        <f>IFERROR(IF(LEN(Milestones34[[#This Row],[duur]])=0,"",IF(AND(R$7=$E17,$G17=1),Mijlpaalmarkering,"")),"")</f>
        <v/>
      </c>
      <c r="S17" s="66" t="str">
        <f>IFERROR(IF(LEN(Milestones34[[#This Row],[duur]])=0,"",IF(AND(S$7=$E17,$G17=1),Mijlpaalmarkering,"")),"")</f>
        <v/>
      </c>
      <c r="T17" s="66" t="str">
        <f>IFERROR(IF(LEN(Milestones34[[#This Row],[duur]])=0,"",IF(AND(T$7=$E17,$G17=1),Mijlpaalmarkering,"")),"")</f>
        <v/>
      </c>
      <c r="U17" s="66" t="str">
        <f>IFERROR(IF(LEN(Milestones34[[#This Row],[duur]])=0,"",IF(AND(U$7=$E17,$G17=1),Mijlpaalmarkering,"")),"")</f>
        <v/>
      </c>
      <c r="V17" s="66" t="str">
        <f>IFERROR(IF(LEN(Milestones34[[#This Row],[duur]])=0,"",IF(AND(V$7=$E17,$G17=1),Mijlpaalmarkering,"")),"")</f>
        <v/>
      </c>
      <c r="W17" s="66" t="str">
        <f>IFERROR(IF(LEN(Milestones34[[#This Row],[duur]])=0,"",IF(AND(W$7=$E17,$G17=1),Mijlpaalmarkering,"")),"")</f>
        <v/>
      </c>
      <c r="X17" s="66" t="str">
        <f>IFERROR(IF(LEN(Milestones34[[#This Row],[duur]])=0,"",IF(AND(X$7=$E17,$G17=1),Mijlpaalmarkering,"")),"")</f>
        <v/>
      </c>
      <c r="Y17" s="66" t="str">
        <f>IFERROR(IF(LEN(Milestones34[[#This Row],[duur]])=0,"",IF(AND(Y$7=$E17,$G17=1),Mijlpaalmarkering,"")),"")</f>
        <v/>
      </c>
      <c r="Z17" s="66" t="str">
        <f>IFERROR(IF(LEN(Milestones34[[#This Row],[duur]])=0,"",IF(AND(Z$7=$E17,$G17=1),Mijlpaalmarkering,"")),"")</f>
        <v/>
      </c>
      <c r="AA17" s="66" t="str">
        <f>IFERROR(IF(LEN(Milestones34[[#This Row],[duur]])=0,"",IF(AND(AA$7=$E17,$G17=1),Mijlpaalmarkering,"")),"")</f>
        <v/>
      </c>
      <c r="AB17" s="66" t="str">
        <f>IFERROR(IF(LEN(Milestones34[[#This Row],[duur]])=0,"",IF(AND(AB$7=$E17,$G17=1),Mijlpaalmarkering,"")),"")</f>
        <v/>
      </c>
      <c r="AC17" s="66" t="str">
        <f>IFERROR(IF(LEN(Milestones34[[#This Row],[duur]])=0,"",IF(AND(AC$7=$E17,$G17=1),Mijlpaalmarkering,"")),"")</f>
        <v/>
      </c>
      <c r="AD17" s="66" t="str">
        <f>IFERROR(IF(LEN(Milestones34[[#This Row],[duur]])=0,"",IF(AND(AD$7=$E17,$G17=1),Mijlpaalmarkering,"")),"")</f>
        <v/>
      </c>
      <c r="AE17" s="66" t="str">
        <f>IFERROR(IF(LEN(Milestones34[[#This Row],[duur]])=0,"",IF(AND(AE$7=$E17,$G17=1),Mijlpaalmarkering,"")),"")</f>
        <v/>
      </c>
      <c r="AF17" s="66" t="str">
        <f>IFERROR(IF(LEN(Milestones34[[#This Row],[duur]])=0,"",IF(AND(AF$7=$E17,$G17=1),Mijlpaalmarkering,"")),"")</f>
        <v/>
      </c>
      <c r="AG17" s="66" t="str">
        <f>IFERROR(IF(LEN(Milestones34[[#This Row],[duur]])=0,"",IF(AND(AG$7=$E17,$G17=1),Mijlpaalmarkering,"")),"")</f>
        <v/>
      </c>
      <c r="AH17" s="66" t="str">
        <f>IFERROR(IF(LEN(Milestones34[[#This Row],[duur]])=0,"",IF(AND(AH$7=$E17,$G17=1),Mijlpaalmarkering,"")),"")</f>
        <v/>
      </c>
      <c r="AI17" s="66" t="str">
        <f>IFERROR(IF(LEN(Milestones34[[#This Row],[duur]])=0,"",IF(AND(AI$7=$E17,$G17=1),Mijlpaalmarkering,"")),"")</f>
        <v/>
      </c>
      <c r="AJ17" s="66" t="str">
        <f>IFERROR(IF(LEN(Milestones34[[#This Row],[duur]])=0,"",IF(AND(AJ$7=$E17,$G17=1),Mijlpaalmarkering,"")),"")</f>
        <v/>
      </c>
      <c r="AK17" s="66" t="str">
        <f>IFERROR(IF(LEN(Milestones34[[#This Row],[duur]])=0,"",IF(AND(AK$7=$E17,$G17=1),Mijlpaalmarkering,"")),"")</f>
        <v/>
      </c>
      <c r="AL17" s="66" t="str">
        <f>IFERROR(IF(LEN(Milestones34[[#This Row],[duur]])=0,"",IF(AND(AL$7=$E17,$G17=1),Mijlpaalmarkering,"")),"")</f>
        <v/>
      </c>
      <c r="AM17" s="66" t="str">
        <f>IFERROR(IF(LEN(Milestones34[[#This Row],[duur]])=0,"",IF(AND(AM$7=$E17,$G17=1),Mijlpaalmarkering,"")),"")</f>
        <v/>
      </c>
      <c r="AN17" s="66" t="str">
        <f>IFERROR(IF(LEN(Milestones34[[#This Row],[duur]])=0,"",IF(AND(AN$7=$E17,$G17=1),Mijlpaalmarkering,"")),"")</f>
        <v/>
      </c>
      <c r="AO17" s="66" t="str">
        <f>IFERROR(IF(LEN(Milestones34[[#This Row],[duur]])=0,"",IF(AND(AO$7=$E17,$G17=1),Mijlpaalmarkering,"")),"")</f>
        <v/>
      </c>
      <c r="AP17" s="66" t="str">
        <f>IFERROR(IF(LEN(Milestones34[[#This Row],[duur]])=0,"",IF(AND(AP$7=$E17,$G17=1),Mijlpaalmarkering,"")),"")</f>
        <v/>
      </c>
      <c r="AQ17" s="66" t="str">
        <f>IFERROR(IF(LEN(Milestones34[[#This Row],[duur]])=0,"",IF(AND(AQ$7=$E17,$G17=1),Mijlpaalmarkering,"")),"")</f>
        <v/>
      </c>
      <c r="AR17" s="66" t="str">
        <f>IFERROR(IF(LEN(Milestones34[[#This Row],[duur]])=0,"",IF(AND(AR$7=$E17,$G17=1),Mijlpaalmarkering,"")),"")</f>
        <v/>
      </c>
      <c r="AS17" s="66" t="str">
        <f>IFERROR(IF(LEN(Milestones34[[#This Row],[duur]])=0,"",IF(AND(AS$7=$E17,$G17=1),Mijlpaalmarkering,"")),"")</f>
        <v/>
      </c>
      <c r="AT17" s="66" t="str">
        <f>IFERROR(IF(LEN(Milestones34[[#This Row],[duur]])=0,"",IF(AND(AT$7=$E17,$G17=1),Mijlpaalmarkering,"")),"")</f>
        <v/>
      </c>
      <c r="AU17" s="66" t="str">
        <f>IFERROR(IF(LEN(Milestones34[[#This Row],[duur]])=0,"",IF(AND(AU$7=$E17,$G17=1),Mijlpaalmarkering,"")),"")</f>
        <v/>
      </c>
      <c r="AV17" s="66" t="str">
        <f>IFERROR(IF(LEN(Milestones34[[#This Row],[duur]])=0,"",IF(AND(AV$7=$E17,$G17=1),Mijlpaalmarkering,"")),"")</f>
        <v/>
      </c>
      <c r="AW17" s="66" t="str">
        <f>IFERROR(IF(LEN(Milestones34[[#This Row],[duur]])=0,"",IF(AND(AW$7=$E17,$G17=1),Mijlpaalmarkering,"")),"")</f>
        <v/>
      </c>
      <c r="AX17" s="66" t="str">
        <f>IFERROR(IF(LEN(Milestones34[[#This Row],[duur]])=0,"",IF(AND(AX$7=$E17,$G17=1),Mijlpaalmarkering,"")),"")</f>
        <v/>
      </c>
      <c r="AY17" s="66" t="str">
        <f>IFERROR(IF(LEN(Milestones34[[#This Row],[duur]])=0,"",IF(AND(AY$7=$E17,$G17=1),Mijlpaalmarkering,"")),"")</f>
        <v/>
      </c>
      <c r="AZ17" s="66" t="str">
        <f>IFERROR(IF(LEN(Milestones34[[#This Row],[duur]])=0,"",IF(AND(AZ$7=$E17,$G17=1),Mijlpaalmarkering,"")),"")</f>
        <v/>
      </c>
      <c r="BA17" s="66" t="str">
        <f>IFERROR(IF(LEN(Milestones34[[#This Row],[duur]])=0,"",IF(AND(BA$7=$E17,$G17=1),Mijlpaalmarkering,"")),"")</f>
        <v/>
      </c>
      <c r="BB17" s="66" t="str">
        <f>IFERROR(IF(LEN(Milestones34[[#This Row],[duur]])=0,"",IF(AND(BB$7=$E17,$G17=1),Mijlpaalmarkering,"")),"")</f>
        <v/>
      </c>
      <c r="BC17" s="66" t="str">
        <f>IFERROR(IF(LEN(Milestones34[[#This Row],[duur]])=0,"",IF(AND(BC$7=$E17,$G17=1),Mijlpaalmarkering,"")),"")</f>
        <v/>
      </c>
      <c r="BD17" s="66" t="str">
        <f>IFERROR(IF(LEN(Milestones34[[#This Row],[duur]])=0,"",IF(AND(BD$7=$E17,$G17=1),Mijlpaalmarkering,"")),"")</f>
        <v/>
      </c>
      <c r="BE17" s="66" t="str">
        <f>IFERROR(IF(LEN(Milestones34[[#This Row],[duur]])=0,"",IF(AND(BE$7=$E17,$G17=1),Mijlpaalmarkering,"")),"")</f>
        <v/>
      </c>
      <c r="BF17" s="66" t="str">
        <f>IFERROR(IF(LEN(Milestones34[[#This Row],[duur]])=0,"",IF(AND(BF$7=$E17,$G17=1),Mijlpaalmarkering,"")),"")</f>
        <v/>
      </c>
      <c r="BG17" s="66" t="str">
        <f>IFERROR(IF(LEN(Milestones34[[#This Row],[duur]])=0,"",IF(AND(BG$7=$E17,$G17=1),Mijlpaalmarkering,"")),"")</f>
        <v/>
      </c>
      <c r="BH17" s="66" t="str">
        <f>IFERROR(IF(LEN(Milestones34[[#This Row],[duur]])=0,"",IF(AND(BH$7=$E17,$G17=1),Mijlpaalmarkering,"")),"")</f>
        <v/>
      </c>
      <c r="BI17" s="66" t="str">
        <f>IFERROR(IF(LEN(Milestones34[[#This Row],[duur]])=0,"",IF(AND(BI$7=$E17,$G17=1),Mijlpaalmarkering,"")),"")</f>
        <v/>
      </c>
      <c r="BJ17" s="66" t="str">
        <f>IFERROR(IF(LEN(Milestones34[[#This Row],[duur]])=0,"",IF(AND(BJ$7=$E17,$G17=1),Mijlpaalmarkering,"")),"")</f>
        <v/>
      </c>
      <c r="BK17" s="66" t="str">
        <f>IFERROR(IF(LEN(Milestones34[[#This Row],[duur]])=0,"",IF(AND(BK$7=$E17,$G17=1),Mijlpaalmarkering,"")),"")</f>
        <v/>
      </c>
      <c r="BL17" s="66" t="str">
        <f>IFERROR(IF(LEN(Milestones34[[#This Row],[duur]])=0,"",IF(AND(BL$7=$E17,$G17=1),Mijlpaalmarkering,"")),"")</f>
        <v/>
      </c>
    </row>
    <row r="18" spans="1:64" s="33" customFormat="1" ht="15" outlineLevel="1" x14ac:dyDescent="0.25">
      <c r="A18" s="24"/>
      <c r="B18" s="68"/>
      <c r="C18" s="66"/>
      <c r="D18" s="67"/>
      <c r="E18" s="79"/>
      <c r="F18" s="79">
        <f>Milestones34[[#This Row],[Start]]</f>
        <v>0</v>
      </c>
      <c r="G18" s="93" t="str">
        <f>IF(AND(Milestones34[[#This Row],[Start]]&gt;0,Milestones34[[#This Row],[einde]]&gt;0),IF(Milestones34[[#This Row],[einde]]-Milestones34[[#This Row],[Start]]=0,1,Milestones34[[#This Row],[einde]]-Milestones34[[#This Row],[Start]]),"")</f>
        <v/>
      </c>
      <c r="H18" s="100"/>
      <c r="I18" s="96" t="str">
        <f>IFERROR(IF(LEN(Milestones34[[#This Row],[duur]])=0,"",IF(AND(I$7=$E18,$G18=1),Mijlpaalmarkering,"")),"")</f>
        <v/>
      </c>
      <c r="J18" s="66" t="str">
        <f>IFERROR(IF(LEN(Milestones34[[#This Row],[duur]])=0,"",IF(AND(J$7=$E18,$G18=1),Mijlpaalmarkering,"")),"")</f>
        <v/>
      </c>
      <c r="K18" s="66" t="str">
        <f>IFERROR(IF(LEN(Milestones34[[#This Row],[duur]])=0,"",IF(AND(K$7=$E18,$G18=1),Mijlpaalmarkering,"")),"")</f>
        <v/>
      </c>
      <c r="L18" s="66" t="str">
        <f>IFERROR(IF(LEN(Milestones34[[#This Row],[duur]])=0,"",IF(AND(L$7=$E18,$G18=1),Mijlpaalmarkering,"")),"")</f>
        <v/>
      </c>
      <c r="M18" s="66" t="str">
        <f>IFERROR(IF(LEN(Milestones34[[#This Row],[duur]])=0,"",IF(AND(M$7=$E18,$G18=1),Mijlpaalmarkering,"")),"")</f>
        <v/>
      </c>
      <c r="N18" s="66" t="str">
        <f>IFERROR(IF(LEN(Milestones34[[#This Row],[duur]])=0,"",IF(AND(N$7=$E18,$G18=1),Mijlpaalmarkering,"")),"")</f>
        <v/>
      </c>
      <c r="O18" s="66" t="str">
        <f>IFERROR(IF(LEN(Milestones34[[#This Row],[duur]])=0,"",IF(AND(O$7=$E18,$G18=1),Mijlpaalmarkering,"")),"")</f>
        <v/>
      </c>
      <c r="P18" s="66" t="str">
        <f>IFERROR(IF(LEN(Milestones34[[#This Row],[duur]])=0,"",IF(AND(P$7=$E18,$G18=1),Mijlpaalmarkering,"")),"")</f>
        <v/>
      </c>
      <c r="Q18" s="66" t="str">
        <f>IFERROR(IF(LEN(Milestones34[[#This Row],[duur]])=0,"",IF(AND(Q$7=$E18,$G18=1),Mijlpaalmarkering,"")),"")</f>
        <v/>
      </c>
      <c r="R18" s="66" t="str">
        <f>IFERROR(IF(LEN(Milestones34[[#This Row],[duur]])=0,"",IF(AND(R$7=$E18,$G18=1),Mijlpaalmarkering,"")),"")</f>
        <v/>
      </c>
      <c r="S18" s="66" t="str">
        <f>IFERROR(IF(LEN(Milestones34[[#This Row],[duur]])=0,"",IF(AND(S$7=$E18,$G18=1),Mijlpaalmarkering,"")),"")</f>
        <v/>
      </c>
      <c r="T18" s="66" t="str">
        <f>IFERROR(IF(LEN(Milestones34[[#This Row],[duur]])=0,"",IF(AND(T$7=$E18,$G18=1),Mijlpaalmarkering,"")),"")</f>
        <v/>
      </c>
      <c r="U18" s="66" t="str">
        <f>IFERROR(IF(LEN(Milestones34[[#This Row],[duur]])=0,"",IF(AND(U$7=$E18,$G18=1),Mijlpaalmarkering,"")),"")</f>
        <v/>
      </c>
      <c r="V18" s="66" t="str">
        <f>IFERROR(IF(LEN(Milestones34[[#This Row],[duur]])=0,"",IF(AND(V$7=$E18,$G18=1),Mijlpaalmarkering,"")),"")</f>
        <v/>
      </c>
      <c r="W18" s="66" t="str">
        <f>IFERROR(IF(LEN(Milestones34[[#This Row],[duur]])=0,"",IF(AND(W$7=$E18,$G18=1),Mijlpaalmarkering,"")),"")</f>
        <v/>
      </c>
      <c r="X18" s="66" t="str">
        <f>IFERROR(IF(LEN(Milestones34[[#This Row],[duur]])=0,"",IF(AND(X$7=$E18,$G18=1),Mijlpaalmarkering,"")),"")</f>
        <v/>
      </c>
      <c r="Y18" s="66" t="str">
        <f>IFERROR(IF(LEN(Milestones34[[#This Row],[duur]])=0,"",IF(AND(Y$7=$E18,$G18=1),Mijlpaalmarkering,"")),"")</f>
        <v/>
      </c>
      <c r="Z18" s="66" t="str">
        <f>IFERROR(IF(LEN(Milestones34[[#This Row],[duur]])=0,"",IF(AND(Z$7=$E18,$G18=1),Mijlpaalmarkering,"")),"")</f>
        <v/>
      </c>
      <c r="AA18" s="66" t="str">
        <f>IFERROR(IF(LEN(Milestones34[[#This Row],[duur]])=0,"",IF(AND(AA$7=$E18,$G18=1),Mijlpaalmarkering,"")),"")</f>
        <v/>
      </c>
      <c r="AB18" s="66" t="str">
        <f>IFERROR(IF(LEN(Milestones34[[#This Row],[duur]])=0,"",IF(AND(AB$7=$E18,$G18=1),Mijlpaalmarkering,"")),"")</f>
        <v/>
      </c>
      <c r="AC18" s="66" t="str">
        <f>IFERROR(IF(LEN(Milestones34[[#This Row],[duur]])=0,"",IF(AND(AC$7=$E18,$G18=1),Mijlpaalmarkering,"")),"")</f>
        <v/>
      </c>
      <c r="AD18" s="66" t="str">
        <f>IFERROR(IF(LEN(Milestones34[[#This Row],[duur]])=0,"",IF(AND(AD$7=$E18,$G18=1),Mijlpaalmarkering,"")),"")</f>
        <v/>
      </c>
      <c r="AE18" s="66" t="str">
        <f>IFERROR(IF(LEN(Milestones34[[#This Row],[duur]])=0,"",IF(AND(AE$7=$E18,$G18=1),Mijlpaalmarkering,"")),"")</f>
        <v/>
      </c>
      <c r="AF18" s="66" t="str">
        <f>IFERROR(IF(LEN(Milestones34[[#This Row],[duur]])=0,"",IF(AND(AF$7=$E18,$G18=1),Mijlpaalmarkering,"")),"")</f>
        <v/>
      </c>
      <c r="AG18" s="66" t="str">
        <f>IFERROR(IF(LEN(Milestones34[[#This Row],[duur]])=0,"",IF(AND(AG$7=$E18,$G18=1),Mijlpaalmarkering,"")),"")</f>
        <v/>
      </c>
      <c r="AH18" s="66" t="str">
        <f>IFERROR(IF(LEN(Milestones34[[#This Row],[duur]])=0,"",IF(AND(AH$7=$E18,$G18=1),Mijlpaalmarkering,"")),"")</f>
        <v/>
      </c>
      <c r="AI18" s="66" t="str">
        <f>IFERROR(IF(LEN(Milestones34[[#This Row],[duur]])=0,"",IF(AND(AI$7=$E18,$G18=1),Mijlpaalmarkering,"")),"")</f>
        <v/>
      </c>
      <c r="AJ18" s="66" t="str">
        <f>IFERROR(IF(LEN(Milestones34[[#This Row],[duur]])=0,"",IF(AND(AJ$7=$E18,$G18=1),Mijlpaalmarkering,"")),"")</f>
        <v/>
      </c>
      <c r="AK18" s="66" t="str">
        <f>IFERROR(IF(LEN(Milestones34[[#This Row],[duur]])=0,"",IF(AND(AK$7=$E18,$G18=1),Mijlpaalmarkering,"")),"")</f>
        <v/>
      </c>
      <c r="AL18" s="66" t="str">
        <f>IFERROR(IF(LEN(Milestones34[[#This Row],[duur]])=0,"",IF(AND(AL$7=$E18,$G18=1),Mijlpaalmarkering,"")),"")</f>
        <v/>
      </c>
      <c r="AM18" s="66" t="str">
        <f>IFERROR(IF(LEN(Milestones34[[#This Row],[duur]])=0,"",IF(AND(AM$7=$E18,$G18=1),Mijlpaalmarkering,"")),"")</f>
        <v/>
      </c>
      <c r="AN18" s="66" t="str">
        <f>IFERROR(IF(LEN(Milestones34[[#This Row],[duur]])=0,"",IF(AND(AN$7=$E18,$G18=1),Mijlpaalmarkering,"")),"")</f>
        <v/>
      </c>
      <c r="AO18" s="66" t="str">
        <f>IFERROR(IF(LEN(Milestones34[[#This Row],[duur]])=0,"",IF(AND(AO$7=$E18,$G18=1),Mijlpaalmarkering,"")),"")</f>
        <v/>
      </c>
      <c r="AP18" s="66" t="str">
        <f>IFERROR(IF(LEN(Milestones34[[#This Row],[duur]])=0,"",IF(AND(AP$7=$E18,$G18=1),Mijlpaalmarkering,"")),"")</f>
        <v/>
      </c>
      <c r="AQ18" s="66" t="str">
        <f>IFERROR(IF(LEN(Milestones34[[#This Row],[duur]])=0,"",IF(AND(AQ$7=$E18,$G18=1),Mijlpaalmarkering,"")),"")</f>
        <v/>
      </c>
      <c r="AR18" s="66" t="str">
        <f>IFERROR(IF(LEN(Milestones34[[#This Row],[duur]])=0,"",IF(AND(AR$7=$E18,$G18=1),Mijlpaalmarkering,"")),"")</f>
        <v/>
      </c>
      <c r="AS18" s="66" t="str">
        <f>IFERROR(IF(LEN(Milestones34[[#This Row],[duur]])=0,"",IF(AND(AS$7=$E18,$G18=1),Mijlpaalmarkering,"")),"")</f>
        <v/>
      </c>
      <c r="AT18" s="66" t="str">
        <f>IFERROR(IF(LEN(Milestones34[[#This Row],[duur]])=0,"",IF(AND(AT$7=$E18,$G18=1),Mijlpaalmarkering,"")),"")</f>
        <v/>
      </c>
      <c r="AU18" s="66" t="str">
        <f>IFERROR(IF(LEN(Milestones34[[#This Row],[duur]])=0,"",IF(AND(AU$7=$E18,$G18=1),Mijlpaalmarkering,"")),"")</f>
        <v/>
      </c>
      <c r="AV18" s="66" t="str">
        <f>IFERROR(IF(LEN(Milestones34[[#This Row],[duur]])=0,"",IF(AND(AV$7=$E18,$G18=1),Mijlpaalmarkering,"")),"")</f>
        <v/>
      </c>
      <c r="AW18" s="66" t="str">
        <f>IFERROR(IF(LEN(Milestones34[[#This Row],[duur]])=0,"",IF(AND(AW$7=$E18,$G18=1),Mijlpaalmarkering,"")),"")</f>
        <v/>
      </c>
      <c r="AX18" s="66" t="str">
        <f>IFERROR(IF(LEN(Milestones34[[#This Row],[duur]])=0,"",IF(AND(AX$7=$E18,$G18=1),Mijlpaalmarkering,"")),"")</f>
        <v/>
      </c>
      <c r="AY18" s="66" t="str">
        <f>IFERROR(IF(LEN(Milestones34[[#This Row],[duur]])=0,"",IF(AND(AY$7=$E18,$G18=1),Mijlpaalmarkering,"")),"")</f>
        <v/>
      </c>
      <c r="AZ18" s="66" t="str">
        <f>IFERROR(IF(LEN(Milestones34[[#This Row],[duur]])=0,"",IF(AND(AZ$7=$E18,$G18=1),Mijlpaalmarkering,"")),"")</f>
        <v/>
      </c>
      <c r="BA18" s="66" t="str">
        <f>IFERROR(IF(LEN(Milestones34[[#This Row],[duur]])=0,"",IF(AND(BA$7=$E18,$G18=1),Mijlpaalmarkering,"")),"")</f>
        <v/>
      </c>
      <c r="BB18" s="66" t="str">
        <f>IFERROR(IF(LEN(Milestones34[[#This Row],[duur]])=0,"",IF(AND(BB$7=$E18,$G18=1),Mijlpaalmarkering,"")),"")</f>
        <v/>
      </c>
      <c r="BC18" s="66" t="str">
        <f>IFERROR(IF(LEN(Milestones34[[#This Row],[duur]])=0,"",IF(AND(BC$7=$E18,$G18=1),Mijlpaalmarkering,"")),"")</f>
        <v/>
      </c>
      <c r="BD18" s="66" t="str">
        <f>IFERROR(IF(LEN(Milestones34[[#This Row],[duur]])=0,"",IF(AND(BD$7=$E18,$G18=1),Mijlpaalmarkering,"")),"")</f>
        <v/>
      </c>
      <c r="BE18" s="66" t="str">
        <f>IFERROR(IF(LEN(Milestones34[[#This Row],[duur]])=0,"",IF(AND(BE$7=$E18,$G18=1),Mijlpaalmarkering,"")),"")</f>
        <v/>
      </c>
      <c r="BF18" s="66" t="str">
        <f>IFERROR(IF(LEN(Milestones34[[#This Row],[duur]])=0,"",IF(AND(BF$7=$E18,$G18=1),Mijlpaalmarkering,"")),"")</f>
        <v/>
      </c>
      <c r="BG18" s="66" t="str">
        <f>IFERROR(IF(LEN(Milestones34[[#This Row],[duur]])=0,"",IF(AND(BG$7=$E18,$G18=1),Mijlpaalmarkering,"")),"")</f>
        <v/>
      </c>
      <c r="BH18" s="66" t="str">
        <f>IFERROR(IF(LEN(Milestones34[[#This Row],[duur]])=0,"",IF(AND(BH$7=$E18,$G18=1),Mijlpaalmarkering,"")),"")</f>
        <v/>
      </c>
      <c r="BI18" s="66" t="str">
        <f>IFERROR(IF(LEN(Milestones34[[#This Row],[duur]])=0,"",IF(AND(BI$7=$E18,$G18=1),Mijlpaalmarkering,"")),"")</f>
        <v/>
      </c>
      <c r="BJ18" s="66" t="str">
        <f>IFERROR(IF(LEN(Milestones34[[#This Row],[duur]])=0,"",IF(AND(BJ$7=$E18,$G18=1),Mijlpaalmarkering,"")),"")</f>
        <v/>
      </c>
      <c r="BK18" s="66" t="str">
        <f>IFERROR(IF(LEN(Milestones34[[#This Row],[duur]])=0,"",IF(AND(BK$7=$E18,$G18=1),Mijlpaalmarkering,"")),"")</f>
        <v/>
      </c>
      <c r="BL18" s="66" t="str">
        <f>IFERROR(IF(LEN(Milestones34[[#This Row],[duur]])=0,"",IF(AND(BL$7=$E18,$G18=1),Mijlpaalmarkering,"")),"")</f>
        <v/>
      </c>
    </row>
    <row r="19" spans="1:64" s="33" customFormat="1" ht="15" outlineLevel="1" x14ac:dyDescent="0.25">
      <c r="A19" s="24"/>
      <c r="B19" s="68"/>
      <c r="C19" s="66"/>
      <c r="D19" s="67"/>
      <c r="E19" s="79"/>
      <c r="F19" s="79">
        <f>Milestones34[[#This Row],[Start]]</f>
        <v>0</v>
      </c>
      <c r="G19" s="93" t="str">
        <f>IF(AND(Milestones34[[#This Row],[Start]]&gt;0,Milestones34[[#This Row],[einde]]&gt;0),IF(Milestones34[[#This Row],[einde]]-Milestones34[[#This Row],[Start]]=0,1,Milestones34[[#This Row],[einde]]-Milestones34[[#This Row],[Start]]),"")</f>
        <v/>
      </c>
      <c r="H19" s="100"/>
      <c r="I19" s="96" t="str">
        <f>IFERROR(IF(LEN(Milestones34[[#This Row],[duur]])=0,"",IF(AND(I$7=$E19,$G19=1),Mijlpaalmarkering,"")),"")</f>
        <v/>
      </c>
      <c r="J19" s="66" t="str">
        <f>IFERROR(IF(LEN(Milestones34[[#This Row],[duur]])=0,"",IF(AND(J$7=$E19,$G19=1),Mijlpaalmarkering,"")),"")</f>
        <v/>
      </c>
      <c r="K19" s="66" t="str">
        <f>IFERROR(IF(LEN(Milestones34[[#This Row],[duur]])=0,"",IF(AND(K$7=$E19,$G19=1),Mijlpaalmarkering,"")),"")</f>
        <v/>
      </c>
      <c r="L19" s="66" t="str">
        <f>IFERROR(IF(LEN(Milestones34[[#This Row],[duur]])=0,"",IF(AND(L$7=$E19,$G19=1),Mijlpaalmarkering,"")),"")</f>
        <v/>
      </c>
      <c r="M19" s="66" t="str">
        <f>IFERROR(IF(LEN(Milestones34[[#This Row],[duur]])=0,"",IF(AND(M$7=$E19,$G19=1),Mijlpaalmarkering,"")),"")</f>
        <v/>
      </c>
      <c r="N19" s="66" t="str">
        <f>IFERROR(IF(LEN(Milestones34[[#This Row],[duur]])=0,"",IF(AND(N$7=$E19,$G19=1),Mijlpaalmarkering,"")),"")</f>
        <v/>
      </c>
      <c r="O19" s="66" t="str">
        <f>IFERROR(IF(LEN(Milestones34[[#This Row],[duur]])=0,"",IF(AND(O$7=$E19,$G19=1),Mijlpaalmarkering,"")),"")</f>
        <v/>
      </c>
      <c r="P19" s="66" t="str">
        <f>IFERROR(IF(LEN(Milestones34[[#This Row],[duur]])=0,"",IF(AND(P$7=$E19,$G19=1),Mijlpaalmarkering,"")),"")</f>
        <v/>
      </c>
      <c r="Q19" s="66" t="str">
        <f>IFERROR(IF(LEN(Milestones34[[#This Row],[duur]])=0,"",IF(AND(Q$7=$E19,$G19=1),Mijlpaalmarkering,"")),"")</f>
        <v/>
      </c>
      <c r="R19" s="66" t="str">
        <f>IFERROR(IF(LEN(Milestones34[[#This Row],[duur]])=0,"",IF(AND(R$7=$E19,$G19=1),Mijlpaalmarkering,"")),"")</f>
        <v/>
      </c>
      <c r="S19" s="66" t="str">
        <f>IFERROR(IF(LEN(Milestones34[[#This Row],[duur]])=0,"",IF(AND(S$7=$E19,$G19=1),Mijlpaalmarkering,"")),"")</f>
        <v/>
      </c>
      <c r="T19" s="66" t="str">
        <f>IFERROR(IF(LEN(Milestones34[[#This Row],[duur]])=0,"",IF(AND(T$7=$E19,$G19=1),Mijlpaalmarkering,"")),"")</f>
        <v/>
      </c>
      <c r="U19" s="66" t="str">
        <f>IFERROR(IF(LEN(Milestones34[[#This Row],[duur]])=0,"",IF(AND(U$7=$E19,$G19=1),Mijlpaalmarkering,"")),"")</f>
        <v/>
      </c>
      <c r="V19" s="66" t="str">
        <f>IFERROR(IF(LEN(Milestones34[[#This Row],[duur]])=0,"",IF(AND(V$7=$E19,$G19=1),Mijlpaalmarkering,"")),"")</f>
        <v/>
      </c>
      <c r="W19" s="66" t="str">
        <f>IFERROR(IF(LEN(Milestones34[[#This Row],[duur]])=0,"",IF(AND(W$7=$E19,$G19=1),Mijlpaalmarkering,"")),"")</f>
        <v/>
      </c>
      <c r="X19" s="66" t="str">
        <f>IFERROR(IF(LEN(Milestones34[[#This Row],[duur]])=0,"",IF(AND(X$7=$E19,$G19=1),Mijlpaalmarkering,"")),"")</f>
        <v/>
      </c>
      <c r="Y19" s="66" t="str">
        <f>IFERROR(IF(LEN(Milestones34[[#This Row],[duur]])=0,"",IF(AND(Y$7=$E19,$G19=1),Mijlpaalmarkering,"")),"")</f>
        <v/>
      </c>
      <c r="Z19" s="66" t="str">
        <f>IFERROR(IF(LEN(Milestones34[[#This Row],[duur]])=0,"",IF(AND(Z$7=$E19,$G19=1),Mijlpaalmarkering,"")),"")</f>
        <v/>
      </c>
      <c r="AA19" s="66" t="str">
        <f>IFERROR(IF(LEN(Milestones34[[#This Row],[duur]])=0,"",IF(AND(AA$7=$E19,$G19=1),Mijlpaalmarkering,"")),"")</f>
        <v/>
      </c>
      <c r="AB19" s="66" t="str">
        <f>IFERROR(IF(LEN(Milestones34[[#This Row],[duur]])=0,"",IF(AND(AB$7=$E19,$G19=1),Mijlpaalmarkering,"")),"")</f>
        <v/>
      </c>
      <c r="AC19" s="66" t="str">
        <f>IFERROR(IF(LEN(Milestones34[[#This Row],[duur]])=0,"",IF(AND(AC$7=$E19,$G19=1),Mijlpaalmarkering,"")),"")</f>
        <v/>
      </c>
      <c r="AD19" s="66" t="str">
        <f>IFERROR(IF(LEN(Milestones34[[#This Row],[duur]])=0,"",IF(AND(AD$7=$E19,$G19=1),Mijlpaalmarkering,"")),"")</f>
        <v/>
      </c>
      <c r="AE19" s="66" t="str">
        <f>IFERROR(IF(LEN(Milestones34[[#This Row],[duur]])=0,"",IF(AND(AE$7=$E19,$G19=1),Mijlpaalmarkering,"")),"")</f>
        <v/>
      </c>
      <c r="AF19" s="66" t="str">
        <f>IFERROR(IF(LEN(Milestones34[[#This Row],[duur]])=0,"",IF(AND(AF$7=$E19,$G19=1),Mijlpaalmarkering,"")),"")</f>
        <v/>
      </c>
      <c r="AG19" s="66" t="str">
        <f>IFERROR(IF(LEN(Milestones34[[#This Row],[duur]])=0,"",IF(AND(AG$7=$E19,$G19=1),Mijlpaalmarkering,"")),"")</f>
        <v/>
      </c>
      <c r="AH19" s="66" t="str">
        <f>IFERROR(IF(LEN(Milestones34[[#This Row],[duur]])=0,"",IF(AND(AH$7=$E19,$G19=1),Mijlpaalmarkering,"")),"")</f>
        <v/>
      </c>
      <c r="AI19" s="66" t="str">
        <f>IFERROR(IF(LEN(Milestones34[[#This Row],[duur]])=0,"",IF(AND(AI$7=$E19,$G19=1),Mijlpaalmarkering,"")),"")</f>
        <v/>
      </c>
      <c r="AJ19" s="66" t="str">
        <f>IFERROR(IF(LEN(Milestones34[[#This Row],[duur]])=0,"",IF(AND(AJ$7=$E19,$G19=1),Mijlpaalmarkering,"")),"")</f>
        <v/>
      </c>
      <c r="AK19" s="66" t="str">
        <f>IFERROR(IF(LEN(Milestones34[[#This Row],[duur]])=0,"",IF(AND(AK$7=$E19,$G19=1),Mijlpaalmarkering,"")),"")</f>
        <v/>
      </c>
      <c r="AL19" s="66" t="str">
        <f>IFERROR(IF(LEN(Milestones34[[#This Row],[duur]])=0,"",IF(AND(AL$7=$E19,$G19=1),Mijlpaalmarkering,"")),"")</f>
        <v/>
      </c>
      <c r="AM19" s="66" t="str">
        <f>IFERROR(IF(LEN(Milestones34[[#This Row],[duur]])=0,"",IF(AND(AM$7=$E19,$G19=1),Mijlpaalmarkering,"")),"")</f>
        <v/>
      </c>
      <c r="AN19" s="66" t="str">
        <f>IFERROR(IF(LEN(Milestones34[[#This Row],[duur]])=0,"",IF(AND(AN$7=$E19,$G19=1),Mijlpaalmarkering,"")),"")</f>
        <v/>
      </c>
      <c r="AO19" s="66" t="str">
        <f>IFERROR(IF(LEN(Milestones34[[#This Row],[duur]])=0,"",IF(AND(AO$7=$E19,$G19=1),Mijlpaalmarkering,"")),"")</f>
        <v/>
      </c>
      <c r="AP19" s="66" t="str">
        <f>IFERROR(IF(LEN(Milestones34[[#This Row],[duur]])=0,"",IF(AND(AP$7=$E19,$G19=1),Mijlpaalmarkering,"")),"")</f>
        <v/>
      </c>
      <c r="AQ19" s="66" t="str">
        <f>IFERROR(IF(LEN(Milestones34[[#This Row],[duur]])=0,"",IF(AND(AQ$7=$E19,$G19=1),Mijlpaalmarkering,"")),"")</f>
        <v/>
      </c>
      <c r="AR19" s="66" t="str">
        <f>IFERROR(IF(LEN(Milestones34[[#This Row],[duur]])=0,"",IF(AND(AR$7=$E19,$G19=1),Mijlpaalmarkering,"")),"")</f>
        <v/>
      </c>
      <c r="AS19" s="66" t="str">
        <f>IFERROR(IF(LEN(Milestones34[[#This Row],[duur]])=0,"",IF(AND(AS$7=$E19,$G19=1),Mijlpaalmarkering,"")),"")</f>
        <v/>
      </c>
      <c r="AT19" s="66" t="str">
        <f>IFERROR(IF(LEN(Milestones34[[#This Row],[duur]])=0,"",IF(AND(AT$7=$E19,$G19=1),Mijlpaalmarkering,"")),"")</f>
        <v/>
      </c>
      <c r="AU19" s="66" t="str">
        <f>IFERROR(IF(LEN(Milestones34[[#This Row],[duur]])=0,"",IF(AND(AU$7=$E19,$G19=1),Mijlpaalmarkering,"")),"")</f>
        <v/>
      </c>
      <c r="AV19" s="66" t="str">
        <f>IFERROR(IF(LEN(Milestones34[[#This Row],[duur]])=0,"",IF(AND(AV$7=$E19,$G19=1),Mijlpaalmarkering,"")),"")</f>
        <v/>
      </c>
      <c r="AW19" s="66" t="str">
        <f>IFERROR(IF(LEN(Milestones34[[#This Row],[duur]])=0,"",IF(AND(AW$7=$E19,$G19=1),Mijlpaalmarkering,"")),"")</f>
        <v/>
      </c>
      <c r="AX19" s="66" t="str">
        <f>IFERROR(IF(LEN(Milestones34[[#This Row],[duur]])=0,"",IF(AND(AX$7=$E19,$G19=1),Mijlpaalmarkering,"")),"")</f>
        <v/>
      </c>
      <c r="AY19" s="66" t="str">
        <f>IFERROR(IF(LEN(Milestones34[[#This Row],[duur]])=0,"",IF(AND(AY$7=$E19,$G19=1),Mijlpaalmarkering,"")),"")</f>
        <v/>
      </c>
      <c r="AZ19" s="66" t="str">
        <f>IFERROR(IF(LEN(Milestones34[[#This Row],[duur]])=0,"",IF(AND(AZ$7=$E19,$G19=1),Mijlpaalmarkering,"")),"")</f>
        <v/>
      </c>
      <c r="BA19" s="66" t="str">
        <f>IFERROR(IF(LEN(Milestones34[[#This Row],[duur]])=0,"",IF(AND(BA$7=$E19,$G19=1),Mijlpaalmarkering,"")),"")</f>
        <v/>
      </c>
      <c r="BB19" s="66" t="str">
        <f>IFERROR(IF(LEN(Milestones34[[#This Row],[duur]])=0,"",IF(AND(BB$7=$E19,$G19=1),Mijlpaalmarkering,"")),"")</f>
        <v/>
      </c>
      <c r="BC19" s="66" t="str">
        <f>IFERROR(IF(LEN(Milestones34[[#This Row],[duur]])=0,"",IF(AND(BC$7=$E19,$G19=1),Mijlpaalmarkering,"")),"")</f>
        <v/>
      </c>
      <c r="BD19" s="66" t="str">
        <f>IFERROR(IF(LEN(Milestones34[[#This Row],[duur]])=0,"",IF(AND(BD$7=$E19,$G19=1),Mijlpaalmarkering,"")),"")</f>
        <v/>
      </c>
      <c r="BE19" s="66" t="str">
        <f>IFERROR(IF(LEN(Milestones34[[#This Row],[duur]])=0,"",IF(AND(BE$7=$E19,$G19=1),Mijlpaalmarkering,"")),"")</f>
        <v/>
      </c>
      <c r="BF19" s="66" t="str">
        <f>IFERROR(IF(LEN(Milestones34[[#This Row],[duur]])=0,"",IF(AND(BF$7=$E19,$G19=1),Mijlpaalmarkering,"")),"")</f>
        <v/>
      </c>
      <c r="BG19" s="66" t="str">
        <f>IFERROR(IF(LEN(Milestones34[[#This Row],[duur]])=0,"",IF(AND(BG$7=$E19,$G19=1),Mijlpaalmarkering,"")),"")</f>
        <v/>
      </c>
      <c r="BH19" s="66" t="str">
        <f>IFERROR(IF(LEN(Milestones34[[#This Row],[duur]])=0,"",IF(AND(BH$7=$E19,$G19=1),Mijlpaalmarkering,"")),"")</f>
        <v/>
      </c>
      <c r="BI19" s="66" t="str">
        <f>IFERROR(IF(LEN(Milestones34[[#This Row],[duur]])=0,"",IF(AND(BI$7=$E19,$G19=1),Mijlpaalmarkering,"")),"")</f>
        <v/>
      </c>
      <c r="BJ19" s="66" t="str">
        <f>IFERROR(IF(LEN(Milestones34[[#This Row],[duur]])=0,"",IF(AND(BJ$7=$E19,$G19=1),Mijlpaalmarkering,"")),"")</f>
        <v/>
      </c>
      <c r="BK19" s="66" t="str">
        <f>IFERROR(IF(LEN(Milestones34[[#This Row],[duur]])=0,"",IF(AND(BK$7=$E19,$G19=1),Mijlpaalmarkering,"")),"")</f>
        <v/>
      </c>
      <c r="BL19" s="66" t="str">
        <f>IFERROR(IF(LEN(Milestones34[[#This Row],[duur]])=0,"",IF(AND(BL$7=$E19,$G19=1),Mijlpaalmarkering,"")),"")</f>
        <v/>
      </c>
    </row>
    <row r="20" spans="1:64" s="33" customFormat="1" ht="15" outlineLevel="1" x14ac:dyDescent="0.25">
      <c r="A20" s="24"/>
      <c r="B20" s="68"/>
      <c r="C20" s="66"/>
      <c r="D20" s="67"/>
      <c r="E20" s="79"/>
      <c r="F20" s="79">
        <f>Milestones34[[#This Row],[Start]]</f>
        <v>0</v>
      </c>
      <c r="G20" s="93" t="str">
        <f>IF(AND(Milestones34[[#This Row],[Start]]&gt;0,Milestones34[[#This Row],[einde]]&gt;0),IF(Milestones34[[#This Row],[einde]]-Milestones34[[#This Row],[Start]]=0,1,Milestones34[[#This Row],[einde]]-Milestones34[[#This Row],[Start]]),"")</f>
        <v/>
      </c>
      <c r="H20" s="100"/>
      <c r="I20" s="96" t="str">
        <f>IFERROR(IF(LEN(Milestones34[[#This Row],[duur]])=0,"",IF(AND(I$7=$E20,$G20=1),Mijlpaalmarkering,"")),"")</f>
        <v/>
      </c>
      <c r="J20" s="66" t="str">
        <f>IFERROR(IF(LEN(Milestones34[[#This Row],[duur]])=0,"",IF(AND(J$7=$E20,$G20=1),Mijlpaalmarkering,"")),"")</f>
        <v/>
      </c>
      <c r="K20" s="66" t="str">
        <f>IFERROR(IF(LEN(Milestones34[[#This Row],[duur]])=0,"",IF(AND(K$7=$E20,$G20=1),Mijlpaalmarkering,"")),"")</f>
        <v/>
      </c>
      <c r="L20" s="66" t="str">
        <f>IFERROR(IF(LEN(Milestones34[[#This Row],[duur]])=0,"",IF(AND(L$7=$E20,$G20=1),Mijlpaalmarkering,"")),"")</f>
        <v/>
      </c>
      <c r="M20" s="66" t="str">
        <f>IFERROR(IF(LEN(Milestones34[[#This Row],[duur]])=0,"",IF(AND(M$7=$E20,$G20=1),Mijlpaalmarkering,"")),"")</f>
        <v/>
      </c>
      <c r="N20" s="66" t="str">
        <f>IFERROR(IF(LEN(Milestones34[[#This Row],[duur]])=0,"",IF(AND(N$7=$E20,$G20=1),Mijlpaalmarkering,"")),"")</f>
        <v/>
      </c>
      <c r="O20" s="66" t="str">
        <f>IFERROR(IF(LEN(Milestones34[[#This Row],[duur]])=0,"",IF(AND(O$7=$E20,$G20=1),Mijlpaalmarkering,"")),"")</f>
        <v/>
      </c>
      <c r="P20" s="66" t="str">
        <f>IFERROR(IF(LEN(Milestones34[[#This Row],[duur]])=0,"",IF(AND(P$7=$E20,$G20=1),Mijlpaalmarkering,"")),"")</f>
        <v/>
      </c>
      <c r="Q20" s="66" t="str">
        <f>IFERROR(IF(LEN(Milestones34[[#This Row],[duur]])=0,"",IF(AND(Q$7=$E20,$G20=1),Mijlpaalmarkering,"")),"")</f>
        <v/>
      </c>
      <c r="R20" s="66" t="str">
        <f>IFERROR(IF(LEN(Milestones34[[#This Row],[duur]])=0,"",IF(AND(R$7=$E20,$G20=1),Mijlpaalmarkering,"")),"")</f>
        <v/>
      </c>
      <c r="S20" s="66" t="str">
        <f>IFERROR(IF(LEN(Milestones34[[#This Row],[duur]])=0,"",IF(AND(S$7=$E20,$G20=1),Mijlpaalmarkering,"")),"")</f>
        <v/>
      </c>
      <c r="T20" s="66" t="str">
        <f>IFERROR(IF(LEN(Milestones34[[#This Row],[duur]])=0,"",IF(AND(T$7=$E20,$G20=1),Mijlpaalmarkering,"")),"")</f>
        <v/>
      </c>
      <c r="U20" s="66" t="str">
        <f>IFERROR(IF(LEN(Milestones34[[#This Row],[duur]])=0,"",IF(AND(U$7=$E20,$G20=1),Mijlpaalmarkering,"")),"")</f>
        <v/>
      </c>
      <c r="V20" s="66" t="str">
        <f>IFERROR(IF(LEN(Milestones34[[#This Row],[duur]])=0,"",IF(AND(V$7=$E20,$G20=1),Mijlpaalmarkering,"")),"")</f>
        <v/>
      </c>
      <c r="W20" s="66" t="str">
        <f>IFERROR(IF(LEN(Milestones34[[#This Row],[duur]])=0,"",IF(AND(W$7=$E20,$G20=1),Mijlpaalmarkering,"")),"")</f>
        <v/>
      </c>
      <c r="X20" s="66" t="str">
        <f>IFERROR(IF(LEN(Milestones34[[#This Row],[duur]])=0,"",IF(AND(X$7=$E20,$G20=1),Mijlpaalmarkering,"")),"")</f>
        <v/>
      </c>
      <c r="Y20" s="66" t="str">
        <f>IFERROR(IF(LEN(Milestones34[[#This Row],[duur]])=0,"",IF(AND(Y$7=$E20,$G20=1),Mijlpaalmarkering,"")),"")</f>
        <v/>
      </c>
      <c r="Z20" s="66" t="str">
        <f>IFERROR(IF(LEN(Milestones34[[#This Row],[duur]])=0,"",IF(AND(Z$7=$E20,$G20=1),Mijlpaalmarkering,"")),"")</f>
        <v/>
      </c>
      <c r="AA20" s="66" t="str">
        <f>IFERROR(IF(LEN(Milestones34[[#This Row],[duur]])=0,"",IF(AND(AA$7=$E20,$G20=1),Mijlpaalmarkering,"")),"")</f>
        <v/>
      </c>
      <c r="AB20" s="66" t="str">
        <f>IFERROR(IF(LEN(Milestones34[[#This Row],[duur]])=0,"",IF(AND(AB$7=$E20,$G20=1),Mijlpaalmarkering,"")),"")</f>
        <v/>
      </c>
      <c r="AC20" s="66" t="str">
        <f>IFERROR(IF(LEN(Milestones34[[#This Row],[duur]])=0,"",IF(AND(AC$7=$E20,$G20=1),Mijlpaalmarkering,"")),"")</f>
        <v/>
      </c>
      <c r="AD20" s="66" t="str">
        <f>IFERROR(IF(LEN(Milestones34[[#This Row],[duur]])=0,"",IF(AND(AD$7=$E20,$G20=1),Mijlpaalmarkering,"")),"")</f>
        <v/>
      </c>
      <c r="AE20" s="66" t="str">
        <f>IFERROR(IF(LEN(Milestones34[[#This Row],[duur]])=0,"",IF(AND(AE$7=$E20,$G20=1),Mijlpaalmarkering,"")),"")</f>
        <v/>
      </c>
      <c r="AF20" s="66" t="str">
        <f>IFERROR(IF(LEN(Milestones34[[#This Row],[duur]])=0,"",IF(AND(AF$7=$E20,$G20=1),Mijlpaalmarkering,"")),"")</f>
        <v/>
      </c>
      <c r="AG20" s="66" t="str">
        <f>IFERROR(IF(LEN(Milestones34[[#This Row],[duur]])=0,"",IF(AND(AG$7=$E20,$G20=1),Mijlpaalmarkering,"")),"")</f>
        <v/>
      </c>
      <c r="AH20" s="66" t="str">
        <f>IFERROR(IF(LEN(Milestones34[[#This Row],[duur]])=0,"",IF(AND(AH$7=$E20,$G20=1),Mijlpaalmarkering,"")),"")</f>
        <v/>
      </c>
      <c r="AI20" s="66" t="str">
        <f>IFERROR(IF(LEN(Milestones34[[#This Row],[duur]])=0,"",IF(AND(AI$7=$E20,$G20=1),Mijlpaalmarkering,"")),"")</f>
        <v/>
      </c>
      <c r="AJ20" s="66" t="str">
        <f>IFERROR(IF(LEN(Milestones34[[#This Row],[duur]])=0,"",IF(AND(AJ$7=$E20,$G20=1),Mijlpaalmarkering,"")),"")</f>
        <v/>
      </c>
      <c r="AK20" s="66" t="str">
        <f>IFERROR(IF(LEN(Milestones34[[#This Row],[duur]])=0,"",IF(AND(AK$7=$E20,$G20=1),Mijlpaalmarkering,"")),"")</f>
        <v/>
      </c>
      <c r="AL20" s="66" t="str">
        <f>IFERROR(IF(LEN(Milestones34[[#This Row],[duur]])=0,"",IF(AND(AL$7=$E20,$G20=1),Mijlpaalmarkering,"")),"")</f>
        <v/>
      </c>
      <c r="AM20" s="66" t="str">
        <f>IFERROR(IF(LEN(Milestones34[[#This Row],[duur]])=0,"",IF(AND(AM$7=$E20,$G20=1),Mijlpaalmarkering,"")),"")</f>
        <v/>
      </c>
      <c r="AN20" s="66" t="str">
        <f>IFERROR(IF(LEN(Milestones34[[#This Row],[duur]])=0,"",IF(AND(AN$7=$E20,$G20=1),Mijlpaalmarkering,"")),"")</f>
        <v/>
      </c>
      <c r="AO20" s="66" t="str">
        <f>IFERROR(IF(LEN(Milestones34[[#This Row],[duur]])=0,"",IF(AND(AO$7=$E20,$G20=1),Mijlpaalmarkering,"")),"")</f>
        <v/>
      </c>
      <c r="AP20" s="66" t="str">
        <f>IFERROR(IF(LEN(Milestones34[[#This Row],[duur]])=0,"",IF(AND(AP$7=$E20,$G20=1),Mijlpaalmarkering,"")),"")</f>
        <v/>
      </c>
      <c r="AQ20" s="66" t="str">
        <f>IFERROR(IF(LEN(Milestones34[[#This Row],[duur]])=0,"",IF(AND(AQ$7=$E20,$G20=1),Mijlpaalmarkering,"")),"")</f>
        <v/>
      </c>
      <c r="AR20" s="66" t="str">
        <f>IFERROR(IF(LEN(Milestones34[[#This Row],[duur]])=0,"",IF(AND(AR$7=$E20,$G20=1),Mijlpaalmarkering,"")),"")</f>
        <v/>
      </c>
      <c r="AS20" s="66" t="str">
        <f>IFERROR(IF(LEN(Milestones34[[#This Row],[duur]])=0,"",IF(AND(AS$7=$E20,$G20=1),Mijlpaalmarkering,"")),"")</f>
        <v/>
      </c>
      <c r="AT20" s="66" t="str">
        <f>IFERROR(IF(LEN(Milestones34[[#This Row],[duur]])=0,"",IF(AND(AT$7=$E20,$G20=1),Mijlpaalmarkering,"")),"")</f>
        <v/>
      </c>
      <c r="AU20" s="66" t="str">
        <f>IFERROR(IF(LEN(Milestones34[[#This Row],[duur]])=0,"",IF(AND(AU$7=$E20,$G20=1),Mijlpaalmarkering,"")),"")</f>
        <v/>
      </c>
      <c r="AV20" s="66" t="str">
        <f>IFERROR(IF(LEN(Milestones34[[#This Row],[duur]])=0,"",IF(AND(AV$7=$E20,$G20=1),Mijlpaalmarkering,"")),"")</f>
        <v/>
      </c>
      <c r="AW20" s="66" t="str">
        <f>IFERROR(IF(LEN(Milestones34[[#This Row],[duur]])=0,"",IF(AND(AW$7=$E20,$G20=1),Mijlpaalmarkering,"")),"")</f>
        <v/>
      </c>
      <c r="AX20" s="66" t="str">
        <f>IFERROR(IF(LEN(Milestones34[[#This Row],[duur]])=0,"",IF(AND(AX$7=$E20,$G20=1),Mijlpaalmarkering,"")),"")</f>
        <v/>
      </c>
      <c r="AY20" s="66" t="str">
        <f>IFERROR(IF(LEN(Milestones34[[#This Row],[duur]])=0,"",IF(AND(AY$7=$E20,$G20=1),Mijlpaalmarkering,"")),"")</f>
        <v/>
      </c>
      <c r="AZ20" s="66" t="str">
        <f>IFERROR(IF(LEN(Milestones34[[#This Row],[duur]])=0,"",IF(AND(AZ$7=$E20,$G20=1),Mijlpaalmarkering,"")),"")</f>
        <v/>
      </c>
      <c r="BA20" s="66" t="str">
        <f>IFERROR(IF(LEN(Milestones34[[#This Row],[duur]])=0,"",IF(AND(BA$7=$E20,$G20=1),Mijlpaalmarkering,"")),"")</f>
        <v/>
      </c>
      <c r="BB20" s="66" t="str">
        <f>IFERROR(IF(LEN(Milestones34[[#This Row],[duur]])=0,"",IF(AND(BB$7=$E20,$G20=1),Mijlpaalmarkering,"")),"")</f>
        <v/>
      </c>
      <c r="BC20" s="66" t="str">
        <f>IFERROR(IF(LEN(Milestones34[[#This Row],[duur]])=0,"",IF(AND(BC$7=$E20,$G20=1),Mijlpaalmarkering,"")),"")</f>
        <v/>
      </c>
      <c r="BD20" s="66" t="str">
        <f>IFERROR(IF(LEN(Milestones34[[#This Row],[duur]])=0,"",IF(AND(BD$7=$E20,$G20=1),Mijlpaalmarkering,"")),"")</f>
        <v/>
      </c>
      <c r="BE20" s="66" t="str">
        <f>IFERROR(IF(LEN(Milestones34[[#This Row],[duur]])=0,"",IF(AND(BE$7=$E20,$G20=1),Mijlpaalmarkering,"")),"")</f>
        <v/>
      </c>
      <c r="BF20" s="66" t="str">
        <f>IFERROR(IF(LEN(Milestones34[[#This Row],[duur]])=0,"",IF(AND(BF$7=$E20,$G20=1),Mijlpaalmarkering,"")),"")</f>
        <v/>
      </c>
      <c r="BG20" s="66" t="str">
        <f>IFERROR(IF(LEN(Milestones34[[#This Row],[duur]])=0,"",IF(AND(BG$7=$E20,$G20=1),Mijlpaalmarkering,"")),"")</f>
        <v/>
      </c>
      <c r="BH20" s="66" t="str">
        <f>IFERROR(IF(LEN(Milestones34[[#This Row],[duur]])=0,"",IF(AND(BH$7=$E20,$G20=1),Mijlpaalmarkering,"")),"")</f>
        <v/>
      </c>
      <c r="BI20" s="66" t="str">
        <f>IFERROR(IF(LEN(Milestones34[[#This Row],[duur]])=0,"",IF(AND(BI$7=$E20,$G20=1),Mijlpaalmarkering,"")),"")</f>
        <v/>
      </c>
      <c r="BJ20" s="66" t="str">
        <f>IFERROR(IF(LEN(Milestones34[[#This Row],[duur]])=0,"",IF(AND(BJ$7=$E20,$G20=1),Mijlpaalmarkering,"")),"")</f>
        <v/>
      </c>
      <c r="BK20" s="66" t="str">
        <f>IFERROR(IF(LEN(Milestones34[[#This Row],[duur]])=0,"",IF(AND(BK$7=$E20,$G20=1),Mijlpaalmarkering,"")),"")</f>
        <v/>
      </c>
      <c r="BL20" s="66" t="str">
        <f>IFERROR(IF(LEN(Milestones34[[#This Row],[duur]])=0,"",IF(AND(BL$7=$E20,$G20=1),Mijlpaalmarkering,"")),"")</f>
        <v/>
      </c>
    </row>
    <row r="21" spans="1:64" s="33" customFormat="1" ht="15" outlineLevel="1" x14ac:dyDescent="0.25">
      <c r="A21" s="24"/>
      <c r="B21" s="68"/>
      <c r="C21" s="66"/>
      <c r="D21" s="67"/>
      <c r="E21" s="79"/>
      <c r="F21" s="79">
        <f>Milestones34[[#This Row],[Start]]</f>
        <v>0</v>
      </c>
      <c r="G21" s="93" t="str">
        <f>IF(AND(Milestones34[[#This Row],[Start]]&gt;0,Milestones34[[#This Row],[einde]]&gt;0),IF(Milestones34[[#This Row],[einde]]-Milestones34[[#This Row],[Start]]=0,1,Milestones34[[#This Row],[einde]]-Milestones34[[#This Row],[Start]]),"")</f>
        <v/>
      </c>
      <c r="H21" s="100"/>
      <c r="I21" s="96" t="str">
        <f>IFERROR(IF(LEN(Milestones34[[#This Row],[duur]])=0,"",IF(AND(I$7=$E21,$G21=1),Mijlpaalmarkering,"")),"")</f>
        <v/>
      </c>
      <c r="J21" s="66" t="str">
        <f>IFERROR(IF(LEN(Milestones34[[#This Row],[duur]])=0,"",IF(AND(J$7=$E21,$G21=1),Mijlpaalmarkering,"")),"")</f>
        <v/>
      </c>
      <c r="K21" s="66" t="str">
        <f>IFERROR(IF(LEN(Milestones34[[#This Row],[duur]])=0,"",IF(AND(K$7=$E21,$G21=1),Mijlpaalmarkering,"")),"")</f>
        <v/>
      </c>
      <c r="L21" s="66" t="str">
        <f>IFERROR(IF(LEN(Milestones34[[#This Row],[duur]])=0,"",IF(AND(L$7=$E21,$G21=1),Mijlpaalmarkering,"")),"")</f>
        <v/>
      </c>
      <c r="M21" s="66" t="str">
        <f>IFERROR(IF(LEN(Milestones34[[#This Row],[duur]])=0,"",IF(AND(M$7=$E21,$G21=1),Mijlpaalmarkering,"")),"")</f>
        <v/>
      </c>
      <c r="N21" s="66" t="str">
        <f>IFERROR(IF(LEN(Milestones34[[#This Row],[duur]])=0,"",IF(AND(N$7=$E21,$G21=1),Mijlpaalmarkering,"")),"")</f>
        <v/>
      </c>
      <c r="O21" s="66" t="str">
        <f>IFERROR(IF(LEN(Milestones34[[#This Row],[duur]])=0,"",IF(AND(O$7=$E21,$G21=1),Mijlpaalmarkering,"")),"")</f>
        <v/>
      </c>
      <c r="P21" s="66" t="str">
        <f>IFERROR(IF(LEN(Milestones34[[#This Row],[duur]])=0,"",IF(AND(P$7=$E21,$G21=1),Mijlpaalmarkering,"")),"")</f>
        <v/>
      </c>
      <c r="Q21" s="66" t="str">
        <f>IFERROR(IF(LEN(Milestones34[[#This Row],[duur]])=0,"",IF(AND(Q$7=$E21,$G21=1),Mijlpaalmarkering,"")),"")</f>
        <v/>
      </c>
      <c r="R21" s="66" t="str">
        <f>IFERROR(IF(LEN(Milestones34[[#This Row],[duur]])=0,"",IF(AND(R$7=$E21,$G21=1),Mijlpaalmarkering,"")),"")</f>
        <v/>
      </c>
      <c r="S21" s="66" t="str">
        <f>IFERROR(IF(LEN(Milestones34[[#This Row],[duur]])=0,"",IF(AND(S$7=$E21,$G21=1),Mijlpaalmarkering,"")),"")</f>
        <v/>
      </c>
      <c r="T21" s="66" t="str">
        <f>IFERROR(IF(LEN(Milestones34[[#This Row],[duur]])=0,"",IF(AND(T$7=$E21,$G21=1),Mijlpaalmarkering,"")),"")</f>
        <v/>
      </c>
      <c r="U21" s="66" t="str">
        <f>IFERROR(IF(LEN(Milestones34[[#This Row],[duur]])=0,"",IF(AND(U$7=$E21,$G21=1),Mijlpaalmarkering,"")),"")</f>
        <v/>
      </c>
      <c r="V21" s="66" t="str">
        <f>IFERROR(IF(LEN(Milestones34[[#This Row],[duur]])=0,"",IF(AND(V$7=$E21,$G21=1),Mijlpaalmarkering,"")),"")</f>
        <v/>
      </c>
      <c r="W21" s="66" t="str">
        <f>IFERROR(IF(LEN(Milestones34[[#This Row],[duur]])=0,"",IF(AND(W$7=$E21,$G21=1),Mijlpaalmarkering,"")),"")</f>
        <v/>
      </c>
      <c r="X21" s="66" t="str">
        <f>IFERROR(IF(LEN(Milestones34[[#This Row],[duur]])=0,"",IF(AND(X$7=$E21,$G21=1),Mijlpaalmarkering,"")),"")</f>
        <v/>
      </c>
      <c r="Y21" s="66" t="str">
        <f>IFERROR(IF(LEN(Milestones34[[#This Row],[duur]])=0,"",IF(AND(Y$7=$E21,$G21=1),Mijlpaalmarkering,"")),"")</f>
        <v/>
      </c>
      <c r="Z21" s="66" t="str">
        <f>IFERROR(IF(LEN(Milestones34[[#This Row],[duur]])=0,"",IF(AND(Z$7=$E21,$G21=1),Mijlpaalmarkering,"")),"")</f>
        <v/>
      </c>
      <c r="AA21" s="66" t="str">
        <f>IFERROR(IF(LEN(Milestones34[[#This Row],[duur]])=0,"",IF(AND(AA$7=$E21,$G21=1),Mijlpaalmarkering,"")),"")</f>
        <v/>
      </c>
      <c r="AB21" s="66" t="str">
        <f>IFERROR(IF(LEN(Milestones34[[#This Row],[duur]])=0,"",IF(AND(AB$7=$E21,$G21=1),Mijlpaalmarkering,"")),"")</f>
        <v/>
      </c>
      <c r="AC21" s="66" t="str">
        <f>IFERROR(IF(LEN(Milestones34[[#This Row],[duur]])=0,"",IF(AND(AC$7=$E21,$G21=1),Mijlpaalmarkering,"")),"")</f>
        <v/>
      </c>
      <c r="AD21" s="66" t="str">
        <f>IFERROR(IF(LEN(Milestones34[[#This Row],[duur]])=0,"",IF(AND(AD$7=$E21,$G21=1),Mijlpaalmarkering,"")),"")</f>
        <v/>
      </c>
      <c r="AE21" s="66" t="str">
        <f>IFERROR(IF(LEN(Milestones34[[#This Row],[duur]])=0,"",IF(AND(AE$7=$E21,$G21=1),Mijlpaalmarkering,"")),"")</f>
        <v/>
      </c>
      <c r="AF21" s="66" t="str">
        <f>IFERROR(IF(LEN(Milestones34[[#This Row],[duur]])=0,"",IF(AND(AF$7=$E21,$G21=1),Mijlpaalmarkering,"")),"")</f>
        <v/>
      </c>
      <c r="AG21" s="66" t="str">
        <f>IFERROR(IF(LEN(Milestones34[[#This Row],[duur]])=0,"",IF(AND(AG$7=$E21,$G21=1),Mijlpaalmarkering,"")),"")</f>
        <v/>
      </c>
      <c r="AH21" s="66" t="str">
        <f>IFERROR(IF(LEN(Milestones34[[#This Row],[duur]])=0,"",IF(AND(AH$7=$E21,$G21=1),Mijlpaalmarkering,"")),"")</f>
        <v/>
      </c>
      <c r="AI21" s="66" t="str">
        <f>IFERROR(IF(LEN(Milestones34[[#This Row],[duur]])=0,"",IF(AND(AI$7=$E21,$G21=1),Mijlpaalmarkering,"")),"")</f>
        <v/>
      </c>
      <c r="AJ21" s="66" t="str">
        <f>IFERROR(IF(LEN(Milestones34[[#This Row],[duur]])=0,"",IF(AND(AJ$7=$E21,$G21=1),Mijlpaalmarkering,"")),"")</f>
        <v/>
      </c>
      <c r="AK21" s="66" t="str">
        <f>IFERROR(IF(LEN(Milestones34[[#This Row],[duur]])=0,"",IF(AND(AK$7=$E21,$G21=1),Mijlpaalmarkering,"")),"")</f>
        <v/>
      </c>
      <c r="AL21" s="66" t="str">
        <f>IFERROR(IF(LEN(Milestones34[[#This Row],[duur]])=0,"",IF(AND(AL$7=$E21,$G21=1),Mijlpaalmarkering,"")),"")</f>
        <v/>
      </c>
      <c r="AM21" s="66" t="str">
        <f>IFERROR(IF(LEN(Milestones34[[#This Row],[duur]])=0,"",IF(AND(AM$7=$E21,$G21=1),Mijlpaalmarkering,"")),"")</f>
        <v/>
      </c>
      <c r="AN21" s="66" t="str">
        <f>IFERROR(IF(LEN(Milestones34[[#This Row],[duur]])=0,"",IF(AND(AN$7=$E21,$G21=1),Mijlpaalmarkering,"")),"")</f>
        <v/>
      </c>
      <c r="AO21" s="66" t="str">
        <f>IFERROR(IF(LEN(Milestones34[[#This Row],[duur]])=0,"",IF(AND(AO$7=$E21,$G21=1),Mijlpaalmarkering,"")),"")</f>
        <v/>
      </c>
      <c r="AP21" s="66" t="str">
        <f>IFERROR(IF(LEN(Milestones34[[#This Row],[duur]])=0,"",IF(AND(AP$7=$E21,$G21=1),Mijlpaalmarkering,"")),"")</f>
        <v/>
      </c>
      <c r="AQ21" s="66" t="str">
        <f>IFERROR(IF(LEN(Milestones34[[#This Row],[duur]])=0,"",IF(AND(AQ$7=$E21,$G21=1),Mijlpaalmarkering,"")),"")</f>
        <v/>
      </c>
      <c r="AR21" s="66" t="str">
        <f>IFERROR(IF(LEN(Milestones34[[#This Row],[duur]])=0,"",IF(AND(AR$7=$E21,$G21=1),Mijlpaalmarkering,"")),"")</f>
        <v/>
      </c>
      <c r="AS21" s="66" t="str">
        <f>IFERROR(IF(LEN(Milestones34[[#This Row],[duur]])=0,"",IF(AND(AS$7=$E21,$G21=1),Mijlpaalmarkering,"")),"")</f>
        <v/>
      </c>
      <c r="AT21" s="66" t="str">
        <f>IFERROR(IF(LEN(Milestones34[[#This Row],[duur]])=0,"",IF(AND(AT$7=$E21,$G21=1),Mijlpaalmarkering,"")),"")</f>
        <v/>
      </c>
      <c r="AU21" s="66" t="str">
        <f>IFERROR(IF(LEN(Milestones34[[#This Row],[duur]])=0,"",IF(AND(AU$7=$E21,$G21=1),Mijlpaalmarkering,"")),"")</f>
        <v/>
      </c>
      <c r="AV21" s="66" t="str">
        <f>IFERROR(IF(LEN(Milestones34[[#This Row],[duur]])=0,"",IF(AND(AV$7=$E21,$G21=1),Mijlpaalmarkering,"")),"")</f>
        <v/>
      </c>
      <c r="AW21" s="66" t="str">
        <f>IFERROR(IF(LEN(Milestones34[[#This Row],[duur]])=0,"",IF(AND(AW$7=$E21,$G21=1),Mijlpaalmarkering,"")),"")</f>
        <v/>
      </c>
      <c r="AX21" s="66" t="str">
        <f>IFERROR(IF(LEN(Milestones34[[#This Row],[duur]])=0,"",IF(AND(AX$7=$E21,$G21=1),Mijlpaalmarkering,"")),"")</f>
        <v/>
      </c>
      <c r="AY21" s="66" t="str">
        <f>IFERROR(IF(LEN(Milestones34[[#This Row],[duur]])=0,"",IF(AND(AY$7=$E21,$G21=1),Mijlpaalmarkering,"")),"")</f>
        <v/>
      </c>
      <c r="AZ21" s="66" t="str">
        <f>IFERROR(IF(LEN(Milestones34[[#This Row],[duur]])=0,"",IF(AND(AZ$7=$E21,$G21=1),Mijlpaalmarkering,"")),"")</f>
        <v/>
      </c>
      <c r="BA21" s="66" t="str">
        <f>IFERROR(IF(LEN(Milestones34[[#This Row],[duur]])=0,"",IF(AND(BA$7=$E21,$G21=1),Mijlpaalmarkering,"")),"")</f>
        <v/>
      </c>
      <c r="BB21" s="66" t="str">
        <f>IFERROR(IF(LEN(Milestones34[[#This Row],[duur]])=0,"",IF(AND(BB$7=$E21,$G21=1),Mijlpaalmarkering,"")),"")</f>
        <v/>
      </c>
      <c r="BC21" s="66" t="str">
        <f>IFERROR(IF(LEN(Milestones34[[#This Row],[duur]])=0,"",IF(AND(BC$7=$E21,$G21=1),Mijlpaalmarkering,"")),"")</f>
        <v/>
      </c>
      <c r="BD21" s="66" t="str">
        <f>IFERROR(IF(LEN(Milestones34[[#This Row],[duur]])=0,"",IF(AND(BD$7=$E21,$G21=1),Mijlpaalmarkering,"")),"")</f>
        <v/>
      </c>
      <c r="BE21" s="66" t="str">
        <f>IFERROR(IF(LEN(Milestones34[[#This Row],[duur]])=0,"",IF(AND(BE$7=$E21,$G21=1),Mijlpaalmarkering,"")),"")</f>
        <v/>
      </c>
      <c r="BF21" s="66" t="str">
        <f>IFERROR(IF(LEN(Milestones34[[#This Row],[duur]])=0,"",IF(AND(BF$7=$E21,$G21=1),Mijlpaalmarkering,"")),"")</f>
        <v/>
      </c>
      <c r="BG21" s="66" t="str">
        <f>IFERROR(IF(LEN(Milestones34[[#This Row],[duur]])=0,"",IF(AND(BG$7=$E21,$G21=1),Mijlpaalmarkering,"")),"")</f>
        <v/>
      </c>
      <c r="BH21" s="66" t="str">
        <f>IFERROR(IF(LEN(Milestones34[[#This Row],[duur]])=0,"",IF(AND(BH$7=$E21,$G21=1),Mijlpaalmarkering,"")),"")</f>
        <v/>
      </c>
      <c r="BI21" s="66" t="str">
        <f>IFERROR(IF(LEN(Milestones34[[#This Row],[duur]])=0,"",IF(AND(BI$7=$E21,$G21=1),Mijlpaalmarkering,"")),"")</f>
        <v/>
      </c>
      <c r="BJ21" s="66" t="str">
        <f>IFERROR(IF(LEN(Milestones34[[#This Row],[duur]])=0,"",IF(AND(BJ$7=$E21,$G21=1),Mijlpaalmarkering,"")),"")</f>
        <v/>
      </c>
      <c r="BK21" s="66" t="str">
        <f>IFERROR(IF(LEN(Milestones34[[#This Row],[duur]])=0,"",IF(AND(BK$7=$E21,$G21=1),Mijlpaalmarkering,"")),"")</f>
        <v/>
      </c>
      <c r="BL21" s="66" t="str">
        <f>IFERROR(IF(LEN(Milestones34[[#This Row],[duur]])=0,"",IF(AND(BL$7=$E21,$G21=1),Mijlpaalmarkering,"")),"")</f>
        <v/>
      </c>
    </row>
    <row r="22" spans="1:64" s="33" customFormat="1" ht="15.75" x14ac:dyDescent="0.25">
      <c r="A22" s="24"/>
      <c r="B22" s="65" t="s">
        <v>23</v>
      </c>
      <c r="C22" s="66"/>
      <c r="D22" s="67"/>
      <c r="E22" s="79">
        <v>45257</v>
      </c>
      <c r="F22" s="79">
        <f>Milestones34[[#This Row],[Start]]</f>
        <v>45257</v>
      </c>
      <c r="G22" s="93">
        <f>IF(AND(Milestones34[[#This Row],[Start]]&gt;0,Milestones34[[#This Row],[einde]]&gt;0),IF(Milestones34[[#This Row],[einde]]-Milestones34[[#This Row],[Start]]=0,1,Milestones34[[#This Row],[einde]]-Milestones34[[#This Row],[Start]]),"")</f>
        <v>1</v>
      </c>
      <c r="H22" s="100"/>
      <c r="I22" s="96" t="str">
        <f ca="1">IFERROR(IF(LEN(Milestones34[[#This Row],[duur]])=0,"",IF(AND(I$7=$E22,$G22=1),Mijlpaalmarkering,"")),"")</f>
        <v/>
      </c>
      <c r="J22" s="66" t="str">
        <f ca="1">IFERROR(IF(LEN(Milestones34[[#This Row],[duur]])=0,"",IF(AND(J$7=$E22,$G22=1),Mijlpaalmarkering,"")),"")</f>
        <v/>
      </c>
      <c r="K22" s="66" t="str">
        <f ca="1">IFERROR(IF(LEN(Milestones34[[#This Row],[duur]])=0,"",IF(AND(K$7=$E22,$G22=1),Mijlpaalmarkering,"")),"")</f>
        <v/>
      </c>
      <c r="L22" s="66" t="str">
        <f ca="1">IFERROR(IF(LEN(Milestones34[[#This Row],[duur]])=0,"",IF(AND(L$7=$E22,$G22=1),Mijlpaalmarkering,"")),"")</f>
        <v/>
      </c>
      <c r="M22" s="66" t="str">
        <f ca="1">IFERROR(IF(LEN(Milestones34[[#This Row],[duur]])=0,"",IF(AND(M$7=$E22,$G22=1),Mijlpaalmarkering,"")),"")</f>
        <v/>
      </c>
      <c r="N22" s="66" t="str">
        <f ca="1">IFERROR(IF(LEN(Milestones34[[#This Row],[duur]])=0,"",IF(AND(N$7=$E22,$G22=1),Mijlpaalmarkering,"")),"")</f>
        <v/>
      </c>
      <c r="O22" s="66" t="str">
        <f ca="1">IFERROR(IF(LEN(Milestones34[[#This Row],[duur]])=0,"",IF(AND(O$7=$E22,$G22=1),Mijlpaalmarkering,"")),"")</f>
        <v/>
      </c>
      <c r="P22" s="66" t="str">
        <f ca="1">IFERROR(IF(LEN(Milestones34[[#This Row],[duur]])=0,"",IF(AND(P$7=$E22,$G22=1),Mijlpaalmarkering,"")),"")</f>
        <v/>
      </c>
      <c r="Q22" s="66" t="str">
        <f ca="1">IFERROR(IF(LEN(Milestones34[[#This Row],[duur]])=0,"",IF(AND(Q$7=$E22,$G22=1),Mijlpaalmarkering,"")),"")</f>
        <v/>
      </c>
      <c r="R22" s="66" t="str">
        <f ca="1">IFERROR(IF(LEN(Milestones34[[#This Row],[duur]])=0,"",IF(AND(R$7=$E22,$G22=1),Mijlpaalmarkering,"")),"")</f>
        <v/>
      </c>
      <c r="S22" s="66" t="str">
        <f ca="1">IFERROR(IF(LEN(Milestones34[[#This Row],[duur]])=0,"",IF(AND(S$7=$E22,$G22=1),Mijlpaalmarkering,"")),"")</f>
        <v/>
      </c>
      <c r="T22" s="66" t="str">
        <f ca="1">IFERROR(IF(LEN(Milestones34[[#This Row],[duur]])=0,"",IF(AND(T$7=$E22,$G22=1),Mijlpaalmarkering,"")),"")</f>
        <v/>
      </c>
      <c r="U22" s="66" t="str">
        <f ca="1">IFERROR(IF(LEN(Milestones34[[#This Row],[duur]])=0,"",IF(AND(U$7=$E22,$G22=1),Mijlpaalmarkering,"")),"")</f>
        <v/>
      </c>
      <c r="V22" s="66" t="str">
        <f ca="1">IFERROR(IF(LEN(Milestones34[[#This Row],[duur]])=0,"",IF(AND(V$7=$E22,$G22=1),Mijlpaalmarkering,"")),"")</f>
        <v/>
      </c>
      <c r="W22" s="66" t="str">
        <f ca="1">IFERROR(IF(LEN(Milestones34[[#This Row],[duur]])=0,"",IF(AND(W$7=$E22,$G22=1),Mijlpaalmarkering,"")),"")</f>
        <v/>
      </c>
      <c r="X22" s="66" t="str">
        <f ca="1">IFERROR(IF(LEN(Milestones34[[#This Row],[duur]])=0,"",IF(AND(X$7=$E22,$G22=1),Mijlpaalmarkering,"")),"")</f>
        <v/>
      </c>
      <c r="Y22" s="66" t="str">
        <f ca="1">IFERROR(IF(LEN(Milestones34[[#This Row],[duur]])=0,"",IF(AND(Y$7=$E22,$G22=1),Mijlpaalmarkering,"")),"")</f>
        <v/>
      </c>
      <c r="Z22" s="66" t="str">
        <f ca="1">IFERROR(IF(LEN(Milestones34[[#This Row],[duur]])=0,"",IF(AND(Z$7=$E22,$G22=1),Mijlpaalmarkering,"")),"")</f>
        <v/>
      </c>
      <c r="AA22" s="66" t="str">
        <f ca="1">IFERROR(IF(LEN(Milestones34[[#This Row],[duur]])=0,"",IF(AND(AA$7=$E22,$G22=1),Mijlpaalmarkering,"")),"")</f>
        <v/>
      </c>
      <c r="AB22" s="66" t="str">
        <f ca="1">IFERROR(IF(LEN(Milestones34[[#This Row],[duur]])=0,"",IF(AND(AB$7=$E22,$G22=1),Mijlpaalmarkering,"")),"")</f>
        <v/>
      </c>
      <c r="AC22" s="66" t="str">
        <f ca="1">IFERROR(IF(LEN(Milestones34[[#This Row],[duur]])=0,"",IF(AND(AC$7=$E22,$G22=1),Mijlpaalmarkering,"")),"")</f>
        <v/>
      </c>
      <c r="AD22" s="66" t="str">
        <f ca="1">IFERROR(IF(LEN(Milestones34[[#This Row],[duur]])=0,"",IF(AND(AD$7=$E22,$G22=1),Mijlpaalmarkering,"")),"")</f>
        <v/>
      </c>
      <c r="AE22" s="66" t="str">
        <f ca="1">IFERROR(IF(LEN(Milestones34[[#This Row],[duur]])=0,"",IF(AND(AE$7=$E22,$G22=1),Mijlpaalmarkering,"")),"")</f>
        <v/>
      </c>
      <c r="AF22" s="66" t="str">
        <f ca="1">IFERROR(IF(LEN(Milestones34[[#This Row],[duur]])=0,"",IF(AND(AF$7=$E22,$G22=1),Mijlpaalmarkering,"")),"")</f>
        <v/>
      </c>
      <c r="AG22" s="66" t="str">
        <f ca="1">IFERROR(IF(LEN(Milestones34[[#This Row],[duur]])=0,"",IF(AND(AG$7=$E22,$G22=1),Mijlpaalmarkering,"")),"")</f>
        <v/>
      </c>
      <c r="AH22" s="66" t="str">
        <f ca="1">IFERROR(IF(LEN(Milestones34[[#This Row],[duur]])=0,"",IF(AND(AH$7=$E22,$G22=1),Mijlpaalmarkering,"")),"")</f>
        <v/>
      </c>
      <c r="AI22" s="66" t="str">
        <f ca="1">IFERROR(IF(LEN(Milestones34[[#This Row],[duur]])=0,"",IF(AND(AI$7=$E22,$G22=1),Mijlpaalmarkering,"")),"")</f>
        <v/>
      </c>
      <c r="AJ22" s="66" t="str">
        <f ca="1">IFERROR(IF(LEN(Milestones34[[#This Row],[duur]])=0,"",IF(AND(AJ$7=$E22,$G22=1),Mijlpaalmarkering,"")),"")</f>
        <v/>
      </c>
      <c r="AK22" s="66" t="str">
        <f ca="1">IFERROR(IF(LEN(Milestones34[[#This Row],[duur]])=0,"",IF(AND(AK$7=$E22,$G22=1),Mijlpaalmarkering,"")),"")</f>
        <v/>
      </c>
      <c r="AL22" s="66" t="str">
        <f ca="1">IFERROR(IF(LEN(Milestones34[[#This Row],[duur]])=0,"",IF(AND(AL$7=$E22,$G22=1),Mijlpaalmarkering,"")),"")</f>
        <v/>
      </c>
      <c r="AM22" s="66" t="str">
        <f ca="1">IFERROR(IF(LEN(Milestones34[[#This Row],[duur]])=0,"",IF(AND(AM$7=$E22,$G22=1),Mijlpaalmarkering,"")),"")</f>
        <v/>
      </c>
      <c r="AN22" s="66" t="str">
        <f ca="1">IFERROR(IF(LEN(Milestones34[[#This Row],[duur]])=0,"",IF(AND(AN$7=$E22,$G22=1),Mijlpaalmarkering,"")),"")</f>
        <v/>
      </c>
      <c r="AO22" s="66" t="str">
        <f ca="1">IFERROR(IF(LEN(Milestones34[[#This Row],[duur]])=0,"",IF(AND(AO$7=$E22,$G22=1),Mijlpaalmarkering,"")),"")</f>
        <v/>
      </c>
      <c r="AP22" s="66" t="str">
        <f ca="1">IFERROR(IF(LEN(Milestones34[[#This Row],[duur]])=0,"",IF(AND(AP$7=$E22,$G22=1),Mijlpaalmarkering,"")),"")</f>
        <v/>
      </c>
      <c r="AQ22" s="66" t="str">
        <f ca="1">IFERROR(IF(LEN(Milestones34[[#This Row],[duur]])=0,"",IF(AND(AQ$7=$E22,$G22=1),Mijlpaalmarkering,"")),"")</f>
        <v/>
      </c>
      <c r="AR22" s="66" t="str">
        <f ca="1">IFERROR(IF(LEN(Milestones34[[#This Row],[duur]])=0,"",IF(AND(AR$7=$E22,$G22=1),Mijlpaalmarkering,"")),"")</f>
        <v/>
      </c>
      <c r="AS22" s="66" t="str">
        <f ca="1">IFERROR(IF(LEN(Milestones34[[#This Row],[duur]])=0,"",IF(AND(AS$7=$E22,$G22=1),Mijlpaalmarkering,"")),"")</f>
        <v/>
      </c>
      <c r="AT22" s="66" t="str">
        <f ca="1">IFERROR(IF(LEN(Milestones34[[#This Row],[duur]])=0,"",IF(AND(AT$7=$E22,$G22=1),Mijlpaalmarkering,"")),"")</f>
        <v/>
      </c>
      <c r="AU22" s="66" t="str">
        <f ca="1">IFERROR(IF(LEN(Milestones34[[#This Row],[duur]])=0,"",IF(AND(AU$7=$E22,$G22=1),Mijlpaalmarkering,"")),"")</f>
        <v/>
      </c>
      <c r="AV22" s="66" t="str">
        <f ca="1">IFERROR(IF(LEN(Milestones34[[#This Row],[duur]])=0,"",IF(AND(AV$7=$E22,$G22=1),Mijlpaalmarkering,"")),"")</f>
        <v/>
      </c>
      <c r="AW22" s="66" t="str">
        <f ca="1">IFERROR(IF(LEN(Milestones34[[#This Row],[duur]])=0,"",IF(AND(AW$7=$E22,$G22=1),Mijlpaalmarkering,"")),"")</f>
        <v/>
      </c>
      <c r="AX22" s="66" t="str">
        <f ca="1">IFERROR(IF(LEN(Milestones34[[#This Row],[duur]])=0,"",IF(AND(AX$7=$E22,$G22=1),Mijlpaalmarkering,"")),"")</f>
        <v/>
      </c>
      <c r="AY22" s="66" t="str">
        <f ca="1">IFERROR(IF(LEN(Milestones34[[#This Row],[duur]])=0,"",IF(AND(AY$7=$E22,$G22=1),Mijlpaalmarkering,"")),"")</f>
        <v/>
      </c>
      <c r="AZ22" s="66" t="str">
        <f ca="1">IFERROR(IF(LEN(Milestones34[[#This Row],[duur]])=0,"",IF(AND(AZ$7=$E22,$G22=1),Mijlpaalmarkering,"")),"")</f>
        <v/>
      </c>
      <c r="BA22" s="66" t="str">
        <f ca="1">IFERROR(IF(LEN(Milestones34[[#This Row],[duur]])=0,"",IF(AND(BA$7=$E22,$G22=1),Mijlpaalmarkering,"")),"")</f>
        <v/>
      </c>
      <c r="BB22" s="66" t="str">
        <f ca="1">IFERROR(IF(LEN(Milestones34[[#This Row],[duur]])=0,"",IF(AND(BB$7=$E22,$G22=1),Mijlpaalmarkering,"")),"")</f>
        <v/>
      </c>
      <c r="BC22" s="66" t="str">
        <f ca="1">IFERROR(IF(LEN(Milestones34[[#This Row],[duur]])=0,"",IF(AND(BC$7=$E22,$G22=1),Mijlpaalmarkering,"")),"")</f>
        <v/>
      </c>
      <c r="BD22" s="66" t="str">
        <f ca="1">IFERROR(IF(LEN(Milestones34[[#This Row],[duur]])=0,"",IF(AND(BD$7=$E22,$G22=1),Mijlpaalmarkering,"")),"")</f>
        <v/>
      </c>
      <c r="BE22" s="66" t="str">
        <f ca="1">IFERROR(IF(LEN(Milestones34[[#This Row],[duur]])=0,"",IF(AND(BE$7=$E22,$G22=1),Mijlpaalmarkering,"")),"")</f>
        <v/>
      </c>
      <c r="BF22" s="66" t="str">
        <f ca="1">IFERROR(IF(LEN(Milestones34[[#This Row],[duur]])=0,"",IF(AND(BF$7=$E22,$G22=1),Mijlpaalmarkering,"")),"")</f>
        <v/>
      </c>
      <c r="BG22" s="66" t="str">
        <f ca="1">IFERROR(IF(LEN(Milestones34[[#This Row],[duur]])=0,"",IF(AND(BG$7=$E22,$G22=1),Mijlpaalmarkering,"")),"")</f>
        <v/>
      </c>
      <c r="BH22" s="66" t="str">
        <f ca="1">IFERROR(IF(LEN(Milestones34[[#This Row],[duur]])=0,"",IF(AND(BH$7=$E22,$G22=1),Mijlpaalmarkering,"")),"")</f>
        <v/>
      </c>
      <c r="BI22" s="66" t="str">
        <f ca="1">IFERROR(IF(LEN(Milestones34[[#This Row],[duur]])=0,"",IF(AND(BI$7=$E22,$G22=1),Mijlpaalmarkering,"")),"")</f>
        <v/>
      </c>
      <c r="BJ22" s="66" t="str">
        <f ca="1">IFERROR(IF(LEN(Milestones34[[#This Row],[duur]])=0,"",IF(AND(BJ$7=$E22,$G22=1),Mijlpaalmarkering,"")),"")</f>
        <v/>
      </c>
      <c r="BK22" s="66" t="str">
        <f ca="1">IFERROR(IF(LEN(Milestones34[[#This Row],[duur]])=0,"",IF(AND(BK$7=$E22,$G22=1),Mijlpaalmarkering,"")),"")</f>
        <v/>
      </c>
      <c r="BL22" s="66" t="str">
        <f ca="1">IFERROR(IF(LEN(Milestones34[[#This Row],[duur]])=0,"",IF(AND(BL$7=$E22,$G22=1),Mijlpaalmarkering,"")),"")</f>
        <v/>
      </c>
    </row>
    <row r="23" spans="1:64" s="33" customFormat="1" ht="15" outlineLevel="1" x14ac:dyDescent="0.25">
      <c r="A23" s="24"/>
      <c r="B23" s="68"/>
      <c r="C23" s="66"/>
      <c r="D23" s="67"/>
      <c r="E23" s="79"/>
      <c r="F23" s="79">
        <f>Milestones34[[#This Row],[Start]]</f>
        <v>0</v>
      </c>
      <c r="G23" s="93" t="str">
        <f>IF(AND(Milestones34[[#This Row],[Start]]&gt;0,Milestones34[[#This Row],[einde]]&gt;0),IF(Milestones34[[#This Row],[einde]]-Milestones34[[#This Row],[Start]]=0,1,Milestones34[[#This Row],[einde]]-Milestones34[[#This Row],[Start]]),"")</f>
        <v/>
      </c>
      <c r="H23" s="100"/>
      <c r="I23" s="96" t="str">
        <f>IFERROR(IF(LEN(Milestones34[[#This Row],[duur]])=0,"",IF(AND(I$7=$E23,$G23=1),Mijlpaalmarkering,"")),"")</f>
        <v/>
      </c>
      <c r="J23" s="66" t="str">
        <f>IFERROR(IF(LEN(Milestones34[[#This Row],[duur]])=0,"",IF(AND(J$7=$E23,$G23=1),Mijlpaalmarkering,"")),"")</f>
        <v/>
      </c>
      <c r="K23" s="66" t="str">
        <f>IFERROR(IF(LEN(Milestones34[[#This Row],[duur]])=0,"",IF(AND(K$7=$E23,$G23=1),Mijlpaalmarkering,"")),"")</f>
        <v/>
      </c>
      <c r="L23" s="66" t="str">
        <f>IFERROR(IF(LEN(Milestones34[[#This Row],[duur]])=0,"",IF(AND(L$7=$E23,$G23=1),Mijlpaalmarkering,"")),"")</f>
        <v/>
      </c>
      <c r="M23" s="66" t="str">
        <f>IFERROR(IF(LEN(Milestones34[[#This Row],[duur]])=0,"",IF(AND(M$7=$E23,$G23=1),Mijlpaalmarkering,"")),"")</f>
        <v/>
      </c>
      <c r="N23" s="66" t="str">
        <f>IFERROR(IF(LEN(Milestones34[[#This Row],[duur]])=0,"",IF(AND(N$7=$E23,$G23=1),Mijlpaalmarkering,"")),"")</f>
        <v/>
      </c>
      <c r="O23" s="66" t="str">
        <f>IFERROR(IF(LEN(Milestones34[[#This Row],[duur]])=0,"",IF(AND(O$7=$E23,$G23=1),Mijlpaalmarkering,"")),"")</f>
        <v/>
      </c>
      <c r="P23" s="66" t="str">
        <f>IFERROR(IF(LEN(Milestones34[[#This Row],[duur]])=0,"",IF(AND(P$7=$E23,$G23=1),Mijlpaalmarkering,"")),"")</f>
        <v/>
      </c>
      <c r="Q23" s="66" t="str">
        <f>IFERROR(IF(LEN(Milestones34[[#This Row],[duur]])=0,"",IF(AND(Q$7=$E23,$G23=1),Mijlpaalmarkering,"")),"")</f>
        <v/>
      </c>
      <c r="R23" s="66" t="str">
        <f>IFERROR(IF(LEN(Milestones34[[#This Row],[duur]])=0,"",IF(AND(R$7=$E23,$G23=1),Mijlpaalmarkering,"")),"")</f>
        <v/>
      </c>
      <c r="S23" s="66" t="str">
        <f>IFERROR(IF(LEN(Milestones34[[#This Row],[duur]])=0,"",IF(AND(S$7=$E23,$G23=1),Mijlpaalmarkering,"")),"")</f>
        <v/>
      </c>
      <c r="T23" s="66" t="str">
        <f>IFERROR(IF(LEN(Milestones34[[#This Row],[duur]])=0,"",IF(AND(T$7=$E23,$G23=1),Mijlpaalmarkering,"")),"")</f>
        <v/>
      </c>
      <c r="U23" s="66" t="str">
        <f>IFERROR(IF(LEN(Milestones34[[#This Row],[duur]])=0,"",IF(AND(U$7=$E23,$G23=1),Mijlpaalmarkering,"")),"")</f>
        <v/>
      </c>
      <c r="V23" s="66" t="str">
        <f>IFERROR(IF(LEN(Milestones34[[#This Row],[duur]])=0,"",IF(AND(V$7=$E23,$G23=1),Mijlpaalmarkering,"")),"")</f>
        <v/>
      </c>
      <c r="W23" s="66" t="str">
        <f>IFERROR(IF(LEN(Milestones34[[#This Row],[duur]])=0,"",IF(AND(W$7=$E23,$G23=1),Mijlpaalmarkering,"")),"")</f>
        <v/>
      </c>
      <c r="X23" s="66" t="str">
        <f>IFERROR(IF(LEN(Milestones34[[#This Row],[duur]])=0,"",IF(AND(X$7=$E23,$G23=1),Mijlpaalmarkering,"")),"")</f>
        <v/>
      </c>
      <c r="Y23" s="66" t="str">
        <f>IFERROR(IF(LEN(Milestones34[[#This Row],[duur]])=0,"",IF(AND(Y$7=$E23,$G23=1),Mijlpaalmarkering,"")),"")</f>
        <v/>
      </c>
      <c r="Z23" s="66" t="str">
        <f>IFERROR(IF(LEN(Milestones34[[#This Row],[duur]])=0,"",IF(AND(Z$7=$E23,$G23=1),Mijlpaalmarkering,"")),"")</f>
        <v/>
      </c>
      <c r="AA23" s="66" t="str">
        <f>IFERROR(IF(LEN(Milestones34[[#This Row],[duur]])=0,"",IF(AND(AA$7=$E23,$G23=1),Mijlpaalmarkering,"")),"")</f>
        <v/>
      </c>
      <c r="AB23" s="66" t="str">
        <f>IFERROR(IF(LEN(Milestones34[[#This Row],[duur]])=0,"",IF(AND(AB$7=$E23,$G23=1),Mijlpaalmarkering,"")),"")</f>
        <v/>
      </c>
      <c r="AC23" s="66" t="str">
        <f>IFERROR(IF(LEN(Milestones34[[#This Row],[duur]])=0,"",IF(AND(AC$7=$E23,$G23=1),Mijlpaalmarkering,"")),"")</f>
        <v/>
      </c>
      <c r="AD23" s="66" t="str">
        <f>IFERROR(IF(LEN(Milestones34[[#This Row],[duur]])=0,"",IF(AND(AD$7=$E23,$G23=1),Mijlpaalmarkering,"")),"")</f>
        <v/>
      </c>
      <c r="AE23" s="66" t="str">
        <f>IFERROR(IF(LEN(Milestones34[[#This Row],[duur]])=0,"",IF(AND(AE$7=$E23,$G23=1),Mijlpaalmarkering,"")),"")</f>
        <v/>
      </c>
      <c r="AF23" s="66" t="str">
        <f>IFERROR(IF(LEN(Milestones34[[#This Row],[duur]])=0,"",IF(AND(AF$7=$E23,$G23=1),Mijlpaalmarkering,"")),"")</f>
        <v/>
      </c>
      <c r="AG23" s="66" t="str">
        <f>IFERROR(IF(LEN(Milestones34[[#This Row],[duur]])=0,"",IF(AND(AG$7=$E23,$G23=1),Mijlpaalmarkering,"")),"")</f>
        <v/>
      </c>
      <c r="AH23" s="66" t="str">
        <f>IFERROR(IF(LEN(Milestones34[[#This Row],[duur]])=0,"",IF(AND(AH$7=$E23,$G23=1),Mijlpaalmarkering,"")),"")</f>
        <v/>
      </c>
      <c r="AI23" s="66" t="str">
        <f>IFERROR(IF(LEN(Milestones34[[#This Row],[duur]])=0,"",IF(AND(AI$7=$E23,$G23=1),Mijlpaalmarkering,"")),"")</f>
        <v/>
      </c>
      <c r="AJ23" s="66" t="str">
        <f>IFERROR(IF(LEN(Milestones34[[#This Row],[duur]])=0,"",IF(AND(AJ$7=$E23,$G23=1),Mijlpaalmarkering,"")),"")</f>
        <v/>
      </c>
      <c r="AK23" s="66" t="str">
        <f>IFERROR(IF(LEN(Milestones34[[#This Row],[duur]])=0,"",IF(AND(AK$7=$E23,$G23=1),Mijlpaalmarkering,"")),"")</f>
        <v/>
      </c>
      <c r="AL23" s="66" t="str">
        <f>IFERROR(IF(LEN(Milestones34[[#This Row],[duur]])=0,"",IF(AND(AL$7=$E23,$G23=1),Mijlpaalmarkering,"")),"")</f>
        <v/>
      </c>
      <c r="AM23" s="66" t="str">
        <f>IFERROR(IF(LEN(Milestones34[[#This Row],[duur]])=0,"",IF(AND(AM$7=$E23,$G23=1),Mijlpaalmarkering,"")),"")</f>
        <v/>
      </c>
      <c r="AN23" s="66" t="str">
        <f>IFERROR(IF(LEN(Milestones34[[#This Row],[duur]])=0,"",IF(AND(AN$7=$E23,$G23=1),Mijlpaalmarkering,"")),"")</f>
        <v/>
      </c>
      <c r="AO23" s="66" t="str">
        <f>IFERROR(IF(LEN(Milestones34[[#This Row],[duur]])=0,"",IF(AND(AO$7=$E23,$G23=1),Mijlpaalmarkering,"")),"")</f>
        <v/>
      </c>
      <c r="AP23" s="66" t="str">
        <f>IFERROR(IF(LEN(Milestones34[[#This Row],[duur]])=0,"",IF(AND(AP$7=$E23,$G23=1),Mijlpaalmarkering,"")),"")</f>
        <v/>
      </c>
      <c r="AQ23" s="66" t="str">
        <f>IFERROR(IF(LEN(Milestones34[[#This Row],[duur]])=0,"",IF(AND(AQ$7=$E23,$G23=1),Mijlpaalmarkering,"")),"")</f>
        <v/>
      </c>
      <c r="AR23" s="66" t="str">
        <f>IFERROR(IF(LEN(Milestones34[[#This Row],[duur]])=0,"",IF(AND(AR$7=$E23,$G23=1),Mijlpaalmarkering,"")),"")</f>
        <v/>
      </c>
      <c r="AS23" s="66" t="str">
        <f>IFERROR(IF(LEN(Milestones34[[#This Row],[duur]])=0,"",IF(AND(AS$7=$E23,$G23=1),Mijlpaalmarkering,"")),"")</f>
        <v/>
      </c>
      <c r="AT23" s="66" t="str">
        <f>IFERROR(IF(LEN(Milestones34[[#This Row],[duur]])=0,"",IF(AND(AT$7=$E23,$G23=1),Mijlpaalmarkering,"")),"")</f>
        <v/>
      </c>
      <c r="AU23" s="66" t="str">
        <f>IFERROR(IF(LEN(Milestones34[[#This Row],[duur]])=0,"",IF(AND(AU$7=$E23,$G23=1),Mijlpaalmarkering,"")),"")</f>
        <v/>
      </c>
      <c r="AV23" s="66" t="str">
        <f>IFERROR(IF(LEN(Milestones34[[#This Row],[duur]])=0,"",IF(AND(AV$7=$E23,$G23=1),Mijlpaalmarkering,"")),"")</f>
        <v/>
      </c>
      <c r="AW23" s="66" t="str">
        <f>IFERROR(IF(LEN(Milestones34[[#This Row],[duur]])=0,"",IF(AND(AW$7=$E23,$G23=1),Mijlpaalmarkering,"")),"")</f>
        <v/>
      </c>
      <c r="AX23" s="66" t="str">
        <f>IFERROR(IF(LEN(Milestones34[[#This Row],[duur]])=0,"",IF(AND(AX$7=$E23,$G23=1),Mijlpaalmarkering,"")),"")</f>
        <v/>
      </c>
      <c r="AY23" s="66" t="str">
        <f>IFERROR(IF(LEN(Milestones34[[#This Row],[duur]])=0,"",IF(AND(AY$7=$E23,$G23=1),Mijlpaalmarkering,"")),"")</f>
        <v/>
      </c>
      <c r="AZ23" s="66" t="str">
        <f>IFERROR(IF(LEN(Milestones34[[#This Row],[duur]])=0,"",IF(AND(AZ$7=$E23,$G23=1),Mijlpaalmarkering,"")),"")</f>
        <v/>
      </c>
      <c r="BA23" s="66" t="str">
        <f>IFERROR(IF(LEN(Milestones34[[#This Row],[duur]])=0,"",IF(AND(BA$7=$E23,$G23=1),Mijlpaalmarkering,"")),"")</f>
        <v/>
      </c>
      <c r="BB23" s="66" t="str">
        <f>IFERROR(IF(LEN(Milestones34[[#This Row],[duur]])=0,"",IF(AND(BB$7=$E23,$G23=1),Mijlpaalmarkering,"")),"")</f>
        <v/>
      </c>
      <c r="BC23" s="66" t="str">
        <f>IFERROR(IF(LEN(Milestones34[[#This Row],[duur]])=0,"",IF(AND(BC$7=$E23,$G23=1),Mijlpaalmarkering,"")),"")</f>
        <v/>
      </c>
      <c r="BD23" s="66" t="str">
        <f>IFERROR(IF(LEN(Milestones34[[#This Row],[duur]])=0,"",IF(AND(BD$7=$E23,$G23=1),Mijlpaalmarkering,"")),"")</f>
        <v/>
      </c>
      <c r="BE23" s="66" t="str">
        <f>IFERROR(IF(LEN(Milestones34[[#This Row],[duur]])=0,"",IF(AND(BE$7=$E23,$G23=1),Mijlpaalmarkering,"")),"")</f>
        <v/>
      </c>
      <c r="BF23" s="66" t="str">
        <f>IFERROR(IF(LEN(Milestones34[[#This Row],[duur]])=0,"",IF(AND(BF$7=$E23,$G23=1),Mijlpaalmarkering,"")),"")</f>
        <v/>
      </c>
      <c r="BG23" s="66" t="str">
        <f>IFERROR(IF(LEN(Milestones34[[#This Row],[duur]])=0,"",IF(AND(BG$7=$E23,$G23=1),Mijlpaalmarkering,"")),"")</f>
        <v/>
      </c>
      <c r="BH23" s="66" t="str">
        <f>IFERROR(IF(LEN(Milestones34[[#This Row],[duur]])=0,"",IF(AND(BH$7=$E23,$G23=1),Mijlpaalmarkering,"")),"")</f>
        <v/>
      </c>
      <c r="BI23" s="66" t="str">
        <f>IFERROR(IF(LEN(Milestones34[[#This Row],[duur]])=0,"",IF(AND(BI$7=$E23,$G23=1),Mijlpaalmarkering,"")),"")</f>
        <v/>
      </c>
      <c r="BJ23" s="66" t="str">
        <f>IFERROR(IF(LEN(Milestones34[[#This Row],[duur]])=0,"",IF(AND(BJ$7=$E23,$G23=1),Mijlpaalmarkering,"")),"")</f>
        <v/>
      </c>
      <c r="BK23" s="66" t="str">
        <f>IFERROR(IF(LEN(Milestones34[[#This Row],[duur]])=0,"",IF(AND(BK$7=$E23,$G23=1),Mijlpaalmarkering,"")),"")</f>
        <v/>
      </c>
      <c r="BL23" s="66" t="str">
        <f>IFERROR(IF(LEN(Milestones34[[#This Row],[duur]])=0,"",IF(AND(BL$7=$E23,$G23=1),Mijlpaalmarkering,"")),"")</f>
        <v/>
      </c>
    </row>
    <row r="24" spans="1:64" s="33" customFormat="1" ht="15" outlineLevel="1" x14ac:dyDescent="0.25">
      <c r="A24" s="24"/>
      <c r="B24" s="68"/>
      <c r="C24" s="66"/>
      <c r="D24" s="67"/>
      <c r="E24" s="79"/>
      <c r="F24" s="79">
        <f>Milestones34[[#This Row],[Start]]</f>
        <v>0</v>
      </c>
      <c r="G24" s="93" t="str">
        <f>IF(AND(Milestones34[[#This Row],[Start]]&gt;0,Milestones34[[#This Row],[einde]]&gt;0),IF(Milestones34[[#This Row],[einde]]-Milestones34[[#This Row],[Start]]=0,1,Milestones34[[#This Row],[einde]]-Milestones34[[#This Row],[Start]]),"")</f>
        <v/>
      </c>
      <c r="H24" s="100"/>
      <c r="I24" s="96" t="str">
        <f>IFERROR(IF(LEN(Milestones34[[#This Row],[duur]])=0,"",IF(AND(I$7=$E24,$G24=1),Mijlpaalmarkering,"")),"")</f>
        <v/>
      </c>
      <c r="J24" s="66" t="str">
        <f>IFERROR(IF(LEN(Milestones34[[#This Row],[duur]])=0,"",IF(AND(J$7=$E24,$G24=1),Mijlpaalmarkering,"")),"")</f>
        <v/>
      </c>
      <c r="K24" s="66" t="str">
        <f>IFERROR(IF(LEN(Milestones34[[#This Row],[duur]])=0,"",IF(AND(K$7=$E24,$G24=1),Mijlpaalmarkering,"")),"")</f>
        <v/>
      </c>
      <c r="L24" s="66" t="str">
        <f>IFERROR(IF(LEN(Milestones34[[#This Row],[duur]])=0,"",IF(AND(L$7=$E24,$G24=1),Mijlpaalmarkering,"")),"")</f>
        <v/>
      </c>
      <c r="M24" s="66" t="str">
        <f>IFERROR(IF(LEN(Milestones34[[#This Row],[duur]])=0,"",IF(AND(M$7=$E24,$G24=1),Mijlpaalmarkering,"")),"")</f>
        <v/>
      </c>
      <c r="N24" s="66" t="str">
        <f>IFERROR(IF(LEN(Milestones34[[#This Row],[duur]])=0,"",IF(AND(N$7=$E24,$G24=1),Mijlpaalmarkering,"")),"")</f>
        <v/>
      </c>
      <c r="O24" s="66" t="str">
        <f>IFERROR(IF(LEN(Milestones34[[#This Row],[duur]])=0,"",IF(AND(O$7=$E24,$G24=1),Mijlpaalmarkering,"")),"")</f>
        <v/>
      </c>
      <c r="P24" s="66" t="str">
        <f>IFERROR(IF(LEN(Milestones34[[#This Row],[duur]])=0,"",IF(AND(P$7=$E24,$G24=1),Mijlpaalmarkering,"")),"")</f>
        <v/>
      </c>
      <c r="Q24" s="66" t="str">
        <f>IFERROR(IF(LEN(Milestones34[[#This Row],[duur]])=0,"",IF(AND(Q$7=$E24,$G24=1),Mijlpaalmarkering,"")),"")</f>
        <v/>
      </c>
      <c r="R24" s="66" t="str">
        <f>IFERROR(IF(LEN(Milestones34[[#This Row],[duur]])=0,"",IF(AND(R$7=$E24,$G24=1),Mijlpaalmarkering,"")),"")</f>
        <v/>
      </c>
      <c r="S24" s="66" t="str">
        <f>IFERROR(IF(LEN(Milestones34[[#This Row],[duur]])=0,"",IF(AND(S$7=$E24,$G24=1),Mijlpaalmarkering,"")),"")</f>
        <v/>
      </c>
      <c r="T24" s="66" t="str">
        <f>IFERROR(IF(LEN(Milestones34[[#This Row],[duur]])=0,"",IF(AND(T$7=$E24,$G24=1),Mijlpaalmarkering,"")),"")</f>
        <v/>
      </c>
      <c r="U24" s="66" t="str">
        <f>IFERROR(IF(LEN(Milestones34[[#This Row],[duur]])=0,"",IF(AND(U$7=$E24,$G24=1),Mijlpaalmarkering,"")),"")</f>
        <v/>
      </c>
      <c r="V24" s="66" t="str">
        <f>IFERROR(IF(LEN(Milestones34[[#This Row],[duur]])=0,"",IF(AND(V$7=$E24,$G24=1),Mijlpaalmarkering,"")),"")</f>
        <v/>
      </c>
      <c r="W24" s="66" t="str">
        <f>IFERROR(IF(LEN(Milestones34[[#This Row],[duur]])=0,"",IF(AND(W$7=$E24,$G24=1),Mijlpaalmarkering,"")),"")</f>
        <v/>
      </c>
      <c r="X24" s="66" t="str">
        <f>IFERROR(IF(LEN(Milestones34[[#This Row],[duur]])=0,"",IF(AND(X$7=$E24,$G24=1),Mijlpaalmarkering,"")),"")</f>
        <v/>
      </c>
      <c r="Y24" s="66" t="str">
        <f>IFERROR(IF(LEN(Milestones34[[#This Row],[duur]])=0,"",IF(AND(Y$7=$E24,$G24=1),Mijlpaalmarkering,"")),"")</f>
        <v/>
      </c>
      <c r="Z24" s="66" t="str">
        <f>IFERROR(IF(LEN(Milestones34[[#This Row],[duur]])=0,"",IF(AND(Z$7=$E24,$G24=1),Mijlpaalmarkering,"")),"")</f>
        <v/>
      </c>
      <c r="AA24" s="66" t="str">
        <f>IFERROR(IF(LEN(Milestones34[[#This Row],[duur]])=0,"",IF(AND(AA$7=$E24,$G24=1),Mijlpaalmarkering,"")),"")</f>
        <v/>
      </c>
      <c r="AB24" s="66" t="str">
        <f>IFERROR(IF(LEN(Milestones34[[#This Row],[duur]])=0,"",IF(AND(AB$7=$E24,$G24=1),Mijlpaalmarkering,"")),"")</f>
        <v/>
      </c>
      <c r="AC24" s="66" t="str">
        <f>IFERROR(IF(LEN(Milestones34[[#This Row],[duur]])=0,"",IF(AND(AC$7=$E24,$G24=1),Mijlpaalmarkering,"")),"")</f>
        <v/>
      </c>
      <c r="AD24" s="66" t="str">
        <f>IFERROR(IF(LEN(Milestones34[[#This Row],[duur]])=0,"",IF(AND(AD$7=$E24,$G24=1),Mijlpaalmarkering,"")),"")</f>
        <v/>
      </c>
      <c r="AE24" s="66" t="str">
        <f>IFERROR(IF(LEN(Milestones34[[#This Row],[duur]])=0,"",IF(AND(AE$7=$E24,$G24=1),Mijlpaalmarkering,"")),"")</f>
        <v/>
      </c>
      <c r="AF24" s="66" t="str">
        <f>IFERROR(IF(LEN(Milestones34[[#This Row],[duur]])=0,"",IF(AND(AF$7=$E24,$G24=1),Mijlpaalmarkering,"")),"")</f>
        <v/>
      </c>
      <c r="AG24" s="66" t="str">
        <f>IFERROR(IF(LEN(Milestones34[[#This Row],[duur]])=0,"",IF(AND(AG$7=$E24,$G24=1),Mijlpaalmarkering,"")),"")</f>
        <v/>
      </c>
      <c r="AH24" s="66" t="str">
        <f>IFERROR(IF(LEN(Milestones34[[#This Row],[duur]])=0,"",IF(AND(AH$7=$E24,$G24=1),Mijlpaalmarkering,"")),"")</f>
        <v/>
      </c>
      <c r="AI24" s="66" t="str">
        <f>IFERROR(IF(LEN(Milestones34[[#This Row],[duur]])=0,"",IF(AND(AI$7=$E24,$G24=1),Mijlpaalmarkering,"")),"")</f>
        <v/>
      </c>
      <c r="AJ24" s="66" t="str">
        <f>IFERROR(IF(LEN(Milestones34[[#This Row],[duur]])=0,"",IF(AND(AJ$7=$E24,$G24=1),Mijlpaalmarkering,"")),"")</f>
        <v/>
      </c>
      <c r="AK24" s="66" t="str">
        <f>IFERROR(IF(LEN(Milestones34[[#This Row],[duur]])=0,"",IF(AND(AK$7=$E24,$G24=1),Mijlpaalmarkering,"")),"")</f>
        <v/>
      </c>
      <c r="AL24" s="66" t="str">
        <f>IFERROR(IF(LEN(Milestones34[[#This Row],[duur]])=0,"",IF(AND(AL$7=$E24,$G24=1),Mijlpaalmarkering,"")),"")</f>
        <v/>
      </c>
      <c r="AM24" s="66" t="str">
        <f>IFERROR(IF(LEN(Milestones34[[#This Row],[duur]])=0,"",IF(AND(AM$7=$E24,$G24=1),Mijlpaalmarkering,"")),"")</f>
        <v/>
      </c>
      <c r="AN24" s="66" t="str">
        <f>IFERROR(IF(LEN(Milestones34[[#This Row],[duur]])=0,"",IF(AND(AN$7=$E24,$G24=1),Mijlpaalmarkering,"")),"")</f>
        <v/>
      </c>
      <c r="AO24" s="66" t="str">
        <f>IFERROR(IF(LEN(Milestones34[[#This Row],[duur]])=0,"",IF(AND(AO$7=$E24,$G24=1),Mijlpaalmarkering,"")),"")</f>
        <v/>
      </c>
      <c r="AP24" s="66" t="str">
        <f>IFERROR(IF(LEN(Milestones34[[#This Row],[duur]])=0,"",IF(AND(AP$7=$E24,$G24=1),Mijlpaalmarkering,"")),"")</f>
        <v/>
      </c>
      <c r="AQ24" s="66" t="str">
        <f>IFERROR(IF(LEN(Milestones34[[#This Row],[duur]])=0,"",IF(AND(AQ$7=$E24,$G24=1),Mijlpaalmarkering,"")),"")</f>
        <v/>
      </c>
      <c r="AR24" s="66" t="str">
        <f>IFERROR(IF(LEN(Milestones34[[#This Row],[duur]])=0,"",IF(AND(AR$7=$E24,$G24=1),Mijlpaalmarkering,"")),"")</f>
        <v/>
      </c>
      <c r="AS24" s="66" t="str">
        <f>IFERROR(IF(LEN(Milestones34[[#This Row],[duur]])=0,"",IF(AND(AS$7=$E24,$G24=1),Mijlpaalmarkering,"")),"")</f>
        <v/>
      </c>
      <c r="AT24" s="66" t="str">
        <f>IFERROR(IF(LEN(Milestones34[[#This Row],[duur]])=0,"",IF(AND(AT$7=$E24,$G24=1),Mijlpaalmarkering,"")),"")</f>
        <v/>
      </c>
      <c r="AU24" s="66" t="str">
        <f>IFERROR(IF(LEN(Milestones34[[#This Row],[duur]])=0,"",IF(AND(AU$7=$E24,$G24=1),Mijlpaalmarkering,"")),"")</f>
        <v/>
      </c>
      <c r="AV24" s="66" t="str">
        <f>IFERROR(IF(LEN(Milestones34[[#This Row],[duur]])=0,"",IF(AND(AV$7=$E24,$G24=1),Mijlpaalmarkering,"")),"")</f>
        <v/>
      </c>
      <c r="AW24" s="66" t="str">
        <f>IFERROR(IF(LEN(Milestones34[[#This Row],[duur]])=0,"",IF(AND(AW$7=$E24,$G24=1),Mijlpaalmarkering,"")),"")</f>
        <v/>
      </c>
      <c r="AX24" s="66" t="str">
        <f>IFERROR(IF(LEN(Milestones34[[#This Row],[duur]])=0,"",IF(AND(AX$7=$E24,$G24=1),Mijlpaalmarkering,"")),"")</f>
        <v/>
      </c>
      <c r="AY24" s="66" t="str">
        <f>IFERROR(IF(LEN(Milestones34[[#This Row],[duur]])=0,"",IF(AND(AY$7=$E24,$G24=1),Mijlpaalmarkering,"")),"")</f>
        <v/>
      </c>
      <c r="AZ24" s="66" t="str">
        <f>IFERROR(IF(LEN(Milestones34[[#This Row],[duur]])=0,"",IF(AND(AZ$7=$E24,$G24=1),Mijlpaalmarkering,"")),"")</f>
        <v/>
      </c>
      <c r="BA24" s="66" t="str">
        <f>IFERROR(IF(LEN(Milestones34[[#This Row],[duur]])=0,"",IF(AND(BA$7=$E24,$G24=1),Mijlpaalmarkering,"")),"")</f>
        <v/>
      </c>
      <c r="BB24" s="66" t="str">
        <f>IFERROR(IF(LEN(Milestones34[[#This Row],[duur]])=0,"",IF(AND(BB$7=$E24,$G24=1),Mijlpaalmarkering,"")),"")</f>
        <v/>
      </c>
      <c r="BC24" s="66" t="str">
        <f>IFERROR(IF(LEN(Milestones34[[#This Row],[duur]])=0,"",IF(AND(BC$7=$E24,$G24=1),Mijlpaalmarkering,"")),"")</f>
        <v/>
      </c>
      <c r="BD24" s="66" t="str">
        <f>IFERROR(IF(LEN(Milestones34[[#This Row],[duur]])=0,"",IF(AND(BD$7=$E24,$G24=1),Mijlpaalmarkering,"")),"")</f>
        <v/>
      </c>
      <c r="BE24" s="66" t="str">
        <f>IFERROR(IF(LEN(Milestones34[[#This Row],[duur]])=0,"",IF(AND(BE$7=$E24,$G24=1),Mijlpaalmarkering,"")),"")</f>
        <v/>
      </c>
      <c r="BF24" s="66" t="str">
        <f>IFERROR(IF(LEN(Milestones34[[#This Row],[duur]])=0,"",IF(AND(BF$7=$E24,$G24=1),Mijlpaalmarkering,"")),"")</f>
        <v/>
      </c>
      <c r="BG24" s="66" t="str">
        <f>IFERROR(IF(LEN(Milestones34[[#This Row],[duur]])=0,"",IF(AND(BG$7=$E24,$G24=1),Mijlpaalmarkering,"")),"")</f>
        <v/>
      </c>
      <c r="BH24" s="66" t="str">
        <f>IFERROR(IF(LEN(Milestones34[[#This Row],[duur]])=0,"",IF(AND(BH$7=$E24,$G24=1),Mijlpaalmarkering,"")),"")</f>
        <v/>
      </c>
      <c r="BI24" s="66" t="str">
        <f>IFERROR(IF(LEN(Milestones34[[#This Row],[duur]])=0,"",IF(AND(BI$7=$E24,$G24=1),Mijlpaalmarkering,"")),"")</f>
        <v/>
      </c>
      <c r="BJ24" s="66" t="str">
        <f>IFERROR(IF(LEN(Milestones34[[#This Row],[duur]])=0,"",IF(AND(BJ$7=$E24,$G24=1),Mijlpaalmarkering,"")),"")</f>
        <v/>
      </c>
      <c r="BK24" s="66" t="str">
        <f>IFERROR(IF(LEN(Milestones34[[#This Row],[duur]])=0,"",IF(AND(BK$7=$E24,$G24=1),Mijlpaalmarkering,"")),"")</f>
        <v/>
      </c>
      <c r="BL24" s="66" t="str">
        <f>IFERROR(IF(LEN(Milestones34[[#This Row],[duur]])=0,"",IF(AND(BL$7=$E24,$G24=1),Mijlpaalmarkering,"")),"")</f>
        <v/>
      </c>
    </row>
    <row r="25" spans="1:64" s="33" customFormat="1" ht="15" outlineLevel="1" x14ac:dyDescent="0.25">
      <c r="A25" s="24"/>
      <c r="B25" s="68"/>
      <c r="C25" s="66"/>
      <c r="D25" s="67"/>
      <c r="E25" s="79"/>
      <c r="F25" s="79">
        <f>Milestones34[[#This Row],[Start]]</f>
        <v>0</v>
      </c>
      <c r="G25" s="93" t="str">
        <f>IF(AND(Milestones34[[#This Row],[Start]]&gt;0,Milestones34[[#This Row],[einde]]&gt;0),IF(Milestones34[[#This Row],[einde]]-Milestones34[[#This Row],[Start]]=0,1,Milestones34[[#This Row],[einde]]-Milestones34[[#This Row],[Start]]),"")</f>
        <v/>
      </c>
      <c r="H25" s="100"/>
      <c r="I25" s="96" t="str">
        <f>IFERROR(IF(LEN(Milestones34[[#This Row],[duur]])=0,"",IF(AND(I$7=$E25,$G25=1),Mijlpaalmarkering,"")),"")</f>
        <v/>
      </c>
      <c r="J25" s="66" t="str">
        <f>IFERROR(IF(LEN(Milestones34[[#This Row],[duur]])=0,"",IF(AND(J$7=$E25,$G25=1),Mijlpaalmarkering,"")),"")</f>
        <v/>
      </c>
      <c r="K25" s="66" t="str">
        <f>IFERROR(IF(LEN(Milestones34[[#This Row],[duur]])=0,"",IF(AND(K$7=$E25,$G25=1),Mijlpaalmarkering,"")),"")</f>
        <v/>
      </c>
      <c r="L25" s="66" t="str">
        <f>IFERROR(IF(LEN(Milestones34[[#This Row],[duur]])=0,"",IF(AND(L$7=$E25,$G25=1),Mijlpaalmarkering,"")),"")</f>
        <v/>
      </c>
      <c r="M25" s="66" t="str">
        <f>IFERROR(IF(LEN(Milestones34[[#This Row],[duur]])=0,"",IF(AND(M$7=$E25,$G25=1),Mijlpaalmarkering,"")),"")</f>
        <v/>
      </c>
      <c r="N25" s="66" t="str">
        <f>IFERROR(IF(LEN(Milestones34[[#This Row],[duur]])=0,"",IF(AND(N$7=$E25,$G25=1),Mijlpaalmarkering,"")),"")</f>
        <v/>
      </c>
      <c r="O25" s="66" t="str">
        <f>IFERROR(IF(LEN(Milestones34[[#This Row],[duur]])=0,"",IF(AND(O$7=$E25,$G25=1),Mijlpaalmarkering,"")),"")</f>
        <v/>
      </c>
      <c r="P25" s="66" t="str">
        <f>IFERROR(IF(LEN(Milestones34[[#This Row],[duur]])=0,"",IF(AND(P$7=$E25,$G25=1),Mijlpaalmarkering,"")),"")</f>
        <v/>
      </c>
      <c r="Q25" s="66" t="str">
        <f>IFERROR(IF(LEN(Milestones34[[#This Row],[duur]])=0,"",IF(AND(Q$7=$E25,$G25=1),Mijlpaalmarkering,"")),"")</f>
        <v/>
      </c>
      <c r="R25" s="66" t="str">
        <f>IFERROR(IF(LEN(Milestones34[[#This Row],[duur]])=0,"",IF(AND(R$7=$E25,$G25=1),Mijlpaalmarkering,"")),"")</f>
        <v/>
      </c>
      <c r="S25" s="66" t="str">
        <f>IFERROR(IF(LEN(Milestones34[[#This Row],[duur]])=0,"",IF(AND(S$7=$E25,$G25=1),Mijlpaalmarkering,"")),"")</f>
        <v/>
      </c>
      <c r="T25" s="66" t="str">
        <f>IFERROR(IF(LEN(Milestones34[[#This Row],[duur]])=0,"",IF(AND(T$7=$E25,$G25=1),Mijlpaalmarkering,"")),"")</f>
        <v/>
      </c>
      <c r="U25" s="66" t="str">
        <f>IFERROR(IF(LEN(Milestones34[[#This Row],[duur]])=0,"",IF(AND(U$7=$E25,$G25=1),Mijlpaalmarkering,"")),"")</f>
        <v/>
      </c>
      <c r="V25" s="66" t="str">
        <f>IFERROR(IF(LEN(Milestones34[[#This Row],[duur]])=0,"",IF(AND(V$7=$E25,$G25=1),Mijlpaalmarkering,"")),"")</f>
        <v/>
      </c>
      <c r="W25" s="66" t="str">
        <f>IFERROR(IF(LEN(Milestones34[[#This Row],[duur]])=0,"",IF(AND(W$7=$E25,$G25=1),Mijlpaalmarkering,"")),"")</f>
        <v/>
      </c>
      <c r="X25" s="66" t="str">
        <f>IFERROR(IF(LEN(Milestones34[[#This Row],[duur]])=0,"",IF(AND(X$7=$E25,$G25=1),Mijlpaalmarkering,"")),"")</f>
        <v/>
      </c>
      <c r="Y25" s="66" t="str">
        <f>IFERROR(IF(LEN(Milestones34[[#This Row],[duur]])=0,"",IF(AND(Y$7=$E25,$G25=1),Mijlpaalmarkering,"")),"")</f>
        <v/>
      </c>
      <c r="Z25" s="66" t="str">
        <f>IFERROR(IF(LEN(Milestones34[[#This Row],[duur]])=0,"",IF(AND(Z$7=$E25,$G25=1),Mijlpaalmarkering,"")),"")</f>
        <v/>
      </c>
      <c r="AA25" s="66" t="str">
        <f>IFERROR(IF(LEN(Milestones34[[#This Row],[duur]])=0,"",IF(AND(AA$7=$E25,$G25=1),Mijlpaalmarkering,"")),"")</f>
        <v/>
      </c>
      <c r="AB25" s="66" t="str">
        <f>IFERROR(IF(LEN(Milestones34[[#This Row],[duur]])=0,"",IF(AND(AB$7=$E25,$G25=1),Mijlpaalmarkering,"")),"")</f>
        <v/>
      </c>
      <c r="AC25" s="66" t="str">
        <f>IFERROR(IF(LEN(Milestones34[[#This Row],[duur]])=0,"",IF(AND(AC$7=$E25,$G25=1),Mijlpaalmarkering,"")),"")</f>
        <v/>
      </c>
      <c r="AD25" s="66" t="str">
        <f>IFERROR(IF(LEN(Milestones34[[#This Row],[duur]])=0,"",IF(AND(AD$7=$E25,$G25=1),Mijlpaalmarkering,"")),"")</f>
        <v/>
      </c>
      <c r="AE25" s="66" t="str">
        <f>IFERROR(IF(LEN(Milestones34[[#This Row],[duur]])=0,"",IF(AND(AE$7=$E25,$G25=1),Mijlpaalmarkering,"")),"")</f>
        <v/>
      </c>
      <c r="AF25" s="66" t="str">
        <f>IFERROR(IF(LEN(Milestones34[[#This Row],[duur]])=0,"",IF(AND(AF$7=$E25,$G25=1),Mijlpaalmarkering,"")),"")</f>
        <v/>
      </c>
      <c r="AG25" s="66" t="str">
        <f>IFERROR(IF(LEN(Milestones34[[#This Row],[duur]])=0,"",IF(AND(AG$7=$E25,$G25=1),Mijlpaalmarkering,"")),"")</f>
        <v/>
      </c>
      <c r="AH25" s="66" t="str">
        <f>IFERROR(IF(LEN(Milestones34[[#This Row],[duur]])=0,"",IF(AND(AH$7=$E25,$G25=1),Mijlpaalmarkering,"")),"")</f>
        <v/>
      </c>
      <c r="AI25" s="66" t="str">
        <f>IFERROR(IF(LEN(Milestones34[[#This Row],[duur]])=0,"",IF(AND(AI$7=$E25,$G25=1),Mijlpaalmarkering,"")),"")</f>
        <v/>
      </c>
      <c r="AJ25" s="66" t="str">
        <f>IFERROR(IF(LEN(Milestones34[[#This Row],[duur]])=0,"",IF(AND(AJ$7=$E25,$G25=1),Mijlpaalmarkering,"")),"")</f>
        <v/>
      </c>
      <c r="AK25" s="66" t="str">
        <f>IFERROR(IF(LEN(Milestones34[[#This Row],[duur]])=0,"",IF(AND(AK$7=$E25,$G25=1),Mijlpaalmarkering,"")),"")</f>
        <v/>
      </c>
      <c r="AL25" s="66" t="str">
        <f>IFERROR(IF(LEN(Milestones34[[#This Row],[duur]])=0,"",IF(AND(AL$7=$E25,$G25=1),Mijlpaalmarkering,"")),"")</f>
        <v/>
      </c>
      <c r="AM25" s="66" t="str">
        <f>IFERROR(IF(LEN(Milestones34[[#This Row],[duur]])=0,"",IF(AND(AM$7=$E25,$G25=1),Mijlpaalmarkering,"")),"")</f>
        <v/>
      </c>
      <c r="AN25" s="66" t="str">
        <f>IFERROR(IF(LEN(Milestones34[[#This Row],[duur]])=0,"",IF(AND(AN$7=$E25,$G25=1),Mijlpaalmarkering,"")),"")</f>
        <v/>
      </c>
      <c r="AO25" s="66" t="str">
        <f>IFERROR(IF(LEN(Milestones34[[#This Row],[duur]])=0,"",IF(AND(AO$7=$E25,$G25=1),Mijlpaalmarkering,"")),"")</f>
        <v/>
      </c>
      <c r="AP25" s="66" t="str">
        <f>IFERROR(IF(LEN(Milestones34[[#This Row],[duur]])=0,"",IF(AND(AP$7=$E25,$G25=1),Mijlpaalmarkering,"")),"")</f>
        <v/>
      </c>
      <c r="AQ25" s="66" t="str">
        <f>IFERROR(IF(LEN(Milestones34[[#This Row],[duur]])=0,"",IF(AND(AQ$7=$E25,$G25=1),Mijlpaalmarkering,"")),"")</f>
        <v/>
      </c>
      <c r="AR25" s="66" t="str">
        <f>IFERROR(IF(LEN(Milestones34[[#This Row],[duur]])=0,"",IF(AND(AR$7=$E25,$G25=1),Mijlpaalmarkering,"")),"")</f>
        <v/>
      </c>
      <c r="AS25" s="66" t="str">
        <f>IFERROR(IF(LEN(Milestones34[[#This Row],[duur]])=0,"",IF(AND(AS$7=$E25,$G25=1),Mijlpaalmarkering,"")),"")</f>
        <v/>
      </c>
      <c r="AT25" s="66" t="str">
        <f>IFERROR(IF(LEN(Milestones34[[#This Row],[duur]])=0,"",IF(AND(AT$7=$E25,$G25=1),Mijlpaalmarkering,"")),"")</f>
        <v/>
      </c>
      <c r="AU25" s="66" t="str">
        <f>IFERROR(IF(LEN(Milestones34[[#This Row],[duur]])=0,"",IF(AND(AU$7=$E25,$G25=1),Mijlpaalmarkering,"")),"")</f>
        <v/>
      </c>
      <c r="AV25" s="66" t="str">
        <f>IFERROR(IF(LEN(Milestones34[[#This Row],[duur]])=0,"",IF(AND(AV$7=$E25,$G25=1),Mijlpaalmarkering,"")),"")</f>
        <v/>
      </c>
      <c r="AW25" s="66" t="str">
        <f>IFERROR(IF(LEN(Milestones34[[#This Row],[duur]])=0,"",IF(AND(AW$7=$E25,$G25=1),Mijlpaalmarkering,"")),"")</f>
        <v/>
      </c>
      <c r="AX25" s="66" t="str">
        <f>IFERROR(IF(LEN(Milestones34[[#This Row],[duur]])=0,"",IF(AND(AX$7=$E25,$G25=1),Mijlpaalmarkering,"")),"")</f>
        <v/>
      </c>
      <c r="AY25" s="66" t="str">
        <f>IFERROR(IF(LEN(Milestones34[[#This Row],[duur]])=0,"",IF(AND(AY$7=$E25,$G25=1),Mijlpaalmarkering,"")),"")</f>
        <v/>
      </c>
      <c r="AZ25" s="66" t="str">
        <f>IFERROR(IF(LEN(Milestones34[[#This Row],[duur]])=0,"",IF(AND(AZ$7=$E25,$G25=1),Mijlpaalmarkering,"")),"")</f>
        <v/>
      </c>
      <c r="BA25" s="66" t="str">
        <f>IFERROR(IF(LEN(Milestones34[[#This Row],[duur]])=0,"",IF(AND(BA$7=$E25,$G25=1),Mijlpaalmarkering,"")),"")</f>
        <v/>
      </c>
      <c r="BB25" s="66" t="str">
        <f>IFERROR(IF(LEN(Milestones34[[#This Row],[duur]])=0,"",IF(AND(BB$7=$E25,$G25=1),Mijlpaalmarkering,"")),"")</f>
        <v/>
      </c>
      <c r="BC25" s="66" t="str">
        <f>IFERROR(IF(LEN(Milestones34[[#This Row],[duur]])=0,"",IF(AND(BC$7=$E25,$G25=1),Mijlpaalmarkering,"")),"")</f>
        <v/>
      </c>
      <c r="BD25" s="66" t="str">
        <f>IFERROR(IF(LEN(Milestones34[[#This Row],[duur]])=0,"",IF(AND(BD$7=$E25,$G25=1),Mijlpaalmarkering,"")),"")</f>
        <v/>
      </c>
      <c r="BE25" s="66" t="str">
        <f>IFERROR(IF(LEN(Milestones34[[#This Row],[duur]])=0,"",IF(AND(BE$7=$E25,$G25=1),Mijlpaalmarkering,"")),"")</f>
        <v/>
      </c>
      <c r="BF25" s="66" t="str">
        <f>IFERROR(IF(LEN(Milestones34[[#This Row],[duur]])=0,"",IF(AND(BF$7=$E25,$G25=1),Mijlpaalmarkering,"")),"")</f>
        <v/>
      </c>
      <c r="BG25" s="66" t="str">
        <f>IFERROR(IF(LEN(Milestones34[[#This Row],[duur]])=0,"",IF(AND(BG$7=$E25,$G25=1),Mijlpaalmarkering,"")),"")</f>
        <v/>
      </c>
      <c r="BH25" s="66" t="str">
        <f>IFERROR(IF(LEN(Milestones34[[#This Row],[duur]])=0,"",IF(AND(BH$7=$E25,$G25=1),Mijlpaalmarkering,"")),"")</f>
        <v/>
      </c>
      <c r="BI25" s="66" t="str">
        <f>IFERROR(IF(LEN(Milestones34[[#This Row],[duur]])=0,"",IF(AND(BI$7=$E25,$G25=1),Mijlpaalmarkering,"")),"")</f>
        <v/>
      </c>
      <c r="BJ25" s="66" t="str">
        <f>IFERROR(IF(LEN(Milestones34[[#This Row],[duur]])=0,"",IF(AND(BJ$7=$E25,$G25=1),Mijlpaalmarkering,"")),"")</f>
        <v/>
      </c>
      <c r="BK25" s="66" t="str">
        <f>IFERROR(IF(LEN(Milestones34[[#This Row],[duur]])=0,"",IF(AND(BK$7=$E25,$G25=1),Mijlpaalmarkering,"")),"")</f>
        <v/>
      </c>
      <c r="BL25" s="66" t="str">
        <f>IFERROR(IF(LEN(Milestones34[[#This Row],[duur]])=0,"",IF(AND(BL$7=$E25,$G25=1),Mijlpaalmarkering,"")),"")</f>
        <v/>
      </c>
    </row>
    <row r="26" spans="1:64" s="33" customFormat="1" ht="15" outlineLevel="1" x14ac:dyDescent="0.25">
      <c r="A26" s="24"/>
      <c r="B26" s="68"/>
      <c r="C26" s="66"/>
      <c r="D26" s="67"/>
      <c r="E26" s="79"/>
      <c r="F26" s="79">
        <f>Milestones34[[#This Row],[Start]]</f>
        <v>0</v>
      </c>
      <c r="G26" s="93" t="str">
        <f>IF(AND(Milestones34[[#This Row],[Start]]&gt;0,Milestones34[[#This Row],[einde]]&gt;0),IF(Milestones34[[#This Row],[einde]]-Milestones34[[#This Row],[Start]]=0,1,Milestones34[[#This Row],[einde]]-Milestones34[[#This Row],[Start]]),"")</f>
        <v/>
      </c>
      <c r="H26" s="100"/>
      <c r="I26" s="96" t="str">
        <f>IFERROR(IF(LEN(Milestones34[[#This Row],[duur]])=0,"",IF(AND(I$7=$E26,$G26=1),Mijlpaalmarkering,"")),"")</f>
        <v/>
      </c>
      <c r="J26" s="66" t="str">
        <f>IFERROR(IF(LEN(Milestones34[[#This Row],[duur]])=0,"",IF(AND(J$7=$E26,$G26=1),Mijlpaalmarkering,"")),"")</f>
        <v/>
      </c>
      <c r="K26" s="66" t="str">
        <f>IFERROR(IF(LEN(Milestones34[[#This Row],[duur]])=0,"",IF(AND(K$7=$E26,$G26=1),Mijlpaalmarkering,"")),"")</f>
        <v/>
      </c>
      <c r="L26" s="66" t="str">
        <f>IFERROR(IF(LEN(Milestones34[[#This Row],[duur]])=0,"",IF(AND(L$7=$E26,$G26=1),Mijlpaalmarkering,"")),"")</f>
        <v/>
      </c>
      <c r="M26" s="66" t="str">
        <f>IFERROR(IF(LEN(Milestones34[[#This Row],[duur]])=0,"",IF(AND(M$7=$E26,$G26=1),Mijlpaalmarkering,"")),"")</f>
        <v/>
      </c>
      <c r="N26" s="66" t="str">
        <f>IFERROR(IF(LEN(Milestones34[[#This Row],[duur]])=0,"",IF(AND(N$7=$E26,$G26=1),Mijlpaalmarkering,"")),"")</f>
        <v/>
      </c>
      <c r="O26" s="66" t="str">
        <f>IFERROR(IF(LEN(Milestones34[[#This Row],[duur]])=0,"",IF(AND(O$7=$E26,$G26=1),Mijlpaalmarkering,"")),"")</f>
        <v/>
      </c>
      <c r="P26" s="66" t="str">
        <f>IFERROR(IF(LEN(Milestones34[[#This Row],[duur]])=0,"",IF(AND(P$7=$E26,$G26=1),Mijlpaalmarkering,"")),"")</f>
        <v/>
      </c>
      <c r="Q26" s="66" t="str">
        <f>IFERROR(IF(LEN(Milestones34[[#This Row],[duur]])=0,"",IF(AND(Q$7=$E26,$G26=1),Mijlpaalmarkering,"")),"")</f>
        <v/>
      </c>
      <c r="R26" s="66" t="str">
        <f>IFERROR(IF(LEN(Milestones34[[#This Row],[duur]])=0,"",IF(AND(R$7=$E26,$G26=1),Mijlpaalmarkering,"")),"")</f>
        <v/>
      </c>
      <c r="S26" s="66" t="str">
        <f>IFERROR(IF(LEN(Milestones34[[#This Row],[duur]])=0,"",IF(AND(S$7=$E26,$G26=1),Mijlpaalmarkering,"")),"")</f>
        <v/>
      </c>
      <c r="T26" s="66" t="str">
        <f>IFERROR(IF(LEN(Milestones34[[#This Row],[duur]])=0,"",IF(AND(T$7=$E26,$G26=1),Mijlpaalmarkering,"")),"")</f>
        <v/>
      </c>
      <c r="U26" s="66" t="str">
        <f>IFERROR(IF(LEN(Milestones34[[#This Row],[duur]])=0,"",IF(AND(U$7=$E26,$G26=1),Mijlpaalmarkering,"")),"")</f>
        <v/>
      </c>
      <c r="V26" s="66" t="str">
        <f>IFERROR(IF(LEN(Milestones34[[#This Row],[duur]])=0,"",IF(AND(V$7=$E26,$G26=1),Mijlpaalmarkering,"")),"")</f>
        <v/>
      </c>
      <c r="W26" s="66" t="str">
        <f>IFERROR(IF(LEN(Milestones34[[#This Row],[duur]])=0,"",IF(AND(W$7=$E26,$G26=1),Mijlpaalmarkering,"")),"")</f>
        <v/>
      </c>
      <c r="X26" s="66" t="str">
        <f>IFERROR(IF(LEN(Milestones34[[#This Row],[duur]])=0,"",IF(AND(X$7=$E26,$G26=1),Mijlpaalmarkering,"")),"")</f>
        <v/>
      </c>
      <c r="Y26" s="66" t="str">
        <f>IFERROR(IF(LEN(Milestones34[[#This Row],[duur]])=0,"",IF(AND(Y$7=$E26,$G26=1),Mijlpaalmarkering,"")),"")</f>
        <v/>
      </c>
      <c r="Z26" s="66" t="str">
        <f>IFERROR(IF(LEN(Milestones34[[#This Row],[duur]])=0,"",IF(AND(Z$7=$E26,$G26=1),Mijlpaalmarkering,"")),"")</f>
        <v/>
      </c>
      <c r="AA26" s="66" t="str">
        <f>IFERROR(IF(LEN(Milestones34[[#This Row],[duur]])=0,"",IF(AND(AA$7=$E26,$G26=1),Mijlpaalmarkering,"")),"")</f>
        <v/>
      </c>
      <c r="AB26" s="66" t="str">
        <f>IFERROR(IF(LEN(Milestones34[[#This Row],[duur]])=0,"",IF(AND(AB$7=$E26,$G26=1),Mijlpaalmarkering,"")),"")</f>
        <v/>
      </c>
      <c r="AC26" s="66" t="str">
        <f>IFERROR(IF(LEN(Milestones34[[#This Row],[duur]])=0,"",IF(AND(AC$7=$E26,$G26=1),Mijlpaalmarkering,"")),"")</f>
        <v/>
      </c>
      <c r="AD26" s="66" t="str">
        <f>IFERROR(IF(LEN(Milestones34[[#This Row],[duur]])=0,"",IF(AND(AD$7=$E26,$G26=1),Mijlpaalmarkering,"")),"")</f>
        <v/>
      </c>
      <c r="AE26" s="66" t="str">
        <f>IFERROR(IF(LEN(Milestones34[[#This Row],[duur]])=0,"",IF(AND(AE$7=$E26,$G26=1),Mijlpaalmarkering,"")),"")</f>
        <v/>
      </c>
      <c r="AF26" s="66" t="str">
        <f>IFERROR(IF(LEN(Milestones34[[#This Row],[duur]])=0,"",IF(AND(AF$7=$E26,$G26=1),Mijlpaalmarkering,"")),"")</f>
        <v/>
      </c>
      <c r="AG26" s="66" t="str">
        <f>IFERROR(IF(LEN(Milestones34[[#This Row],[duur]])=0,"",IF(AND(AG$7=$E26,$G26=1),Mijlpaalmarkering,"")),"")</f>
        <v/>
      </c>
      <c r="AH26" s="66" t="str">
        <f>IFERROR(IF(LEN(Milestones34[[#This Row],[duur]])=0,"",IF(AND(AH$7=$E26,$G26=1),Mijlpaalmarkering,"")),"")</f>
        <v/>
      </c>
      <c r="AI26" s="66" t="str">
        <f>IFERROR(IF(LEN(Milestones34[[#This Row],[duur]])=0,"",IF(AND(AI$7=$E26,$G26=1),Mijlpaalmarkering,"")),"")</f>
        <v/>
      </c>
      <c r="AJ26" s="66" t="str">
        <f>IFERROR(IF(LEN(Milestones34[[#This Row],[duur]])=0,"",IF(AND(AJ$7=$E26,$G26=1),Mijlpaalmarkering,"")),"")</f>
        <v/>
      </c>
      <c r="AK26" s="66" t="str">
        <f>IFERROR(IF(LEN(Milestones34[[#This Row],[duur]])=0,"",IF(AND(AK$7=$E26,$G26=1),Mijlpaalmarkering,"")),"")</f>
        <v/>
      </c>
      <c r="AL26" s="66" t="str">
        <f>IFERROR(IF(LEN(Milestones34[[#This Row],[duur]])=0,"",IF(AND(AL$7=$E26,$G26=1),Mijlpaalmarkering,"")),"")</f>
        <v/>
      </c>
      <c r="AM26" s="66" t="str">
        <f>IFERROR(IF(LEN(Milestones34[[#This Row],[duur]])=0,"",IF(AND(AM$7=$E26,$G26=1),Mijlpaalmarkering,"")),"")</f>
        <v/>
      </c>
      <c r="AN26" s="66" t="str">
        <f>IFERROR(IF(LEN(Milestones34[[#This Row],[duur]])=0,"",IF(AND(AN$7=$E26,$G26=1),Mijlpaalmarkering,"")),"")</f>
        <v/>
      </c>
      <c r="AO26" s="66" t="str">
        <f>IFERROR(IF(LEN(Milestones34[[#This Row],[duur]])=0,"",IF(AND(AO$7=$E26,$G26=1),Mijlpaalmarkering,"")),"")</f>
        <v/>
      </c>
      <c r="AP26" s="66" t="str">
        <f>IFERROR(IF(LEN(Milestones34[[#This Row],[duur]])=0,"",IF(AND(AP$7=$E26,$G26=1),Mijlpaalmarkering,"")),"")</f>
        <v/>
      </c>
      <c r="AQ26" s="66" t="str">
        <f>IFERROR(IF(LEN(Milestones34[[#This Row],[duur]])=0,"",IF(AND(AQ$7=$E26,$G26=1),Mijlpaalmarkering,"")),"")</f>
        <v/>
      </c>
      <c r="AR26" s="66" t="str">
        <f>IFERROR(IF(LEN(Milestones34[[#This Row],[duur]])=0,"",IF(AND(AR$7=$E26,$G26=1),Mijlpaalmarkering,"")),"")</f>
        <v/>
      </c>
      <c r="AS26" s="66" t="str">
        <f>IFERROR(IF(LEN(Milestones34[[#This Row],[duur]])=0,"",IF(AND(AS$7=$E26,$G26=1),Mijlpaalmarkering,"")),"")</f>
        <v/>
      </c>
      <c r="AT26" s="66" t="str">
        <f>IFERROR(IF(LEN(Milestones34[[#This Row],[duur]])=0,"",IF(AND(AT$7=$E26,$G26=1),Mijlpaalmarkering,"")),"")</f>
        <v/>
      </c>
      <c r="AU26" s="66" t="str">
        <f>IFERROR(IF(LEN(Milestones34[[#This Row],[duur]])=0,"",IF(AND(AU$7=$E26,$G26=1),Mijlpaalmarkering,"")),"")</f>
        <v/>
      </c>
      <c r="AV26" s="66" t="str">
        <f>IFERROR(IF(LEN(Milestones34[[#This Row],[duur]])=0,"",IF(AND(AV$7=$E26,$G26=1),Mijlpaalmarkering,"")),"")</f>
        <v/>
      </c>
      <c r="AW26" s="66" t="str">
        <f>IFERROR(IF(LEN(Milestones34[[#This Row],[duur]])=0,"",IF(AND(AW$7=$E26,$G26=1),Mijlpaalmarkering,"")),"")</f>
        <v/>
      </c>
      <c r="AX26" s="66" t="str">
        <f>IFERROR(IF(LEN(Milestones34[[#This Row],[duur]])=0,"",IF(AND(AX$7=$E26,$G26=1),Mijlpaalmarkering,"")),"")</f>
        <v/>
      </c>
      <c r="AY26" s="66" t="str">
        <f>IFERROR(IF(LEN(Milestones34[[#This Row],[duur]])=0,"",IF(AND(AY$7=$E26,$G26=1),Mijlpaalmarkering,"")),"")</f>
        <v/>
      </c>
      <c r="AZ26" s="66" t="str">
        <f>IFERROR(IF(LEN(Milestones34[[#This Row],[duur]])=0,"",IF(AND(AZ$7=$E26,$G26=1),Mijlpaalmarkering,"")),"")</f>
        <v/>
      </c>
      <c r="BA26" s="66" t="str">
        <f>IFERROR(IF(LEN(Milestones34[[#This Row],[duur]])=0,"",IF(AND(BA$7=$E26,$G26=1),Mijlpaalmarkering,"")),"")</f>
        <v/>
      </c>
      <c r="BB26" s="66" t="str">
        <f>IFERROR(IF(LEN(Milestones34[[#This Row],[duur]])=0,"",IF(AND(BB$7=$E26,$G26=1),Mijlpaalmarkering,"")),"")</f>
        <v/>
      </c>
      <c r="BC26" s="66" t="str">
        <f>IFERROR(IF(LEN(Milestones34[[#This Row],[duur]])=0,"",IF(AND(BC$7=$E26,$G26=1),Mijlpaalmarkering,"")),"")</f>
        <v/>
      </c>
      <c r="BD26" s="66" t="str">
        <f>IFERROR(IF(LEN(Milestones34[[#This Row],[duur]])=0,"",IF(AND(BD$7=$E26,$G26=1),Mijlpaalmarkering,"")),"")</f>
        <v/>
      </c>
      <c r="BE26" s="66" t="str">
        <f>IFERROR(IF(LEN(Milestones34[[#This Row],[duur]])=0,"",IF(AND(BE$7=$E26,$G26=1),Mijlpaalmarkering,"")),"")</f>
        <v/>
      </c>
      <c r="BF26" s="66" t="str">
        <f>IFERROR(IF(LEN(Milestones34[[#This Row],[duur]])=0,"",IF(AND(BF$7=$E26,$G26=1),Mijlpaalmarkering,"")),"")</f>
        <v/>
      </c>
      <c r="BG26" s="66" t="str">
        <f>IFERROR(IF(LEN(Milestones34[[#This Row],[duur]])=0,"",IF(AND(BG$7=$E26,$G26=1),Mijlpaalmarkering,"")),"")</f>
        <v/>
      </c>
      <c r="BH26" s="66" t="str">
        <f>IFERROR(IF(LEN(Milestones34[[#This Row],[duur]])=0,"",IF(AND(BH$7=$E26,$G26=1),Mijlpaalmarkering,"")),"")</f>
        <v/>
      </c>
      <c r="BI26" s="66" t="str">
        <f>IFERROR(IF(LEN(Milestones34[[#This Row],[duur]])=0,"",IF(AND(BI$7=$E26,$G26=1),Mijlpaalmarkering,"")),"")</f>
        <v/>
      </c>
      <c r="BJ26" s="66" t="str">
        <f>IFERROR(IF(LEN(Milestones34[[#This Row],[duur]])=0,"",IF(AND(BJ$7=$E26,$G26=1),Mijlpaalmarkering,"")),"")</f>
        <v/>
      </c>
      <c r="BK26" s="66" t="str">
        <f>IFERROR(IF(LEN(Milestones34[[#This Row],[duur]])=0,"",IF(AND(BK$7=$E26,$G26=1),Mijlpaalmarkering,"")),"")</f>
        <v/>
      </c>
      <c r="BL26" s="66" t="str">
        <f>IFERROR(IF(LEN(Milestones34[[#This Row],[duur]])=0,"",IF(AND(BL$7=$E26,$G26=1),Mijlpaalmarkering,"")),"")</f>
        <v/>
      </c>
    </row>
    <row r="27" spans="1:64" s="33" customFormat="1" ht="15" outlineLevel="1" x14ac:dyDescent="0.25">
      <c r="A27" s="24"/>
      <c r="B27" s="68"/>
      <c r="C27" s="66"/>
      <c r="D27" s="67"/>
      <c r="E27" s="79"/>
      <c r="F27" s="79">
        <f>Milestones34[[#This Row],[Start]]</f>
        <v>0</v>
      </c>
      <c r="G27" s="93" t="str">
        <f>IF(AND(Milestones34[[#This Row],[Start]]&gt;0,Milestones34[[#This Row],[einde]]&gt;0),IF(Milestones34[[#This Row],[einde]]-Milestones34[[#This Row],[Start]]=0,1,Milestones34[[#This Row],[einde]]-Milestones34[[#This Row],[Start]]),"")</f>
        <v/>
      </c>
      <c r="H27" s="100"/>
      <c r="I27" s="97" t="str">
        <f>IFERROR(IF(LEN(Milestones34[[#This Row],[duur]])=0,"",IF(AND(I$7=$E27,$G27=1),Mijlpaalmarkering,"")),"")</f>
        <v/>
      </c>
      <c r="J27" s="69" t="str">
        <f>IFERROR(IF(LEN(Milestones34[[#This Row],[duur]])=0,"",IF(AND(J$7=$E27,$G27=1),Mijlpaalmarkering,"")),"")</f>
        <v/>
      </c>
      <c r="K27" s="69" t="str">
        <f>IFERROR(IF(LEN(Milestones34[[#This Row],[duur]])=0,"",IF(AND(K$7=$E27,$G27=1),Mijlpaalmarkering,"")),"")</f>
        <v/>
      </c>
      <c r="L27" s="69" t="str">
        <f>IFERROR(IF(LEN(Milestones34[[#This Row],[duur]])=0,"",IF(AND(L$7=$E27,$G27=1),Mijlpaalmarkering,"")),"")</f>
        <v/>
      </c>
      <c r="M27" s="69" t="str">
        <f>IFERROR(IF(LEN(Milestones34[[#This Row],[duur]])=0,"",IF(AND(M$7=$E27,$G27=1),Mijlpaalmarkering,"")),"")</f>
        <v/>
      </c>
      <c r="N27" s="69" t="str">
        <f>IFERROR(IF(LEN(Milestones34[[#This Row],[duur]])=0,"",IF(AND(N$7=$E27,$G27=1),Mijlpaalmarkering,"")),"")</f>
        <v/>
      </c>
      <c r="O27" s="69" t="str">
        <f>IFERROR(IF(LEN(Milestones34[[#This Row],[duur]])=0,"",IF(AND(O$7=$E27,$G27=1),Mijlpaalmarkering,"")),"")</f>
        <v/>
      </c>
      <c r="P27" s="69" t="str">
        <f>IFERROR(IF(LEN(Milestones34[[#This Row],[duur]])=0,"",IF(AND(P$7=$E27,$G27=1),Mijlpaalmarkering,"")),"")</f>
        <v/>
      </c>
      <c r="Q27" s="69" t="str">
        <f>IFERROR(IF(LEN(Milestones34[[#This Row],[duur]])=0,"",IF(AND(Q$7=$E27,$G27=1),Mijlpaalmarkering,"")),"")</f>
        <v/>
      </c>
      <c r="R27" s="69" t="str">
        <f>IFERROR(IF(LEN(Milestones34[[#This Row],[duur]])=0,"",IF(AND(R$7=$E27,$G27=1),Mijlpaalmarkering,"")),"")</f>
        <v/>
      </c>
      <c r="S27" s="69" t="str">
        <f>IFERROR(IF(LEN(Milestones34[[#This Row],[duur]])=0,"",IF(AND(S$7=$E27,$G27=1),Mijlpaalmarkering,"")),"")</f>
        <v/>
      </c>
      <c r="T27" s="69" t="str">
        <f>IFERROR(IF(LEN(Milestones34[[#This Row],[duur]])=0,"",IF(AND(T$7=$E27,$G27=1),Mijlpaalmarkering,"")),"")</f>
        <v/>
      </c>
      <c r="U27" s="69" t="str">
        <f>IFERROR(IF(LEN(Milestones34[[#This Row],[duur]])=0,"",IF(AND(U$7=$E27,$G27=1),Mijlpaalmarkering,"")),"")</f>
        <v/>
      </c>
      <c r="V27" s="69" t="str">
        <f>IFERROR(IF(LEN(Milestones34[[#This Row],[duur]])=0,"",IF(AND(V$7=$E27,$G27=1),Mijlpaalmarkering,"")),"")</f>
        <v/>
      </c>
      <c r="W27" s="69" t="str">
        <f>IFERROR(IF(LEN(Milestones34[[#This Row],[duur]])=0,"",IF(AND(W$7=$E27,$G27=1),Mijlpaalmarkering,"")),"")</f>
        <v/>
      </c>
      <c r="X27" s="69" t="str">
        <f>IFERROR(IF(LEN(Milestones34[[#This Row],[duur]])=0,"",IF(AND(X$7=$E27,$G27=1),Mijlpaalmarkering,"")),"")</f>
        <v/>
      </c>
      <c r="Y27" s="69" t="str">
        <f>IFERROR(IF(LEN(Milestones34[[#This Row],[duur]])=0,"",IF(AND(Y$7=$E27,$G27=1),Mijlpaalmarkering,"")),"")</f>
        <v/>
      </c>
      <c r="Z27" s="69" t="str">
        <f>IFERROR(IF(LEN(Milestones34[[#This Row],[duur]])=0,"",IF(AND(Z$7=$E27,$G27=1),Mijlpaalmarkering,"")),"")</f>
        <v/>
      </c>
      <c r="AA27" s="69" t="str">
        <f>IFERROR(IF(LEN(Milestones34[[#This Row],[duur]])=0,"",IF(AND(AA$7=$E27,$G27=1),Mijlpaalmarkering,"")),"")</f>
        <v/>
      </c>
      <c r="AB27" s="69" t="str">
        <f>IFERROR(IF(LEN(Milestones34[[#This Row],[duur]])=0,"",IF(AND(AB$7=$E27,$G27=1),Mijlpaalmarkering,"")),"")</f>
        <v/>
      </c>
      <c r="AC27" s="69" t="str">
        <f>IFERROR(IF(LEN(Milestones34[[#This Row],[duur]])=0,"",IF(AND(AC$7=$E27,$G27=1),Mijlpaalmarkering,"")),"")</f>
        <v/>
      </c>
      <c r="AD27" s="69" t="str">
        <f>IFERROR(IF(LEN(Milestones34[[#This Row],[duur]])=0,"",IF(AND(AD$7=$E27,$G27=1),Mijlpaalmarkering,"")),"")</f>
        <v/>
      </c>
      <c r="AE27" s="69" t="str">
        <f>IFERROR(IF(LEN(Milestones34[[#This Row],[duur]])=0,"",IF(AND(AE$7=$E27,$G27=1),Mijlpaalmarkering,"")),"")</f>
        <v/>
      </c>
      <c r="AF27" s="69" t="str">
        <f>IFERROR(IF(LEN(Milestones34[[#This Row],[duur]])=0,"",IF(AND(AF$7=$E27,$G27=1),Mijlpaalmarkering,"")),"")</f>
        <v/>
      </c>
      <c r="AG27" s="69" t="str">
        <f>IFERROR(IF(LEN(Milestones34[[#This Row],[duur]])=0,"",IF(AND(AG$7=$E27,$G27=1),Mijlpaalmarkering,"")),"")</f>
        <v/>
      </c>
      <c r="AH27" s="69" t="str">
        <f>IFERROR(IF(LEN(Milestones34[[#This Row],[duur]])=0,"",IF(AND(AH$7=$E27,$G27=1),Mijlpaalmarkering,"")),"")</f>
        <v/>
      </c>
      <c r="AI27" s="69" t="str">
        <f>IFERROR(IF(LEN(Milestones34[[#This Row],[duur]])=0,"",IF(AND(AI$7=$E27,$G27=1),Mijlpaalmarkering,"")),"")</f>
        <v/>
      </c>
      <c r="AJ27" s="69" t="str">
        <f>IFERROR(IF(LEN(Milestones34[[#This Row],[duur]])=0,"",IF(AND(AJ$7=$E27,$G27=1),Mijlpaalmarkering,"")),"")</f>
        <v/>
      </c>
      <c r="AK27" s="69" t="str">
        <f>IFERROR(IF(LEN(Milestones34[[#This Row],[duur]])=0,"",IF(AND(AK$7=$E27,$G27=1),Mijlpaalmarkering,"")),"")</f>
        <v/>
      </c>
      <c r="AL27" s="69" t="str">
        <f>IFERROR(IF(LEN(Milestones34[[#This Row],[duur]])=0,"",IF(AND(AL$7=$E27,$G27=1),Mijlpaalmarkering,"")),"")</f>
        <v/>
      </c>
      <c r="AM27" s="69" t="str">
        <f>IFERROR(IF(LEN(Milestones34[[#This Row],[duur]])=0,"",IF(AND(AM$7=$E27,$G27=1),Mijlpaalmarkering,"")),"")</f>
        <v/>
      </c>
      <c r="AN27" s="69" t="str">
        <f>IFERROR(IF(LEN(Milestones34[[#This Row],[duur]])=0,"",IF(AND(AN$7=$E27,$G27=1),Mijlpaalmarkering,"")),"")</f>
        <v/>
      </c>
      <c r="AO27" s="69" t="str">
        <f>IFERROR(IF(LEN(Milestones34[[#This Row],[duur]])=0,"",IF(AND(AO$7=$E27,$G27=1),Mijlpaalmarkering,"")),"")</f>
        <v/>
      </c>
      <c r="AP27" s="69" t="str">
        <f>IFERROR(IF(LEN(Milestones34[[#This Row],[duur]])=0,"",IF(AND(AP$7=$E27,$G27=1),Mijlpaalmarkering,"")),"")</f>
        <v/>
      </c>
      <c r="AQ27" s="69" t="str">
        <f>IFERROR(IF(LEN(Milestones34[[#This Row],[duur]])=0,"",IF(AND(AQ$7=$E27,$G27=1),Mijlpaalmarkering,"")),"")</f>
        <v/>
      </c>
      <c r="AR27" s="69" t="str">
        <f>IFERROR(IF(LEN(Milestones34[[#This Row],[duur]])=0,"",IF(AND(AR$7=$E27,$G27=1),Mijlpaalmarkering,"")),"")</f>
        <v/>
      </c>
      <c r="AS27" s="69" t="str">
        <f>IFERROR(IF(LEN(Milestones34[[#This Row],[duur]])=0,"",IF(AND(AS$7=$E27,$G27=1),Mijlpaalmarkering,"")),"")</f>
        <v/>
      </c>
      <c r="AT27" s="69" t="str">
        <f>IFERROR(IF(LEN(Milestones34[[#This Row],[duur]])=0,"",IF(AND(AT$7=$E27,$G27=1),Mijlpaalmarkering,"")),"")</f>
        <v/>
      </c>
      <c r="AU27" s="69" t="str">
        <f>IFERROR(IF(LEN(Milestones34[[#This Row],[duur]])=0,"",IF(AND(AU$7=$E27,$G27=1),Mijlpaalmarkering,"")),"")</f>
        <v/>
      </c>
      <c r="AV27" s="69" t="str">
        <f>IFERROR(IF(LEN(Milestones34[[#This Row],[duur]])=0,"",IF(AND(AV$7=$E27,$G27=1),Mijlpaalmarkering,"")),"")</f>
        <v/>
      </c>
      <c r="AW27" s="69" t="str">
        <f>IFERROR(IF(LEN(Milestones34[[#This Row],[duur]])=0,"",IF(AND(AW$7=$E27,$G27=1),Mijlpaalmarkering,"")),"")</f>
        <v/>
      </c>
      <c r="AX27" s="69" t="str">
        <f>IFERROR(IF(LEN(Milestones34[[#This Row],[duur]])=0,"",IF(AND(AX$7=$E27,$G27=1),Mijlpaalmarkering,"")),"")</f>
        <v/>
      </c>
      <c r="AY27" s="69" t="str">
        <f>IFERROR(IF(LEN(Milestones34[[#This Row],[duur]])=0,"",IF(AND(AY$7=$E27,$G27=1),Mijlpaalmarkering,"")),"")</f>
        <v/>
      </c>
      <c r="AZ27" s="69" t="str">
        <f>IFERROR(IF(LEN(Milestones34[[#This Row],[duur]])=0,"",IF(AND(AZ$7=$E27,$G27=1),Mijlpaalmarkering,"")),"")</f>
        <v/>
      </c>
      <c r="BA27" s="69" t="str">
        <f>IFERROR(IF(LEN(Milestones34[[#This Row],[duur]])=0,"",IF(AND(BA$7=$E27,$G27=1),Mijlpaalmarkering,"")),"")</f>
        <v/>
      </c>
      <c r="BB27" s="69" t="str">
        <f>IFERROR(IF(LEN(Milestones34[[#This Row],[duur]])=0,"",IF(AND(BB$7=$E27,$G27=1),Mijlpaalmarkering,"")),"")</f>
        <v/>
      </c>
      <c r="BC27" s="69" t="str">
        <f>IFERROR(IF(LEN(Milestones34[[#This Row],[duur]])=0,"",IF(AND(BC$7=$E27,$G27=1),Mijlpaalmarkering,"")),"")</f>
        <v/>
      </c>
      <c r="BD27" s="69" t="str">
        <f>IFERROR(IF(LEN(Milestones34[[#This Row],[duur]])=0,"",IF(AND(BD$7=$E27,$G27=1),Mijlpaalmarkering,"")),"")</f>
        <v/>
      </c>
      <c r="BE27" s="69" t="str">
        <f>IFERROR(IF(LEN(Milestones34[[#This Row],[duur]])=0,"",IF(AND(BE$7=$E27,$G27=1),Mijlpaalmarkering,"")),"")</f>
        <v/>
      </c>
      <c r="BF27" s="69" t="str">
        <f>IFERROR(IF(LEN(Milestones34[[#This Row],[duur]])=0,"",IF(AND(BF$7=$E27,$G27=1),Mijlpaalmarkering,"")),"")</f>
        <v/>
      </c>
      <c r="BG27" s="69" t="str">
        <f>IFERROR(IF(LEN(Milestones34[[#This Row],[duur]])=0,"",IF(AND(BG$7=$E27,$G27=1),Mijlpaalmarkering,"")),"")</f>
        <v/>
      </c>
      <c r="BH27" s="69" t="str">
        <f>IFERROR(IF(LEN(Milestones34[[#This Row],[duur]])=0,"",IF(AND(BH$7=$E27,$G27=1),Mijlpaalmarkering,"")),"")</f>
        <v/>
      </c>
      <c r="BI27" s="69" t="str">
        <f>IFERROR(IF(LEN(Milestones34[[#This Row],[duur]])=0,"",IF(AND(BI$7=$E27,$G27=1),Mijlpaalmarkering,"")),"")</f>
        <v/>
      </c>
      <c r="BJ27" s="69" t="str">
        <f>IFERROR(IF(LEN(Milestones34[[#This Row],[duur]])=0,"",IF(AND(BJ$7=$E27,$G27=1),Mijlpaalmarkering,"")),"")</f>
        <v/>
      </c>
      <c r="BK27" s="69" t="str">
        <f>IFERROR(IF(LEN(Milestones34[[#This Row],[duur]])=0,"",IF(AND(BK$7=$E27,$G27=1),Mijlpaalmarkering,"")),"")</f>
        <v/>
      </c>
      <c r="BL27" s="69" t="str">
        <f>IFERROR(IF(LEN(Milestones34[[#This Row],[duur]])=0,"",IF(AND(BL$7=$E27,$G27=1),Mijlpaalmarkering,"")),"")</f>
        <v/>
      </c>
    </row>
    <row r="28" spans="1:64" s="72" customFormat="1" ht="15" x14ac:dyDescent="0.25">
      <c r="A28" s="30"/>
      <c r="B28" s="57" t="s">
        <v>20</v>
      </c>
      <c r="C28" s="57"/>
      <c r="D28" s="57"/>
      <c r="E28" s="58"/>
      <c r="F28" s="58"/>
      <c r="G28" s="57"/>
      <c r="H28" s="70"/>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row>
    <row r="29" spans="1:64" ht="15.75" x14ac:dyDescent="0.3">
      <c r="C29" s="59"/>
      <c r="G29" s="60"/>
      <c r="H29" s="101"/>
    </row>
    <row r="30" spans="1:64" ht="30" customHeight="1" x14ac:dyDescent="0.25">
      <c r="C30" s="61"/>
    </row>
  </sheetData>
  <mergeCells count="4">
    <mergeCell ref="P5:U5"/>
    <mergeCell ref="V5:W5"/>
    <mergeCell ref="B2:G2"/>
    <mergeCell ref="I4:O5"/>
  </mergeCells>
  <conditionalFormatting sqref="D8:D27">
    <cfRule type="dataBar" priority="9">
      <dataBar>
        <cfvo type="num" val="0"/>
        <cfvo type="num" val="1"/>
        <color rgb="FFFF9900"/>
      </dataBar>
      <extLst>
        <ext xmlns:x14="http://schemas.microsoft.com/office/spreadsheetml/2009/9/main" uri="{B025F937-C7B1-47D3-B67F-A62EFF666E3E}">
          <x14:id>{EC38F1C8-4930-4A83-BE51-2A288547E68A}</x14:id>
        </ext>
      </extLst>
    </cfRule>
  </conditionalFormatting>
  <conditionalFormatting sqref="I10:BL27">
    <cfRule type="expression" dxfId="4" priority="11">
      <formula>I$7&lt;=Vandaag</formula>
    </cfRule>
  </conditionalFormatting>
  <conditionalFormatting sqref="I7:BL8">
    <cfRule type="expression" dxfId="3" priority="7">
      <formula>I$7&lt;=TODAY()</formula>
    </cfRule>
  </conditionalFormatting>
  <conditionalFormatting sqref="G11:G27">
    <cfRule type="cellIs" dxfId="2" priority="5" operator="lessThanOrEqual">
      <formula>5</formula>
    </cfRule>
    <cfRule type="iconSet" priority="6">
      <iconSet iconSet="5Arrows">
        <cfvo type="percent" val="0"/>
        <cfvo type="percent" val="20"/>
        <cfvo type="percent" val="40"/>
        <cfvo type="percent" val="60"/>
        <cfvo type="percent" val="80"/>
      </iconSet>
    </cfRule>
  </conditionalFormatting>
  <conditionalFormatting sqref="G5:H5 A1:XFD1 A3:XFD3 A2:B2 H2:XFD2 A4:I4 P4:XFD5 A7:XFD1048576 F6:XFD6 A5:C6">
    <cfRule type="cellIs" dxfId="1" priority="4" operator="equal">
      <formula>0</formula>
    </cfRule>
  </conditionalFormatting>
  <conditionalFormatting sqref="G5:H5 A7:XFD1048576 F6:XFD6 A5:C6 A1:XFD1 A3:XFD3 A2:B2 H2:XFD2 A4:I4 P4:XFD5">
    <cfRule type="cellIs" dxfId="0" priority="32" operator="equal">
      <formula>$C$5</formula>
    </cfRule>
  </conditionalFormatting>
  <dataValidations count="8">
    <dataValidation allowBlank="1" showInputMessage="1" showErrorMessage="1" prompt="Deze rij markeert het einde van de Gantt-mijlpaalgegevens. Voer NIETS in deze rij in. _x000a__x000a_Als u meer items wilt toevoegen, voegt u nieuwe rijen boven deze rij in." sqref="A28" xr:uid="{A1066380-998D-48C3-9255-EF441DD83538}"/>
    <dataValidation allowBlank="1" showInputMessage="1" showErrorMessage="1" promptTitle="Projectgegevens invoeren " prompt="Voer in cellen B10 tot en met cel F10 Mijlpaalbeschrijving in, wijs het item toe, voer de voortgang van de taak in als percentage van voltooiing, voer een begindatum en duur van de taak in aantal dagen in. Het Gantt-diagram wordt automatisch bijgewerkt. " sqref="A10" xr:uid="{FC3BEAC9-A3CC-4C4A-83F9-80A0A702140C}"/>
    <dataValidation allowBlank="1" showInputMessage="1" showErrorMessage="1" prompt="B8 bevat headers voor de projectplanning. H8 tot en met BK8 bevat de eerste letter van elke weekdag voor de bovenstaande datum. Alle tijdlijndiagrammen worden automatisch gegenereerd op basis van de begindatum en het aantal ingevoerde dagen. " sqref="A8" xr:uid="{93E35D43-D7A8-4C1E-B8F7-EED8B23BA1D0}"/>
    <dataValidation allowBlank="1" showInputMessage="1" showErrorMessage="1" prompt="Maanden voor de datums in rij 6 staan in cellen H6 tot en met BK6. De dagen van de maand staan in rij 7 vanaf cel H7. Wijzig deze cellen niet. Ze worden automatisch bijgewerkt op basis van de begindatum van het project en de scrolverhoging." sqref="A7" xr:uid="{999297B0-C5BB-4344-9139-40318F65907E}"/>
    <dataValidation allowBlank="1" showInputMessage="1" showErrorMessage="1" prompt="Cel U5 bevat een scrolverhoging. Schuifbalk staat in cellen H5 tot en met M5. Gantt-diagramtijdlijn wordt verhoogd via de scrolverhoging of de schuifbalk. _x000a_Met invoer 0 in cel U5 wordt de grafiek opnieuw ingesteld op het begin van de project._x000a_" sqref="A5" xr:uid="{FE2D2AD5-68EF-4131-99A5-D83BF351FE40}"/>
    <dataValidation allowBlank="1" showInputMessage="1" showErrorMessage="1" prompt="Voer bedrijfsnaam in cel B3 in._x000a__x000a_Voer naam projectleider in cel B4 in._x000a__x000a_Voer begindatum project in cel C5 in of zoek de kleinste datumwaarde met de voorbeeldformule in tabel Gantt-gegevens. Begindatum project: label is in cel B5." sqref="A3" xr:uid="{590ED40B-55E3-4585-83EF-0284B7C7682B}"/>
    <dataValidation allowBlank="1" showInputMessage="1" showErrorMessage="1" promptTitle="Een Gantt-diagram maken " prompt="Voer de titel van dit project in cel B2 in. _x000a__x000a_Informatie over het gebruik van dit werkblad, met in het werkblad Info over instructies voor schermlezers en de auteur van deze werkmap._x000a_Ga verder in kolom A om meer instructies te horen." sqref="A2" xr:uid="{9C188863-7403-4310-B51C-D9DE030A1235}"/>
    <dataValidation type="whole" operator="greaterThanOrEqual" allowBlank="1" showInputMessage="1" promptTitle="Scrolverhoging" prompt="Als u dit getal wijzigt, scrolt u door de weergave van het Gantt-diagram." sqref="V5" xr:uid="{D0BC3045-C699-43B1-A865-62D788E80EB5}">
      <formula1>0</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Schuifbalk 1">
              <controlPr defaultSize="0" autoPict="0" altText="Schuifbalk om door de Gantt-tijdlijn te scrollen.">
                <anchor moveWithCells="1">
                  <from>
                    <xdr:col>8</xdr:col>
                    <xdr:colOff>47625</xdr:colOff>
                    <xdr:row>3</xdr:row>
                    <xdr:rowOff>38100</xdr:rowOff>
                  </from>
                  <to>
                    <xdr:col>14</xdr:col>
                    <xdr:colOff>180975</xdr:colOff>
                    <xdr:row>4</xdr:row>
                    <xdr:rowOff>209550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C38F1C8-4930-4A83-BE51-2A288547E68A}">
            <x14:dataBar minLength="0" maxLength="100" gradient="0">
              <x14:cfvo type="num">
                <xm:f>0</xm:f>
              </x14:cfvo>
              <x14:cfvo type="num">
                <xm:f>1</xm:f>
              </x14:cfvo>
              <x14:negativeFillColor rgb="FFFF0000"/>
              <x14:axisColor rgb="FF000000"/>
            </x14:dataBar>
          </x14:cfRule>
          <xm:sqref>D8:D27</xm:sqref>
        </x14:conditionalFormatting>
        <x14:conditionalFormatting xmlns:xm="http://schemas.microsoft.com/office/excel/2006/main">
          <x14:cfRule type="iconSet" priority="8" id="{C5651236-DE7F-4C29-A369-AB07C06CFBE5}">
            <x14:iconSet iconSet="3Flags" showValue="0" custom="1">
              <x14:cfvo type="percent">
                <xm:f>0</xm:f>
              </x14:cfvo>
              <x14:cfvo type="num">
                <xm:f>1</xm:f>
              </x14:cfvo>
              <x14:cfvo type="num">
                <xm:f>2</xm:f>
              </x14:cfvo>
              <x14:cfIcon iconSet="3Signs" iconId="1"/>
              <x14:cfIcon iconSet="3Flags" iconId="0"/>
              <x14:cfIcon iconSet="3Signs" iconId="0"/>
            </x14:iconSet>
          </x14:cfRule>
          <xm:sqref>C6</xm:sqref>
        </x14:conditionalFormatting>
        <x14:conditionalFormatting xmlns:xm="http://schemas.microsoft.com/office/excel/2006/main">
          <x14:cfRule type="iconSet" priority="12" id="{4E7FEA44-7E23-4474-9F3C-879FEB943F3A}">
            <x14:iconSet iconSet="3Stars" showValue="0" custom="1">
              <x14:cfvo type="percent">
                <xm:f>0</xm:f>
              </x14:cfvo>
              <x14:cfvo type="num">
                <xm:f>1</xm:f>
              </x14:cfvo>
              <x14:cfvo type="num">
                <xm:f>2</xm:f>
              </x14:cfvo>
              <x14:cfIcon iconSet="3Signs" iconId="1"/>
              <x14:cfIcon iconSet="3Flags" iconId="0"/>
              <x14:cfIcon iconSet="3Signs" iconId="0"/>
            </x14:iconSet>
          </x14:cfRule>
          <xm:sqref>I9:BL27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4</vt:i4>
      </vt:variant>
    </vt:vector>
  </HeadingPairs>
  <TitlesOfParts>
    <vt:vector size="6" baseType="lpstr">
      <vt:lpstr>dagplaning</vt:lpstr>
      <vt:lpstr>lange termijn</vt:lpstr>
      <vt:lpstr>deathline</vt:lpstr>
      <vt:lpstr>'lange termijn'!Mijlpaalmarkering</vt:lpstr>
      <vt:lpstr>'lange termijn'!Project_Start</vt:lpstr>
      <vt:lpstr>'lange termijn'!Scrolverhoging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matthijs van der maas</dc:creator>
  <cp:lastModifiedBy>matthijs van der maas</cp:lastModifiedBy>
  <dcterms:created xsi:type="dcterms:W3CDTF">2023-05-25T18:17:42Z</dcterms:created>
  <dcterms:modified xsi:type="dcterms:W3CDTF">2023-06-01T07:38:31Z</dcterms:modified>
</cp:coreProperties>
</file>