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istemi\"/>
    </mc:Choice>
  </mc:AlternateContent>
  <xr:revisionPtr revIDLastSave="0" documentId="13_ncr:1_{AAE6F498-898E-4805-AB5A-E3436720AA1A}" xr6:coauthVersionLast="47" xr6:coauthVersionMax="47" xr10:uidLastSave="{00000000-0000-0000-0000-000000000000}"/>
  <bookViews>
    <workbookView xWindow="-120" yWindow="-120" windowWidth="24240" windowHeight="13140" activeTab="3" xr2:uid="{9B41533D-A4C0-4528-A526-B95EC4B2A9E9}"/>
  </bookViews>
  <sheets>
    <sheet name="Collegamenti" sheetId="1" r:id="rId1"/>
    <sheet name="Distributori" sheetId="2" r:id="rId2"/>
    <sheet name="Reti" sheetId="4" r:id="rId3"/>
    <sheet name="Dispositivi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I9" i="1"/>
  <c r="C10" i="1"/>
  <c r="I12" i="1" s="1"/>
  <c r="C11" i="1"/>
  <c r="C28" i="1"/>
  <c r="C26" i="1"/>
  <c r="I10" i="1"/>
  <c r="L4" i="1"/>
  <c r="L3" i="1"/>
  <c r="I11" i="1" s="1"/>
</calcChain>
</file>

<file path=xl/sharedStrings.xml><?xml version="1.0" encoding="utf-8"?>
<sst xmlns="http://schemas.openxmlformats.org/spreadsheetml/2006/main" count="307" uniqueCount="137">
  <si>
    <t>Piano Terra</t>
  </si>
  <si>
    <t>Telecomunication Outlet</t>
  </si>
  <si>
    <t>Prese RJ45</t>
  </si>
  <si>
    <t>Lunghezza [m]</t>
  </si>
  <si>
    <t>Schermatura</t>
  </si>
  <si>
    <t>Categoria</t>
  </si>
  <si>
    <t>Tipo</t>
  </si>
  <si>
    <t>TO-000</t>
  </si>
  <si>
    <t>-</t>
  </si>
  <si>
    <t>Straight-Through</t>
  </si>
  <si>
    <t>TO-001</t>
  </si>
  <si>
    <t>TO-002</t>
  </si>
  <si>
    <t>TO-100</t>
  </si>
  <si>
    <t>TO-101</t>
  </si>
  <si>
    <t>STP</t>
  </si>
  <si>
    <t>TO-102</t>
  </si>
  <si>
    <t>TO-103</t>
  </si>
  <si>
    <t>TO-104</t>
  </si>
  <si>
    <t>TO-105</t>
  </si>
  <si>
    <t>TO-106</t>
  </si>
  <si>
    <t>TO-107</t>
  </si>
  <si>
    <t>TO-108</t>
  </si>
  <si>
    <t>TO-109</t>
  </si>
  <si>
    <t>TOTALE MATERIALE</t>
  </si>
  <si>
    <t>Prese Telefoniche:</t>
  </si>
  <si>
    <t>Cavo Straight-Through Cat. 7 STP [m]</t>
  </si>
  <si>
    <t>Cavo Straight-Through Cat. 8 STP [m]</t>
  </si>
  <si>
    <t>Piano Interrato</t>
  </si>
  <si>
    <t>COLLEGAMENTI TRA PIANI</t>
  </si>
  <si>
    <t>Tra -1 e 0</t>
  </si>
  <si>
    <t>Altezza Piano</t>
  </si>
  <si>
    <t>Altezza Pavimento</t>
  </si>
  <si>
    <t>Altezza Presa</t>
  </si>
  <si>
    <t>Lunhezza [m]</t>
  </si>
  <si>
    <t>Tra 0 e 1</t>
  </si>
  <si>
    <t>Piano Primo</t>
  </si>
  <si>
    <t>TO-200</t>
  </si>
  <si>
    <t>TO-201</t>
  </si>
  <si>
    <t>TO-202</t>
  </si>
  <si>
    <t>TO-203</t>
  </si>
  <si>
    <t>TO-204</t>
  </si>
  <si>
    <t>TO-205</t>
  </si>
  <si>
    <t>FTP</t>
  </si>
  <si>
    <t>Cavo Straight-Through Cat. 8 FTP [m]</t>
  </si>
  <si>
    <t>Arrotondamento</t>
  </si>
  <si>
    <t>Armadio di Edificio</t>
  </si>
  <si>
    <t>DISPOSITIVO</t>
  </si>
  <si>
    <t>CARATTERISTICHE</t>
  </si>
  <si>
    <t>ESEMPIO</t>
  </si>
  <si>
    <t>Router</t>
  </si>
  <si>
    <t>fino a 36 Gbps</t>
  </si>
  <si>
    <t>Switch</t>
  </si>
  <si>
    <t>link</t>
  </si>
  <si>
    <t>16 porte a 40Gbps (per server)</t>
  </si>
  <si>
    <t xml:space="preserve">Switch </t>
  </si>
  <si>
    <t>Armadio di Piano [-1]</t>
  </si>
  <si>
    <t>Armadio di Piano [1]</t>
  </si>
  <si>
    <t>24 porte Gigabit</t>
  </si>
  <si>
    <t>Piano</t>
  </si>
  <si>
    <t>Stanza</t>
  </si>
  <si>
    <t>Dispositivo</t>
  </si>
  <si>
    <t>Nome Rete</t>
  </si>
  <si>
    <t>IP Rete</t>
  </si>
  <si>
    <t>IP Dispositivo</t>
  </si>
  <si>
    <t>SM</t>
  </si>
  <si>
    <t>DG</t>
  </si>
  <si>
    <t>NAT</t>
  </si>
  <si>
    <t>Seminterrato</t>
  </si>
  <si>
    <t>Server</t>
  </si>
  <si>
    <t>Dipendenti</t>
  </si>
  <si>
    <t>58.16.0.1</t>
  </si>
  <si>
    <t>PC</t>
  </si>
  <si>
    <t>58.16.0.2</t>
  </si>
  <si>
    <t>Ingresso</t>
  </si>
  <si>
    <t>Smartphone Esempio</t>
  </si>
  <si>
    <t>Ospiti</t>
  </si>
  <si>
    <t>DHCP</t>
  </si>
  <si>
    <t>58.16.0.3</t>
  </si>
  <si>
    <t>Ufficio Open Space</t>
  </si>
  <si>
    <t>Laptop</t>
  </si>
  <si>
    <t>Sala Conferenze</t>
  </si>
  <si>
    <t>Ufficio Tecnico</t>
  </si>
  <si>
    <t>Sala Riunioni</t>
  </si>
  <si>
    <t>Balcone</t>
  </si>
  <si>
    <t>Laptop Esempio</t>
  </si>
  <si>
    <t>Ufficio CEO</t>
  </si>
  <si>
    <t>Indirizzo di Rete</t>
  </si>
  <si>
    <t>BC</t>
  </si>
  <si>
    <t>16 porte Gigabit</t>
  </si>
  <si>
    <t>Tipo di collegamenti</t>
  </si>
  <si>
    <t>Wireless DHCP</t>
  </si>
  <si>
    <t>Ethernet + Wireless DHCP</t>
  </si>
  <si>
    <t>192.168.0.0</t>
  </si>
  <si>
    <t>255.255.255.0</t>
  </si>
  <si>
    <t>192.168.0.254</t>
  </si>
  <si>
    <t>192.168.0.255</t>
  </si>
  <si>
    <t>Stampante</t>
  </si>
  <si>
    <t>192.168.1.0</t>
  </si>
  <si>
    <t>192.168.3.0</t>
  </si>
  <si>
    <t>192.168.2.0</t>
  </si>
  <si>
    <t>192.168.0.1</t>
  </si>
  <si>
    <t>192.168.0.2</t>
  </si>
  <si>
    <t>192.168.1.1</t>
  </si>
  <si>
    <t>192.168.1.2</t>
  </si>
  <si>
    <t>192.168.1.3</t>
  </si>
  <si>
    <t>192.168.1.4</t>
  </si>
  <si>
    <t>192.168.1.5</t>
  </si>
  <si>
    <t>192.168.1.6</t>
  </si>
  <si>
    <t>192.168.1.7</t>
  </si>
  <si>
    <t>192.168.1.8</t>
  </si>
  <si>
    <t>192.168.1.100</t>
  </si>
  <si>
    <t>192.168.2.1</t>
  </si>
  <si>
    <t>192.168.2.2</t>
  </si>
  <si>
    <t>192.168.2.3</t>
  </si>
  <si>
    <t>192.168.2.100</t>
  </si>
  <si>
    <t>192.168.2.101</t>
  </si>
  <si>
    <t>192.168.1.254</t>
  </si>
  <si>
    <t>192.168.2.254</t>
  </si>
  <si>
    <t>192.168.3.254</t>
  </si>
  <si>
    <t>192.168.1.255</t>
  </si>
  <si>
    <t>192.168.2.255</t>
  </si>
  <si>
    <t>192.168.3.255</t>
  </si>
  <si>
    <t>Ethernet</t>
  </si>
  <si>
    <t xml:space="preserve">Ethernet </t>
  </si>
  <si>
    <t>Nome Rete [numero piano]</t>
  </si>
  <si>
    <t>DHCP from .150 to .253</t>
  </si>
  <si>
    <t>Porta router</t>
  </si>
  <si>
    <t>Fa0/0</t>
  </si>
  <si>
    <t>Fa1/0</t>
  </si>
  <si>
    <t>Fa7/0</t>
  </si>
  <si>
    <t>Fa6/0</t>
  </si>
  <si>
    <t>no excluded address</t>
  </si>
  <si>
    <t>Dipendenti [-1 ]</t>
  </si>
  <si>
    <t>Dipendenti [ 0 ]</t>
  </si>
  <si>
    <t>Dipendenti [ 1 ]</t>
  </si>
  <si>
    <t>Info DHCP</t>
  </si>
  <si>
    <t>Ospiti [ 0 ]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</si>
</sst>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/>
      <right style="medium">
        <color indexed="64"/>
      </right>
      <top/>
      <bottom style="thick">
        <color theme="4" tint="0.499984740745262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</cellStyleXfs>
  <cellXfs count="84">
    <xf numFmtId="0" fontId="0" fillId="0" borderId="0" xfId="0"/>
    <xf numFmtId="0" fontId="3" fillId="0" borderId="5" xfId="2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12" xfId="2" applyBorder="1"/>
    <xf numFmtId="0" fontId="3" fillId="0" borderId="2" xfId="2"/>
    <xf numFmtId="0" fontId="3" fillId="0" borderId="13" xfId="2" applyBorder="1"/>
    <xf numFmtId="0" fontId="4" fillId="0" borderId="6" xfId="0" applyFont="1" applyBorder="1"/>
    <xf numFmtId="0" fontId="4" fillId="0" borderId="8" xfId="0" applyFont="1" applyBorder="1"/>
    <xf numFmtId="0" fontId="2" fillId="0" borderId="3" xfId="1" applyBorder="1"/>
    <xf numFmtId="0" fontId="3" fillId="0" borderId="14" xfId="2" applyBorder="1"/>
    <xf numFmtId="0" fontId="9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19" xfId="3" applyBorder="1" applyAlignment="1">
      <alignment horizontal="center" vertical="center"/>
    </xf>
    <xf numFmtId="0" fontId="4" fillId="0" borderId="7" xfId="0" applyFont="1" applyBorder="1"/>
    <xf numFmtId="0" fontId="4" fillId="0" borderId="10" xfId="0" applyFont="1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" fillId="0" borderId="21" xfId="3" applyBorder="1" applyAlignment="1">
      <alignment horizontal="center" vertical="center"/>
    </xf>
    <xf numFmtId="0" fontId="7" fillId="0" borderId="7" xfId="3" applyBorder="1" applyAlignment="1">
      <alignment horizontal="center" vertical="center"/>
    </xf>
    <xf numFmtId="0" fontId="7" fillId="0" borderId="10" xfId="3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10" fillId="2" borderId="28" xfId="4" applyBorder="1" applyAlignment="1">
      <alignment horizontal="left"/>
    </xf>
    <xf numFmtId="0" fontId="10" fillId="2" borderId="32" xfId="4" applyBorder="1" applyAlignment="1">
      <alignment horizontal="left"/>
    </xf>
    <xf numFmtId="0" fontId="10" fillId="2" borderId="0" xfId="4" applyBorder="1" applyAlignment="1">
      <alignment horizontal="left"/>
    </xf>
    <xf numFmtId="0" fontId="10" fillId="2" borderId="7" xfId="4" applyBorder="1" applyAlignment="1">
      <alignment horizontal="left"/>
    </xf>
    <xf numFmtId="0" fontId="10" fillId="3" borderId="9" xfId="5" applyBorder="1" applyAlignment="1">
      <alignment horizontal="left"/>
    </xf>
    <xf numFmtId="0" fontId="10" fillId="3" borderId="10" xfId="5" applyBorder="1" applyAlignment="1">
      <alignment horizontal="left"/>
    </xf>
    <xf numFmtId="0" fontId="10" fillId="2" borderId="20" xfId="4" applyBorder="1" applyAlignment="1">
      <alignment horizontal="left"/>
    </xf>
    <xf numFmtId="0" fontId="0" fillId="2" borderId="20" xfId="4" applyFont="1" applyBorder="1" applyAlignment="1">
      <alignment horizontal="left"/>
    </xf>
    <xf numFmtId="0" fontId="10" fillId="2" borderId="21" xfId="4" applyBorder="1" applyAlignment="1">
      <alignment horizontal="left"/>
    </xf>
    <xf numFmtId="0" fontId="0" fillId="2" borderId="0" xfId="4" applyFont="1" applyBorder="1" applyAlignment="1">
      <alignment horizontal="left"/>
    </xf>
    <xf numFmtId="0" fontId="10" fillId="3" borderId="28" xfId="5" applyBorder="1" applyAlignment="1">
      <alignment horizontal="left"/>
    </xf>
    <xf numFmtId="0" fontId="10" fillId="3" borderId="29" xfId="5" applyBorder="1" applyAlignment="1">
      <alignment horizontal="left"/>
    </xf>
    <xf numFmtId="0" fontId="10" fillId="3" borderId="30" xfId="5" applyBorder="1" applyAlignment="1">
      <alignment horizontal="left"/>
    </xf>
    <xf numFmtId="0" fontId="10" fillId="2" borderId="9" xfId="4" applyBorder="1" applyAlignment="1">
      <alignment horizontal="left"/>
    </xf>
    <xf numFmtId="0" fontId="0" fillId="2" borderId="9" xfId="4" applyFont="1" applyBorder="1" applyAlignment="1">
      <alignment horizontal="left"/>
    </xf>
    <xf numFmtId="0" fontId="10" fillId="2" borderId="10" xfId="4" applyBorder="1" applyAlignment="1">
      <alignment horizontal="left"/>
    </xf>
    <xf numFmtId="0" fontId="10" fillId="2" borderId="22" xfId="4" applyBorder="1" applyAlignment="1">
      <alignment horizontal="left"/>
    </xf>
    <xf numFmtId="0" fontId="10" fillId="2" borderId="23" xfId="4" applyBorder="1" applyAlignment="1">
      <alignment horizontal="left"/>
    </xf>
    <xf numFmtId="0" fontId="0" fillId="0" borderId="2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35" xfId="4" applyFont="1" applyBorder="1" applyAlignment="1">
      <alignment horizontal="left"/>
    </xf>
    <xf numFmtId="0" fontId="10" fillId="3" borderId="8" xfId="5" applyBorder="1"/>
    <xf numFmtId="0" fontId="10" fillId="3" borderId="9" xfId="5" applyBorder="1"/>
    <xf numFmtId="3" fontId="10" fillId="3" borderId="9" xfId="5" applyNumberFormat="1" applyBorder="1"/>
    <xf numFmtId="0" fontId="10" fillId="3" borderId="10" xfId="5" applyBorder="1"/>
    <xf numFmtId="0" fontId="0" fillId="0" borderId="16" xfId="0" applyBorder="1"/>
    <xf numFmtId="0" fontId="0" fillId="0" borderId="22" xfId="0" applyBorder="1"/>
    <xf numFmtId="0" fontId="0" fillId="0" borderId="23" xfId="0" applyBorder="1"/>
    <xf numFmtId="0" fontId="10" fillId="2" borderId="8" xfId="4" applyBorder="1"/>
    <xf numFmtId="0" fontId="10" fillId="2" borderId="9" xfId="4" applyBorder="1"/>
    <xf numFmtId="0" fontId="10" fillId="2" borderId="10" xfId="4" applyBorder="1"/>
    <xf numFmtId="0" fontId="1" fillId="4" borderId="20" xfId="6" applyBorder="1" applyAlignment="1">
      <alignment horizontal="left"/>
    </xf>
    <xf numFmtId="0" fontId="8" fillId="4" borderId="21" xfId="6" applyFont="1" applyBorder="1" applyAlignment="1">
      <alignment horizontal="lef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</cellXfs>
  <cellStyles count="7">
    <cellStyle name="40% - Colore 2" xfId="4" builtinId="35"/>
    <cellStyle name="40% - Colore 4" xfId="5" builtinId="43"/>
    <cellStyle name="60% - Colore 2" xfId="6" builtinId="36"/>
    <cellStyle name="Collegamento ipertestuale" xfId="3" builtinId="8"/>
    <cellStyle name="Normale" xfId="0" builtinId="0"/>
    <cellStyle name="Titolo 1" xfId="1" builtinId="16"/>
    <cellStyle name="Titolo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544286</xdr:colOff>
      <xdr:row>13</xdr:row>
      <xdr:rowOff>54427</xdr:rowOff>
    </xdr:from>
    <xdr:to>
      <xdr:col>10</xdr:col>
      <xdr:colOff>816429</xdr:colOff>
      <xdr:row>22</xdr:row>
      <xdr:rowOff>231320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46D8EC1-0DE3-4AE5-80CF-57E9923CF24E}"/>
            </a:ext>
          </a:extLst>
        </xdr:cNvPr>
        <xdr:cNvSpPr txBox="1"/>
      </xdr:nvSpPr>
      <xdr:spPr>
        <a:xfrm>
          <a:off x="8327572" y="3075213"/>
          <a:ext cx="5864678" cy="21091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Ho deciso</a:t>
          </a:r>
          <a:r>
            <a:rPr lang="it-IT" sz="1100" baseline="0"/>
            <a:t> di inserire tutti i cavi di schermatura STP esclusi quelli che vanno da un piano all'altro poiché pressochè privi di interferenze.</a:t>
          </a:r>
        </a:p>
        <a:p>
          <a:r>
            <a:rPr lang="it-IT" sz="1100"/>
            <a:t>Di categoria</a:t>
          </a:r>
          <a:r>
            <a:rPr lang="it-IT" sz="1100" baseline="0"/>
            <a:t> 8 ho preferito mettere solo i cavi che collegano i piani tra loro, il cavo che collega il server, i cavi che vanno agli Access Point ed il capo progetto in TO-102, i restanti sono cat. 7. (A scopo didattico, nella realtà sarebbe stato più conveniente scegliere tutti cat 8 STP)</a:t>
          </a:r>
        </a:p>
        <a:p>
          <a:r>
            <a:rPr lang="it-IT" sz="1100" baseline="0"/>
            <a:t>Tutti i cavi sono Straight Through perchè i collegamenti sono fatti tra dispositivi diversi.</a:t>
          </a:r>
        </a:p>
        <a:p>
          <a:endParaRPr lang="it-IT" sz="1100" b="1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616324</xdr:colOff>
      <xdr:row>10</xdr:row>
      <xdr:rowOff>112058</xdr:rowOff>
    </xdr:from>
    <xdr:to>
      <xdr:col>3</xdr:col>
      <xdr:colOff>784412</xdr:colOff>
      <xdr:row>19</xdr:row>
      <xdr:rowOff>168087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F3685B2-DC5A-4C13-AEF5-92F4531CE7C7}"/>
            </a:ext>
          </a:extLst>
        </xdr:cNvPr>
        <xdr:cNvSpPr txBox="1"/>
      </xdr:nvSpPr>
      <xdr:spPr>
        <a:xfrm>
          <a:off x="2218765" y="2980764"/>
          <a:ext cx="5053853" cy="17705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 due</a:t>
          </a:r>
          <a:r>
            <a:rPr lang="it-IT" sz="1100" baseline="0"/>
            <a:t> switch a 24 porte sono di facia media, hanno una capacità di switching di 56 Gbps che è comunque oversize per la rete.</a:t>
          </a:r>
        </a:p>
        <a:p>
          <a:r>
            <a:rPr lang="it-IT" sz="1100" baseline="0"/>
            <a:t>Lo switch 16 porte gigabit è dedicato al collegamento degli Access Point per la rete Ospiti</a:t>
          </a:r>
        </a:p>
        <a:p>
          <a:r>
            <a:rPr lang="it-IT" sz="1100"/>
            <a:t>Il router l'ho</a:t>
          </a:r>
          <a:r>
            <a:rPr lang="it-IT" sz="1100" baseline="0"/>
            <a:t> scelto performante fino a 36 Gbps in modo che riesca a supportare la mole di dati di tutto l'edificio e mi sono immaginato che dall'ufficio si possano tenere anche delle dirette streaming che hanno bisogno di una connessione stabile.</a:t>
          </a:r>
          <a:br>
            <a:rPr lang="it-IT" sz="1100" baseline="0"/>
          </a:br>
          <a:r>
            <a:rPr lang="it-IT" sz="1100" baseline="0"/>
            <a:t>Lo switch del piano interrato è molto performante per il collegamento al server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4power.it/cat418/3685-switch-giga-ethernet-l2-16-porte-10-100-1000-t.html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amazon.it/dp/B08K6DZLFS/ref=sspa_dk_detail_2?pd_rd_i=B08K6DZLFS&amp;pd_rd_w=QXXYj&amp;content-id=amzn1.sym.7ef04998-a968-4397-9cab-635d55e2c83b&amp;pf_rd_p=7ef04998-a968-4397-9cab-635d55e2c83b&amp;pf_rd_r=9W02S5885XNDHD2FPSNN&amp;pd_rd_wg=hkRTO&amp;pd_rd_r=18a32ee3-9d03-4886-b077-4379fc179a9c&amp;s=pc&amp;sp_csd=d2lkZ2V0TmFtZT1zcF9kZXRhaWw&amp;th=1" TargetMode="External"/><Relationship Id="rId1" Type="http://schemas.openxmlformats.org/officeDocument/2006/relationships/hyperlink" Target="https://it-planet.com/it/p/cisco-asr1002x-5g-vpnk9-211656.html?number=3025435000.1&amp;gad_source=1&amp;gclid=EAIaIQobChMIl5ifxdXDhQMVUE9BAh1pbw7rEAQYAiABEgILAPD_BwE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amazon.it/TP-Link-TL-SG116-Configurazione-Richiesta-Struttura/dp/B07FY23LW7/ref=asc_df_B07FY23LW7/?tag=googshopit-21&amp;linkCode=df0&amp;hvadid=279831033017&amp;hvpos=&amp;hvnetw=g&amp;hvrand=1279478907068713603&amp;hvpone=&amp;hvptwo=&amp;hvqmt=&amp;hvdev=c&amp;hvdvcmdl=&amp;hvlocint=&amp;hvlocphy=1008748&amp;hvtargid=pla-488139928050&amp;psc=1&amp;mcid=be6397c6a4113c38b763dd94bc0a2093" TargetMode="External"/><Relationship Id="rId4" Type="http://schemas.openxmlformats.org/officeDocument/2006/relationships/hyperlink" Target="https://www.amazon.it/dp/B08K6DZLFS/ref=sspa_dk_detail_2?pd_rd_i=B08K6DZLFS&amp;pd_rd_w=QXXYj&amp;content-id=amzn1.sym.7ef04998-a968-4397-9cab-635d55e2c83b&amp;pf_rd_p=7ef04998-a968-4397-9cab-635d55e2c83b&amp;pf_rd_r=9W02S5885XNDHD2FPSNN&amp;pd_rd_wg=hkRTO&amp;pd_rd_r=18a32ee3-9d03-4886-b077-4379fc179a9c&amp;s=pc&amp;sp_csd=d2lkZ2V0TmFtZT1zcF9kZXRhaWw&amp;th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EB5D-3308-4DB4-9ED8-1DBEFFE45F92}">
  <dimension ref="A1:O34"/>
  <sheetViews>
    <sheetView zoomScale="70" zoomScaleNormal="70" workbookViewId="0">
      <selection activeCell="H3" sqref="H3"/>
    </sheetView>
  </sheetViews>
  <sheetFormatPr defaultColWidth="8.85546875" defaultRowHeight="15" x14ac:dyDescent="0.25"/>
  <cols>
    <col min="1" max="1" width="37" customWidth="1"/>
    <col min="2" max="2" width="22.42578125" customWidth="1"/>
    <col min="3" max="3" width="18.28515625" customWidth="1"/>
    <col min="4" max="4" width="14.42578125" customWidth="1"/>
    <col min="5" max="5" width="12.28515625" customWidth="1"/>
    <col min="6" max="6" width="18.28515625" customWidth="1"/>
    <col min="8" max="8" width="36.42578125" customWidth="1"/>
    <col min="9" max="9" width="16.42578125" customWidth="1"/>
    <col min="10" max="10" width="21.42578125" customWidth="1"/>
    <col min="11" max="11" width="16.140625" customWidth="1"/>
    <col min="12" max="12" width="17.85546875" customWidth="1"/>
    <col min="13" max="13" width="16.28515625" customWidth="1"/>
    <col min="14" max="14" width="11.42578125" customWidth="1"/>
    <col min="15" max="15" width="20" customWidth="1"/>
  </cols>
  <sheetData>
    <row r="1" spans="1:15" ht="30" customHeight="1" thickBot="1" x14ac:dyDescent="0.3">
      <c r="A1" s="63" t="s">
        <v>27</v>
      </c>
      <c r="B1" s="64"/>
      <c r="C1" s="64"/>
      <c r="D1" s="64"/>
      <c r="E1" s="64"/>
      <c r="F1" s="65"/>
    </row>
    <row r="2" spans="1:15" ht="18" customHeight="1" thickTop="1" thickBot="1" x14ac:dyDescent="0.3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H2" s="12" t="s">
        <v>28</v>
      </c>
      <c r="I2" s="13" t="s">
        <v>30</v>
      </c>
      <c r="J2" s="13" t="s">
        <v>31</v>
      </c>
      <c r="K2" s="13" t="s">
        <v>32</v>
      </c>
      <c r="L2" s="13" t="s">
        <v>33</v>
      </c>
      <c r="M2" s="13" t="s">
        <v>4</v>
      </c>
      <c r="N2" s="13" t="s">
        <v>5</v>
      </c>
      <c r="O2" s="1" t="s">
        <v>6</v>
      </c>
    </row>
    <row r="3" spans="1:15" ht="15.75" thickTop="1" x14ac:dyDescent="0.25">
      <c r="A3" s="10" t="s">
        <v>7</v>
      </c>
      <c r="B3">
        <v>3</v>
      </c>
      <c r="C3" t="s">
        <v>8</v>
      </c>
      <c r="D3" t="s">
        <v>8</v>
      </c>
      <c r="E3" t="s">
        <v>8</v>
      </c>
      <c r="F3" s="3" t="s">
        <v>8</v>
      </c>
      <c r="H3" s="10" t="s">
        <v>29</v>
      </c>
      <c r="I3">
        <v>3.5</v>
      </c>
      <c r="J3">
        <v>0.5</v>
      </c>
      <c r="K3">
        <v>0.3</v>
      </c>
      <c r="L3">
        <f>(I3-K3) + J3 + K3 + 0.2</f>
        <v>4.2</v>
      </c>
      <c r="M3" t="s">
        <v>42</v>
      </c>
      <c r="N3">
        <v>8</v>
      </c>
      <c r="O3" s="3" t="s">
        <v>9</v>
      </c>
    </row>
    <row r="4" spans="1:15" ht="15.75" thickBot="1" x14ac:dyDescent="0.3">
      <c r="A4" s="10" t="s">
        <v>10</v>
      </c>
      <c r="B4">
        <v>1</v>
      </c>
      <c r="C4">
        <v>2.2599999999999998</v>
      </c>
      <c r="D4" t="s">
        <v>14</v>
      </c>
      <c r="E4">
        <v>8</v>
      </c>
      <c r="F4" s="3" t="s">
        <v>9</v>
      </c>
      <c r="H4" s="11" t="s">
        <v>34</v>
      </c>
      <c r="I4" s="5">
        <v>4</v>
      </c>
      <c r="J4" s="5">
        <v>0.3</v>
      </c>
      <c r="K4" s="5">
        <v>0.3</v>
      </c>
      <c r="L4" s="5">
        <f>(I4-K4) + J4 + K4 + 0.2</f>
        <v>4.5</v>
      </c>
      <c r="M4" s="5" t="s">
        <v>42</v>
      </c>
      <c r="N4" s="5">
        <v>8</v>
      </c>
      <c r="O4" s="6" t="s">
        <v>9</v>
      </c>
    </row>
    <row r="5" spans="1:15" ht="15.75" thickBot="1" x14ac:dyDescent="0.3">
      <c r="A5" s="11" t="s">
        <v>11</v>
      </c>
      <c r="B5" s="5">
        <v>1</v>
      </c>
      <c r="C5" s="5">
        <v>1.43</v>
      </c>
      <c r="D5" s="5" t="s">
        <v>14</v>
      </c>
      <c r="E5" s="5">
        <v>7</v>
      </c>
      <c r="F5" s="6" t="s">
        <v>9</v>
      </c>
    </row>
    <row r="6" spans="1:15" ht="15.75" thickBot="1" x14ac:dyDescent="0.3"/>
    <row r="7" spans="1:15" ht="30" customHeight="1" thickBot="1" x14ac:dyDescent="0.35">
      <c r="A7" s="63" t="s">
        <v>0</v>
      </c>
      <c r="B7" s="64"/>
      <c r="C7" s="64"/>
      <c r="D7" s="64"/>
      <c r="E7" s="64"/>
      <c r="F7" s="65"/>
      <c r="H7" s="66" t="s">
        <v>23</v>
      </c>
      <c r="I7" s="67"/>
      <c r="J7" s="1" t="s">
        <v>44</v>
      </c>
    </row>
    <row r="8" spans="1:15" ht="18" customHeight="1" thickTop="1" thickBot="1" x14ac:dyDescent="0.35">
      <c r="A8" s="7" t="s">
        <v>1</v>
      </c>
      <c r="B8" s="8" t="s">
        <v>2</v>
      </c>
      <c r="C8" s="8" t="s">
        <v>3</v>
      </c>
      <c r="D8" s="8" t="s">
        <v>4</v>
      </c>
      <c r="E8" s="8" t="s">
        <v>5</v>
      </c>
      <c r="F8" s="9" t="s">
        <v>6</v>
      </c>
      <c r="H8" s="2" t="s">
        <v>24</v>
      </c>
      <c r="I8">
        <v>1</v>
      </c>
      <c r="J8" s="19">
        <v>1</v>
      </c>
    </row>
    <row r="9" spans="1:15" ht="15.75" thickTop="1" x14ac:dyDescent="0.25">
      <c r="A9" s="10" t="s">
        <v>12</v>
      </c>
      <c r="B9">
        <f>SUM(B3,B10:B18,B24)</f>
        <v>23</v>
      </c>
      <c r="C9" t="s">
        <v>8</v>
      </c>
      <c r="D9" t="s">
        <v>8</v>
      </c>
      <c r="E9" t="s">
        <v>8</v>
      </c>
      <c r="F9" s="3" t="s">
        <v>8</v>
      </c>
      <c r="H9" s="2" t="s">
        <v>2</v>
      </c>
      <c r="I9">
        <f>SUM(B3:B5,B9:B18,B24:B29)</f>
        <v>55</v>
      </c>
      <c r="J9" s="19">
        <v>60</v>
      </c>
    </row>
    <row r="10" spans="1:15" x14ac:dyDescent="0.25">
      <c r="A10" s="10" t="s">
        <v>13</v>
      </c>
      <c r="B10">
        <v>2</v>
      </c>
      <c r="C10">
        <f>2*8.23</f>
        <v>16.46</v>
      </c>
      <c r="D10" t="s">
        <v>14</v>
      </c>
      <c r="E10">
        <v>8</v>
      </c>
      <c r="F10" s="3" t="s">
        <v>9</v>
      </c>
      <c r="H10" s="2" t="s">
        <v>25</v>
      </c>
      <c r="I10">
        <f>SUM(C5,C12:C17,C26:C28)</f>
        <v>188.94</v>
      </c>
      <c r="J10" s="19">
        <v>200</v>
      </c>
    </row>
    <row r="11" spans="1:15" x14ac:dyDescent="0.25">
      <c r="A11" s="10" t="s">
        <v>15</v>
      </c>
      <c r="B11">
        <v>3</v>
      </c>
      <c r="C11">
        <f>12.78*3</f>
        <v>38.339999999999996</v>
      </c>
      <c r="D11" t="s">
        <v>14</v>
      </c>
      <c r="E11">
        <v>8</v>
      </c>
      <c r="F11" s="3" t="s">
        <v>9</v>
      </c>
      <c r="H11" s="2" t="s">
        <v>43</v>
      </c>
      <c r="I11">
        <f>SUM(L3:L4)</f>
        <v>8.6999999999999993</v>
      </c>
      <c r="J11" s="19">
        <v>10</v>
      </c>
    </row>
    <row r="12" spans="1:15" ht="15.75" thickBot="1" x14ac:dyDescent="0.3">
      <c r="A12" s="10" t="s">
        <v>16</v>
      </c>
      <c r="B12">
        <v>1</v>
      </c>
      <c r="C12">
        <v>17.45</v>
      </c>
      <c r="D12" t="s">
        <v>14</v>
      </c>
      <c r="E12">
        <v>7</v>
      </c>
      <c r="F12" s="3" t="s">
        <v>9</v>
      </c>
      <c r="H12" s="4" t="s">
        <v>26</v>
      </c>
      <c r="I12" s="5">
        <f>SUM(C4,C10,C11,C18,C25,C29)</f>
        <v>85.46</v>
      </c>
      <c r="J12" s="20">
        <v>100</v>
      </c>
    </row>
    <row r="13" spans="1:15" x14ac:dyDescent="0.25">
      <c r="A13" s="10" t="s">
        <v>17</v>
      </c>
      <c r="B13">
        <v>1</v>
      </c>
      <c r="C13">
        <v>19.059999999999999</v>
      </c>
      <c r="D13" t="s">
        <v>14</v>
      </c>
      <c r="E13">
        <v>7</v>
      </c>
      <c r="F13" s="3" t="s">
        <v>9</v>
      </c>
    </row>
    <row r="14" spans="1:15" x14ac:dyDescent="0.25">
      <c r="A14" s="10" t="s">
        <v>18</v>
      </c>
      <c r="B14">
        <v>1</v>
      </c>
      <c r="C14">
        <v>20.63</v>
      </c>
      <c r="D14" t="s">
        <v>14</v>
      </c>
      <c r="E14">
        <v>7</v>
      </c>
      <c r="F14" s="3" t="s">
        <v>9</v>
      </c>
    </row>
    <row r="15" spans="1:15" x14ac:dyDescent="0.25">
      <c r="A15" s="10" t="s">
        <v>19</v>
      </c>
      <c r="B15">
        <v>1</v>
      </c>
      <c r="C15">
        <v>22.97</v>
      </c>
      <c r="D15" t="s">
        <v>14</v>
      </c>
      <c r="E15">
        <v>7</v>
      </c>
      <c r="F15" s="3" t="s">
        <v>9</v>
      </c>
    </row>
    <row r="16" spans="1:15" x14ac:dyDescent="0.25">
      <c r="A16" s="10" t="s">
        <v>20</v>
      </c>
      <c r="B16">
        <v>1</v>
      </c>
      <c r="C16">
        <v>24.71</v>
      </c>
      <c r="D16" t="s">
        <v>14</v>
      </c>
      <c r="E16">
        <v>7</v>
      </c>
      <c r="F16" s="3" t="s">
        <v>9</v>
      </c>
    </row>
    <row r="17" spans="1:6" x14ac:dyDescent="0.25">
      <c r="A17" s="10" t="s">
        <v>21</v>
      </c>
      <c r="B17">
        <v>1</v>
      </c>
      <c r="C17">
        <v>26.38</v>
      </c>
      <c r="D17" t="s">
        <v>14</v>
      </c>
      <c r="E17">
        <v>7</v>
      </c>
      <c r="F17" s="3" t="s">
        <v>9</v>
      </c>
    </row>
    <row r="18" spans="1:6" ht="15.75" thickBot="1" x14ac:dyDescent="0.3">
      <c r="A18" s="11" t="s">
        <v>22</v>
      </c>
      <c r="B18" s="5">
        <v>1</v>
      </c>
      <c r="C18" s="5">
        <v>10.08</v>
      </c>
      <c r="D18" s="5" t="s">
        <v>14</v>
      </c>
      <c r="E18" s="5">
        <v>8</v>
      </c>
      <c r="F18" s="6" t="s">
        <v>9</v>
      </c>
    </row>
    <row r="21" spans="1:6" ht="15.75" thickBot="1" x14ac:dyDescent="0.3"/>
    <row r="22" spans="1:6" ht="30" customHeight="1" thickBot="1" x14ac:dyDescent="0.3">
      <c r="A22" s="63" t="s">
        <v>35</v>
      </c>
      <c r="B22" s="64"/>
      <c r="C22" s="64"/>
      <c r="D22" s="64"/>
      <c r="E22" s="64"/>
      <c r="F22" s="65"/>
    </row>
    <row r="23" spans="1:6" ht="18" customHeight="1" thickTop="1" thickBot="1" x14ac:dyDescent="0.35">
      <c r="A23" s="7" t="s">
        <v>1</v>
      </c>
      <c r="B23" s="8" t="s">
        <v>2</v>
      </c>
      <c r="C23" s="8" t="s">
        <v>3</v>
      </c>
      <c r="D23" s="8" t="s">
        <v>4</v>
      </c>
      <c r="E23" s="8" t="s">
        <v>5</v>
      </c>
      <c r="F23" s="9" t="s">
        <v>6</v>
      </c>
    </row>
    <row r="24" spans="1:6" ht="15.75" thickTop="1" x14ac:dyDescent="0.25">
      <c r="A24" s="10" t="s">
        <v>36</v>
      </c>
      <c r="B24">
        <v>8</v>
      </c>
      <c r="C24" t="s">
        <v>8</v>
      </c>
      <c r="D24" t="s">
        <v>8</v>
      </c>
      <c r="E24" t="s">
        <v>8</v>
      </c>
      <c r="F24" s="3" t="s">
        <v>8</v>
      </c>
    </row>
    <row r="25" spans="1:6" x14ac:dyDescent="0.25">
      <c r="A25" s="10" t="s">
        <v>37</v>
      </c>
      <c r="B25">
        <v>1</v>
      </c>
      <c r="C25">
        <v>8.24</v>
      </c>
      <c r="D25" t="s">
        <v>14</v>
      </c>
      <c r="E25">
        <v>8</v>
      </c>
      <c r="F25" s="3" t="s">
        <v>9</v>
      </c>
    </row>
    <row r="26" spans="1:6" x14ac:dyDescent="0.25">
      <c r="A26" s="10" t="s">
        <v>38</v>
      </c>
      <c r="B26">
        <v>2</v>
      </c>
      <c r="C26">
        <f>2*10.84</f>
        <v>21.68</v>
      </c>
      <c r="D26" t="s">
        <v>14</v>
      </c>
      <c r="E26">
        <v>7</v>
      </c>
      <c r="F26" s="3" t="s">
        <v>9</v>
      </c>
    </row>
    <row r="27" spans="1:6" x14ac:dyDescent="0.25">
      <c r="A27" s="10" t="s">
        <v>39</v>
      </c>
      <c r="B27">
        <v>1</v>
      </c>
      <c r="C27">
        <v>2.63</v>
      </c>
      <c r="D27" t="s">
        <v>14</v>
      </c>
      <c r="E27">
        <v>7</v>
      </c>
      <c r="F27" s="3" t="s">
        <v>9</v>
      </c>
    </row>
    <row r="28" spans="1:6" x14ac:dyDescent="0.25">
      <c r="A28" s="10" t="s">
        <v>40</v>
      </c>
      <c r="B28">
        <v>2</v>
      </c>
      <c r="C28">
        <f>2*16</f>
        <v>32</v>
      </c>
      <c r="D28" t="s">
        <v>14</v>
      </c>
      <c r="E28">
        <v>7</v>
      </c>
      <c r="F28" s="3" t="s">
        <v>9</v>
      </c>
    </row>
    <row r="29" spans="1:6" ht="15.75" thickBot="1" x14ac:dyDescent="0.3">
      <c r="A29" s="11" t="s">
        <v>41</v>
      </c>
      <c r="B29" s="5">
        <v>1</v>
      </c>
      <c r="C29" s="5">
        <v>10.08</v>
      </c>
      <c r="D29" s="5" t="s">
        <v>14</v>
      </c>
      <c r="E29" s="5">
        <v>8</v>
      </c>
      <c r="F29" s="6" t="s">
        <v>9</v>
      </c>
    </row>
    <row r="34" ht="15.75" customHeight="1" x14ac:dyDescent="0.25"/>
  </sheetData>
  <mergeCells count="4">
    <mergeCell ref="A1:F1"/>
    <mergeCell ref="A7:F7"/>
    <mergeCell ref="A22:F22"/>
    <mergeCell ref="H7:I7"/>
  </mergeCells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8C0DD-3047-4340-8DAD-2181ACB1FBF1}">
  <dimension ref="A1:D6"/>
  <sheetViews>
    <sheetView zoomScale="85" zoomScaleNormal="85" workbookViewId="0">
      <selection activeCell="C9" sqref="C9"/>
    </sheetView>
  </sheetViews>
  <sheetFormatPr defaultColWidth="8.85546875" defaultRowHeight="15" x14ac:dyDescent="0.25"/>
  <cols>
    <col min="1" max="1" width="24" customWidth="1"/>
    <col min="2" max="2" width="24.28515625" customWidth="1"/>
    <col min="3" max="3" width="48.85546875" customWidth="1"/>
    <col min="4" max="4" width="24.7109375" customWidth="1"/>
  </cols>
  <sheetData>
    <row r="1" spans="1:4" ht="19.5" thickBot="1" x14ac:dyDescent="0.3">
      <c r="B1" s="14" t="s">
        <v>46</v>
      </c>
      <c r="C1" s="14" t="s">
        <v>47</v>
      </c>
      <c r="D1" s="14" t="s">
        <v>48</v>
      </c>
    </row>
    <row r="2" spans="1:4" ht="27" customHeight="1" x14ac:dyDescent="0.25">
      <c r="A2" s="68" t="s">
        <v>45</v>
      </c>
      <c r="B2" s="26" t="s">
        <v>49</v>
      </c>
      <c r="C2" s="26" t="s">
        <v>50</v>
      </c>
      <c r="D2" s="23" t="s">
        <v>52</v>
      </c>
    </row>
    <row r="3" spans="1:4" ht="27" customHeight="1" x14ac:dyDescent="0.25">
      <c r="A3" s="69"/>
      <c r="B3" s="22" t="s">
        <v>51</v>
      </c>
      <c r="C3" s="22" t="s">
        <v>57</v>
      </c>
      <c r="D3" s="24" t="s">
        <v>52</v>
      </c>
    </row>
    <row r="4" spans="1:4" ht="30" customHeight="1" thickBot="1" x14ac:dyDescent="0.3">
      <c r="A4" s="70"/>
      <c r="B4" s="21" t="s">
        <v>51</v>
      </c>
      <c r="C4" s="21" t="s">
        <v>88</v>
      </c>
      <c r="D4" s="25" t="s">
        <v>52</v>
      </c>
    </row>
    <row r="5" spans="1:4" ht="30" customHeight="1" thickBot="1" x14ac:dyDescent="0.3">
      <c r="A5" s="15" t="s">
        <v>55</v>
      </c>
      <c r="B5" s="16" t="s">
        <v>51</v>
      </c>
      <c r="C5" s="16" t="s">
        <v>53</v>
      </c>
      <c r="D5" s="18" t="s">
        <v>52</v>
      </c>
    </row>
    <row r="6" spans="1:4" ht="31.5" customHeight="1" thickBot="1" x14ac:dyDescent="0.3">
      <c r="A6" s="15" t="s">
        <v>56</v>
      </c>
      <c r="B6" s="17" t="s">
        <v>54</v>
      </c>
      <c r="C6" s="16" t="s">
        <v>57</v>
      </c>
      <c r="D6" s="18" t="s">
        <v>52</v>
      </c>
    </row>
  </sheetData>
  <mergeCells count="1">
    <mergeCell ref="A2:A4"/>
  </mergeCells>
  <hyperlinks>
    <hyperlink ref="D2" r:id="rId1" xr:uid="{7349A11F-7265-4E0B-837D-A87FDAB9ABF9}"/>
    <hyperlink ref="D3" r:id="rId2" xr:uid="{F2A08B48-8DAA-40FD-9484-D02D0FC82CA0}"/>
    <hyperlink ref="D5" r:id="rId3" xr:uid="{683C5660-0FF7-4DD3-B5C1-EFDCCDB85954}"/>
    <hyperlink ref="D6" r:id="rId4" xr:uid="{073830B7-238F-4720-AE14-1DF8C246E8BB}"/>
    <hyperlink ref="D4" r:id="rId5" xr:uid="{149F1172-E3B9-4B56-AA00-D03499785CEA}"/>
  </hyperlinks>
  <pageMargins left="0.7" right="0.7" top="0.75" bottom="0.75" header="0.3" footer="0.3"/>
  <pageSetup paperSize="9" orientation="portrait" verticalDpi="0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A2B7-C116-43A9-9F9D-04FCF74562D0}">
  <dimension ref="A1:H5"/>
  <sheetViews>
    <sheetView zoomScale="115" zoomScaleNormal="115" workbookViewId="0">
      <selection activeCell="F11" sqref="F11"/>
    </sheetView>
  </sheetViews>
  <sheetFormatPr defaultColWidth="8.85546875" defaultRowHeight="15" x14ac:dyDescent="0.25"/>
  <cols>
    <col min="1" max="1" width="21" customWidth="1"/>
    <col min="2" max="2" width="18.42578125" customWidth="1"/>
    <col min="3" max="3" width="13.42578125" customWidth="1"/>
    <col min="4" max="4" width="13" customWidth="1"/>
    <col min="5" max="5" width="15.7109375" customWidth="1"/>
    <col min="6" max="6" width="21.7109375" customWidth="1"/>
    <col min="7" max="7" width="23.85546875" customWidth="1"/>
    <col min="8" max="8" width="27.42578125" customWidth="1"/>
  </cols>
  <sheetData>
    <row r="1" spans="1:8" ht="15.75" thickBot="1" x14ac:dyDescent="0.3">
      <c r="A1" s="55" t="s">
        <v>124</v>
      </c>
      <c r="B1" s="56" t="s">
        <v>86</v>
      </c>
      <c r="C1" s="56" t="s">
        <v>64</v>
      </c>
      <c r="D1" s="56" t="s">
        <v>65</v>
      </c>
      <c r="E1" s="56" t="s">
        <v>87</v>
      </c>
      <c r="F1" s="56" t="s">
        <v>89</v>
      </c>
      <c r="G1" s="56" t="s">
        <v>135</v>
      </c>
      <c r="H1" s="57" t="s">
        <v>126</v>
      </c>
    </row>
    <row r="2" spans="1:8" ht="15.75" thickBot="1" x14ac:dyDescent="0.3">
      <c r="A2" s="58" t="s">
        <v>132</v>
      </c>
      <c r="B2" s="59" t="s">
        <v>92</v>
      </c>
      <c r="C2" s="59" t="s">
        <v>93</v>
      </c>
      <c r="D2" s="59" t="s">
        <v>94</v>
      </c>
      <c r="E2" s="59" t="s">
        <v>95</v>
      </c>
      <c r="F2" s="59" t="s">
        <v>122</v>
      </c>
      <c r="G2" s="59"/>
      <c r="H2" s="60" t="s">
        <v>128</v>
      </c>
    </row>
    <row r="3" spans="1:8" ht="15.75" thickBot="1" x14ac:dyDescent="0.3">
      <c r="A3" s="58" t="s">
        <v>133</v>
      </c>
      <c r="B3" s="59" t="s">
        <v>97</v>
      </c>
      <c r="C3" s="59" t="s">
        <v>93</v>
      </c>
      <c r="D3" s="59" t="s">
        <v>116</v>
      </c>
      <c r="E3" s="59" t="s">
        <v>119</v>
      </c>
      <c r="F3" s="59" t="s">
        <v>123</v>
      </c>
      <c r="G3" s="59"/>
      <c r="H3" s="60" t="s">
        <v>127</v>
      </c>
    </row>
    <row r="4" spans="1:8" ht="15.75" thickBot="1" x14ac:dyDescent="0.3">
      <c r="A4" s="58" t="s">
        <v>134</v>
      </c>
      <c r="B4" s="59" t="s">
        <v>99</v>
      </c>
      <c r="C4" s="59" t="s">
        <v>93</v>
      </c>
      <c r="D4" s="59" t="s">
        <v>117</v>
      </c>
      <c r="E4" s="59" t="s">
        <v>120</v>
      </c>
      <c r="F4" s="59" t="s">
        <v>91</v>
      </c>
      <c r="G4" s="59" t="s">
        <v>125</v>
      </c>
      <c r="H4" s="60" t="s">
        <v>129</v>
      </c>
    </row>
    <row r="5" spans="1:8" ht="15.75" thickBot="1" x14ac:dyDescent="0.3">
      <c r="A5" s="51" t="s">
        <v>136</v>
      </c>
      <c r="B5" s="52" t="s">
        <v>98</v>
      </c>
      <c r="C5" s="52" t="s">
        <v>93</v>
      </c>
      <c r="D5" s="53" t="s">
        <v>118</v>
      </c>
      <c r="E5" s="53" t="s">
        <v>121</v>
      </c>
      <c r="F5" s="52" t="s">
        <v>90</v>
      </c>
      <c r="G5" s="52" t="s">
        <v>131</v>
      </c>
      <c r="H5" s="54" t="s">
        <v>130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7F53-6697-47E7-BF07-9AEF49191E2F}">
  <dimension ref="A1:I26"/>
  <sheetViews>
    <sheetView tabSelected="1" zoomScale="115" zoomScaleNormal="115" workbookViewId="0">
      <selection activeCell="G13" sqref="G13"/>
    </sheetView>
  </sheetViews>
  <sheetFormatPr defaultColWidth="8.85546875" defaultRowHeight="15" x14ac:dyDescent="0.25"/>
  <cols>
    <col min="2" max="2" width="21.42578125" customWidth="1"/>
    <col min="3" max="3" width="23" customWidth="1"/>
    <col min="4" max="4" width="17.140625" customWidth="1"/>
    <col min="5" max="5" width="14.7109375" customWidth="1"/>
    <col min="6" max="6" width="15.7109375" customWidth="1"/>
    <col min="7" max="7" width="15.28515625" customWidth="1"/>
    <col min="8" max="8" width="13.85546875" customWidth="1"/>
    <col min="9" max="9" width="14.140625" customWidth="1"/>
  </cols>
  <sheetData>
    <row r="1" spans="1:9" ht="15.75" thickBot="1" x14ac:dyDescent="0.3">
      <c r="A1" s="28" t="s">
        <v>58</v>
      </c>
      <c r="B1" s="28" t="s">
        <v>59</v>
      </c>
      <c r="C1" s="28" t="s">
        <v>60</v>
      </c>
      <c r="D1" s="28" t="s">
        <v>61</v>
      </c>
      <c r="E1" s="28" t="s">
        <v>62</v>
      </c>
      <c r="F1" s="28" t="s">
        <v>63</v>
      </c>
      <c r="G1" s="28" t="s">
        <v>64</v>
      </c>
      <c r="H1" s="28" t="s">
        <v>65</v>
      </c>
      <c r="I1" s="28" t="s">
        <v>66</v>
      </c>
    </row>
    <row r="2" spans="1:9" ht="15.75" x14ac:dyDescent="0.25">
      <c r="A2" s="71">
        <v>-1</v>
      </c>
      <c r="B2" s="73" t="s">
        <v>67</v>
      </c>
      <c r="C2" s="61" t="s">
        <v>68</v>
      </c>
      <c r="D2" s="61" t="s">
        <v>69</v>
      </c>
      <c r="E2" s="61" t="s">
        <v>92</v>
      </c>
      <c r="F2" s="61" t="s">
        <v>100</v>
      </c>
      <c r="G2" s="61">
        <v>24</v>
      </c>
      <c r="H2" s="61" t="s">
        <v>94</v>
      </c>
      <c r="I2" s="62" t="s">
        <v>70</v>
      </c>
    </row>
    <row r="3" spans="1:9" ht="15.75" thickBot="1" x14ac:dyDescent="0.3">
      <c r="A3" s="72"/>
      <c r="B3" s="74"/>
      <c r="C3" s="29" t="s">
        <v>71</v>
      </c>
      <c r="D3" s="29" t="s">
        <v>69</v>
      </c>
      <c r="E3" s="29" t="s">
        <v>92</v>
      </c>
      <c r="F3" s="29" t="s">
        <v>101</v>
      </c>
      <c r="G3" s="29">
        <v>24</v>
      </c>
      <c r="H3" s="29" t="s">
        <v>94</v>
      </c>
      <c r="I3" s="30" t="s">
        <v>72</v>
      </c>
    </row>
    <row r="4" spans="1:9" ht="15.75" thickTop="1" x14ac:dyDescent="0.25">
      <c r="A4" s="77">
        <v>0</v>
      </c>
      <c r="B4" s="75" t="s">
        <v>73</v>
      </c>
      <c r="C4" s="31" t="s">
        <v>71</v>
      </c>
      <c r="D4" s="31" t="s">
        <v>69</v>
      </c>
      <c r="E4" s="38" t="s">
        <v>97</v>
      </c>
      <c r="F4" s="31" t="s">
        <v>102</v>
      </c>
      <c r="G4" s="31">
        <v>24</v>
      </c>
      <c r="H4" s="31" t="s">
        <v>116</v>
      </c>
      <c r="I4" s="32" t="s">
        <v>72</v>
      </c>
    </row>
    <row r="5" spans="1:9" ht="15.75" thickBot="1" x14ac:dyDescent="0.3">
      <c r="A5" s="78"/>
      <c r="B5" s="76"/>
      <c r="C5" s="33" t="s">
        <v>74</v>
      </c>
      <c r="D5" s="33" t="s">
        <v>75</v>
      </c>
      <c r="E5" s="33" t="s">
        <v>98</v>
      </c>
      <c r="F5" s="33" t="s">
        <v>76</v>
      </c>
      <c r="G5" s="33">
        <v>24</v>
      </c>
      <c r="H5" s="33" t="s">
        <v>118</v>
      </c>
      <c r="I5" s="34" t="s">
        <v>77</v>
      </c>
    </row>
    <row r="6" spans="1:9" ht="15" customHeight="1" x14ac:dyDescent="0.25">
      <c r="A6" s="78"/>
      <c r="B6" s="80" t="s">
        <v>78</v>
      </c>
      <c r="C6" s="35" t="s">
        <v>71</v>
      </c>
      <c r="D6" s="35" t="s">
        <v>69</v>
      </c>
      <c r="E6" s="38" t="s">
        <v>97</v>
      </c>
      <c r="F6" s="31" t="s">
        <v>103</v>
      </c>
      <c r="G6" s="31">
        <v>24</v>
      </c>
      <c r="H6" s="35" t="s">
        <v>116</v>
      </c>
      <c r="I6" s="37" t="s">
        <v>72</v>
      </c>
    </row>
    <row r="7" spans="1:9" x14ac:dyDescent="0.25">
      <c r="A7" s="78"/>
      <c r="B7" s="81"/>
      <c r="C7" s="31" t="s">
        <v>79</v>
      </c>
      <c r="D7" s="31" t="s">
        <v>69</v>
      </c>
      <c r="E7" s="38" t="s">
        <v>97</v>
      </c>
      <c r="F7" s="31" t="s">
        <v>104</v>
      </c>
      <c r="G7" s="31">
        <v>24</v>
      </c>
      <c r="H7" s="31" t="s">
        <v>116</v>
      </c>
      <c r="I7" s="32" t="s">
        <v>72</v>
      </c>
    </row>
    <row r="8" spans="1:9" x14ac:dyDescent="0.25">
      <c r="A8" s="78"/>
      <c r="B8" s="81"/>
      <c r="C8" s="31" t="s">
        <v>79</v>
      </c>
      <c r="D8" s="31" t="s">
        <v>69</v>
      </c>
      <c r="E8" s="38" t="s">
        <v>97</v>
      </c>
      <c r="F8" s="31" t="s">
        <v>105</v>
      </c>
      <c r="G8" s="31">
        <v>24</v>
      </c>
      <c r="H8" s="31" t="s">
        <v>116</v>
      </c>
      <c r="I8" s="32" t="s">
        <v>72</v>
      </c>
    </row>
    <row r="9" spans="1:9" x14ac:dyDescent="0.25">
      <c r="A9" s="78"/>
      <c r="B9" s="81"/>
      <c r="C9" s="31" t="s">
        <v>79</v>
      </c>
      <c r="D9" s="31" t="s">
        <v>69</v>
      </c>
      <c r="E9" s="38" t="s">
        <v>97</v>
      </c>
      <c r="F9" s="31" t="s">
        <v>106</v>
      </c>
      <c r="G9" s="31">
        <v>24</v>
      </c>
      <c r="H9" s="31" t="s">
        <v>116</v>
      </c>
      <c r="I9" s="32" t="s">
        <v>72</v>
      </c>
    </row>
    <row r="10" spans="1:9" x14ac:dyDescent="0.25">
      <c r="A10" s="78"/>
      <c r="B10" s="81"/>
      <c r="C10" s="31" t="s">
        <v>79</v>
      </c>
      <c r="D10" s="31" t="s">
        <v>69</v>
      </c>
      <c r="E10" s="38" t="s">
        <v>97</v>
      </c>
      <c r="F10" s="31" t="s">
        <v>107</v>
      </c>
      <c r="G10" s="31">
        <v>24</v>
      </c>
      <c r="H10" s="31" t="s">
        <v>116</v>
      </c>
      <c r="I10" s="32" t="s">
        <v>72</v>
      </c>
    </row>
    <row r="11" spans="1:9" x14ac:dyDescent="0.25">
      <c r="A11" s="78"/>
      <c r="B11" s="81"/>
      <c r="C11" s="31" t="s">
        <v>79</v>
      </c>
      <c r="D11" s="31" t="s">
        <v>69</v>
      </c>
      <c r="E11" s="38" t="s">
        <v>97</v>
      </c>
      <c r="F11" s="31" t="s">
        <v>108</v>
      </c>
      <c r="G11" s="31">
        <v>24</v>
      </c>
      <c r="H11" s="31" t="s">
        <v>116</v>
      </c>
      <c r="I11" s="32" t="s">
        <v>72</v>
      </c>
    </row>
    <row r="12" spans="1:9" x14ac:dyDescent="0.25">
      <c r="A12" s="78"/>
      <c r="B12" s="81"/>
      <c r="C12" s="31" t="s">
        <v>79</v>
      </c>
      <c r="D12" s="31" t="s">
        <v>69</v>
      </c>
      <c r="E12" s="38" t="s">
        <v>97</v>
      </c>
      <c r="F12" s="31" t="s">
        <v>109</v>
      </c>
      <c r="G12" s="31">
        <v>24</v>
      </c>
      <c r="H12" s="31" t="s">
        <v>116</v>
      </c>
      <c r="I12" s="32" t="s">
        <v>72</v>
      </c>
    </row>
    <row r="13" spans="1:9" x14ac:dyDescent="0.25">
      <c r="A13" s="78"/>
      <c r="B13" s="81"/>
      <c r="C13" s="31" t="s">
        <v>96</v>
      </c>
      <c r="D13" s="31" t="s">
        <v>69</v>
      </c>
      <c r="E13" s="38" t="s">
        <v>97</v>
      </c>
      <c r="F13" s="31" t="s">
        <v>110</v>
      </c>
      <c r="G13" s="31">
        <v>24</v>
      </c>
      <c r="H13" s="31" t="s">
        <v>116</v>
      </c>
      <c r="I13" s="32" t="s">
        <v>72</v>
      </c>
    </row>
    <row r="14" spans="1:9" ht="15.75" thickBot="1" x14ac:dyDescent="0.3">
      <c r="A14" s="78"/>
      <c r="B14" s="82"/>
      <c r="C14" s="33" t="s">
        <v>74</v>
      </c>
      <c r="D14" s="33" t="s">
        <v>75</v>
      </c>
      <c r="E14" s="33" t="s">
        <v>98</v>
      </c>
      <c r="F14" s="33" t="s">
        <v>76</v>
      </c>
      <c r="G14" s="33">
        <v>24</v>
      </c>
      <c r="H14" s="33" t="s">
        <v>118</v>
      </c>
      <c r="I14" s="34" t="s">
        <v>77</v>
      </c>
    </row>
    <row r="15" spans="1:9" ht="15.75" thickBot="1" x14ac:dyDescent="0.3">
      <c r="A15" s="72"/>
      <c r="B15" s="47" t="s">
        <v>80</v>
      </c>
      <c r="C15" s="39" t="s">
        <v>74</v>
      </c>
      <c r="D15" s="40" t="s">
        <v>75</v>
      </c>
      <c r="E15" s="33" t="s">
        <v>98</v>
      </c>
      <c r="F15" s="40" t="s">
        <v>76</v>
      </c>
      <c r="G15" s="40">
        <v>24</v>
      </c>
      <c r="H15" s="40" t="s">
        <v>118</v>
      </c>
      <c r="I15" s="41" t="s">
        <v>77</v>
      </c>
    </row>
    <row r="16" spans="1:9" ht="16.5" thickTop="1" thickBot="1" x14ac:dyDescent="0.3">
      <c r="A16" s="77">
        <v>1</v>
      </c>
      <c r="B16" s="48" t="s">
        <v>81</v>
      </c>
      <c r="C16" s="42" t="s">
        <v>79</v>
      </c>
      <c r="D16" s="42" t="s">
        <v>69</v>
      </c>
      <c r="E16" s="42" t="s">
        <v>99</v>
      </c>
      <c r="F16" s="50" t="s">
        <v>111</v>
      </c>
      <c r="G16" s="43">
        <v>24</v>
      </c>
      <c r="H16" s="42" t="s">
        <v>117</v>
      </c>
      <c r="I16" s="44" t="s">
        <v>72</v>
      </c>
    </row>
    <row r="17" spans="1:9" x14ac:dyDescent="0.25">
      <c r="A17" s="78"/>
      <c r="B17" s="73" t="s">
        <v>85</v>
      </c>
      <c r="C17" s="35" t="s">
        <v>79</v>
      </c>
      <c r="D17" s="35" t="s">
        <v>69</v>
      </c>
      <c r="E17" s="36" t="s">
        <v>99</v>
      </c>
      <c r="F17" s="38" t="s">
        <v>112</v>
      </c>
      <c r="G17" s="35">
        <v>24</v>
      </c>
      <c r="H17" s="35" t="s">
        <v>117</v>
      </c>
      <c r="I17" s="37" t="s">
        <v>72</v>
      </c>
    </row>
    <row r="18" spans="1:9" x14ac:dyDescent="0.25">
      <c r="A18" s="78"/>
      <c r="B18" s="83"/>
      <c r="C18" s="31" t="s">
        <v>71</v>
      </c>
      <c r="D18" s="31" t="s">
        <v>69</v>
      </c>
      <c r="E18" s="38" t="s">
        <v>99</v>
      </c>
      <c r="F18" s="38" t="s">
        <v>113</v>
      </c>
      <c r="G18" s="31">
        <v>24</v>
      </c>
      <c r="H18" s="31" t="s">
        <v>117</v>
      </c>
      <c r="I18" s="32" t="s">
        <v>72</v>
      </c>
    </row>
    <row r="19" spans="1:9" x14ac:dyDescent="0.25">
      <c r="A19" s="78"/>
      <c r="B19" s="83"/>
      <c r="C19" s="31" t="s">
        <v>96</v>
      </c>
      <c r="D19" s="31" t="s">
        <v>69</v>
      </c>
      <c r="E19" s="38" t="s">
        <v>99</v>
      </c>
      <c r="F19" s="38" t="s">
        <v>114</v>
      </c>
      <c r="G19" s="31">
        <v>24</v>
      </c>
      <c r="H19" s="31" t="s">
        <v>117</v>
      </c>
      <c r="I19" s="32" t="s">
        <v>72</v>
      </c>
    </row>
    <row r="20" spans="1:9" ht="15.75" thickBot="1" x14ac:dyDescent="0.3">
      <c r="A20" s="78"/>
      <c r="B20" s="76"/>
      <c r="C20" s="42" t="s">
        <v>96</v>
      </c>
      <c r="D20" s="42" t="s">
        <v>69</v>
      </c>
      <c r="E20" s="43" t="s">
        <v>99</v>
      </c>
      <c r="F20" s="43" t="s">
        <v>115</v>
      </c>
      <c r="G20" s="42">
        <v>24</v>
      </c>
      <c r="H20" s="42" t="s">
        <v>117</v>
      </c>
      <c r="I20" s="44" t="s">
        <v>72</v>
      </c>
    </row>
    <row r="21" spans="1:9" ht="15.75" thickBot="1" x14ac:dyDescent="0.3">
      <c r="A21" s="78"/>
      <c r="B21" s="48" t="s">
        <v>82</v>
      </c>
      <c r="C21" s="42" t="s">
        <v>74</v>
      </c>
      <c r="D21" s="42" t="s">
        <v>69</v>
      </c>
      <c r="E21" s="42" t="s">
        <v>99</v>
      </c>
      <c r="F21" s="43" t="s">
        <v>76</v>
      </c>
      <c r="G21" s="43">
        <v>24</v>
      </c>
      <c r="H21" s="42" t="s">
        <v>117</v>
      </c>
      <c r="I21" s="44" t="s">
        <v>72</v>
      </c>
    </row>
    <row r="22" spans="1:9" ht="15.75" thickBot="1" x14ac:dyDescent="0.3">
      <c r="A22" s="79"/>
      <c r="B22" s="49" t="s">
        <v>83</v>
      </c>
      <c r="C22" s="45" t="s">
        <v>84</v>
      </c>
      <c r="D22" s="45" t="s">
        <v>69</v>
      </c>
      <c r="E22" s="45" t="s">
        <v>99</v>
      </c>
      <c r="F22" s="45" t="s">
        <v>76</v>
      </c>
      <c r="G22" s="45">
        <v>24</v>
      </c>
      <c r="H22" s="45" t="s">
        <v>117</v>
      </c>
      <c r="I22" s="46" t="s">
        <v>72</v>
      </c>
    </row>
    <row r="26" spans="1:9" x14ac:dyDescent="0.25">
      <c r="C26" s="27"/>
    </row>
  </sheetData>
  <mergeCells count="7">
    <mergeCell ref="A2:A3"/>
    <mergeCell ref="B2:B3"/>
    <mergeCell ref="B4:B5"/>
    <mergeCell ref="A4:A15"/>
    <mergeCell ref="A16:A22"/>
    <mergeCell ref="B6:B14"/>
    <mergeCell ref="B17:B20"/>
  </mergeCells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Collegamenti</vt:lpstr>
      <vt:lpstr>Distributori</vt:lpstr>
      <vt:lpstr>Reti</vt:lpstr>
      <vt:lpstr>Dispositivi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Lab1PC19</dc:creator>
  <cp:lastModifiedBy>Lab1PC19</cp:lastModifiedBy>
  <dcterms:created xsi:type="dcterms:W3CDTF">2024-04-11T10:12:36Z</dcterms:created>
  <dcterms:modified xsi:type="dcterms:W3CDTF">2024-04-29T08:27:52Z</dcterms:modified>
</cp:coreProperties>
</file>