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simosotgia/Desktop/università@DIFI/laboratorio/esperienza_2__Misura_Densità_Liquido/dati/"/>
    </mc:Choice>
  </mc:AlternateContent>
  <xr:revisionPtr revIDLastSave="0" documentId="8_{2D26550C-F3BE-6541-B82E-B26D3C22E928}" xr6:coauthVersionLast="45" xr6:coauthVersionMax="45" xr10:uidLastSave="{00000000-0000-0000-0000-000000000000}"/>
  <bookViews>
    <workbookView xWindow="4620" yWindow="1980" windowWidth="23060" windowHeight="16660" activeTab="2" xr2:uid="{E3671293-D664-1E44-85FA-33C2C4FC094B}"/>
  </bookViews>
  <sheets>
    <sheet name="V_mis_dirette" sheetId="1" r:id="rId1"/>
    <sheet name="V_mis_idrostatiche" sheetId="3" r:id="rId2"/>
    <sheet name="L2_v_idrostatico" sheetId="5" r:id="rId3"/>
    <sheet name="LM_v_idrostatico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5" l="1"/>
  <c r="F13" i="3"/>
  <c r="B9" i="6"/>
  <c r="A9" i="6"/>
  <c r="D6" i="6" s="1"/>
  <c r="B6" i="6"/>
  <c r="A6" i="6"/>
  <c r="B6" i="5"/>
  <c r="A6" i="5"/>
  <c r="B9" i="5"/>
  <c r="A9" i="5"/>
  <c r="G8" i="3"/>
  <c r="F8" i="3"/>
  <c r="E8" i="3"/>
  <c r="C8" i="3"/>
  <c r="B8" i="3"/>
  <c r="A8" i="3"/>
  <c r="C3" i="3"/>
  <c r="C4" i="3"/>
  <c r="C2" i="3"/>
  <c r="B10" i="1"/>
  <c r="C10" i="1"/>
  <c r="I10" i="1" s="1"/>
  <c r="D10" i="1"/>
  <c r="E10" i="1"/>
  <c r="F10" i="1"/>
  <c r="G10" i="1"/>
  <c r="H10" i="1"/>
  <c r="A10" i="1"/>
  <c r="J10" i="1" l="1"/>
  <c r="K10" i="1" s="1"/>
  <c r="E6" i="6"/>
  <c r="E6" i="5"/>
</calcChain>
</file>

<file path=xl/sharedStrings.xml><?xml version="1.0" encoding="utf-8"?>
<sst xmlns="http://schemas.openxmlformats.org/spreadsheetml/2006/main" count="45" uniqueCount="35">
  <si>
    <t>eA</t>
  </si>
  <si>
    <t>A</t>
  </si>
  <si>
    <t>B</t>
  </si>
  <si>
    <t>eB</t>
  </si>
  <si>
    <t>C</t>
  </si>
  <si>
    <t>eC</t>
  </si>
  <si>
    <t>D</t>
  </si>
  <si>
    <t>eD</t>
  </si>
  <si>
    <t>eM (g)</t>
  </si>
  <si>
    <t>err. Rel. M (%)</t>
  </si>
  <si>
    <t>avg. eM (g)</t>
  </si>
  <si>
    <t>Dm (g)</t>
  </si>
  <si>
    <t>avg. Dm (g)</t>
  </si>
  <si>
    <t>densità L1</t>
  </si>
  <si>
    <t>err d_L1</t>
  </si>
  <si>
    <t>T (°C)</t>
  </si>
  <si>
    <t>eT (°C)</t>
  </si>
  <si>
    <t>V (mm3)</t>
  </si>
  <si>
    <t>eV (mm3)</t>
  </si>
  <si>
    <t>Dm</t>
  </si>
  <si>
    <t>eDm</t>
  </si>
  <si>
    <t>err. Rel. V (%)</t>
  </si>
  <si>
    <t>avg. Dm</t>
  </si>
  <si>
    <t>avg. eDm</t>
  </si>
  <si>
    <t>err. Den. L2</t>
  </si>
  <si>
    <t>densità L2 (g/mm3)</t>
  </si>
  <si>
    <t>densità LM (g/mm3)</t>
  </si>
  <si>
    <t>err. Den. LM</t>
  </si>
  <si>
    <t>V (x2) (mm3)</t>
  </si>
  <si>
    <t>D(filo) (mm)</t>
  </si>
  <si>
    <t>eD(filo) (mm)</t>
  </si>
  <si>
    <t>lunghezza filo (mm)</t>
  </si>
  <si>
    <t>el (mm)</t>
  </si>
  <si>
    <t>&lt;– mm</t>
  </si>
  <si>
    <t>^ da data sheet e differenziale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</si>
</sst>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6" formatCode="0.000%"/>
    <numFmt numFmtId="167" formatCode="0.0000%"/>
    <numFmt numFmtId="188" formatCode="0.0E+00"/>
    <numFmt numFmtId="189" formatCode="0E+00"/>
    <numFmt numFmtId="190" formatCode="0.000E+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sz val="12"/>
      <color rgb="FFFF0000"/>
      <name val="Helvetica"/>
      <family val="2"/>
    </font>
    <font>
      <b/>
      <sz val="12"/>
      <color rgb="FF000000"/>
      <name val="Helvetica"/>
      <family val="2"/>
    </font>
    <font>
      <sz val="12"/>
      <color rgb="FF000000"/>
      <name val="Helvetica"/>
      <family val="2"/>
    </font>
    <font>
      <b/>
      <sz val="12"/>
      <color rgb="FFFF0000"/>
      <name val="Helvetica"/>
      <family val="2"/>
    </font>
    <font>
      <sz val="12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6" fontId="2" fillId="0" borderId="0" xfId="1" applyNumberFormat="1" applyFont="1"/>
    <xf numFmtId="167" fontId="2" fillId="0" borderId="0" xfId="1" applyNumberFormat="1" applyFont="1"/>
    <xf numFmtId="11" fontId="2" fillId="0" borderId="0" xfId="0" applyNumberFormat="1" applyFont="1"/>
    <xf numFmtId="166" fontId="2" fillId="0" borderId="0" xfId="1" applyNumberFormat="1" applyFont="1" applyFill="1"/>
    <xf numFmtId="0" fontId="3" fillId="0" borderId="0" xfId="0" applyNumberFormat="1" applyFont="1"/>
    <xf numFmtId="0" fontId="5" fillId="0" borderId="0" xfId="0" applyFont="1"/>
    <xf numFmtId="0" fontId="6" fillId="0" borderId="0" xfId="0" applyFont="1"/>
    <xf numFmtId="188" fontId="2" fillId="0" borderId="0" xfId="0" applyNumberFormat="1" applyFont="1" applyFill="1"/>
    <xf numFmtId="189" fontId="2" fillId="0" borderId="0" xfId="0" applyNumberFormat="1" applyFont="1"/>
    <xf numFmtId="190" fontId="2" fillId="0" borderId="0" xfId="0" applyNumberFormat="1" applyFont="1"/>
    <xf numFmtId="0" fontId="7" fillId="0" borderId="0" xfId="0" applyFont="1"/>
    <xf numFmtId="11" fontId="4" fillId="0" borderId="0" xfId="0" applyNumberFormat="1" applyFont="1"/>
    <xf numFmtId="0" fontId="8" fillId="2" borderId="0" xfId="0" applyFont="1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5A69A-A45D-564D-B8B9-180DF972FAD8}">
  <dimension ref="A1:K10"/>
  <sheetViews>
    <sheetView zoomScale="134" zoomScaleNormal="134" workbookViewId="0">
      <selection activeCell="A13" sqref="A13:F15"/>
    </sheetView>
  </sheetViews>
  <sheetFormatPr baseColWidth="10" defaultRowHeight="16" x14ac:dyDescent="0.2"/>
  <cols>
    <col min="1" max="10" width="10.83203125" style="1"/>
    <col min="11" max="11" width="13.83203125" style="1" bestFit="1" customWidth="1"/>
    <col min="12" max="12" width="10.83203125" style="1"/>
    <col min="13" max="13" width="14.1640625" style="1" bestFit="1" customWidth="1"/>
    <col min="14" max="14" width="10.83203125" style="1"/>
    <col min="15" max="15" width="14" style="1" bestFit="1" customWidth="1"/>
    <col min="16" max="16384" width="10.83203125" style="1"/>
  </cols>
  <sheetData>
    <row r="1" spans="1:11" s="2" customFormat="1" x14ac:dyDescent="0.2">
      <c r="A1" s="14" t="s">
        <v>1</v>
      </c>
      <c r="B1" s="14" t="s">
        <v>0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33</v>
      </c>
    </row>
    <row r="2" spans="1:11" x14ac:dyDescent="0.2">
      <c r="A2" s="3">
        <v>30</v>
      </c>
      <c r="B2" s="3">
        <v>0.05</v>
      </c>
      <c r="C2" s="3">
        <v>29.9</v>
      </c>
      <c r="D2" s="3">
        <v>0.05</v>
      </c>
      <c r="E2" s="3">
        <v>30</v>
      </c>
      <c r="F2" s="3">
        <v>0.05</v>
      </c>
      <c r="G2" s="3">
        <v>5.5</v>
      </c>
      <c r="H2" s="3">
        <v>0.05</v>
      </c>
      <c r="I2" s="3"/>
    </row>
    <row r="3" spans="1:11" x14ac:dyDescent="0.2">
      <c r="A3" s="3">
        <v>29.7</v>
      </c>
      <c r="B3" s="3">
        <v>0.05</v>
      </c>
      <c r="C3" s="3">
        <v>29.9</v>
      </c>
      <c r="D3" s="3">
        <v>0.05</v>
      </c>
      <c r="E3" s="3">
        <v>30</v>
      </c>
      <c r="F3" s="3">
        <v>0.05</v>
      </c>
      <c r="G3" s="3">
        <v>5.5</v>
      </c>
      <c r="H3" s="3">
        <v>0.05</v>
      </c>
      <c r="I3" s="3"/>
    </row>
    <row r="4" spans="1:11" x14ac:dyDescent="0.2">
      <c r="A4" s="1">
        <v>29.9</v>
      </c>
      <c r="B4" s="1">
        <v>0.05</v>
      </c>
    </row>
    <row r="9" spans="1:11" x14ac:dyDescent="0.2">
      <c r="I9" s="2" t="s">
        <v>17</v>
      </c>
      <c r="J9" s="2" t="s">
        <v>18</v>
      </c>
      <c r="K9" s="2" t="s">
        <v>21</v>
      </c>
    </row>
    <row r="10" spans="1:11" x14ac:dyDescent="0.2">
      <c r="A10" s="16">
        <f>AVERAGE(A2:A4)</f>
        <v>29.866666666666664</v>
      </c>
      <c r="B10" s="16">
        <f t="shared" ref="B10:H10" si="0">AVERAGE(B2:B4)</f>
        <v>5.000000000000001E-2</v>
      </c>
      <c r="C10" s="16">
        <f t="shared" si="0"/>
        <v>29.9</v>
      </c>
      <c r="D10" s="16">
        <f t="shared" si="0"/>
        <v>0.05</v>
      </c>
      <c r="E10" s="16">
        <f t="shared" si="0"/>
        <v>30</v>
      </c>
      <c r="F10" s="16">
        <f t="shared" si="0"/>
        <v>0.05</v>
      </c>
      <c r="G10" s="16">
        <f t="shared" si="0"/>
        <v>5.5</v>
      </c>
      <c r="H10" s="16">
        <f t="shared" si="0"/>
        <v>0.05</v>
      </c>
      <c r="I10" s="11">
        <f>(A10*C10*E10)-((A10*PI()*POWER(G10, 2))/4)</f>
        <v>26080.818939309182</v>
      </c>
      <c r="J10" s="11">
        <f>(ABS((C10*E10)-(PI()*((G10*G10))/4))*B10)+(ABS(A10*E10)*D10)+(ABS(A10*C10)*F10)+(ABS(PI()*A10*G10*(1/2))*H10)</f>
        <v>146.01422577527012</v>
      </c>
      <c r="K10" s="7">
        <f>J10/I10</f>
        <v>5.5985291763671011E-3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B8BDD-F6F4-D547-B3FF-D0622935BD67}">
  <dimension ref="A1:H13"/>
  <sheetViews>
    <sheetView zoomScale="134" zoomScaleNormal="134" workbookViewId="0">
      <selection activeCell="F5" sqref="F5"/>
    </sheetView>
  </sheetViews>
  <sheetFormatPr baseColWidth="10" defaultRowHeight="16" x14ac:dyDescent="0.2"/>
  <cols>
    <col min="1" max="1" width="12" style="1" bestFit="1" customWidth="1"/>
    <col min="2" max="2" width="12.33203125" style="1" bestFit="1" customWidth="1"/>
    <col min="3" max="3" width="14.5" style="1" bestFit="1" customWidth="1"/>
    <col min="4" max="4" width="19.6640625" style="1" bestFit="1" customWidth="1"/>
    <col min="5" max="6" width="14" style="1" bestFit="1" customWidth="1"/>
    <col min="7" max="7" width="8.1640625" style="1" bestFit="1" customWidth="1"/>
    <col min="8" max="8" width="7.6640625" style="1" bestFit="1" customWidth="1"/>
    <col min="9" max="16384" width="10.83203125" style="1"/>
  </cols>
  <sheetData>
    <row r="1" spans="1:8" s="2" customFormat="1" x14ac:dyDescent="0.2">
      <c r="A1" s="14" t="s">
        <v>11</v>
      </c>
      <c r="B1" s="14" t="s">
        <v>8</v>
      </c>
      <c r="C1" s="2" t="s">
        <v>9</v>
      </c>
      <c r="E1" s="14" t="s">
        <v>13</v>
      </c>
      <c r="F1" s="14" t="s">
        <v>14</v>
      </c>
      <c r="G1" s="14" t="s">
        <v>15</v>
      </c>
      <c r="H1" s="14" t="s">
        <v>16</v>
      </c>
    </row>
    <row r="2" spans="1:8" x14ac:dyDescent="0.2">
      <c r="A2" s="3">
        <v>25.657</v>
      </c>
      <c r="B2" s="3">
        <v>4.0000000000000001E-3</v>
      </c>
      <c r="C2" s="5">
        <f>B2/A2</f>
        <v>1.55902872510426E-4</v>
      </c>
      <c r="E2" s="15">
        <v>9.9822999999999991E-4</v>
      </c>
      <c r="F2" s="15">
        <v>2.05E-7</v>
      </c>
      <c r="G2" s="3">
        <v>20</v>
      </c>
      <c r="H2" s="3">
        <v>1</v>
      </c>
    </row>
    <row r="3" spans="1:8" x14ac:dyDescent="0.2">
      <c r="A3" s="3">
        <v>25.655000000000001</v>
      </c>
      <c r="B3" s="3">
        <v>4.0000000000000001E-3</v>
      </c>
      <c r="C3" s="5">
        <f t="shared" ref="C3:C5" si="0">B3/A3</f>
        <v>1.559150263106607E-4</v>
      </c>
      <c r="F3" s="1" t="s">
        <v>34</v>
      </c>
    </row>
    <row r="4" spans="1:8" x14ac:dyDescent="0.2">
      <c r="A4" s="3">
        <v>25.65</v>
      </c>
      <c r="B4" s="3">
        <v>4.0000000000000001E-3</v>
      </c>
      <c r="C4" s="5">
        <f t="shared" si="0"/>
        <v>1.5594541910331385E-4</v>
      </c>
    </row>
    <row r="5" spans="1:8" x14ac:dyDescent="0.2">
      <c r="C5" s="5"/>
    </row>
    <row r="6" spans="1:8" x14ac:dyDescent="0.2">
      <c r="C6" s="5"/>
    </row>
    <row r="7" spans="1:8" x14ac:dyDescent="0.2">
      <c r="A7" s="2" t="s">
        <v>12</v>
      </c>
      <c r="B7" s="2" t="s">
        <v>10</v>
      </c>
      <c r="C7" s="5"/>
      <c r="E7" s="8" t="s">
        <v>17</v>
      </c>
      <c r="F7" s="8" t="s">
        <v>18</v>
      </c>
    </row>
    <row r="8" spans="1:8" x14ac:dyDescent="0.2">
      <c r="A8" s="1">
        <f>AVERAGE(A2:A4)</f>
        <v>25.653999999999996</v>
      </c>
      <c r="B8" s="1">
        <f>AVERAGE(B2:B4)</f>
        <v>4.0000000000000001E-3</v>
      </c>
      <c r="C8" s="5">
        <f>B8/A8</f>
        <v>1.559211039214158E-4</v>
      </c>
      <c r="E8" s="12">
        <f>A8/E2</f>
        <v>25699.488093926248</v>
      </c>
      <c r="F8" s="12">
        <f>(ABS(1/E2)*B8)+(ABS(-A8/POWER(E2,2))*F2)</f>
        <v>9.2848292069511853</v>
      </c>
      <c r="G8" s="4">
        <f>F8/E8</f>
        <v>3.6128459730470425E-4</v>
      </c>
    </row>
    <row r="12" spans="1:8" x14ac:dyDescent="0.2">
      <c r="B12" s="2" t="s">
        <v>29</v>
      </c>
      <c r="C12" s="2" t="s">
        <v>30</v>
      </c>
      <c r="D12" s="2" t="s">
        <v>31</v>
      </c>
      <c r="E12" s="2" t="s">
        <v>32</v>
      </c>
      <c r="F12" s="2" t="s">
        <v>28</v>
      </c>
    </row>
    <row r="13" spans="1:8" x14ac:dyDescent="0.2">
      <c r="B13" s="1">
        <v>0.26</v>
      </c>
      <c r="C13" s="1">
        <v>1E-3</v>
      </c>
      <c r="D13" s="1">
        <v>28.3</v>
      </c>
      <c r="E13" s="1">
        <v>0.05</v>
      </c>
      <c r="F13" s="1">
        <f>((PI()*B13*B13/4)*D13)*2</f>
        <v>3.0050590368647807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E2C65-C945-6740-A010-086895926FBB}">
  <dimension ref="A1:E9"/>
  <sheetViews>
    <sheetView tabSelected="1" zoomScale="206" workbookViewId="0">
      <selection sqref="A1:B3"/>
    </sheetView>
  </sheetViews>
  <sheetFormatPr baseColWidth="10" defaultRowHeight="16" x14ac:dyDescent="0.2"/>
  <cols>
    <col min="1" max="3" width="10.83203125" style="1"/>
    <col min="4" max="4" width="19.5" style="1" bestFit="1" customWidth="1"/>
    <col min="5" max="5" width="14.1640625" style="1" bestFit="1" customWidth="1"/>
    <col min="6" max="16384" width="10.83203125" style="1"/>
  </cols>
  <sheetData>
    <row r="1" spans="1:5" s="2" customFormat="1" x14ac:dyDescent="0.2">
      <c r="A1" s="14" t="s">
        <v>19</v>
      </c>
      <c r="B1" s="14" t="s">
        <v>20</v>
      </c>
    </row>
    <row r="2" spans="1:5" x14ac:dyDescent="0.2">
      <c r="A2" s="3">
        <v>26.498000000000001</v>
      </c>
      <c r="B2" s="3">
        <v>4.0000000000000001E-3</v>
      </c>
    </row>
    <row r="3" spans="1:5" x14ac:dyDescent="0.2">
      <c r="A3" s="3">
        <v>26.48</v>
      </c>
      <c r="B3" s="3">
        <v>4.0000000000000001E-3</v>
      </c>
    </row>
    <row r="5" spans="1:5" s="2" customFormat="1" x14ac:dyDescent="0.2">
      <c r="A5" s="2" t="s">
        <v>22</v>
      </c>
      <c r="B5" s="2" t="s">
        <v>23</v>
      </c>
      <c r="D5" s="2" t="s">
        <v>25</v>
      </c>
      <c r="E5" s="2" t="s">
        <v>24</v>
      </c>
    </row>
    <row r="6" spans="1:5" x14ac:dyDescent="0.2">
      <c r="A6" s="1">
        <f>AVERAGE(A2:A3)</f>
        <v>26.489000000000001</v>
      </c>
      <c r="B6" s="1">
        <f>AVERAGE(B2:B3)</f>
        <v>4.0000000000000001E-3</v>
      </c>
      <c r="D6" s="13">
        <f>A6/A9</f>
        <v>1.0307209195447105E-3</v>
      </c>
      <c r="E6" s="13">
        <f>(ABS(1/A9)*B6)+(ABS(-A6/POWER(A9, 2)*B9))</f>
        <v>5.2802871591872004E-7</v>
      </c>
    </row>
    <row r="8" spans="1:5" x14ac:dyDescent="0.2">
      <c r="A8" s="9" t="s">
        <v>17</v>
      </c>
      <c r="B8" s="9" t="s">
        <v>18</v>
      </c>
    </row>
    <row r="9" spans="1:5" x14ac:dyDescent="0.2">
      <c r="A9" s="10">
        <f>V_mis_idrostatiche!E8</f>
        <v>25699.488093926248</v>
      </c>
      <c r="B9" s="10">
        <f>V_mis_idrostatiche!F8</f>
        <v>9.2848292069511853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539A3-6490-064F-B39D-827292B4C59C}">
  <dimension ref="A1:E9"/>
  <sheetViews>
    <sheetView zoomScale="162" workbookViewId="0">
      <selection sqref="A1:B3"/>
    </sheetView>
  </sheetViews>
  <sheetFormatPr baseColWidth="10" defaultRowHeight="16" x14ac:dyDescent="0.2"/>
  <cols>
    <col min="1" max="3" width="10.83203125" style="1"/>
    <col min="4" max="4" width="20.1640625" style="1" bestFit="1" customWidth="1"/>
    <col min="5" max="5" width="12.6640625" style="1" bestFit="1" customWidth="1"/>
    <col min="6" max="16384" width="10.83203125" style="1"/>
  </cols>
  <sheetData>
    <row r="1" spans="1:5" ht="15" customHeight="1" x14ac:dyDescent="0.2">
      <c r="A1" s="14" t="s">
        <v>19</v>
      </c>
      <c r="B1" s="14" t="s">
        <v>20</v>
      </c>
    </row>
    <row r="2" spans="1:5" x14ac:dyDescent="0.2">
      <c r="A2" s="3">
        <v>25.943000000000001</v>
      </c>
      <c r="B2" s="3">
        <v>4.0000000000000001E-3</v>
      </c>
    </row>
    <row r="3" spans="1:5" x14ac:dyDescent="0.2">
      <c r="A3" s="3">
        <v>25.937000000000001</v>
      </c>
      <c r="B3" s="3">
        <v>4.0000000000000001E-3</v>
      </c>
    </row>
    <row r="5" spans="1:5" x14ac:dyDescent="0.2">
      <c r="A5" s="2" t="s">
        <v>22</v>
      </c>
      <c r="B5" s="2" t="s">
        <v>23</v>
      </c>
      <c r="C5" s="2"/>
      <c r="D5" s="2" t="s">
        <v>26</v>
      </c>
      <c r="E5" s="2" t="s">
        <v>27</v>
      </c>
    </row>
    <row r="6" spans="1:5" x14ac:dyDescent="0.2">
      <c r="A6" s="1">
        <f>AVERAGE(A2:A3)</f>
        <v>25.94</v>
      </c>
      <c r="B6" s="1">
        <f>AVERAGE(B2:B3)</f>
        <v>4.0000000000000001E-3</v>
      </c>
      <c r="D6" s="13">
        <f>A6/A9</f>
        <v>1.0093586263350746E-3</v>
      </c>
      <c r="E6" s="6">
        <f>(ABS(1/A9)*B6)+(ABS(-A6/POWER(A9, 2)*B9))</f>
        <v>5.203108484189717E-7</v>
      </c>
    </row>
    <row r="8" spans="1:5" x14ac:dyDescent="0.2">
      <c r="A8" s="9" t="s">
        <v>17</v>
      </c>
      <c r="B8" s="9" t="s">
        <v>18</v>
      </c>
    </row>
    <row r="9" spans="1:5" x14ac:dyDescent="0.2">
      <c r="A9" s="10">
        <f>V_mis_idrostatiche!E8</f>
        <v>25699.488093926248</v>
      </c>
      <c r="B9" s="10">
        <f>V_mis_idrostatiche!F8</f>
        <v>9.2848292069511853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V_mis_dirette</vt:lpstr>
      <vt:lpstr>V_mis_idrostatiche</vt:lpstr>
      <vt:lpstr>L2_v_idrostatico</vt:lpstr>
      <vt:lpstr>LM_v_idrostatico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Sotgia</dc:creator>
  <cp:lastModifiedBy>mattia sotgia</cp:lastModifiedBy>
  <dcterms:created xsi:type="dcterms:W3CDTF">2020-12-01T09:16:10Z</dcterms:created>
  <dcterms:modified xsi:type="dcterms:W3CDTF">2020-12-02T17:06:54Z</dcterms:modified>
</cp:coreProperties>
</file>