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thdata" sheetId="1" r:id="rId3"/>
  </sheets>
  <definedNames/>
  <calcPr/>
</workbook>
</file>

<file path=xl/sharedStrings.xml><?xml version="1.0" encoding="utf-8"?>
<sst xmlns="http://schemas.openxmlformats.org/spreadsheetml/2006/main" count="43" uniqueCount="43">
  <si>
    <t>country</t>
  </si>
  <si>
    <t>spending (x)</t>
  </si>
  <si>
    <t>lifespan (y)</t>
  </si>
  <si>
    <t>yHat</t>
  </si>
  <si>
    <t>e = y-yHat</t>
  </si>
  <si>
    <t>e²</t>
  </si>
  <si>
    <t>x²</t>
  </si>
  <si>
    <t>xy</t>
  </si>
  <si>
    <t>Australia</t>
  </si>
  <si>
    <t>Austria</t>
  </si>
  <si>
    <t>Belgium</t>
  </si>
  <si>
    <t>Canada</t>
  </si>
  <si>
    <t>Czech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</si>
  <si>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</si>
  <si>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</si>
  <si>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</si>
  <si>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</si>
  <si>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</si>
  <si>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</si>
  <si>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</si>
  <si>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</si>
  <si>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</si>
  <si>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</si>
  <si>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</si>
  <si>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Luxembourg</t>
  </si>
  <si>
    <t>Mexico</t>
  </si>
  <si>
    <t>Netherlands</t>
  </si>
  <si>
    <t>N.Zealand</t>
  </si>
  <si>
    <t>Norway</t>
  </si>
  <si>
    <t>Poland</t>
  </si>
  <si>
    <t>Portugal</t>
  </si>
  <si>
    <t>Slovakia</t>
  </si>
  <si>
    <t>Spain</t>
  </si>
  <si>
    <t>Sweden</t>
  </si>
  <si>
    <t>Switzerland</t>
  </si>
  <si>
    <t>Turkey</t>
  </si>
  <si>
    <t>UK</t>
  </si>
  <si>
    <t>USA</t>
  </si>
  <si>
    <t>Summa</t>
  </si>
  <si>
    <t>Medelvärde</t>
  </si>
  <si>
    <t>Minsta-kvadratskattningar</t>
  </si>
  <si>
    <t>a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</si>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</sst>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</fills>
  <borders count="8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0" fillId="2" fontId="1" numFmtId="0" xfId="0" applyFill="1" applyFont="1"/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3" fillId="3" fontId="1" numFmtId="0" xfId="0" applyAlignment="1" applyBorder="1" applyFill="1" applyFont="1">
      <alignment readingOrder="0"/>
    </xf>
    <xf borderId="7" fillId="0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 Scatterplot health data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healthdata!$C$1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healthdata!$B$2:$B$31</c:f>
            </c:numRef>
          </c:xVal>
          <c:yVal>
            <c:numRef>
              <c:f>healthdata!$C$2:$C$31</c:f>
              <c:numCache/>
            </c:numRef>
          </c:yVal>
        </c:ser>
        <c:ser>
          <c:idx val="1"/>
          <c:order val="1"/>
          <c:tx>
            <c:strRef>
              <c:f>healthdata!$D$1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healthdata!$B$2:$B$31</c:f>
            </c:numRef>
          </c:xVal>
          <c:yVal>
            <c:numRef>
              <c:f>healthdata!$D$2:$D$31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57582"/>
        <c:axId val="1540357214"/>
      </c:scatterChart>
      <c:valAx>
        <c:axId val="9710575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spending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0357214"/>
      </c:valAx>
      <c:valAx>
        <c:axId val="1540357214"/>
        <c:scaling>
          <c:orientation val="minMax"/>
          <c:max val="8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lifespan 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1057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942975</xdr:colOff>
      <xdr:row>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4">
        <v>3.357</v>
      </c>
      <c r="C2" s="5">
        <v>81.4</v>
      </c>
      <c r="D2">
        <f t="shared" ref="D2:D31" si="1">$B$36+$B$37*B2</f>
        <v>79.5181466</v>
      </c>
      <c r="E2">
        <f t="shared" ref="E2:E31" si="2">C2-D2</f>
        <v>1.881853403</v>
      </c>
      <c r="F2">
        <f t="shared" ref="F2:F31" si="3">E2^2</f>
        <v>3.541372231</v>
      </c>
      <c r="G2">
        <f t="shared" ref="G2:G31" si="4">B2^2</f>
        <v>11.269449</v>
      </c>
      <c r="H2">
        <f t="shared" ref="H2:H31" si="5">B2*C2</f>
        <v>273.2598</v>
      </c>
    </row>
    <row r="3">
      <c r="A3" s="3" t="s">
        <v>9</v>
      </c>
      <c r="B3" s="4">
        <v>3.763</v>
      </c>
      <c r="C3" s="5">
        <v>80.1</v>
      </c>
      <c r="D3">
        <f t="shared" si="1"/>
        <v>79.93940005</v>
      </c>
      <c r="E3">
        <f t="shared" si="2"/>
        <v>0.1605999533</v>
      </c>
      <c r="F3">
        <f t="shared" si="3"/>
        <v>0.02579234501</v>
      </c>
      <c r="G3">
        <f t="shared" si="4"/>
        <v>14.160169</v>
      </c>
      <c r="H3">
        <f t="shared" si="5"/>
        <v>301.4163</v>
      </c>
    </row>
    <row r="4">
      <c r="A4" s="3" t="s">
        <v>10</v>
      </c>
      <c r="B4" s="4">
        <v>3.595</v>
      </c>
      <c r="C4" s="5">
        <v>79.8</v>
      </c>
      <c r="D4">
        <f t="shared" si="1"/>
        <v>79.76508827</v>
      </c>
      <c r="E4">
        <f t="shared" si="2"/>
        <v>0.03491172565</v>
      </c>
      <c r="F4">
        <f t="shared" si="3"/>
        <v>0.001218828588</v>
      </c>
      <c r="G4">
        <f t="shared" si="4"/>
        <v>12.924025</v>
      </c>
      <c r="H4">
        <f t="shared" si="5"/>
        <v>286.881</v>
      </c>
    </row>
    <row r="5">
      <c r="A5" s="3" t="s">
        <v>11</v>
      </c>
      <c r="B5" s="4">
        <v>3.895</v>
      </c>
      <c r="C5" s="5">
        <v>80.7</v>
      </c>
      <c r="D5">
        <f t="shared" si="1"/>
        <v>80.0763593</v>
      </c>
      <c r="E5">
        <f t="shared" si="2"/>
        <v>0.6236407037</v>
      </c>
      <c r="F5">
        <f t="shared" si="3"/>
        <v>0.3889277273</v>
      </c>
      <c r="G5">
        <f t="shared" si="4"/>
        <v>15.171025</v>
      </c>
      <c r="H5">
        <f t="shared" si="5"/>
        <v>314.3265</v>
      </c>
    </row>
    <row r="6">
      <c r="A6" s="3" t="s">
        <v>12</v>
      </c>
      <c r="B6" s="4">
        <v>1.626</v>
      </c>
      <c r="C6" s="5">
        <v>77.0</v>
      </c>
      <c r="D6">
        <f t="shared" si="1"/>
        <v>77.7221128</v>
      </c>
      <c r="E6">
        <f t="shared" si="2"/>
        <v>-0.7221128002</v>
      </c>
      <c r="F6">
        <f t="shared" si="3"/>
        <v>0.5214468962</v>
      </c>
      <c r="G6">
        <f t="shared" si="4"/>
        <v>2.643876</v>
      </c>
      <c r="H6">
        <f t="shared" si="5"/>
        <v>125.202</v>
      </c>
    </row>
    <row r="7">
      <c r="A7" s="3" t="s">
        <v>13</v>
      </c>
      <c r="B7" s="4">
        <v>3.512</v>
      </c>
      <c r="C7" s="5">
        <v>78.4</v>
      </c>
      <c r="D7">
        <f t="shared" si="1"/>
        <v>79.67896996</v>
      </c>
      <c r="E7">
        <f t="shared" si="2"/>
        <v>-1.278969958</v>
      </c>
      <c r="F7">
        <f t="shared" si="3"/>
        <v>1.635764154</v>
      </c>
      <c r="G7">
        <f t="shared" si="4"/>
        <v>12.334144</v>
      </c>
      <c r="H7">
        <f t="shared" si="5"/>
        <v>275.3408</v>
      </c>
    </row>
    <row r="8">
      <c r="A8" s="3" t="s">
        <v>14</v>
      </c>
      <c r="B8" s="4">
        <v>2.84</v>
      </c>
      <c r="C8" s="5">
        <v>79.5</v>
      </c>
      <c r="D8">
        <f t="shared" si="1"/>
        <v>78.98172287</v>
      </c>
      <c r="E8">
        <f t="shared" si="2"/>
        <v>0.5182771309</v>
      </c>
      <c r="F8">
        <f t="shared" si="3"/>
        <v>0.2686111845</v>
      </c>
      <c r="G8">
        <f t="shared" si="4"/>
        <v>8.0656</v>
      </c>
      <c r="H8">
        <f t="shared" si="5"/>
        <v>225.78</v>
      </c>
    </row>
    <row r="9">
      <c r="A9" s="3" t="s">
        <v>15</v>
      </c>
      <c r="B9" s="4">
        <v>3.601</v>
      </c>
      <c r="C9" s="5">
        <v>81.0</v>
      </c>
      <c r="D9">
        <f t="shared" si="1"/>
        <v>79.77131369</v>
      </c>
      <c r="E9">
        <f t="shared" si="2"/>
        <v>1.228686305</v>
      </c>
      <c r="F9">
        <f t="shared" si="3"/>
        <v>1.509670037</v>
      </c>
      <c r="G9">
        <f t="shared" si="4"/>
        <v>12.967201</v>
      </c>
      <c r="H9">
        <f t="shared" si="5"/>
        <v>291.681</v>
      </c>
    </row>
    <row r="10">
      <c r="A10" s="3" t="s">
        <v>16</v>
      </c>
      <c r="B10" s="4">
        <v>3.588</v>
      </c>
      <c r="C10" s="5">
        <v>80.0</v>
      </c>
      <c r="D10">
        <f t="shared" si="1"/>
        <v>79.75782528</v>
      </c>
      <c r="E10">
        <f t="shared" si="2"/>
        <v>0.2421747162</v>
      </c>
      <c r="F10">
        <f t="shared" si="3"/>
        <v>0.05864859315</v>
      </c>
      <c r="G10">
        <f t="shared" si="4"/>
        <v>12.873744</v>
      </c>
      <c r="H10">
        <f t="shared" si="5"/>
        <v>287.04</v>
      </c>
    </row>
    <row r="11">
      <c r="A11" s="3" t="s">
        <v>17</v>
      </c>
      <c r="B11" s="4">
        <v>2.727</v>
      </c>
      <c r="C11" s="5">
        <v>79.5</v>
      </c>
      <c r="D11">
        <f t="shared" si="1"/>
        <v>78.86447745</v>
      </c>
      <c r="E11">
        <f t="shared" si="2"/>
        <v>0.6355225492</v>
      </c>
      <c r="F11">
        <f t="shared" si="3"/>
        <v>0.4038889106</v>
      </c>
      <c r="G11">
        <f t="shared" si="4"/>
        <v>7.436529</v>
      </c>
      <c r="H11">
        <f t="shared" si="5"/>
        <v>216.7965</v>
      </c>
    </row>
    <row r="12">
      <c r="A12" s="3" t="s">
        <v>18</v>
      </c>
      <c r="B12" s="4">
        <v>1.388</v>
      </c>
      <c r="C12" s="5">
        <v>73.3</v>
      </c>
      <c r="D12">
        <f t="shared" si="1"/>
        <v>77.47517112</v>
      </c>
      <c r="E12">
        <f t="shared" si="2"/>
        <v>-4.175171123</v>
      </c>
      <c r="F12">
        <f t="shared" si="3"/>
        <v>17.4320539</v>
      </c>
      <c r="G12">
        <f t="shared" si="4"/>
        <v>1.926544</v>
      </c>
      <c r="H12">
        <f t="shared" si="5"/>
        <v>101.7404</v>
      </c>
    </row>
    <row r="13">
      <c r="A13" s="3" t="s">
        <v>19</v>
      </c>
      <c r="B13" s="4">
        <v>3.319</v>
      </c>
      <c r="C13" s="5">
        <v>81.2</v>
      </c>
      <c r="D13">
        <f t="shared" si="1"/>
        <v>79.47871893</v>
      </c>
      <c r="E13">
        <f t="shared" si="2"/>
        <v>1.721281066</v>
      </c>
      <c r="F13">
        <f t="shared" si="3"/>
        <v>2.962808508</v>
      </c>
      <c r="G13">
        <f t="shared" si="4"/>
        <v>11.015761</v>
      </c>
      <c r="H13">
        <f t="shared" si="5"/>
        <v>269.5028</v>
      </c>
    </row>
    <row r="14">
      <c r="A14" s="3" t="s">
        <v>20</v>
      </c>
      <c r="B14" s="4">
        <v>3.424</v>
      </c>
      <c r="C14" s="5">
        <v>79.7</v>
      </c>
      <c r="D14">
        <f t="shared" si="1"/>
        <v>79.58766379</v>
      </c>
      <c r="E14">
        <f t="shared" si="2"/>
        <v>0.1123362082</v>
      </c>
      <c r="F14">
        <f t="shared" si="3"/>
        <v>0.01261942367</v>
      </c>
      <c r="G14">
        <f t="shared" si="4"/>
        <v>11.723776</v>
      </c>
      <c r="H14">
        <f t="shared" si="5"/>
        <v>272.8928</v>
      </c>
    </row>
    <row r="15">
      <c r="A15" s="3" t="s">
        <v>21</v>
      </c>
      <c r="B15" s="4">
        <v>2.686</v>
      </c>
      <c r="C15" s="5">
        <v>81.4</v>
      </c>
      <c r="D15">
        <f t="shared" si="1"/>
        <v>78.82193708</v>
      </c>
      <c r="E15">
        <f t="shared" si="2"/>
        <v>2.578062922</v>
      </c>
      <c r="F15">
        <f t="shared" si="3"/>
        <v>6.646408431</v>
      </c>
      <c r="G15">
        <f t="shared" si="4"/>
        <v>7.214596</v>
      </c>
      <c r="H15">
        <f t="shared" si="5"/>
        <v>218.6404</v>
      </c>
    </row>
    <row r="16">
      <c r="A16" s="3" t="s">
        <v>22</v>
      </c>
      <c r="B16" s="4">
        <v>2.581</v>
      </c>
      <c r="C16" s="5">
        <v>82.6</v>
      </c>
      <c r="D16">
        <f t="shared" si="1"/>
        <v>78.71299222</v>
      </c>
      <c r="E16">
        <f t="shared" si="2"/>
        <v>3.88700778</v>
      </c>
      <c r="F16">
        <f t="shared" si="3"/>
        <v>15.10882948</v>
      </c>
      <c r="G16">
        <f t="shared" si="4"/>
        <v>6.661561</v>
      </c>
      <c r="H16">
        <f t="shared" si="5"/>
        <v>213.1906</v>
      </c>
    </row>
    <row r="17">
      <c r="A17" s="3" t="s">
        <v>23</v>
      </c>
      <c r="B17" s="4">
        <v>1.688</v>
      </c>
      <c r="C17" s="5">
        <v>79.4</v>
      </c>
      <c r="D17">
        <f t="shared" si="1"/>
        <v>77.78644214</v>
      </c>
      <c r="E17">
        <f t="shared" si="2"/>
        <v>1.613557855</v>
      </c>
      <c r="F17">
        <f t="shared" si="3"/>
        <v>2.603568952</v>
      </c>
      <c r="G17">
        <f t="shared" si="4"/>
        <v>2.849344</v>
      </c>
      <c r="H17">
        <f t="shared" si="5"/>
        <v>134.0272</v>
      </c>
    </row>
    <row r="18">
      <c r="A18" s="3" t="s">
        <v>24</v>
      </c>
      <c r="B18" s="4">
        <v>4.162</v>
      </c>
      <c r="C18" s="5">
        <v>79.4</v>
      </c>
      <c r="D18">
        <f t="shared" si="1"/>
        <v>80.35339051</v>
      </c>
      <c r="E18">
        <f t="shared" si="2"/>
        <v>-0.9533905059</v>
      </c>
      <c r="F18">
        <f t="shared" si="3"/>
        <v>0.9089534567</v>
      </c>
      <c r="G18">
        <f t="shared" si="4"/>
        <v>17.322244</v>
      </c>
      <c r="H18">
        <f t="shared" si="5"/>
        <v>330.4628</v>
      </c>
    </row>
    <row r="19">
      <c r="A19" s="3" t="s">
        <v>25</v>
      </c>
      <c r="B19" s="4">
        <v>0.823</v>
      </c>
      <c r="C19" s="5">
        <v>75.0</v>
      </c>
      <c r="D19">
        <f t="shared" si="1"/>
        <v>76.88894403</v>
      </c>
      <c r="E19">
        <f t="shared" si="2"/>
        <v>-1.888944031</v>
      </c>
      <c r="F19">
        <f t="shared" si="3"/>
        <v>3.568109554</v>
      </c>
      <c r="G19">
        <f t="shared" si="4"/>
        <v>0.677329</v>
      </c>
      <c r="H19">
        <f t="shared" si="5"/>
        <v>61.725</v>
      </c>
    </row>
    <row r="20">
      <c r="A20" s="3" t="s">
        <v>26</v>
      </c>
      <c r="B20" s="4">
        <v>3.837</v>
      </c>
      <c r="C20" s="5">
        <v>80.2</v>
      </c>
      <c r="D20">
        <f t="shared" si="1"/>
        <v>80.01618023</v>
      </c>
      <c r="E20">
        <f t="shared" si="2"/>
        <v>0.1838197679</v>
      </c>
      <c r="F20">
        <f t="shared" si="3"/>
        <v>0.03378970708</v>
      </c>
      <c r="G20">
        <f t="shared" si="4"/>
        <v>14.722569</v>
      </c>
      <c r="H20">
        <f t="shared" si="5"/>
        <v>307.7274</v>
      </c>
    </row>
    <row r="21">
      <c r="A21" s="3" t="s">
        <v>27</v>
      </c>
      <c r="B21" s="4">
        <v>2.454</v>
      </c>
      <c r="C21" s="5">
        <v>80.2</v>
      </c>
      <c r="D21">
        <f t="shared" si="1"/>
        <v>78.58122082</v>
      </c>
      <c r="E21">
        <f t="shared" si="2"/>
        <v>1.618779179</v>
      </c>
      <c r="F21">
        <f t="shared" si="3"/>
        <v>2.620446031</v>
      </c>
      <c r="G21">
        <f t="shared" si="4"/>
        <v>6.022116</v>
      </c>
      <c r="H21">
        <f t="shared" si="5"/>
        <v>196.8108</v>
      </c>
    </row>
    <row r="22">
      <c r="A22" s="3" t="s">
        <v>28</v>
      </c>
      <c r="B22" s="4">
        <v>4.763</v>
      </c>
      <c r="C22" s="5">
        <v>80.6</v>
      </c>
      <c r="D22">
        <f t="shared" si="1"/>
        <v>80.97697012</v>
      </c>
      <c r="E22">
        <f t="shared" si="2"/>
        <v>-0.3769701199</v>
      </c>
      <c r="F22">
        <f t="shared" si="3"/>
        <v>0.1421064713</v>
      </c>
      <c r="G22">
        <f t="shared" si="4"/>
        <v>22.686169</v>
      </c>
      <c r="H22">
        <f t="shared" si="5"/>
        <v>383.8978</v>
      </c>
    </row>
    <row r="23">
      <c r="A23" s="3" t="s">
        <v>29</v>
      </c>
      <c r="B23" s="4">
        <v>1.035</v>
      </c>
      <c r="C23" s="5">
        <v>75.4</v>
      </c>
      <c r="D23">
        <f t="shared" si="1"/>
        <v>77.10890889</v>
      </c>
      <c r="E23">
        <f t="shared" si="2"/>
        <v>-1.708908887</v>
      </c>
      <c r="F23">
        <f t="shared" si="3"/>
        <v>2.920369584</v>
      </c>
      <c r="G23">
        <f t="shared" si="4"/>
        <v>1.071225</v>
      </c>
      <c r="H23">
        <f t="shared" si="5"/>
        <v>78.039</v>
      </c>
    </row>
    <row r="24">
      <c r="A24" s="3" t="s">
        <v>30</v>
      </c>
      <c r="B24" s="4">
        <v>2.15</v>
      </c>
      <c r="C24" s="5">
        <v>79.1</v>
      </c>
      <c r="D24">
        <f t="shared" si="1"/>
        <v>78.26579952</v>
      </c>
      <c r="E24">
        <f t="shared" si="2"/>
        <v>0.8342004815</v>
      </c>
      <c r="F24">
        <f t="shared" si="3"/>
        <v>0.6958904433</v>
      </c>
      <c r="G24">
        <f t="shared" si="4"/>
        <v>4.6225</v>
      </c>
      <c r="H24">
        <f t="shared" si="5"/>
        <v>170.065</v>
      </c>
    </row>
    <row r="25">
      <c r="A25" s="3" t="s">
        <v>31</v>
      </c>
      <c r="B25" s="4">
        <v>1.555</v>
      </c>
      <c r="C25" s="5">
        <v>74.3</v>
      </c>
      <c r="D25">
        <f t="shared" si="1"/>
        <v>77.64844532</v>
      </c>
      <c r="E25">
        <f t="shared" si="2"/>
        <v>-3.348445325</v>
      </c>
      <c r="F25">
        <f t="shared" si="3"/>
        <v>11.21208609</v>
      </c>
      <c r="G25">
        <f t="shared" si="4"/>
        <v>2.418025</v>
      </c>
      <c r="H25">
        <f t="shared" si="5"/>
        <v>115.5365</v>
      </c>
    </row>
    <row r="26">
      <c r="A26" s="3" t="s">
        <v>32</v>
      </c>
      <c r="B26" s="4">
        <v>2.671</v>
      </c>
      <c r="C26" s="5">
        <v>81.0</v>
      </c>
      <c r="D26">
        <f t="shared" si="1"/>
        <v>78.80637353</v>
      </c>
      <c r="E26">
        <f t="shared" si="2"/>
        <v>2.193626473</v>
      </c>
      <c r="F26">
        <f t="shared" si="3"/>
        <v>4.811997104</v>
      </c>
      <c r="G26">
        <f t="shared" si="4"/>
        <v>7.134241</v>
      </c>
      <c r="H26">
        <f t="shared" si="5"/>
        <v>216.351</v>
      </c>
    </row>
    <row r="27">
      <c r="A27" s="3" t="s">
        <v>33</v>
      </c>
      <c r="B27" s="4">
        <v>3.323</v>
      </c>
      <c r="C27" s="5">
        <v>81.0</v>
      </c>
      <c r="D27">
        <f t="shared" si="1"/>
        <v>79.48286921</v>
      </c>
      <c r="E27">
        <f t="shared" si="2"/>
        <v>1.517130786</v>
      </c>
      <c r="F27">
        <f t="shared" si="3"/>
        <v>2.301685821</v>
      </c>
      <c r="G27">
        <f t="shared" si="4"/>
        <v>11.042329</v>
      </c>
      <c r="H27">
        <f t="shared" si="5"/>
        <v>269.163</v>
      </c>
    </row>
    <row r="28">
      <c r="A28" s="3" t="s">
        <v>34</v>
      </c>
      <c r="B28" s="4">
        <v>4.417</v>
      </c>
      <c r="C28" s="5">
        <v>81.9</v>
      </c>
      <c r="D28">
        <f t="shared" si="1"/>
        <v>80.61797087</v>
      </c>
      <c r="E28">
        <f t="shared" si="2"/>
        <v>1.282029125</v>
      </c>
      <c r="F28">
        <f t="shared" si="3"/>
        <v>1.643598679</v>
      </c>
      <c r="G28">
        <f t="shared" si="4"/>
        <v>19.509889</v>
      </c>
      <c r="H28">
        <f t="shared" si="5"/>
        <v>361.7523</v>
      </c>
    </row>
    <row r="29">
      <c r="A29" s="3" t="s">
        <v>35</v>
      </c>
      <c r="B29" s="4">
        <v>0.618</v>
      </c>
      <c r="C29" s="5">
        <v>73.4</v>
      </c>
      <c r="D29">
        <f t="shared" si="1"/>
        <v>76.67624217</v>
      </c>
      <c r="E29">
        <f t="shared" si="2"/>
        <v>-3.276242166</v>
      </c>
      <c r="F29">
        <f t="shared" si="3"/>
        <v>10.73376273</v>
      </c>
      <c r="G29">
        <f t="shared" si="4"/>
        <v>0.381924</v>
      </c>
      <c r="H29">
        <f t="shared" si="5"/>
        <v>45.3612</v>
      </c>
    </row>
    <row r="30">
      <c r="A30" s="3" t="s">
        <v>36</v>
      </c>
      <c r="B30" s="4">
        <v>2.992</v>
      </c>
      <c r="C30" s="5">
        <v>79.5</v>
      </c>
      <c r="D30">
        <f t="shared" si="1"/>
        <v>79.13943352</v>
      </c>
      <c r="E30">
        <f t="shared" si="2"/>
        <v>0.3605664798</v>
      </c>
      <c r="F30">
        <f t="shared" si="3"/>
        <v>0.1300081864</v>
      </c>
      <c r="G30">
        <f t="shared" si="4"/>
        <v>8.952064</v>
      </c>
      <c r="H30">
        <f t="shared" si="5"/>
        <v>237.864</v>
      </c>
    </row>
    <row r="31">
      <c r="A31" s="6" t="s">
        <v>37</v>
      </c>
      <c r="B31" s="7">
        <v>7.29</v>
      </c>
      <c r="C31" s="8">
        <v>78.1</v>
      </c>
      <c r="D31" s="9">
        <f t="shared" si="1"/>
        <v>83.59890969</v>
      </c>
      <c r="E31" s="9">
        <f t="shared" si="2"/>
        <v>-5.498909695</v>
      </c>
      <c r="F31" s="9">
        <f t="shared" si="3"/>
        <v>30.23800783</v>
      </c>
      <c r="G31" s="9">
        <f t="shared" si="4"/>
        <v>53.1441</v>
      </c>
      <c r="H31" s="9">
        <f t="shared" si="5"/>
        <v>569.349</v>
      </c>
    </row>
    <row r="32">
      <c r="A32" s="3" t="s">
        <v>38</v>
      </c>
      <c r="B32" s="4"/>
      <c r="C32" s="5"/>
      <c r="E32">
        <f>sum(E2:E31)</f>
        <v>0</v>
      </c>
      <c r="F32" s="10">
        <f>SUM(F2:F31)</f>
        <v>125.0824413</v>
      </c>
      <c r="G32">
        <f t="shared" ref="G32:H32" si="6">sum(G2:G31)</f>
        <v>320.944068</v>
      </c>
      <c r="H32">
        <f t="shared" si="6"/>
        <v>7151.8229</v>
      </c>
    </row>
    <row r="33">
      <c r="A33" s="3" t="s">
        <v>39</v>
      </c>
      <c r="B33">
        <f t="shared" ref="B33:C33" si="7">AVERAGE(B2:B31)</f>
        <v>2.989333333</v>
      </c>
      <c r="C33">
        <f t="shared" si="7"/>
        <v>79.13666667</v>
      </c>
    </row>
    <row r="35">
      <c r="A35" s="11" t="s">
        <v>40</v>
      </c>
      <c r="B35" s="12"/>
    </row>
    <row r="36">
      <c r="A36" s="13" t="s">
        <v>41</v>
      </c>
      <c r="B36" s="14">
        <f>C33-B37*B33</f>
        <v>76.03502386</v>
      </c>
    </row>
    <row r="37">
      <c r="A37" s="15" t="s">
        <v>42</v>
      </c>
      <c r="B37" s="16">
        <f>(H32-30*B33*C33)/(G32-30*B33^2)</f>
        <v>1.037570073</v>
      </c>
    </row>
  </sheetData>
  <drawing r:id="rId1"/>
</worksheet>
</file>