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ocuments\GitHub\labor_mod_sim\PM\"/>
    </mc:Choice>
  </mc:AlternateContent>
  <xr:revisionPtr revIDLastSave="0" documentId="13_ncr:1_{3964849A-A332-4D5C-9152-069FDB41425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elle1" sheetId="1" r:id="rId1"/>
    <sheet name="Tabelle2" sheetId="2" r:id="rId2"/>
  </sheets>
  <definedNames>
    <definedName name="Summe">Tabelle1!$R$7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N8" i="1"/>
  <c r="R26" i="1"/>
  <c r="R20" i="1"/>
  <c r="R14" i="1"/>
  <c r="V14" i="1"/>
  <c r="Z14" i="1"/>
  <c r="AD14" i="1"/>
  <c r="AB14" i="1" s="1"/>
  <c r="AT14" i="1"/>
  <c r="AX14" i="1"/>
  <c r="AV14" i="1" s="1"/>
  <c r="AY14" i="1"/>
  <c r="AT13" i="1"/>
  <c r="AQ20" i="1" s="1"/>
  <c r="AD19" i="1"/>
  <c r="N7" i="1"/>
  <c r="K8" i="1" s="1"/>
  <c r="J7" i="1"/>
  <c r="AD13" i="1"/>
  <c r="Z13" i="1"/>
  <c r="V13" i="1"/>
  <c r="S20" i="1" s="1"/>
  <c r="R25" i="1"/>
  <c r="R19" i="1"/>
  <c r="R13" i="1"/>
  <c r="R7" i="1"/>
  <c r="O8" i="1" s="1"/>
  <c r="AX13" i="1"/>
  <c r="AU14" i="1" s="1"/>
  <c r="AP19" i="1"/>
  <c r="AM20" i="1" s="1"/>
  <c r="AL19" i="1"/>
  <c r="AI20" i="1" s="1"/>
  <c r="AH19" i="1"/>
  <c r="AE20" i="1" s="1"/>
  <c r="S26" i="1" l="1"/>
  <c r="W8" i="1"/>
  <c r="AE14" i="1"/>
  <c r="AU13" i="1"/>
  <c r="X8" i="1"/>
  <c r="AY13" i="1"/>
  <c r="V8" i="1" l="1"/>
  <c r="T8" i="1" s="1"/>
  <c r="AR20" i="1"/>
  <c r="AP20" i="1" s="1"/>
  <c r="F7" i="1"/>
  <c r="R8" i="1" l="1"/>
  <c r="AN20" i="1"/>
  <c r="AL20" i="1" s="1"/>
  <c r="AQ19" i="1"/>
  <c r="C8" i="1"/>
  <c r="AJ20" i="1" l="1"/>
  <c r="AH20" i="1" s="1"/>
  <c r="AM19" i="1"/>
  <c r="G8" i="1"/>
  <c r="AF20" i="1" l="1"/>
  <c r="AD20" i="1" s="1"/>
  <c r="AI19" i="1"/>
  <c r="X14" i="1" l="1"/>
  <c r="T26" i="1"/>
  <c r="T14" i="1"/>
  <c r="T20" i="1"/>
  <c r="AE19" i="1"/>
  <c r="P8" i="1" l="1"/>
  <c r="S19" i="1"/>
  <c r="S25" i="1"/>
  <c r="L8" i="1" l="1"/>
  <c r="O7" i="1"/>
  <c r="H8" i="1"/>
  <c r="F8" i="1" s="1"/>
  <c r="D8" i="1" s="1"/>
  <c r="K7" i="1"/>
  <c r="S13" i="1"/>
  <c r="G7" i="1" l="1"/>
  <c r="B8" i="1"/>
  <c r="C7" i="1"/>
  <c r="S14" i="1"/>
  <c r="W13" i="1" l="1"/>
  <c r="V7" i="1"/>
  <c r="S7" i="1"/>
  <c r="W14" i="1" l="1"/>
  <c r="S8" i="1"/>
  <c r="AA13" i="1" l="1"/>
  <c r="W7" i="1"/>
  <c r="AA14" i="1" l="1"/>
  <c r="AE13" i="1" l="1"/>
  <c r="BC13" i="1" l="1"/>
</calcChain>
</file>

<file path=xl/sharedStrings.xml><?xml version="1.0" encoding="utf-8"?>
<sst xmlns="http://schemas.openxmlformats.org/spreadsheetml/2006/main" count="228" uniqueCount="117">
  <si>
    <t>1.1</t>
  </si>
  <si>
    <t>1.2</t>
  </si>
  <si>
    <t>1.3</t>
  </si>
  <si>
    <t>1.4</t>
  </si>
  <si>
    <t>2.1</t>
  </si>
  <si>
    <t>2.2</t>
  </si>
  <si>
    <t>3.1</t>
  </si>
  <si>
    <t>3.2</t>
  </si>
  <si>
    <t>4.1</t>
  </si>
  <si>
    <t>4.2</t>
  </si>
  <si>
    <t>5.1</t>
  </si>
  <si>
    <t>5.3</t>
  </si>
  <si>
    <t>Präsentation</t>
  </si>
  <si>
    <t>---------------&gt;</t>
  </si>
  <si>
    <t>Lasten-/Pflichtenheft</t>
  </si>
  <si>
    <t>Budgetplanung</t>
  </si>
  <si>
    <t>|</t>
  </si>
  <si>
    <t>-------&gt;</t>
  </si>
  <si>
    <t>PSP-Nr.</t>
  </si>
  <si>
    <t>Verantw.</t>
  </si>
  <si>
    <t>Dauer</t>
  </si>
  <si>
    <t>Arbeitspaketname</t>
  </si>
  <si>
    <t>FAZ</t>
  </si>
  <si>
    <t>GP</t>
  </si>
  <si>
    <t>FEZ</t>
  </si>
  <si>
    <t>SAZ</t>
  </si>
  <si>
    <t>FP</t>
  </si>
  <si>
    <t>SEZ</t>
  </si>
  <si>
    <t>Legende:</t>
  </si>
  <si>
    <t>FAZ = Frühester Anfangszeitpunkt</t>
  </si>
  <si>
    <t>FEZ = Frühester Endzeitpunkt</t>
  </si>
  <si>
    <t>SAZ = Spätester Anfangszeitpunkt</t>
  </si>
  <si>
    <t>SEZ = Spätester Endzeitpunkt</t>
  </si>
  <si>
    <t>GP = Gesamtpuffer</t>
  </si>
  <si>
    <t>FP = Freier Puffer</t>
  </si>
  <si>
    <t>FAZ + D = FEZ</t>
  </si>
  <si>
    <t>SEZ - D = SAZ</t>
  </si>
  <si>
    <t>(und Berechnung)</t>
  </si>
  <si>
    <t>0</t>
  </si>
  <si>
    <t>6.1</t>
  </si>
  <si>
    <t>6.2</t>
  </si>
  <si>
    <t>6.3</t>
  </si>
  <si>
    <t>6.4</t>
  </si>
  <si>
    <t>6.5</t>
  </si>
  <si>
    <t>6.6</t>
  </si>
  <si>
    <t>GP (in Tagen) = SEZ - FEZ</t>
  </si>
  <si>
    <t>FP (in Tagen) = Nachfolger FAZ - FEZ</t>
  </si>
  <si>
    <t>20h</t>
  </si>
  <si>
    <t>4h</t>
  </si>
  <si>
    <t>8h</t>
  </si>
  <si>
    <t>10h</t>
  </si>
  <si>
    <t>6h</t>
  </si>
  <si>
    <t>Verweis auf Risikoanalyse</t>
  </si>
  <si>
    <r>
      <rPr>
        <sz val="11"/>
        <color rgb="FFFF0000"/>
        <rFont val="Calibri"/>
        <family val="2"/>
        <scheme val="minor"/>
      </rPr>
      <t>-------</t>
    </r>
    <r>
      <rPr>
        <sz val="11"/>
        <color rgb="FFFF0000"/>
        <rFont val="Wingdings 2"/>
        <family val="1"/>
        <charset val="2"/>
      </rPr>
      <t>¸</t>
    </r>
  </si>
  <si>
    <t>Kritischer Pfad</t>
  </si>
  <si>
    <t>2h</t>
  </si>
  <si>
    <t>05.10.2022</t>
  </si>
  <si>
    <t>Team- und Projektvertrag</t>
  </si>
  <si>
    <t>Projektstruktur- und Phasenplan</t>
  </si>
  <si>
    <t>Netzplan</t>
  </si>
  <si>
    <t>Risiko- undStakeholderanalyse</t>
  </si>
  <si>
    <t>1h</t>
  </si>
  <si>
    <t>Herleitung der Bewegungsgleichungen</t>
  </si>
  <si>
    <t>Beweis der Invertierbarkeit</t>
  </si>
  <si>
    <t>9h</t>
  </si>
  <si>
    <t>Umformung nach φ_1</t>
  </si>
  <si>
    <t>Erstellen der Vorabgabepräsentation</t>
  </si>
  <si>
    <t>Einstellung der Simulationsparameter</t>
  </si>
  <si>
    <t>Implementierung des Zustandsraumm.</t>
  </si>
  <si>
    <t>Erstellung der Animationsoberfläche</t>
  </si>
  <si>
    <t>Erstellung der Abgabefolien</t>
  </si>
  <si>
    <t>Erstellung der Abschlusspräsentation</t>
  </si>
  <si>
    <t>11.10.2022</t>
  </si>
  <si>
    <t>14.10.2022</t>
  </si>
  <si>
    <t>20.10.2022</t>
  </si>
  <si>
    <t>10.01.2023</t>
  </si>
  <si>
    <t>--------</t>
  </si>
  <si>
    <r>
      <t>-------</t>
    </r>
    <r>
      <rPr>
        <sz val="11"/>
        <rFont val="Calibri"/>
        <family val="2"/>
        <scheme val="minor"/>
      </rPr>
      <t>--------&gt;</t>
    </r>
  </si>
  <si>
    <r>
      <t>--------</t>
    </r>
    <r>
      <rPr>
        <sz val="11"/>
        <rFont val="Calibri"/>
        <family val="2"/>
        <scheme val="minor"/>
      </rPr>
      <t>-------&gt;</t>
    </r>
  </si>
  <si>
    <t>Grosse</t>
  </si>
  <si>
    <t>Ritter</t>
  </si>
  <si>
    <t>Hoehnel</t>
  </si>
  <si>
    <t>0.5h</t>
  </si>
  <si>
    <t>Einrichtung der Bedienoberfläche</t>
  </si>
  <si>
    <t>5h</t>
  </si>
  <si>
    <t>5.2</t>
  </si>
  <si>
    <t>Erstellung des Parameter-Files</t>
  </si>
  <si>
    <t>3h</t>
  </si>
  <si>
    <t>11h</t>
  </si>
  <si>
    <t>07.10.2022</t>
  </si>
  <si>
    <t>13.10.2022</t>
  </si>
  <si>
    <t>19.10.2022</t>
  </si>
  <si>
    <t>18.10.2022</t>
  </si>
  <si>
    <t>21.10.2022</t>
  </si>
  <si>
    <t>24.10.2022</t>
  </si>
  <si>
    <t>26.10.2022</t>
  </si>
  <si>
    <t>28.10.2022</t>
  </si>
  <si>
    <t>Netzplan - Projekt Zwei-Gelenk-Roboter</t>
  </si>
  <si>
    <t>-------------------</t>
  </si>
  <si>
    <t>---------</t>
  </si>
  <si>
    <t>Projekt</t>
  </si>
  <si>
    <t>Teammember</t>
  </si>
  <si>
    <t>Zwei-Gelenk-Roboter</t>
  </si>
  <si>
    <t>Marc Grosse</t>
  </si>
  <si>
    <t>Moritz Hoehnel</t>
  </si>
  <si>
    <t>Mattis Ritter</t>
  </si>
  <si>
    <t>Datum</t>
  </si>
  <si>
    <t>Zeitraum</t>
  </si>
  <si>
    <t>Wochenstunden pro Mitglied</t>
  </si>
  <si>
    <t>Bestimmung stationäre Gleichungen</t>
  </si>
  <si>
    <r>
      <rPr>
        <sz val="11"/>
        <color rgb="FFFF0000"/>
        <rFont val="Calibri"/>
        <family val="2"/>
        <scheme val="minor"/>
      </rPr>
      <t>--------&gt;</t>
    </r>
  </si>
  <si>
    <t xml:space="preserve">Start: </t>
  </si>
  <si>
    <t xml:space="preserve">Vorabgabe: </t>
  </si>
  <si>
    <t xml:space="preserve">Abschluss: </t>
  </si>
  <si>
    <t>03.11.2022</t>
  </si>
  <si>
    <t>08.11.2022</t>
  </si>
  <si>
    <t>14.11.2022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</si>
</sst>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Wingdings 2"/>
      <family val="1"/>
      <charset val="2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6" fillId="4" borderId="6" applyNumberFormat="0" applyAlignment="0" applyProtection="0"/>
  </cellStyleXfs>
  <cellXfs count="41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5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2" borderId="0" xfId="0" applyFill="1"/>
    <xf numFmtId="0" fontId="4" fillId="0" borderId="0" xfId="0" quotePrefix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/>
    <xf numFmtId="49" fontId="1" fillId="0" borderId="0" xfId="0" applyNumberFormat="1" applyFont="1"/>
    <xf numFmtId="0" fontId="2" fillId="0" borderId="0" xfId="0" quotePrefix="1" applyFont="1"/>
    <xf numFmtId="0" fontId="0" fillId="0" borderId="0" xfId="0" quotePrefix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0" borderId="0" xfId="0" quotePrefix="1" applyFont="1" applyAlignment="1">
      <alignment horizontal="right"/>
    </xf>
    <xf numFmtId="0" fontId="5" fillId="0" borderId="0" xfId="0" quotePrefix="1" applyFont="1"/>
    <xf numFmtId="0" fontId="7" fillId="0" borderId="0" xfId="0" applyFont="1" applyAlignment="1">
      <alignment horizontal="left"/>
    </xf>
    <xf numFmtId="0" fontId="6" fillId="4" borderId="6" xfId="1" applyAlignment="1">
      <alignment horizontal="left"/>
    </xf>
    <xf numFmtId="0" fontId="6" fillId="4" borderId="6" xfId="1" applyAlignment="1">
      <alignment horizontal="left" vertical="top"/>
    </xf>
    <xf numFmtId="14" fontId="6" fillId="4" borderId="6" xfId="1" applyNumberFormat="1" applyAlignment="1">
      <alignment horizontal="left"/>
    </xf>
    <xf numFmtId="0" fontId="6" fillId="4" borderId="6" xfId="1" applyAlignment="1">
      <alignment horizontal="left" vertical="top" wrapText="1"/>
    </xf>
    <xf numFmtId="0" fontId="6" fillId="4" borderId="6" xfId="1" applyAlignment="1">
      <alignment horizontal="left" vertical="center"/>
    </xf>
    <xf numFmtId="0" fontId="6" fillId="4" borderId="7" xfId="1" applyBorder="1" applyAlignment="1">
      <alignment horizontal="center" vertical="top"/>
    </xf>
    <xf numFmtId="0" fontId="6" fillId="4" borderId="0" xfId="1" applyBorder="1" applyAlignment="1">
      <alignment horizontal="center" vertical="top"/>
    </xf>
    <xf numFmtId="15" fontId="6" fillId="4" borderId="6" xfId="1" applyNumberFormat="1" applyAlignment="1"/>
    <xf numFmtId="14" fontId="6" fillId="4" borderId="6" xfId="1" quotePrefix="1" applyNumberFormat="1" applyAlignment="1"/>
    <xf numFmtId="14" fontId="6" fillId="4" borderId="6" xfId="1" applyNumberFormat="1" applyAlignmen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E42"/>
  <sheetViews>
    <sheetView tabSelected="1" zoomScale="93" zoomScaleNormal="70" workbookViewId="0">
      <selection activeCell="AF19" sqref="AF19"/>
    </sheetView>
  </sheetViews>
  <sheetFormatPr baseColWidth="10" defaultRowHeight="14.6" x14ac:dyDescent="0.4"/>
  <cols>
    <col min="5" max="5" width="11.3828125" style="2"/>
    <col min="9" max="9" width="11.3828125" style="2"/>
    <col min="13" max="13" width="11.3828125" style="2"/>
    <col min="17" max="17" width="11.3828125" style="2" customWidth="1"/>
    <col min="18" max="20" width="11.3828125" customWidth="1"/>
    <col min="21" max="21" width="11.3828125" style="2"/>
  </cols>
  <sheetData>
    <row r="1" spans="2:57" ht="14.6" customHeight="1" x14ac:dyDescent="0.4">
      <c r="B1" s="30" t="s">
        <v>97</v>
      </c>
      <c r="C1" s="30"/>
      <c r="D1" s="30"/>
      <c r="E1" s="30"/>
      <c r="F1" s="30"/>
      <c r="G1" s="30"/>
      <c r="H1" s="30"/>
    </row>
    <row r="2" spans="2:57" ht="14.6" customHeight="1" x14ac:dyDescent="0.4">
      <c r="B2" s="30"/>
      <c r="C2" s="30"/>
      <c r="D2" s="30"/>
      <c r="E2" s="30"/>
      <c r="F2" s="30"/>
      <c r="G2" s="30"/>
      <c r="H2" s="30"/>
    </row>
    <row r="4" spans="2:57" x14ac:dyDescent="0.4">
      <c r="Q4"/>
      <c r="U4"/>
    </row>
    <row r="5" spans="2:57" x14ac:dyDescent="0.4">
      <c r="B5" s="1" t="s">
        <v>39</v>
      </c>
      <c r="C5" s="1" t="s">
        <v>79</v>
      </c>
      <c r="D5" s="1" t="s">
        <v>55</v>
      </c>
      <c r="F5" s="1" t="s">
        <v>40</v>
      </c>
      <c r="G5" s="1" t="s">
        <v>81</v>
      </c>
      <c r="H5" s="1" t="s">
        <v>49</v>
      </c>
      <c r="J5" s="1" t="s">
        <v>41</v>
      </c>
      <c r="K5" s="1" t="s">
        <v>80</v>
      </c>
      <c r="L5" s="1" t="s">
        <v>51</v>
      </c>
      <c r="N5" s="1" t="s">
        <v>42</v>
      </c>
      <c r="O5" s="1" t="s">
        <v>81</v>
      </c>
      <c r="P5" s="1" t="s">
        <v>84</v>
      </c>
      <c r="Q5"/>
      <c r="R5" s="1" t="s">
        <v>43</v>
      </c>
      <c r="S5" s="1" t="s">
        <v>81</v>
      </c>
      <c r="T5" s="1" t="s">
        <v>61</v>
      </c>
      <c r="U5"/>
      <c r="V5" s="1" t="s">
        <v>44</v>
      </c>
      <c r="W5" s="1" t="s">
        <v>81</v>
      </c>
      <c r="X5" s="1" t="s">
        <v>50</v>
      </c>
      <c r="AT5" s="18"/>
      <c r="AU5" s="18"/>
      <c r="AV5" s="18"/>
      <c r="AW5" s="18"/>
      <c r="AX5" s="18"/>
      <c r="AY5" s="18"/>
    </row>
    <row r="6" spans="2:57" x14ac:dyDescent="0.4">
      <c r="B6" s="21" t="s">
        <v>57</v>
      </c>
      <c r="C6" s="22"/>
      <c r="D6" s="23"/>
      <c r="E6" s="10" t="s">
        <v>13</v>
      </c>
      <c r="F6" s="21" t="s">
        <v>14</v>
      </c>
      <c r="G6" s="22"/>
      <c r="H6" s="23"/>
      <c r="I6" s="10" t="s">
        <v>13</v>
      </c>
      <c r="J6" s="21" t="s">
        <v>58</v>
      </c>
      <c r="K6" s="22"/>
      <c r="L6" s="23"/>
      <c r="M6" s="10" t="s">
        <v>13</v>
      </c>
      <c r="N6" s="21" t="s">
        <v>59</v>
      </c>
      <c r="O6" s="22"/>
      <c r="P6" s="23"/>
      <c r="Q6" s="10" t="s">
        <v>77</v>
      </c>
      <c r="R6" s="21" t="s">
        <v>15</v>
      </c>
      <c r="S6" s="22"/>
      <c r="T6" s="23"/>
      <c r="U6" s="13" t="s">
        <v>13</v>
      </c>
      <c r="V6" s="21" t="s">
        <v>60</v>
      </c>
      <c r="W6" s="22"/>
      <c r="X6" s="23"/>
      <c r="Y6" s="29" t="s">
        <v>98</v>
      </c>
      <c r="Z6" s="29" t="s">
        <v>98</v>
      </c>
      <c r="AA6" s="29" t="s">
        <v>98</v>
      </c>
      <c r="AB6" s="29" t="s">
        <v>98</v>
      </c>
      <c r="AC6" s="29" t="s">
        <v>98</v>
      </c>
      <c r="AD6" s="29" t="s">
        <v>98</v>
      </c>
      <c r="AE6" s="29" t="s">
        <v>98</v>
      </c>
      <c r="AF6" s="29" t="s">
        <v>98</v>
      </c>
      <c r="AG6" s="29" t="s">
        <v>98</v>
      </c>
      <c r="AH6" s="29" t="s">
        <v>98</v>
      </c>
      <c r="AI6" s="29" t="s">
        <v>98</v>
      </c>
      <c r="AJ6" s="29" t="s">
        <v>98</v>
      </c>
      <c r="AK6" s="29" t="s">
        <v>98</v>
      </c>
      <c r="AL6" s="29" t="s">
        <v>98</v>
      </c>
      <c r="AM6" s="29" t="s">
        <v>98</v>
      </c>
      <c r="AN6" s="29" t="s">
        <v>98</v>
      </c>
      <c r="AO6" s="29" t="s">
        <v>98</v>
      </c>
      <c r="AP6" s="29" t="s">
        <v>98</v>
      </c>
      <c r="AQ6" s="29" t="s">
        <v>98</v>
      </c>
      <c r="AR6" s="29" t="s">
        <v>98</v>
      </c>
      <c r="AS6" s="29" t="s">
        <v>99</v>
      </c>
    </row>
    <row r="7" spans="2:57" x14ac:dyDescent="0.4">
      <c r="B7" s="7">
        <v>44838</v>
      </c>
      <c r="C7" s="1">
        <f>D8-D7</f>
        <v>7</v>
      </c>
      <c r="D7" s="1" t="s">
        <v>56</v>
      </c>
      <c r="F7" s="1" t="str">
        <f>D7</f>
        <v>05.10.2022</v>
      </c>
      <c r="G7" s="1">
        <f>H8-H7</f>
        <v>7</v>
      </c>
      <c r="H7" s="1" t="s">
        <v>89</v>
      </c>
      <c r="J7" s="1" t="str">
        <f>H7</f>
        <v>07.10.2022</v>
      </c>
      <c r="K7" s="1">
        <f>L8-L7</f>
        <v>7</v>
      </c>
      <c r="L7" s="1" t="s">
        <v>72</v>
      </c>
      <c r="N7" s="1" t="str">
        <f>L7</f>
        <v>11.10.2022</v>
      </c>
      <c r="O7" s="1">
        <f>P8-P7</f>
        <v>7</v>
      </c>
      <c r="P7" s="1" t="s">
        <v>90</v>
      </c>
      <c r="Q7" s="11" t="s">
        <v>16</v>
      </c>
      <c r="R7" s="1" t="str">
        <f>P7</f>
        <v>13.10.2022</v>
      </c>
      <c r="S7" s="1">
        <f>T8-T7</f>
        <v>70</v>
      </c>
      <c r="T7" s="1" t="s">
        <v>73</v>
      </c>
      <c r="U7"/>
      <c r="V7" s="1" t="str">
        <f>T7</f>
        <v>14.10.2022</v>
      </c>
      <c r="W7" s="1">
        <f>X8-X7</f>
        <v>72</v>
      </c>
      <c r="X7" s="1" t="s">
        <v>92</v>
      </c>
      <c r="Y7" s="13"/>
      <c r="AD7" s="15">
        <v>43252</v>
      </c>
      <c r="AS7" s="20" t="s">
        <v>16</v>
      </c>
    </row>
    <row r="8" spans="2:57" x14ac:dyDescent="0.4">
      <c r="B8" s="7">
        <f>D8-1</f>
        <v>44845</v>
      </c>
      <c r="C8" s="6">
        <f>F7-D7</f>
        <v>0</v>
      </c>
      <c r="D8" s="7">
        <f>F8</f>
        <v>44846</v>
      </c>
      <c r="F8" s="7">
        <f>H8-2</f>
        <v>44846</v>
      </c>
      <c r="G8" s="6">
        <f>J7-H7</f>
        <v>0</v>
      </c>
      <c r="H8" s="7">
        <f>J8</f>
        <v>44848</v>
      </c>
      <c r="J8" s="7">
        <f>L8-4</f>
        <v>44848</v>
      </c>
      <c r="K8" s="6">
        <f>N7-L7</f>
        <v>0</v>
      </c>
      <c r="L8" s="7">
        <f>N8</f>
        <v>44852</v>
      </c>
      <c r="N8" s="7">
        <f>P8-2</f>
        <v>44852</v>
      </c>
      <c r="O8" s="6">
        <f>R7-P7</f>
        <v>0</v>
      </c>
      <c r="P8" s="7">
        <f>R14</f>
        <v>44854</v>
      </c>
      <c r="Q8" s="11" t="s">
        <v>16</v>
      </c>
      <c r="R8" s="7">
        <f>T8-1</f>
        <v>44917</v>
      </c>
      <c r="S8" s="6">
        <f>V7-T7</f>
        <v>0</v>
      </c>
      <c r="T8" s="7">
        <f>V8</f>
        <v>44918</v>
      </c>
      <c r="U8"/>
      <c r="V8" s="7">
        <f>X8-6</f>
        <v>44918</v>
      </c>
      <c r="W8" s="27">
        <f>AT13-X7</f>
        <v>16</v>
      </c>
      <c r="X8" s="7">
        <f>AT14</f>
        <v>44924</v>
      </c>
      <c r="AS8" s="20" t="s">
        <v>16</v>
      </c>
    </row>
    <row r="9" spans="2:57" x14ac:dyDescent="0.4">
      <c r="Q9" s="11" t="s">
        <v>16</v>
      </c>
      <c r="U9"/>
      <c r="AS9" s="20" t="s">
        <v>16</v>
      </c>
      <c r="AW9" s="14"/>
    </row>
    <row r="10" spans="2:57" x14ac:dyDescent="0.4">
      <c r="Q10" s="11" t="s">
        <v>16</v>
      </c>
      <c r="U10"/>
      <c r="AS10" s="20" t="s">
        <v>16</v>
      </c>
    </row>
    <row r="11" spans="2:57" x14ac:dyDescent="0.4">
      <c r="Q11" s="11" t="s">
        <v>16</v>
      </c>
      <c r="R11" s="1" t="s">
        <v>0</v>
      </c>
      <c r="S11" s="1" t="s">
        <v>80</v>
      </c>
      <c r="T11" s="1" t="s">
        <v>88</v>
      </c>
      <c r="V11" s="1" t="s">
        <v>2</v>
      </c>
      <c r="W11" s="1" t="s">
        <v>79</v>
      </c>
      <c r="X11" s="1" t="s">
        <v>48</v>
      </c>
      <c r="Y11" s="2"/>
      <c r="Z11" s="1" t="s">
        <v>3</v>
      </c>
      <c r="AA11" s="1" t="s">
        <v>79</v>
      </c>
      <c r="AB11" s="1" t="s">
        <v>55</v>
      </c>
      <c r="AC11" s="2"/>
      <c r="AD11" s="1" t="s">
        <v>4</v>
      </c>
      <c r="AE11" s="1" t="s">
        <v>80</v>
      </c>
      <c r="AF11" s="1" t="s">
        <v>47</v>
      </c>
      <c r="AG11" s="2"/>
      <c r="AS11" s="20" t="s">
        <v>16</v>
      </c>
      <c r="AT11" s="1" t="s">
        <v>10</v>
      </c>
      <c r="AU11" s="1" t="s">
        <v>80</v>
      </c>
      <c r="AV11" s="1" t="s">
        <v>50</v>
      </c>
      <c r="AX11" s="1" t="s">
        <v>85</v>
      </c>
      <c r="AY11" s="1" t="s">
        <v>80</v>
      </c>
      <c r="AZ11" s="1" t="s">
        <v>64</v>
      </c>
      <c r="BA11" s="2"/>
      <c r="BB11" s="1" t="s">
        <v>11</v>
      </c>
      <c r="BC11" s="1" t="s">
        <v>80</v>
      </c>
      <c r="BD11" s="1" t="s">
        <v>82</v>
      </c>
    </row>
    <row r="12" spans="2:57" x14ac:dyDescent="0.4">
      <c r="Q12" s="12" t="s">
        <v>17</v>
      </c>
      <c r="R12" s="21" t="s">
        <v>62</v>
      </c>
      <c r="S12" s="22"/>
      <c r="T12" s="23"/>
      <c r="U12" s="10" t="s">
        <v>13</v>
      </c>
      <c r="V12" s="21" t="s">
        <v>109</v>
      </c>
      <c r="W12" s="22"/>
      <c r="X12" s="23"/>
      <c r="Y12" s="10" t="s">
        <v>13</v>
      </c>
      <c r="Z12" s="24" t="s">
        <v>65</v>
      </c>
      <c r="AA12" s="25"/>
      <c r="AB12" s="26"/>
      <c r="AC12" s="10" t="s">
        <v>78</v>
      </c>
      <c r="AD12" s="24" t="s">
        <v>66</v>
      </c>
      <c r="AE12" s="25"/>
      <c r="AF12" s="26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8" t="s">
        <v>110</v>
      </c>
      <c r="AT12" s="21" t="s">
        <v>70</v>
      </c>
      <c r="AU12" s="22"/>
      <c r="AV12" s="23"/>
      <c r="AW12" s="10" t="s">
        <v>13</v>
      </c>
      <c r="AX12" s="21" t="s">
        <v>71</v>
      </c>
      <c r="AY12" s="22"/>
      <c r="AZ12" s="23"/>
      <c r="BA12" s="10" t="s">
        <v>13</v>
      </c>
      <c r="BB12" s="21" t="s">
        <v>12</v>
      </c>
      <c r="BC12" s="22"/>
      <c r="BD12" s="23"/>
      <c r="BE12" s="9" t="s">
        <v>53</v>
      </c>
    </row>
    <row r="13" spans="2:57" x14ac:dyDescent="0.4">
      <c r="B13" s="31" t="s">
        <v>100</v>
      </c>
      <c r="C13" s="31"/>
      <c r="D13" s="31" t="s">
        <v>102</v>
      </c>
      <c r="E13" s="31"/>
      <c r="Q13" s="20" t="s">
        <v>16</v>
      </c>
      <c r="R13" s="1" t="str">
        <f>P7</f>
        <v>13.10.2022</v>
      </c>
      <c r="S13" s="1">
        <f>T14-T13</f>
        <v>8</v>
      </c>
      <c r="T13" s="1" t="s">
        <v>92</v>
      </c>
      <c r="U13" s="20" t="s">
        <v>16</v>
      </c>
      <c r="V13" s="1" t="str">
        <f>T13</f>
        <v>18.10.2022</v>
      </c>
      <c r="W13" s="1">
        <f>X14-X13</f>
        <v>9</v>
      </c>
      <c r="X13" s="1" t="s">
        <v>91</v>
      </c>
      <c r="Y13" s="20" t="s">
        <v>16</v>
      </c>
      <c r="Z13" s="1" t="str">
        <f>X13</f>
        <v>19.10.2022</v>
      </c>
      <c r="AA13" s="1">
        <f>AB14-AB13</f>
        <v>11</v>
      </c>
      <c r="AB13" s="1" t="s">
        <v>74</v>
      </c>
      <c r="AC13" s="11" t="s">
        <v>16</v>
      </c>
      <c r="AD13" s="1" t="str">
        <f>AB13</f>
        <v>20.10.2022</v>
      </c>
      <c r="AE13" s="1">
        <f>AF14-AF13</f>
        <v>14</v>
      </c>
      <c r="AF13" s="1" t="s">
        <v>95</v>
      </c>
      <c r="AS13" s="11" t="s">
        <v>16</v>
      </c>
      <c r="AT13" s="1" t="str">
        <f>AR19</f>
        <v>03.11.2022</v>
      </c>
      <c r="AU13" s="1">
        <f>AV14-AV13</f>
        <v>58</v>
      </c>
      <c r="AV13" s="1" t="s">
        <v>115</v>
      </c>
      <c r="AX13" s="1" t="str">
        <f>AV13</f>
        <v>08.11.2022</v>
      </c>
      <c r="AY13" s="1">
        <f>AZ14-AZ13</f>
        <v>56</v>
      </c>
      <c r="AZ13" s="1" t="s">
        <v>116</v>
      </c>
      <c r="BA13" s="2"/>
      <c r="BB13" s="1" t="s">
        <v>75</v>
      </c>
      <c r="BC13" s="1">
        <f>BD14-BD13</f>
        <v>0</v>
      </c>
      <c r="BD13" s="1" t="s">
        <v>75</v>
      </c>
    </row>
    <row r="14" spans="2:57" x14ac:dyDescent="0.4">
      <c r="B14" s="32" t="s">
        <v>101</v>
      </c>
      <c r="C14" s="32"/>
      <c r="D14" s="31" t="s">
        <v>103</v>
      </c>
      <c r="E14" s="31"/>
      <c r="Q14" s="20" t="s">
        <v>16</v>
      </c>
      <c r="R14" s="7">
        <f>T14-6</f>
        <v>44854</v>
      </c>
      <c r="S14" s="6">
        <f>V13-T13</f>
        <v>0</v>
      </c>
      <c r="T14" s="7">
        <f>V14</f>
        <v>44860</v>
      </c>
      <c r="U14" s="20" t="s">
        <v>16</v>
      </c>
      <c r="V14" s="7">
        <f>X14-2</f>
        <v>44860</v>
      </c>
      <c r="W14" s="6">
        <f>Z13-X13</f>
        <v>0</v>
      </c>
      <c r="X14" s="7">
        <f>Z14</f>
        <v>44862</v>
      </c>
      <c r="Y14" s="20" t="s">
        <v>16</v>
      </c>
      <c r="Z14" s="7">
        <f>AB14-3</f>
        <v>44862</v>
      </c>
      <c r="AA14" s="6">
        <f>AD13-AB13</f>
        <v>0</v>
      </c>
      <c r="AB14" s="7">
        <f>AD14</f>
        <v>44865</v>
      </c>
      <c r="AC14" s="11" t="s">
        <v>16</v>
      </c>
      <c r="AD14" s="7">
        <f>AF14-9</f>
        <v>44865</v>
      </c>
      <c r="AE14" s="6">
        <f>AT13-AF13</f>
        <v>8</v>
      </c>
      <c r="AF14" s="7">
        <v>44874</v>
      </c>
      <c r="AS14" s="11" t="s">
        <v>16</v>
      </c>
      <c r="AT14" s="7">
        <f>AV14-7</f>
        <v>44924</v>
      </c>
      <c r="AU14" s="6">
        <f>AX13-AV13</f>
        <v>0</v>
      </c>
      <c r="AV14" s="7">
        <f>AX14</f>
        <v>44931</v>
      </c>
      <c r="AX14" s="7">
        <f>AZ14-4</f>
        <v>44931</v>
      </c>
      <c r="AY14" s="6">
        <f>BB13-AZ13</f>
        <v>57</v>
      </c>
      <c r="AZ14" s="7">
        <v>44935</v>
      </c>
      <c r="BA14" s="2"/>
      <c r="BB14" s="7">
        <v>44936</v>
      </c>
      <c r="BC14" s="6" t="s">
        <v>38</v>
      </c>
      <c r="BD14" s="7">
        <v>44936</v>
      </c>
    </row>
    <row r="15" spans="2:57" x14ac:dyDescent="0.4">
      <c r="B15" s="32"/>
      <c r="C15" s="32"/>
      <c r="D15" s="31" t="s">
        <v>104</v>
      </c>
      <c r="E15" s="31"/>
      <c r="Q15" s="20" t="s">
        <v>16</v>
      </c>
      <c r="U15" s="20" t="s">
        <v>16</v>
      </c>
      <c r="Y15" s="20" t="s">
        <v>16</v>
      </c>
      <c r="AC15" s="11" t="s">
        <v>16</v>
      </c>
      <c r="AS15" s="11" t="s">
        <v>16</v>
      </c>
    </row>
    <row r="16" spans="2:57" x14ac:dyDescent="0.4">
      <c r="B16" s="32"/>
      <c r="C16" s="32"/>
      <c r="D16" s="31" t="s">
        <v>105</v>
      </c>
      <c r="E16" s="31"/>
      <c r="Q16" s="20" t="s">
        <v>16</v>
      </c>
      <c r="U16" s="20" t="s">
        <v>16</v>
      </c>
      <c r="Y16" s="20" t="s">
        <v>16</v>
      </c>
      <c r="AC16" s="11" t="s">
        <v>16</v>
      </c>
      <c r="AS16" s="11" t="s">
        <v>16</v>
      </c>
    </row>
    <row r="17" spans="2:45" x14ac:dyDescent="0.4">
      <c r="B17" s="34" t="s">
        <v>108</v>
      </c>
      <c r="C17" s="34"/>
      <c r="D17" s="35">
        <v>4</v>
      </c>
      <c r="E17" s="35"/>
      <c r="Q17" s="20" t="s">
        <v>16</v>
      </c>
      <c r="R17" s="1" t="s">
        <v>1</v>
      </c>
      <c r="S17" s="1" t="s">
        <v>81</v>
      </c>
      <c r="T17" s="1" t="s">
        <v>55</v>
      </c>
      <c r="U17" s="20" t="s">
        <v>16</v>
      </c>
      <c r="Y17" s="20" t="s">
        <v>16</v>
      </c>
      <c r="AC17" s="11" t="s">
        <v>16</v>
      </c>
      <c r="AD17" s="1" t="s">
        <v>6</v>
      </c>
      <c r="AE17" s="1" t="s">
        <v>79</v>
      </c>
      <c r="AF17" s="1" t="s">
        <v>55</v>
      </c>
      <c r="AH17" s="1" t="s">
        <v>7</v>
      </c>
      <c r="AI17" s="1" t="s">
        <v>79</v>
      </c>
      <c r="AJ17" s="1" t="s">
        <v>87</v>
      </c>
      <c r="AL17" s="1" t="s">
        <v>8</v>
      </c>
      <c r="AM17" s="1" t="s">
        <v>81</v>
      </c>
      <c r="AN17" s="1" t="s">
        <v>50</v>
      </c>
      <c r="AP17" s="1" t="s">
        <v>9</v>
      </c>
      <c r="AQ17" s="1" t="s">
        <v>81</v>
      </c>
      <c r="AR17" s="1" t="s">
        <v>84</v>
      </c>
      <c r="AS17" s="11" t="s">
        <v>16</v>
      </c>
    </row>
    <row r="18" spans="2:45" x14ac:dyDescent="0.4">
      <c r="B18" s="34"/>
      <c r="C18" s="34"/>
      <c r="D18" s="35"/>
      <c r="E18" s="35"/>
      <c r="G18" s="4"/>
      <c r="Q18" s="28" t="s">
        <v>17</v>
      </c>
      <c r="R18" s="21" t="s">
        <v>63</v>
      </c>
      <c r="S18" s="22"/>
      <c r="T18" s="23"/>
      <c r="U18" s="29" t="s">
        <v>76</v>
      </c>
      <c r="Y18" s="20" t="s">
        <v>16</v>
      </c>
      <c r="AC18" s="12" t="s">
        <v>17</v>
      </c>
      <c r="AD18" s="21" t="s">
        <v>67</v>
      </c>
      <c r="AE18" s="22"/>
      <c r="AF18" s="23"/>
      <c r="AG18" s="10" t="s">
        <v>13</v>
      </c>
      <c r="AH18" s="21" t="s">
        <v>68</v>
      </c>
      <c r="AI18" s="22"/>
      <c r="AJ18" s="23"/>
      <c r="AK18" s="10" t="s">
        <v>13</v>
      </c>
      <c r="AL18" s="21" t="s">
        <v>69</v>
      </c>
      <c r="AM18" s="22"/>
      <c r="AN18" s="23"/>
      <c r="AO18" s="10" t="s">
        <v>13</v>
      </c>
      <c r="AP18" s="21" t="s">
        <v>83</v>
      </c>
      <c r="AQ18" s="22"/>
      <c r="AR18" s="23"/>
      <c r="AS18" s="17" t="s">
        <v>76</v>
      </c>
    </row>
    <row r="19" spans="2:45" x14ac:dyDescent="0.4">
      <c r="B19" s="36" t="s">
        <v>107</v>
      </c>
      <c r="C19" s="36"/>
      <c r="D19" s="38" t="s">
        <v>111</v>
      </c>
      <c r="E19" s="40">
        <v>44838</v>
      </c>
      <c r="G19" s="4"/>
      <c r="Q19" s="20" t="s">
        <v>16</v>
      </c>
      <c r="R19" s="19" t="str">
        <f>P7</f>
        <v>13.10.2022</v>
      </c>
      <c r="S19" s="1">
        <f>T20-T19</f>
        <v>12</v>
      </c>
      <c r="T19" s="1" t="s">
        <v>73</v>
      </c>
      <c r="Y19" s="20" t="s">
        <v>16</v>
      </c>
      <c r="AD19" s="1" t="str">
        <f>AB13</f>
        <v>20.10.2022</v>
      </c>
      <c r="AE19" s="1">
        <f>AF20-AF19</f>
        <v>62</v>
      </c>
      <c r="AF19" s="1" t="s">
        <v>93</v>
      </c>
      <c r="AH19" s="1" t="str">
        <f>AF19</f>
        <v>21.10.2022</v>
      </c>
      <c r="AI19" s="1">
        <f>AJ20-AJ19</f>
        <v>60</v>
      </c>
      <c r="AJ19" s="1" t="s">
        <v>94</v>
      </c>
      <c r="AL19" s="1" t="str">
        <f>AJ19</f>
        <v>24.10.2022</v>
      </c>
      <c r="AM19" s="1">
        <f>AN20-AN19</f>
        <v>61</v>
      </c>
      <c r="AN19" s="1" t="s">
        <v>96</v>
      </c>
      <c r="AP19" s="1" t="str">
        <f>AN19</f>
        <v>28.10.2022</v>
      </c>
      <c r="AQ19" s="1">
        <f>AR20-AR19</f>
        <v>56</v>
      </c>
      <c r="AR19" s="1" t="s">
        <v>114</v>
      </c>
    </row>
    <row r="20" spans="2:45" x14ac:dyDescent="0.4">
      <c r="B20" s="37"/>
      <c r="C20" s="37"/>
      <c r="D20" s="38" t="s">
        <v>112</v>
      </c>
      <c r="E20" s="40">
        <v>44874</v>
      </c>
      <c r="Q20" s="20" t="s">
        <v>16</v>
      </c>
      <c r="R20" s="7">
        <f>T20-1</f>
        <v>44859</v>
      </c>
      <c r="S20" s="6">
        <f>V13-T19</f>
        <v>4</v>
      </c>
      <c r="T20" s="7">
        <f>V14</f>
        <v>44860</v>
      </c>
      <c r="U20" s="20"/>
      <c r="Y20" s="20" t="s">
        <v>16</v>
      </c>
      <c r="AD20" s="7">
        <f>AF20-1</f>
        <v>44916</v>
      </c>
      <c r="AE20" s="6">
        <f>AH19-AF19</f>
        <v>0</v>
      </c>
      <c r="AF20" s="7">
        <f>AH20</f>
        <v>44917</v>
      </c>
      <c r="AH20" s="7">
        <f>AJ20-1</f>
        <v>44917</v>
      </c>
      <c r="AI20" s="6">
        <f>AL19-AJ19</f>
        <v>0</v>
      </c>
      <c r="AJ20" s="7">
        <f>AL20</f>
        <v>44918</v>
      </c>
      <c r="AL20" s="7">
        <f>AN20-5</f>
        <v>44918</v>
      </c>
      <c r="AM20" s="6">
        <f>AP19-AN19</f>
        <v>0</v>
      </c>
      <c r="AN20" s="7">
        <f>AP20</f>
        <v>44923</v>
      </c>
      <c r="AP20" s="7">
        <f>AR20-1</f>
        <v>44923</v>
      </c>
      <c r="AQ20" s="6">
        <f>AT13-AR19</f>
        <v>0</v>
      </c>
      <c r="AR20" s="7">
        <f>AT14</f>
        <v>44924</v>
      </c>
    </row>
    <row r="21" spans="2:45" x14ac:dyDescent="0.4">
      <c r="B21" s="37"/>
      <c r="C21" s="37"/>
      <c r="D21" s="39" t="s">
        <v>113</v>
      </c>
      <c r="E21" s="40">
        <v>44936</v>
      </c>
      <c r="Q21" s="20" t="s">
        <v>16</v>
      </c>
      <c r="U21" s="20"/>
      <c r="Y21" s="20" t="s">
        <v>16</v>
      </c>
    </row>
    <row r="22" spans="2:45" x14ac:dyDescent="0.4">
      <c r="B22" s="31" t="s">
        <v>106</v>
      </c>
      <c r="C22" s="31"/>
      <c r="D22" s="33">
        <v>44844</v>
      </c>
      <c r="E22" s="31"/>
      <c r="Q22" s="20" t="s">
        <v>16</v>
      </c>
      <c r="U22" s="20"/>
      <c r="Y22" s="20" t="s">
        <v>16</v>
      </c>
    </row>
    <row r="23" spans="2:45" x14ac:dyDescent="0.4">
      <c r="Q23" s="20" t="s">
        <v>16</v>
      </c>
      <c r="R23" s="1" t="s">
        <v>5</v>
      </c>
      <c r="S23" s="1" t="s">
        <v>80</v>
      </c>
      <c r="T23" s="1" t="s">
        <v>61</v>
      </c>
      <c r="U23" s="20"/>
      <c r="Y23" s="20" t="s">
        <v>16</v>
      </c>
    </row>
    <row r="24" spans="2:45" x14ac:dyDescent="0.4">
      <c r="Q24" s="28" t="s">
        <v>17</v>
      </c>
      <c r="R24" s="21" t="s">
        <v>86</v>
      </c>
      <c r="S24" s="22"/>
      <c r="T24" s="23"/>
      <c r="U24" s="29" t="s">
        <v>98</v>
      </c>
      <c r="V24" s="29" t="s">
        <v>98</v>
      </c>
      <c r="W24" s="29" t="s">
        <v>98</v>
      </c>
      <c r="X24" s="29" t="s">
        <v>98</v>
      </c>
      <c r="Y24" s="29" t="s">
        <v>99</v>
      </c>
    </row>
    <row r="25" spans="2:45" x14ac:dyDescent="0.4">
      <c r="R25" s="1" t="str">
        <f>P7</f>
        <v>13.10.2022</v>
      </c>
      <c r="S25" s="1">
        <f>T26-T25</f>
        <v>14</v>
      </c>
      <c r="T25" s="1" t="s">
        <v>73</v>
      </c>
      <c r="U25"/>
      <c r="Y25" s="20"/>
    </row>
    <row r="26" spans="2:45" x14ac:dyDescent="0.4">
      <c r="R26" s="7">
        <f>T26-1</f>
        <v>44861</v>
      </c>
      <c r="S26" s="6">
        <f>V13-T25</f>
        <v>4</v>
      </c>
      <c r="T26" s="7">
        <f>Z14</f>
        <v>44862</v>
      </c>
      <c r="U26"/>
    </row>
    <row r="27" spans="2:45" x14ac:dyDescent="0.4">
      <c r="U27"/>
    </row>
    <row r="28" spans="2:45" x14ac:dyDescent="0.4">
      <c r="U28"/>
    </row>
    <row r="42" spans="21:21" x14ac:dyDescent="0.4">
      <c r="U42"/>
    </row>
  </sheetData>
  <mergeCells count="31">
    <mergeCell ref="B17:C18"/>
    <mergeCell ref="D17:E18"/>
    <mergeCell ref="B19:C21"/>
    <mergeCell ref="F6:H6"/>
    <mergeCell ref="B6:D6"/>
    <mergeCell ref="J6:L6"/>
    <mergeCell ref="B1:H2"/>
    <mergeCell ref="B13:C13"/>
    <mergeCell ref="D13:E13"/>
    <mergeCell ref="D14:E14"/>
    <mergeCell ref="D15:E15"/>
    <mergeCell ref="D16:E16"/>
    <mergeCell ref="B14:C16"/>
    <mergeCell ref="B22:C22"/>
    <mergeCell ref="D22:E22"/>
    <mergeCell ref="BB12:BD12"/>
    <mergeCell ref="V12:X12"/>
    <mergeCell ref="AD12:AF12"/>
    <mergeCell ref="Z12:AB12"/>
    <mergeCell ref="N6:P6"/>
    <mergeCell ref="V6:X6"/>
    <mergeCell ref="R6:T6"/>
    <mergeCell ref="AP18:AR18"/>
    <mergeCell ref="AX12:AZ12"/>
    <mergeCell ref="AT12:AV12"/>
    <mergeCell ref="R12:T12"/>
    <mergeCell ref="R18:T18"/>
    <mergeCell ref="R24:T24"/>
    <mergeCell ref="AD18:AF18"/>
    <mergeCell ref="AH18:AJ18"/>
    <mergeCell ref="AL18:AN18"/>
  </mergeCells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72D7-FA6F-483B-A6A0-420C6D643DE0}">
  <dimension ref="B2:R9"/>
  <sheetViews>
    <sheetView workbookViewId="0">
      <selection activeCell="E18" sqref="E18"/>
    </sheetView>
  </sheetViews>
  <sheetFormatPr baseColWidth="10" defaultRowHeight="14.6" x14ac:dyDescent="0.4"/>
  <sheetData>
    <row r="2" spans="2:18" x14ac:dyDescent="0.4">
      <c r="E2" s="2"/>
      <c r="I2" s="2"/>
      <c r="M2" s="2"/>
      <c r="Q2" s="2"/>
    </row>
    <row r="3" spans="2:18" x14ac:dyDescent="0.4">
      <c r="B3" s="3" t="s">
        <v>28</v>
      </c>
      <c r="D3" s="1" t="s">
        <v>18</v>
      </c>
      <c r="E3" s="1" t="s">
        <v>19</v>
      </c>
      <c r="F3" s="1" t="s">
        <v>20</v>
      </c>
      <c r="I3" s="2"/>
      <c r="M3" s="2"/>
      <c r="Q3" s="2"/>
    </row>
    <row r="4" spans="2:18" x14ac:dyDescent="0.4">
      <c r="B4" t="s">
        <v>37</v>
      </c>
      <c r="D4" s="21" t="s">
        <v>21</v>
      </c>
      <c r="E4" s="22"/>
      <c r="F4" s="23"/>
      <c r="H4" s="4" t="s">
        <v>29</v>
      </c>
      <c r="I4" s="2"/>
      <c r="K4" s="4" t="s">
        <v>31</v>
      </c>
      <c r="M4" s="2"/>
      <c r="N4" s="3" t="s">
        <v>33</v>
      </c>
      <c r="P4" s="3" t="s">
        <v>35</v>
      </c>
      <c r="Q4" s="2"/>
      <c r="R4" s="3" t="s">
        <v>45</v>
      </c>
    </row>
    <row r="5" spans="2:18" x14ac:dyDescent="0.4">
      <c r="D5" s="1" t="s">
        <v>22</v>
      </c>
      <c r="E5" s="1" t="s">
        <v>23</v>
      </c>
      <c r="F5" s="1" t="s">
        <v>24</v>
      </c>
      <c r="H5" s="5" t="s">
        <v>30</v>
      </c>
      <c r="I5" s="2"/>
      <c r="K5" s="5" t="s">
        <v>32</v>
      </c>
      <c r="M5" s="2"/>
      <c r="N5" s="3" t="s">
        <v>34</v>
      </c>
      <c r="P5" s="3" t="s">
        <v>36</v>
      </c>
      <c r="Q5" s="2"/>
      <c r="R5" s="3" t="s">
        <v>46</v>
      </c>
    </row>
    <row r="6" spans="2:18" x14ac:dyDescent="0.4">
      <c r="D6" s="1" t="s">
        <v>25</v>
      </c>
      <c r="E6" s="1" t="s">
        <v>26</v>
      </c>
      <c r="F6" s="1" t="s">
        <v>27</v>
      </c>
      <c r="I6" s="2"/>
      <c r="M6" s="2"/>
      <c r="Q6" s="2"/>
    </row>
    <row r="7" spans="2:18" x14ac:dyDescent="0.4">
      <c r="F7" s="2"/>
      <c r="H7" s="8"/>
      <c r="I7" s="16" t="s">
        <v>52</v>
      </c>
      <c r="J7" s="2"/>
      <c r="M7" s="2"/>
      <c r="N7" s="2"/>
      <c r="Q7" s="2"/>
    </row>
    <row r="8" spans="2:18" x14ac:dyDescent="0.4">
      <c r="E8" s="2"/>
      <c r="H8" s="17" t="s">
        <v>13</v>
      </c>
      <c r="I8" s="3" t="s">
        <v>54</v>
      </c>
      <c r="M8" s="2"/>
      <c r="Q8" s="2"/>
    </row>
    <row r="9" spans="2:18" x14ac:dyDescent="0.4">
      <c r="E9" s="2"/>
      <c r="I9" s="2"/>
      <c r="M9" s="2"/>
      <c r="Q9" s="2"/>
    </row>
  </sheetData>
  <mergeCells count="1">
    <mergeCell ref="D4: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Summe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Moritz</cp:lastModifiedBy>
  <cp:lastPrinted>2022-11-10T11:58:52Z</cp:lastPrinted>
  <dcterms:created xsi:type="dcterms:W3CDTF">2018-05-04T12:22:44Z</dcterms:created>
  <dcterms:modified xsi:type="dcterms:W3CDTF">2022-11-10T11:59:42Z</dcterms:modified>
</cp:coreProperties>
</file>