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U:\Statistics\Publications\Energy Trends\Tables\Electricity\"/>
    </mc:Choice>
  </mc:AlternateContent>
  <xr:revisionPtr revIDLastSave="0" documentId="13_ncr:1_{F646B273-532E-4082-AA0E-6CFF5BAF2E31}" xr6:coauthVersionLast="47" xr6:coauthVersionMax="47" xr10:uidLastSave="{00000000-0000-0000-0000-000000000000}"/>
  <bookViews>
    <workbookView xWindow="-110" yWindow="-110" windowWidth="19420" windowHeight="10420" xr2:uid="{57A30346-D570-4B90-B974-FF70C8DF8F9C}"/>
  </bookViews>
  <sheets>
    <sheet name="Cover Sheet" sheetId="1" r:id="rId1"/>
    <sheet name="Contents" sheetId="6" r:id="rId2"/>
    <sheet name="Notes" sheetId="4" r:id="rId3"/>
    <sheet name="Commentary" sheetId="5" r:id="rId4"/>
    <sheet name="Main table" sheetId="2" r:id="rId5"/>
    <sheet name="Annual" sheetId="10" r:id="rId6"/>
    <sheet name="Quarter" sheetId="9" r:id="rId7"/>
    <sheet name="Month" sheetId="8" r:id="rId8"/>
    <sheet name="calculation_hide" sheetId="7" state="hidden" r:id="rId9"/>
  </sheets>
  <externalReferences>
    <externalReference r:id="rId10"/>
  </externalReferences>
  <definedNames>
    <definedName name="INPUT_BOX">'[1]Calculation (MM3)'!#REF!</definedName>
    <definedName name="t11_short">#REF!</definedName>
    <definedName name="t11full">#REF!</definedName>
    <definedName name="TABLE_4.1_No_footnotes">#REF!</definedName>
    <definedName name="table_8_full">#REF!</definedName>
    <definedName name="table_8_short">#REF!</definedName>
    <definedName name="table11_full">#REF!</definedName>
    <definedName name="table11_shor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16" i="9" l="1"/>
  <c r="P116" i="9"/>
  <c r="H116" i="9"/>
  <c r="G116" i="9"/>
  <c r="C116" i="9"/>
  <c r="D116" i="9"/>
  <c r="E116" i="9"/>
  <c r="F116" i="9"/>
  <c r="J116" i="9"/>
  <c r="K116" i="9"/>
  <c r="M116" i="9"/>
  <c r="N116" i="9"/>
  <c r="B116" i="9"/>
  <c r="L116" i="9" l="1"/>
  <c r="O116" i="9"/>
  <c r="B115" i="9"/>
  <c r="C115" i="9"/>
  <c r="D115" i="9"/>
  <c r="E115" i="9"/>
  <c r="F115" i="9"/>
  <c r="G115" i="9"/>
  <c r="H115" i="9"/>
  <c r="I115" i="9"/>
  <c r="J115" i="9"/>
  <c r="K115" i="9"/>
  <c r="L115" i="9"/>
  <c r="M115" i="9"/>
  <c r="N115" i="9"/>
  <c r="O115" i="9"/>
  <c r="P115" i="9"/>
  <c r="S6" i="7" l="1"/>
  <c r="D347" i="7" l="1"/>
  <c r="E347" i="7"/>
  <c r="E348" i="7" s="1"/>
  <c r="E349" i="7" s="1"/>
  <c r="E350" i="7" s="1"/>
  <c r="E351" i="7" s="1"/>
  <c r="E352" i="7" s="1"/>
  <c r="E353" i="7" s="1"/>
  <c r="E354" i="7" s="1"/>
  <c r="E355" i="7" s="1"/>
  <c r="E356" i="7" s="1"/>
  <c r="E357" i="7" s="1"/>
  <c r="E358" i="7" s="1"/>
  <c r="F347" i="7"/>
  <c r="F348" i="7" s="1"/>
  <c r="F349" i="7" s="1"/>
  <c r="F350" i="7" s="1"/>
  <c r="F351" i="7" s="1"/>
  <c r="F352" i="7" s="1"/>
  <c r="F353" i="7" s="1"/>
  <c r="F354" i="7" s="1"/>
  <c r="F355" i="7" s="1"/>
  <c r="F356" i="7" s="1"/>
  <c r="F357" i="7" s="1"/>
  <c r="F358" i="7" s="1"/>
  <c r="G347" i="7"/>
  <c r="G348" i="7" s="1"/>
  <c r="G349" i="7" s="1"/>
  <c r="G350" i="7" s="1"/>
  <c r="G351" i="7" s="1"/>
  <c r="G352" i="7" s="1"/>
  <c r="G353" i="7" s="1"/>
  <c r="G354" i="7" s="1"/>
  <c r="G355" i="7" s="1"/>
  <c r="G356" i="7" s="1"/>
  <c r="G357" i="7" s="1"/>
  <c r="G358" i="7" s="1"/>
  <c r="H347" i="7"/>
  <c r="H348" i="7" s="1"/>
  <c r="H349" i="7" s="1"/>
  <c r="H350" i="7" s="1"/>
  <c r="H351" i="7" s="1"/>
  <c r="H352" i="7" s="1"/>
  <c r="H353" i="7" s="1"/>
  <c r="H354" i="7" s="1"/>
  <c r="H355" i="7" s="1"/>
  <c r="H356" i="7" s="1"/>
  <c r="H357" i="7" s="1"/>
  <c r="H358" i="7" s="1"/>
  <c r="I347" i="7"/>
  <c r="J347" i="7"/>
  <c r="K347" i="7"/>
  <c r="L347" i="7"/>
  <c r="M347" i="7"/>
  <c r="N347" i="7"/>
  <c r="O347" i="7"/>
  <c r="P347" i="7"/>
  <c r="Q347" i="7"/>
  <c r="C347" i="7"/>
  <c r="C348" i="7" s="1"/>
  <c r="C349" i="7" s="1"/>
  <c r="C350" i="7" s="1"/>
  <c r="C351" i="7" s="1"/>
  <c r="C352" i="7" s="1"/>
  <c r="C353" i="7" s="1"/>
  <c r="C354" i="7" s="1"/>
  <c r="C355" i="7" s="1"/>
  <c r="C356" i="7" s="1"/>
  <c r="C357" i="7" s="1"/>
  <c r="C358" i="7" s="1"/>
  <c r="P114" i="9"/>
  <c r="O114" i="9"/>
  <c r="N114" i="9"/>
  <c r="M114" i="9"/>
  <c r="L114" i="9"/>
  <c r="K114" i="9"/>
  <c r="J114" i="9"/>
  <c r="I114" i="9"/>
  <c r="H114" i="9"/>
  <c r="G114" i="9"/>
  <c r="F114" i="9"/>
  <c r="E114" i="9"/>
  <c r="D114" i="9"/>
  <c r="C114" i="9"/>
  <c r="B114" i="9"/>
  <c r="Q348" i="7" l="1"/>
  <c r="Q349" i="7" s="1"/>
  <c r="Q350" i="7" s="1"/>
  <c r="Q351" i="7" s="1"/>
  <c r="Q352" i="7" s="1"/>
  <c r="Q353" i="7" s="1"/>
  <c r="Q354" i="7" s="1"/>
  <c r="Q355" i="7" s="1"/>
  <c r="Q356" i="7" s="1"/>
  <c r="Q357" i="7" s="1"/>
  <c r="Q358" i="7" s="1"/>
  <c r="I348" i="7"/>
  <c r="I349" i="7" s="1"/>
  <c r="I350" i="7" s="1"/>
  <c r="I351" i="7" s="1"/>
  <c r="I352" i="7" s="1"/>
  <c r="I353" i="7" s="1"/>
  <c r="I354" i="7" s="1"/>
  <c r="I355" i="7" s="1"/>
  <c r="I356" i="7" s="1"/>
  <c r="I357" i="7" s="1"/>
  <c r="I358" i="7" s="1"/>
  <c r="P348" i="7"/>
  <c r="P349" i="7" s="1"/>
  <c r="P350" i="7" s="1"/>
  <c r="P351" i="7" s="1"/>
  <c r="P352" i="7" s="1"/>
  <c r="P353" i="7" s="1"/>
  <c r="P354" i="7" s="1"/>
  <c r="P355" i="7" s="1"/>
  <c r="P356" i="7" s="1"/>
  <c r="P357" i="7" s="1"/>
  <c r="P358" i="7" s="1"/>
  <c r="O348" i="7"/>
  <c r="O349" i="7" s="1"/>
  <c r="O350" i="7" s="1"/>
  <c r="O351" i="7" s="1"/>
  <c r="O352" i="7" s="1"/>
  <c r="O353" i="7" s="1"/>
  <c r="O354" i="7" s="1"/>
  <c r="O355" i="7" s="1"/>
  <c r="O356" i="7" s="1"/>
  <c r="O357" i="7" s="1"/>
  <c r="O358" i="7" s="1"/>
  <c r="N348" i="7"/>
  <c r="N349" i="7" s="1"/>
  <c r="N350" i="7" s="1"/>
  <c r="N351" i="7" s="1"/>
  <c r="N352" i="7" s="1"/>
  <c r="N353" i="7" s="1"/>
  <c r="N354" i="7" s="1"/>
  <c r="N355" i="7" s="1"/>
  <c r="N356" i="7" s="1"/>
  <c r="N357" i="7" s="1"/>
  <c r="N358" i="7" s="1"/>
  <c r="K348" i="7"/>
  <c r="K349" i="7" s="1"/>
  <c r="K350" i="7" s="1"/>
  <c r="K351" i="7" s="1"/>
  <c r="K352" i="7" s="1"/>
  <c r="K353" i="7" s="1"/>
  <c r="K354" i="7" s="1"/>
  <c r="K355" i="7" s="1"/>
  <c r="K356" i="7" s="1"/>
  <c r="K357" i="7" s="1"/>
  <c r="K358" i="7" s="1"/>
  <c r="M348" i="7"/>
  <c r="M349" i="7" s="1"/>
  <c r="M350" i="7" s="1"/>
  <c r="M351" i="7" s="1"/>
  <c r="M352" i="7" s="1"/>
  <c r="M353" i="7" s="1"/>
  <c r="M354" i="7" s="1"/>
  <c r="M355" i="7" s="1"/>
  <c r="M356" i="7" s="1"/>
  <c r="M357" i="7" s="1"/>
  <c r="M358" i="7" s="1"/>
  <c r="J348" i="7"/>
  <c r="J349" i="7" s="1"/>
  <c r="J350" i="7" s="1"/>
  <c r="J351" i="7" s="1"/>
  <c r="J352" i="7" s="1"/>
  <c r="J353" i="7" s="1"/>
  <c r="J354" i="7" s="1"/>
  <c r="J355" i="7" s="1"/>
  <c r="J356" i="7" s="1"/>
  <c r="J357" i="7" s="1"/>
  <c r="J358" i="7" s="1"/>
  <c r="L348" i="7"/>
  <c r="L349" i="7" s="1"/>
  <c r="L350" i="7" s="1"/>
  <c r="L351" i="7" s="1"/>
  <c r="L352" i="7" s="1"/>
  <c r="L353" i="7" s="1"/>
  <c r="L354" i="7" s="1"/>
  <c r="L355" i="7" s="1"/>
  <c r="L356" i="7" s="1"/>
  <c r="L357" i="7" s="1"/>
  <c r="L358" i="7" s="1"/>
  <c r="D348" i="7"/>
  <c r="D349" i="7" s="1"/>
  <c r="D350" i="7" s="1"/>
  <c r="D351" i="7" s="1"/>
  <c r="D352" i="7" s="1"/>
  <c r="D353" i="7" s="1"/>
  <c r="D354" i="7" s="1"/>
  <c r="D355" i="7" s="1"/>
  <c r="D356" i="7" s="1"/>
  <c r="D357" i="7" s="1"/>
  <c r="D358" i="7" s="1"/>
  <c r="C113" i="9"/>
  <c r="A348" i="7" l="1"/>
  <c r="A349" i="7" s="1"/>
  <c r="A350" i="7" s="1"/>
  <c r="A351" i="7" s="1"/>
  <c r="A352" i="7" s="1"/>
  <c r="A353" i="7" s="1"/>
  <c r="A354" i="7" s="1"/>
  <c r="A355" i="7" s="1"/>
  <c r="A356" i="7" s="1"/>
  <c r="A357" i="7" s="1"/>
  <c r="A358" i="7" s="1"/>
  <c r="P113" i="9"/>
  <c r="O113" i="9"/>
  <c r="N113" i="9"/>
  <c r="M113" i="9"/>
  <c r="L113" i="9"/>
  <c r="K113" i="9"/>
  <c r="J113" i="9"/>
  <c r="I113" i="9"/>
  <c r="H113" i="9"/>
  <c r="G113" i="9"/>
  <c r="F113" i="9"/>
  <c r="E113" i="9"/>
  <c r="D113" i="9"/>
  <c r="B113" i="9"/>
  <c r="Q23" i="7"/>
  <c r="Q24" i="7" s="1"/>
  <c r="Q25" i="7" s="1"/>
  <c r="Q26" i="7" s="1"/>
  <c r="Q27" i="7" s="1"/>
  <c r="Q28" i="7" s="1"/>
  <c r="Q29" i="7" s="1"/>
  <c r="Q30" i="7" s="1"/>
  <c r="Q31" i="7" s="1"/>
  <c r="Q32" i="7" s="1"/>
  <c r="Q33" i="7" s="1"/>
  <c r="Q34" i="7" s="1"/>
  <c r="P23" i="7"/>
  <c r="P24" i="7" s="1"/>
  <c r="P25" i="7" s="1"/>
  <c r="P26" i="7" s="1"/>
  <c r="P27" i="7" s="1"/>
  <c r="P28" i="7" s="1"/>
  <c r="P29" i="7" s="1"/>
  <c r="P30" i="7" s="1"/>
  <c r="P31" i="7" s="1"/>
  <c r="P32" i="7" s="1"/>
  <c r="P33" i="7" s="1"/>
  <c r="P34" i="7" s="1"/>
  <c r="O23" i="7"/>
  <c r="O24" i="7" s="1"/>
  <c r="O25" i="7" s="1"/>
  <c r="O26" i="7" s="1"/>
  <c r="O27" i="7" s="1"/>
  <c r="O28" i="7" s="1"/>
  <c r="O29" i="7" s="1"/>
  <c r="O30" i="7" s="1"/>
  <c r="O31" i="7" s="1"/>
  <c r="O32" i="7" s="1"/>
  <c r="O33" i="7" s="1"/>
  <c r="O34" i="7" s="1"/>
  <c r="N23" i="7"/>
  <c r="N24" i="7" s="1"/>
  <c r="N25" i="7" s="1"/>
  <c r="N26" i="7" s="1"/>
  <c r="N27" i="7" s="1"/>
  <c r="N28" i="7" s="1"/>
  <c r="N29" i="7" s="1"/>
  <c r="N30" i="7" s="1"/>
  <c r="N31" i="7" s="1"/>
  <c r="N32" i="7" s="1"/>
  <c r="N33" i="7" s="1"/>
  <c r="N34" i="7" s="1"/>
  <c r="M23" i="7"/>
  <c r="M24" i="7" s="1"/>
  <c r="M25" i="7" s="1"/>
  <c r="M26" i="7" s="1"/>
  <c r="M27" i="7" s="1"/>
  <c r="M28" i="7" s="1"/>
  <c r="M29" i="7" s="1"/>
  <c r="M30" i="7" s="1"/>
  <c r="M31" i="7" s="1"/>
  <c r="M32" i="7" s="1"/>
  <c r="M33" i="7" s="1"/>
  <c r="M34" i="7" s="1"/>
  <c r="L23" i="7"/>
  <c r="L24" i="7" s="1"/>
  <c r="L25" i="7" s="1"/>
  <c r="L26" i="7" s="1"/>
  <c r="L27" i="7" s="1"/>
  <c r="L28" i="7" s="1"/>
  <c r="L29" i="7" s="1"/>
  <c r="L30" i="7" s="1"/>
  <c r="L31" i="7" s="1"/>
  <c r="L32" i="7" s="1"/>
  <c r="L33" i="7" s="1"/>
  <c r="L34" i="7" s="1"/>
  <c r="K23" i="7"/>
  <c r="K24" i="7" s="1"/>
  <c r="K25" i="7" s="1"/>
  <c r="K26" i="7" s="1"/>
  <c r="K27" i="7" s="1"/>
  <c r="K28" i="7" s="1"/>
  <c r="K29" i="7" s="1"/>
  <c r="K30" i="7" s="1"/>
  <c r="K31" i="7" s="1"/>
  <c r="K32" i="7" s="1"/>
  <c r="K33" i="7" s="1"/>
  <c r="K34" i="7" s="1"/>
  <c r="J23" i="7"/>
  <c r="J24" i="7" s="1"/>
  <c r="J25" i="7" s="1"/>
  <c r="J26" i="7" s="1"/>
  <c r="J27" i="7" s="1"/>
  <c r="J28" i="7" s="1"/>
  <c r="J29" i="7" s="1"/>
  <c r="J30" i="7" s="1"/>
  <c r="J31" i="7" s="1"/>
  <c r="J32" i="7" s="1"/>
  <c r="J33" i="7" s="1"/>
  <c r="J34" i="7" s="1"/>
  <c r="I23" i="7"/>
  <c r="I24" i="7" s="1"/>
  <c r="I25" i="7" s="1"/>
  <c r="I26" i="7" s="1"/>
  <c r="I27" i="7" s="1"/>
  <c r="I28" i="7" s="1"/>
  <c r="I29" i="7" s="1"/>
  <c r="I30" i="7" s="1"/>
  <c r="I31" i="7" s="1"/>
  <c r="I32" i="7" s="1"/>
  <c r="I33" i="7" s="1"/>
  <c r="I34" i="7" s="1"/>
  <c r="H23" i="7"/>
  <c r="H24" i="7" s="1"/>
  <c r="H25" i="7" s="1"/>
  <c r="H26" i="7" s="1"/>
  <c r="H27" i="7" s="1"/>
  <c r="H28" i="7" s="1"/>
  <c r="H29" i="7" s="1"/>
  <c r="H30" i="7" s="1"/>
  <c r="H31" i="7" s="1"/>
  <c r="H32" i="7" s="1"/>
  <c r="H33" i="7" s="1"/>
  <c r="H34" i="7" s="1"/>
  <c r="G23" i="7"/>
  <c r="G24" i="7" s="1"/>
  <c r="G25" i="7" s="1"/>
  <c r="G26" i="7" s="1"/>
  <c r="G27" i="7" s="1"/>
  <c r="G28" i="7" s="1"/>
  <c r="G29" i="7" s="1"/>
  <c r="G30" i="7" s="1"/>
  <c r="G31" i="7" s="1"/>
  <c r="G32" i="7" s="1"/>
  <c r="G33" i="7" s="1"/>
  <c r="G34" i="7" s="1"/>
  <c r="F23" i="7"/>
  <c r="F24" i="7" s="1"/>
  <c r="F25" i="7" s="1"/>
  <c r="F26" i="7" s="1"/>
  <c r="F27" i="7" s="1"/>
  <c r="F28" i="7" s="1"/>
  <c r="F29" i="7" s="1"/>
  <c r="F30" i="7" s="1"/>
  <c r="F31" i="7" s="1"/>
  <c r="F32" i="7" s="1"/>
  <c r="F33" i="7" s="1"/>
  <c r="F34" i="7" s="1"/>
  <c r="E23" i="7"/>
  <c r="E24" i="7" s="1"/>
  <c r="E25" i="7" s="1"/>
  <c r="E26" i="7" s="1"/>
  <c r="E27" i="7" s="1"/>
  <c r="E28" i="7" s="1"/>
  <c r="E29" i="7" s="1"/>
  <c r="E30" i="7" s="1"/>
  <c r="E31" i="7" s="1"/>
  <c r="E32" i="7" s="1"/>
  <c r="E33" i="7" s="1"/>
  <c r="E34" i="7" s="1"/>
  <c r="D23" i="7"/>
  <c r="D24" i="7" s="1"/>
  <c r="D25" i="7" s="1"/>
  <c r="D26" i="7" s="1"/>
  <c r="D27" i="7" s="1"/>
  <c r="D28" i="7" s="1"/>
  <c r="D29" i="7" s="1"/>
  <c r="D30" i="7" s="1"/>
  <c r="D31" i="7" s="1"/>
  <c r="D32" i="7" s="1"/>
  <c r="D33" i="7" s="1"/>
  <c r="D34" i="7" s="1"/>
  <c r="C23" i="7"/>
  <c r="C24" i="7" s="1"/>
  <c r="C25" i="7" s="1"/>
  <c r="C26" i="7" s="1"/>
  <c r="C27" i="7" s="1"/>
  <c r="C28" i="7" s="1"/>
  <c r="C29" i="7" s="1"/>
  <c r="C30" i="7" s="1"/>
  <c r="C31" i="7" s="1"/>
  <c r="C32" i="7" s="1"/>
  <c r="C33" i="7" s="1"/>
  <c r="C34" i="7" s="1"/>
  <c r="Q35" i="7"/>
  <c r="Q36" i="7" s="1"/>
  <c r="Q37" i="7" s="1"/>
  <c r="Q38" i="7" s="1"/>
  <c r="Q39" i="7" s="1"/>
  <c r="Q40" i="7" s="1"/>
  <c r="Q41" i="7" s="1"/>
  <c r="Q42" i="7" s="1"/>
  <c r="Q43" i="7" s="1"/>
  <c r="Q44" i="7" s="1"/>
  <c r="Q45" i="7" s="1"/>
  <c r="Q46" i="7" s="1"/>
  <c r="P35" i="7"/>
  <c r="P36" i="7" s="1"/>
  <c r="P37" i="7" s="1"/>
  <c r="P38" i="7" s="1"/>
  <c r="P39" i="7" s="1"/>
  <c r="P40" i="7" s="1"/>
  <c r="P41" i="7" s="1"/>
  <c r="P42" i="7" s="1"/>
  <c r="P43" i="7" s="1"/>
  <c r="P44" i="7" s="1"/>
  <c r="P45" i="7" s="1"/>
  <c r="P46" i="7" s="1"/>
  <c r="O35" i="7"/>
  <c r="O36" i="7" s="1"/>
  <c r="O37" i="7" s="1"/>
  <c r="O38" i="7" s="1"/>
  <c r="O39" i="7" s="1"/>
  <c r="O40" i="7" s="1"/>
  <c r="O41" i="7" s="1"/>
  <c r="O42" i="7" s="1"/>
  <c r="O43" i="7" s="1"/>
  <c r="O44" i="7" s="1"/>
  <c r="O45" i="7" s="1"/>
  <c r="O46" i="7" s="1"/>
  <c r="N35" i="7"/>
  <c r="N36" i="7" s="1"/>
  <c r="N37" i="7" s="1"/>
  <c r="N38" i="7" s="1"/>
  <c r="N39" i="7" s="1"/>
  <c r="N40" i="7" s="1"/>
  <c r="N41" i="7" s="1"/>
  <c r="N42" i="7" s="1"/>
  <c r="N43" i="7" s="1"/>
  <c r="N44" i="7" s="1"/>
  <c r="N45" i="7" s="1"/>
  <c r="N46" i="7" s="1"/>
  <c r="M35" i="7"/>
  <c r="M36" i="7" s="1"/>
  <c r="M37" i="7" s="1"/>
  <c r="M38" i="7" s="1"/>
  <c r="M39" i="7" s="1"/>
  <c r="M40" i="7" s="1"/>
  <c r="M41" i="7" s="1"/>
  <c r="M42" i="7" s="1"/>
  <c r="M43" i="7" s="1"/>
  <c r="M44" i="7" s="1"/>
  <c r="M45" i="7" s="1"/>
  <c r="M46" i="7" s="1"/>
  <c r="L35" i="7"/>
  <c r="L36" i="7" s="1"/>
  <c r="L37" i="7" s="1"/>
  <c r="L38" i="7" s="1"/>
  <c r="L39" i="7" s="1"/>
  <c r="L40" i="7" s="1"/>
  <c r="L41" i="7" s="1"/>
  <c r="L42" i="7" s="1"/>
  <c r="L43" i="7" s="1"/>
  <c r="L44" i="7" s="1"/>
  <c r="L45" i="7" s="1"/>
  <c r="L46" i="7" s="1"/>
  <c r="K35" i="7"/>
  <c r="K36" i="7" s="1"/>
  <c r="K37" i="7" s="1"/>
  <c r="K38" i="7" s="1"/>
  <c r="K39" i="7" s="1"/>
  <c r="K40" i="7" s="1"/>
  <c r="K41" i="7" s="1"/>
  <c r="K42" i="7" s="1"/>
  <c r="K43" i="7" s="1"/>
  <c r="K44" i="7" s="1"/>
  <c r="K45" i="7" s="1"/>
  <c r="K46" i="7" s="1"/>
  <c r="J35" i="7"/>
  <c r="J36" i="7" s="1"/>
  <c r="J37" i="7" s="1"/>
  <c r="J38" i="7" s="1"/>
  <c r="J39" i="7" s="1"/>
  <c r="J40" i="7" s="1"/>
  <c r="J41" i="7" s="1"/>
  <c r="J42" i="7" s="1"/>
  <c r="J43" i="7" s="1"/>
  <c r="J44" i="7" s="1"/>
  <c r="J45" i="7" s="1"/>
  <c r="J46" i="7" s="1"/>
  <c r="I35" i="7"/>
  <c r="I36" i="7" s="1"/>
  <c r="I37" i="7" s="1"/>
  <c r="I38" i="7" s="1"/>
  <c r="I39" i="7" s="1"/>
  <c r="I40" i="7" s="1"/>
  <c r="I41" i="7" s="1"/>
  <c r="I42" i="7" s="1"/>
  <c r="I43" i="7" s="1"/>
  <c r="I44" i="7" s="1"/>
  <c r="I45" i="7" s="1"/>
  <c r="I46" i="7" s="1"/>
  <c r="H35" i="7"/>
  <c r="H36" i="7" s="1"/>
  <c r="H37" i="7" s="1"/>
  <c r="H38" i="7" s="1"/>
  <c r="H39" i="7" s="1"/>
  <c r="H40" i="7" s="1"/>
  <c r="H41" i="7" s="1"/>
  <c r="H42" i="7" s="1"/>
  <c r="H43" i="7" s="1"/>
  <c r="H44" i="7" s="1"/>
  <c r="H45" i="7" s="1"/>
  <c r="H46" i="7" s="1"/>
  <c r="G35" i="7"/>
  <c r="G36" i="7" s="1"/>
  <c r="G37" i="7" s="1"/>
  <c r="G38" i="7" s="1"/>
  <c r="G39" i="7" s="1"/>
  <c r="G40" i="7" s="1"/>
  <c r="G41" i="7" s="1"/>
  <c r="G42" i="7" s="1"/>
  <c r="G43" i="7" s="1"/>
  <c r="G44" i="7" s="1"/>
  <c r="G45" i="7" s="1"/>
  <c r="G46" i="7" s="1"/>
  <c r="F35" i="7"/>
  <c r="F36" i="7" s="1"/>
  <c r="F37" i="7" s="1"/>
  <c r="F38" i="7" s="1"/>
  <c r="F39" i="7" s="1"/>
  <c r="F40" i="7" s="1"/>
  <c r="F41" i="7" s="1"/>
  <c r="F42" i="7" s="1"/>
  <c r="F43" i="7" s="1"/>
  <c r="F44" i="7" s="1"/>
  <c r="F45" i="7" s="1"/>
  <c r="F46" i="7" s="1"/>
  <c r="E35" i="7"/>
  <c r="E36" i="7" s="1"/>
  <c r="E37" i="7" s="1"/>
  <c r="E38" i="7" s="1"/>
  <c r="E39" i="7" s="1"/>
  <c r="E40" i="7" s="1"/>
  <c r="E41" i="7" s="1"/>
  <c r="E42" i="7" s="1"/>
  <c r="E43" i="7" s="1"/>
  <c r="E44" i="7" s="1"/>
  <c r="E45" i="7" s="1"/>
  <c r="E46" i="7" s="1"/>
  <c r="D35" i="7"/>
  <c r="D36" i="7" s="1"/>
  <c r="D37" i="7" s="1"/>
  <c r="D38" i="7" s="1"/>
  <c r="D39" i="7" s="1"/>
  <c r="D40" i="7" s="1"/>
  <c r="D41" i="7" s="1"/>
  <c r="D42" i="7" s="1"/>
  <c r="D43" i="7" s="1"/>
  <c r="D44" i="7" s="1"/>
  <c r="D45" i="7" s="1"/>
  <c r="D46" i="7" s="1"/>
  <c r="C35" i="7"/>
  <c r="C36" i="7" s="1"/>
  <c r="C37" i="7" s="1"/>
  <c r="C38" i="7" s="1"/>
  <c r="C39" i="7" s="1"/>
  <c r="C40" i="7" s="1"/>
  <c r="C41" i="7" s="1"/>
  <c r="C42" i="7" s="1"/>
  <c r="C43" i="7" s="1"/>
  <c r="C44" i="7" s="1"/>
  <c r="C45" i="7" s="1"/>
  <c r="C46" i="7" s="1"/>
  <c r="Q47" i="7"/>
  <c r="Q48" i="7" s="1"/>
  <c r="Q49" i="7" s="1"/>
  <c r="Q50" i="7" s="1"/>
  <c r="Q51" i="7" s="1"/>
  <c r="Q52" i="7" s="1"/>
  <c r="Q53" i="7" s="1"/>
  <c r="Q54" i="7" s="1"/>
  <c r="Q55" i="7" s="1"/>
  <c r="Q56" i="7" s="1"/>
  <c r="Q57" i="7" s="1"/>
  <c r="Q58" i="7" s="1"/>
  <c r="P47" i="7"/>
  <c r="P48" i="7" s="1"/>
  <c r="P49" i="7" s="1"/>
  <c r="P50" i="7" s="1"/>
  <c r="P51" i="7" s="1"/>
  <c r="P52" i="7" s="1"/>
  <c r="P53" i="7" s="1"/>
  <c r="P54" i="7" s="1"/>
  <c r="P55" i="7" s="1"/>
  <c r="P56" i="7" s="1"/>
  <c r="P57" i="7" s="1"/>
  <c r="P58" i="7" s="1"/>
  <c r="O47" i="7"/>
  <c r="O48" i="7" s="1"/>
  <c r="O49" i="7" s="1"/>
  <c r="O50" i="7" s="1"/>
  <c r="O51" i="7" s="1"/>
  <c r="O52" i="7" s="1"/>
  <c r="O53" i="7" s="1"/>
  <c r="O54" i="7" s="1"/>
  <c r="O55" i="7" s="1"/>
  <c r="O56" i="7" s="1"/>
  <c r="O57" i="7" s="1"/>
  <c r="O58" i="7" s="1"/>
  <c r="N47" i="7"/>
  <c r="N48" i="7" s="1"/>
  <c r="N49" i="7" s="1"/>
  <c r="N50" i="7" s="1"/>
  <c r="N51" i="7" s="1"/>
  <c r="N52" i="7" s="1"/>
  <c r="N53" i="7" s="1"/>
  <c r="N54" i="7" s="1"/>
  <c r="N55" i="7" s="1"/>
  <c r="N56" i="7" s="1"/>
  <c r="N57" i="7" s="1"/>
  <c r="N58" i="7" s="1"/>
  <c r="M47" i="7"/>
  <c r="M48" i="7" s="1"/>
  <c r="M49" i="7" s="1"/>
  <c r="M50" i="7" s="1"/>
  <c r="M51" i="7" s="1"/>
  <c r="M52" i="7" s="1"/>
  <c r="M53" i="7" s="1"/>
  <c r="M54" i="7" s="1"/>
  <c r="M55" i="7" s="1"/>
  <c r="M56" i="7" s="1"/>
  <c r="M57" i="7" s="1"/>
  <c r="M58" i="7" s="1"/>
  <c r="L47" i="7"/>
  <c r="L48" i="7" s="1"/>
  <c r="L49" i="7" s="1"/>
  <c r="L50" i="7" s="1"/>
  <c r="L51" i="7" s="1"/>
  <c r="L52" i="7" s="1"/>
  <c r="L53" i="7" s="1"/>
  <c r="L54" i="7" s="1"/>
  <c r="L55" i="7" s="1"/>
  <c r="L56" i="7" s="1"/>
  <c r="L57" i="7" s="1"/>
  <c r="L58" i="7" s="1"/>
  <c r="K47" i="7"/>
  <c r="K48" i="7" s="1"/>
  <c r="K49" i="7" s="1"/>
  <c r="K50" i="7" s="1"/>
  <c r="K51" i="7" s="1"/>
  <c r="K52" i="7" s="1"/>
  <c r="K53" i="7" s="1"/>
  <c r="K54" i="7" s="1"/>
  <c r="K55" i="7" s="1"/>
  <c r="K56" i="7" s="1"/>
  <c r="K57" i="7" s="1"/>
  <c r="K58" i="7" s="1"/>
  <c r="J47" i="7"/>
  <c r="J48" i="7" s="1"/>
  <c r="J49" i="7" s="1"/>
  <c r="J50" i="7" s="1"/>
  <c r="J51" i="7" s="1"/>
  <c r="J52" i="7" s="1"/>
  <c r="J53" i="7" s="1"/>
  <c r="J54" i="7" s="1"/>
  <c r="J55" i="7" s="1"/>
  <c r="J56" i="7" s="1"/>
  <c r="J57" i="7" s="1"/>
  <c r="J58" i="7" s="1"/>
  <c r="I47" i="7"/>
  <c r="I48" i="7" s="1"/>
  <c r="I49" i="7" s="1"/>
  <c r="I50" i="7" s="1"/>
  <c r="I51" i="7" s="1"/>
  <c r="I52" i="7" s="1"/>
  <c r="I53" i="7" s="1"/>
  <c r="I54" i="7" s="1"/>
  <c r="I55" i="7" s="1"/>
  <c r="I56" i="7" s="1"/>
  <c r="I57" i="7" s="1"/>
  <c r="I58" i="7" s="1"/>
  <c r="H47" i="7"/>
  <c r="H48" i="7" s="1"/>
  <c r="H49" i="7" s="1"/>
  <c r="H50" i="7" s="1"/>
  <c r="H51" i="7" s="1"/>
  <c r="H52" i="7" s="1"/>
  <c r="H53" i="7" s="1"/>
  <c r="H54" i="7" s="1"/>
  <c r="H55" i="7" s="1"/>
  <c r="H56" i="7" s="1"/>
  <c r="H57" i="7" s="1"/>
  <c r="H58" i="7" s="1"/>
  <c r="G47" i="7"/>
  <c r="G48" i="7" s="1"/>
  <c r="G49" i="7" s="1"/>
  <c r="G50" i="7" s="1"/>
  <c r="G51" i="7" s="1"/>
  <c r="G52" i="7" s="1"/>
  <c r="G53" i="7" s="1"/>
  <c r="G54" i="7" s="1"/>
  <c r="G55" i="7" s="1"/>
  <c r="G56" i="7" s="1"/>
  <c r="G57" i="7" s="1"/>
  <c r="G58" i="7" s="1"/>
  <c r="F47" i="7"/>
  <c r="F48" i="7" s="1"/>
  <c r="F49" i="7" s="1"/>
  <c r="F50" i="7" s="1"/>
  <c r="F51" i="7" s="1"/>
  <c r="F52" i="7" s="1"/>
  <c r="F53" i="7" s="1"/>
  <c r="F54" i="7" s="1"/>
  <c r="F55" i="7" s="1"/>
  <c r="F56" i="7" s="1"/>
  <c r="F57" i="7" s="1"/>
  <c r="F58" i="7" s="1"/>
  <c r="E47" i="7"/>
  <c r="E48" i="7" s="1"/>
  <c r="E49" i="7" s="1"/>
  <c r="E50" i="7" s="1"/>
  <c r="E51" i="7" s="1"/>
  <c r="E52" i="7" s="1"/>
  <c r="E53" i="7" s="1"/>
  <c r="E54" i="7" s="1"/>
  <c r="E55" i="7" s="1"/>
  <c r="E56" i="7" s="1"/>
  <c r="E57" i="7" s="1"/>
  <c r="E58" i="7" s="1"/>
  <c r="D47" i="7"/>
  <c r="D48" i="7" s="1"/>
  <c r="D49" i="7" s="1"/>
  <c r="D50" i="7" s="1"/>
  <c r="D51" i="7" s="1"/>
  <c r="D52" i="7" s="1"/>
  <c r="D53" i="7" s="1"/>
  <c r="D54" i="7" s="1"/>
  <c r="D55" i="7" s="1"/>
  <c r="D56" i="7" s="1"/>
  <c r="D57" i="7" s="1"/>
  <c r="D58" i="7" s="1"/>
  <c r="C47" i="7"/>
  <c r="C48" i="7" s="1"/>
  <c r="C49" i="7" s="1"/>
  <c r="C50" i="7" s="1"/>
  <c r="C51" i="7" s="1"/>
  <c r="C52" i="7" s="1"/>
  <c r="C53" i="7" s="1"/>
  <c r="C54" i="7" s="1"/>
  <c r="C55" i="7" s="1"/>
  <c r="C56" i="7" s="1"/>
  <c r="C57" i="7" s="1"/>
  <c r="C58" i="7" s="1"/>
  <c r="Q59" i="7"/>
  <c r="Q60" i="7" s="1"/>
  <c r="Q61" i="7" s="1"/>
  <c r="Q62" i="7" s="1"/>
  <c r="Q63" i="7" s="1"/>
  <c r="Q64" i="7" s="1"/>
  <c r="Q65" i="7" s="1"/>
  <c r="Q66" i="7" s="1"/>
  <c r="Q67" i="7" s="1"/>
  <c r="Q68" i="7" s="1"/>
  <c r="Q69" i="7" s="1"/>
  <c r="Q70" i="7" s="1"/>
  <c r="P59" i="7"/>
  <c r="P60" i="7" s="1"/>
  <c r="P61" i="7" s="1"/>
  <c r="P62" i="7" s="1"/>
  <c r="P63" i="7" s="1"/>
  <c r="P64" i="7" s="1"/>
  <c r="P65" i="7" s="1"/>
  <c r="P66" i="7" s="1"/>
  <c r="P67" i="7" s="1"/>
  <c r="P68" i="7" s="1"/>
  <c r="P69" i="7" s="1"/>
  <c r="P70" i="7" s="1"/>
  <c r="O59" i="7"/>
  <c r="O60" i="7" s="1"/>
  <c r="O61" i="7" s="1"/>
  <c r="O62" i="7" s="1"/>
  <c r="O63" i="7" s="1"/>
  <c r="O64" i="7" s="1"/>
  <c r="O65" i="7" s="1"/>
  <c r="O66" i="7" s="1"/>
  <c r="O67" i="7" s="1"/>
  <c r="O68" i="7" s="1"/>
  <c r="O69" i="7" s="1"/>
  <c r="O70" i="7" s="1"/>
  <c r="N59" i="7"/>
  <c r="N60" i="7" s="1"/>
  <c r="N61" i="7" s="1"/>
  <c r="N62" i="7" s="1"/>
  <c r="N63" i="7" s="1"/>
  <c r="N64" i="7" s="1"/>
  <c r="N65" i="7" s="1"/>
  <c r="N66" i="7" s="1"/>
  <c r="N67" i="7" s="1"/>
  <c r="N68" i="7" s="1"/>
  <c r="N69" i="7" s="1"/>
  <c r="N70" i="7" s="1"/>
  <c r="M59" i="7"/>
  <c r="M60" i="7" s="1"/>
  <c r="M61" i="7" s="1"/>
  <c r="M62" i="7" s="1"/>
  <c r="M63" i="7" s="1"/>
  <c r="M64" i="7" s="1"/>
  <c r="M65" i="7" s="1"/>
  <c r="M66" i="7" s="1"/>
  <c r="M67" i="7" s="1"/>
  <c r="M68" i="7" s="1"/>
  <c r="M69" i="7" s="1"/>
  <c r="M70" i="7" s="1"/>
  <c r="L59" i="7"/>
  <c r="L60" i="7" s="1"/>
  <c r="L61" i="7" s="1"/>
  <c r="L62" i="7" s="1"/>
  <c r="L63" i="7" s="1"/>
  <c r="L64" i="7" s="1"/>
  <c r="L65" i="7" s="1"/>
  <c r="L66" i="7" s="1"/>
  <c r="L67" i="7" s="1"/>
  <c r="L68" i="7" s="1"/>
  <c r="L69" i="7" s="1"/>
  <c r="L70" i="7" s="1"/>
  <c r="K59" i="7"/>
  <c r="K60" i="7" s="1"/>
  <c r="K61" i="7" s="1"/>
  <c r="K62" i="7" s="1"/>
  <c r="K63" i="7" s="1"/>
  <c r="K64" i="7" s="1"/>
  <c r="K65" i="7" s="1"/>
  <c r="K66" i="7" s="1"/>
  <c r="K67" i="7" s="1"/>
  <c r="K68" i="7" s="1"/>
  <c r="K69" i="7" s="1"/>
  <c r="K70" i="7" s="1"/>
  <c r="J59" i="7"/>
  <c r="J60" i="7" s="1"/>
  <c r="J61" i="7" s="1"/>
  <c r="J62" i="7" s="1"/>
  <c r="J63" i="7" s="1"/>
  <c r="J64" i="7" s="1"/>
  <c r="J65" i="7" s="1"/>
  <c r="J66" i="7" s="1"/>
  <c r="J67" i="7" s="1"/>
  <c r="J68" i="7" s="1"/>
  <c r="J69" i="7" s="1"/>
  <c r="J70" i="7" s="1"/>
  <c r="I59" i="7"/>
  <c r="I60" i="7" s="1"/>
  <c r="I61" i="7" s="1"/>
  <c r="I62" i="7" s="1"/>
  <c r="I63" i="7" s="1"/>
  <c r="I64" i="7" s="1"/>
  <c r="I65" i="7" s="1"/>
  <c r="I66" i="7" s="1"/>
  <c r="I67" i="7" s="1"/>
  <c r="I68" i="7" s="1"/>
  <c r="I69" i="7" s="1"/>
  <c r="I70" i="7" s="1"/>
  <c r="H59" i="7"/>
  <c r="H60" i="7" s="1"/>
  <c r="H61" i="7" s="1"/>
  <c r="H62" i="7" s="1"/>
  <c r="H63" i="7" s="1"/>
  <c r="H64" i="7" s="1"/>
  <c r="H65" i="7" s="1"/>
  <c r="H66" i="7" s="1"/>
  <c r="H67" i="7" s="1"/>
  <c r="H68" i="7" s="1"/>
  <c r="H69" i="7" s="1"/>
  <c r="H70" i="7" s="1"/>
  <c r="G59" i="7"/>
  <c r="G60" i="7" s="1"/>
  <c r="G61" i="7" s="1"/>
  <c r="G62" i="7" s="1"/>
  <c r="G63" i="7" s="1"/>
  <c r="G64" i="7" s="1"/>
  <c r="G65" i="7" s="1"/>
  <c r="G66" i="7" s="1"/>
  <c r="G67" i="7" s="1"/>
  <c r="G68" i="7" s="1"/>
  <c r="G69" i="7" s="1"/>
  <c r="G70" i="7" s="1"/>
  <c r="F59" i="7"/>
  <c r="F60" i="7" s="1"/>
  <c r="F61" i="7" s="1"/>
  <c r="F62" i="7" s="1"/>
  <c r="F63" i="7" s="1"/>
  <c r="F64" i="7" s="1"/>
  <c r="F65" i="7" s="1"/>
  <c r="F66" i="7" s="1"/>
  <c r="F67" i="7" s="1"/>
  <c r="F68" i="7" s="1"/>
  <c r="F69" i="7" s="1"/>
  <c r="F70" i="7" s="1"/>
  <c r="E59" i="7"/>
  <c r="E60" i="7" s="1"/>
  <c r="E61" i="7" s="1"/>
  <c r="E62" i="7" s="1"/>
  <c r="E63" i="7" s="1"/>
  <c r="E64" i="7" s="1"/>
  <c r="E65" i="7" s="1"/>
  <c r="E66" i="7" s="1"/>
  <c r="E67" i="7" s="1"/>
  <c r="E68" i="7" s="1"/>
  <c r="E69" i="7" s="1"/>
  <c r="E70" i="7" s="1"/>
  <c r="D59" i="7"/>
  <c r="D60" i="7" s="1"/>
  <c r="D61" i="7" s="1"/>
  <c r="D62" i="7" s="1"/>
  <c r="D63" i="7" s="1"/>
  <c r="D64" i="7" s="1"/>
  <c r="D65" i="7" s="1"/>
  <c r="D66" i="7" s="1"/>
  <c r="D67" i="7" s="1"/>
  <c r="D68" i="7" s="1"/>
  <c r="D69" i="7" s="1"/>
  <c r="D70" i="7" s="1"/>
  <c r="C59" i="7"/>
  <c r="C60" i="7" s="1"/>
  <c r="C61" i="7" s="1"/>
  <c r="C62" i="7" s="1"/>
  <c r="C63" i="7" s="1"/>
  <c r="C64" i="7" s="1"/>
  <c r="C65" i="7" s="1"/>
  <c r="C66" i="7" s="1"/>
  <c r="C67" i="7" s="1"/>
  <c r="C68" i="7" s="1"/>
  <c r="C69" i="7" s="1"/>
  <c r="C70" i="7" s="1"/>
  <c r="Q71" i="7"/>
  <c r="Q72" i="7" s="1"/>
  <c r="Q73" i="7" s="1"/>
  <c r="Q74" i="7" s="1"/>
  <c r="Q75" i="7" s="1"/>
  <c r="Q76" i="7" s="1"/>
  <c r="Q77" i="7" s="1"/>
  <c r="Q78" i="7" s="1"/>
  <c r="Q79" i="7" s="1"/>
  <c r="Q80" i="7" s="1"/>
  <c r="Q81" i="7" s="1"/>
  <c r="Q82" i="7" s="1"/>
  <c r="P71" i="7"/>
  <c r="P72" i="7" s="1"/>
  <c r="P73" i="7" s="1"/>
  <c r="P74" i="7" s="1"/>
  <c r="P75" i="7" s="1"/>
  <c r="P76" i="7" s="1"/>
  <c r="P77" i="7" s="1"/>
  <c r="P78" i="7" s="1"/>
  <c r="P79" i="7" s="1"/>
  <c r="P80" i="7" s="1"/>
  <c r="P81" i="7" s="1"/>
  <c r="P82" i="7" s="1"/>
  <c r="O71" i="7"/>
  <c r="O72" i="7" s="1"/>
  <c r="O73" i="7" s="1"/>
  <c r="O74" i="7" s="1"/>
  <c r="O75" i="7" s="1"/>
  <c r="O76" i="7" s="1"/>
  <c r="O77" i="7" s="1"/>
  <c r="O78" i="7" s="1"/>
  <c r="O79" i="7" s="1"/>
  <c r="O80" i="7" s="1"/>
  <c r="O81" i="7" s="1"/>
  <c r="O82" i="7" s="1"/>
  <c r="N71" i="7"/>
  <c r="N72" i="7" s="1"/>
  <c r="N73" i="7" s="1"/>
  <c r="N74" i="7" s="1"/>
  <c r="N75" i="7" s="1"/>
  <c r="N76" i="7" s="1"/>
  <c r="N77" i="7" s="1"/>
  <c r="N78" i="7" s="1"/>
  <c r="N79" i="7" s="1"/>
  <c r="N80" i="7" s="1"/>
  <c r="N81" i="7" s="1"/>
  <c r="N82" i="7" s="1"/>
  <c r="M71" i="7"/>
  <c r="M72" i="7" s="1"/>
  <c r="M73" i="7" s="1"/>
  <c r="M74" i="7" s="1"/>
  <c r="M75" i="7" s="1"/>
  <c r="M76" i="7" s="1"/>
  <c r="M77" i="7" s="1"/>
  <c r="M78" i="7" s="1"/>
  <c r="M79" i="7" s="1"/>
  <c r="M80" i="7" s="1"/>
  <c r="M81" i="7" s="1"/>
  <c r="M82" i="7" s="1"/>
  <c r="L71" i="7"/>
  <c r="L72" i="7" s="1"/>
  <c r="L73" i="7" s="1"/>
  <c r="L74" i="7" s="1"/>
  <c r="L75" i="7" s="1"/>
  <c r="L76" i="7" s="1"/>
  <c r="L77" i="7" s="1"/>
  <c r="L78" i="7" s="1"/>
  <c r="L79" i="7" s="1"/>
  <c r="L80" i="7" s="1"/>
  <c r="L81" i="7" s="1"/>
  <c r="L82" i="7" s="1"/>
  <c r="K71" i="7"/>
  <c r="K72" i="7" s="1"/>
  <c r="K73" i="7" s="1"/>
  <c r="K74" i="7" s="1"/>
  <c r="K75" i="7" s="1"/>
  <c r="K76" i="7" s="1"/>
  <c r="K77" i="7" s="1"/>
  <c r="K78" i="7" s="1"/>
  <c r="K79" i="7" s="1"/>
  <c r="K80" i="7" s="1"/>
  <c r="K81" i="7" s="1"/>
  <c r="K82" i="7" s="1"/>
  <c r="J71" i="7"/>
  <c r="J72" i="7" s="1"/>
  <c r="J73" i="7" s="1"/>
  <c r="J74" i="7" s="1"/>
  <c r="J75" i="7" s="1"/>
  <c r="J76" i="7" s="1"/>
  <c r="J77" i="7" s="1"/>
  <c r="J78" i="7" s="1"/>
  <c r="J79" i="7" s="1"/>
  <c r="J80" i="7" s="1"/>
  <c r="J81" i="7" s="1"/>
  <c r="J82" i="7" s="1"/>
  <c r="I71" i="7"/>
  <c r="I72" i="7" s="1"/>
  <c r="I73" i="7" s="1"/>
  <c r="I74" i="7" s="1"/>
  <c r="I75" i="7" s="1"/>
  <c r="I76" i="7" s="1"/>
  <c r="I77" i="7" s="1"/>
  <c r="I78" i="7" s="1"/>
  <c r="I79" i="7" s="1"/>
  <c r="I80" i="7" s="1"/>
  <c r="I81" i="7" s="1"/>
  <c r="I82" i="7" s="1"/>
  <c r="H71" i="7"/>
  <c r="H72" i="7" s="1"/>
  <c r="H73" i="7" s="1"/>
  <c r="H74" i="7" s="1"/>
  <c r="H75" i="7" s="1"/>
  <c r="H76" i="7" s="1"/>
  <c r="H77" i="7" s="1"/>
  <c r="H78" i="7" s="1"/>
  <c r="H79" i="7" s="1"/>
  <c r="H80" i="7" s="1"/>
  <c r="H81" i="7" s="1"/>
  <c r="H82" i="7" s="1"/>
  <c r="G71" i="7"/>
  <c r="G72" i="7" s="1"/>
  <c r="G73" i="7" s="1"/>
  <c r="G74" i="7" s="1"/>
  <c r="G75" i="7" s="1"/>
  <c r="G76" i="7" s="1"/>
  <c r="G77" i="7" s="1"/>
  <c r="G78" i="7" s="1"/>
  <c r="G79" i="7" s="1"/>
  <c r="G80" i="7" s="1"/>
  <c r="G81" i="7" s="1"/>
  <c r="G82" i="7" s="1"/>
  <c r="F71" i="7"/>
  <c r="F72" i="7" s="1"/>
  <c r="F73" i="7" s="1"/>
  <c r="F74" i="7" s="1"/>
  <c r="F75" i="7" s="1"/>
  <c r="F76" i="7" s="1"/>
  <c r="F77" i="7" s="1"/>
  <c r="F78" i="7" s="1"/>
  <c r="F79" i="7" s="1"/>
  <c r="F80" i="7" s="1"/>
  <c r="F81" i="7" s="1"/>
  <c r="F82" i="7" s="1"/>
  <c r="E71" i="7"/>
  <c r="E72" i="7" s="1"/>
  <c r="E73" i="7" s="1"/>
  <c r="E74" i="7" s="1"/>
  <c r="E75" i="7" s="1"/>
  <c r="E76" i="7" s="1"/>
  <c r="E77" i="7" s="1"/>
  <c r="E78" i="7" s="1"/>
  <c r="E79" i="7" s="1"/>
  <c r="E80" i="7" s="1"/>
  <c r="E81" i="7" s="1"/>
  <c r="E82" i="7" s="1"/>
  <c r="D71" i="7"/>
  <c r="D72" i="7" s="1"/>
  <c r="D73" i="7" s="1"/>
  <c r="D74" i="7" s="1"/>
  <c r="D75" i="7" s="1"/>
  <c r="D76" i="7" s="1"/>
  <c r="D77" i="7" s="1"/>
  <c r="D78" i="7" s="1"/>
  <c r="D79" i="7" s="1"/>
  <c r="D80" i="7" s="1"/>
  <c r="D81" i="7" s="1"/>
  <c r="D82" i="7" s="1"/>
  <c r="C71" i="7"/>
  <c r="C72" i="7" s="1"/>
  <c r="C73" i="7" s="1"/>
  <c r="C74" i="7" s="1"/>
  <c r="C75" i="7" s="1"/>
  <c r="C76" i="7" s="1"/>
  <c r="C77" i="7" s="1"/>
  <c r="C78" i="7" s="1"/>
  <c r="C79" i="7" s="1"/>
  <c r="C80" i="7" s="1"/>
  <c r="C81" i="7" s="1"/>
  <c r="C82" i="7" s="1"/>
  <c r="Q83" i="7"/>
  <c r="Q84" i="7" s="1"/>
  <c r="Q85" i="7" s="1"/>
  <c r="Q86" i="7" s="1"/>
  <c r="Q87" i="7" s="1"/>
  <c r="Q88" i="7" s="1"/>
  <c r="Q89" i="7" s="1"/>
  <c r="Q90" i="7" s="1"/>
  <c r="Q91" i="7" s="1"/>
  <c r="Q92" i="7" s="1"/>
  <c r="Q93" i="7" s="1"/>
  <c r="Q94" i="7" s="1"/>
  <c r="P83" i="7"/>
  <c r="P84" i="7" s="1"/>
  <c r="P85" i="7" s="1"/>
  <c r="P86" i="7" s="1"/>
  <c r="P87" i="7" s="1"/>
  <c r="P88" i="7" s="1"/>
  <c r="P89" i="7" s="1"/>
  <c r="P90" i="7" s="1"/>
  <c r="P91" i="7" s="1"/>
  <c r="P92" i="7" s="1"/>
  <c r="P93" i="7" s="1"/>
  <c r="P94" i="7" s="1"/>
  <c r="O83" i="7"/>
  <c r="O84" i="7" s="1"/>
  <c r="O85" i="7" s="1"/>
  <c r="O86" i="7" s="1"/>
  <c r="O87" i="7" s="1"/>
  <c r="O88" i="7" s="1"/>
  <c r="O89" i="7" s="1"/>
  <c r="O90" i="7" s="1"/>
  <c r="O91" i="7" s="1"/>
  <c r="O92" i="7" s="1"/>
  <c r="O93" i="7" s="1"/>
  <c r="O94" i="7" s="1"/>
  <c r="N83" i="7"/>
  <c r="N84" i="7" s="1"/>
  <c r="N85" i="7" s="1"/>
  <c r="N86" i="7" s="1"/>
  <c r="N87" i="7" s="1"/>
  <c r="N88" i="7" s="1"/>
  <c r="N89" i="7" s="1"/>
  <c r="N90" i="7" s="1"/>
  <c r="N91" i="7" s="1"/>
  <c r="N92" i="7" s="1"/>
  <c r="N93" i="7" s="1"/>
  <c r="N94" i="7" s="1"/>
  <c r="M83" i="7"/>
  <c r="M84" i="7" s="1"/>
  <c r="M85" i="7" s="1"/>
  <c r="M86" i="7" s="1"/>
  <c r="M87" i="7" s="1"/>
  <c r="M88" i="7" s="1"/>
  <c r="M89" i="7" s="1"/>
  <c r="M90" i="7" s="1"/>
  <c r="M91" i="7" s="1"/>
  <c r="M92" i="7" s="1"/>
  <c r="M93" i="7" s="1"/>
  <c r="M94" i="7" s="1"/>
  <c r="L83" i="7"/>
  <c r="L84" i="7" s="1"/>
  <c r="L85" i="7" s="1"/>
  <c r="L86" i="7" s="1"/>
  <c r="L87" i="7" s="1"/>
  <c r="L88" i="7" s="1"/>
  <c r="L89" i="7" s="1"/>
  <c r="L90" i="7" s="1"/>
  <c r="L91" i="7" s="1"/>
  <c r="L92" i="7" s="1"/>
  <c r="L93" i="7" s="1"/>
  <c r="L94" i="7" s="1"/>
  <c r="K83" i="7"/>
  <c r="K84" i="7" s="1"/>
  <c r="K85" i="7" s="1"/>
  <c r="K86" i="7" s="1"/>
  <c r="K87" i="7" s="1"/>
  <c r="K88" i="7" s="1"/>
  <c r="K89" i="7" s="1"/>
  <c r="K90" i="7" s="1"/>
  <c r="K91" i="7" s="1"/>
  <c r="K92" i="7" s="1"/>
  <c r="K93" i="7" s="1"/>
  <c r="K94" i="7" s="1"/>
  <c r="J83" i="7"/>
  <c r="J84" i="7" s="1"/>
  <c r="J85" i="7" s="1"/>
  <c r="J86" i="7" s="1"/>
  <c r="J87" i="7" s="1"/>
  <c r="J88" i="7" s="1"/>
  <c r="J89" i="7" s="1"/>
  <c r="J90" i="7" s="1"/>
  <c r="J91" i="7" s="1"/>
  <c r="J92" i="7" s="1"/>
  <c r="J93" i="7" s="1"/>
  <c r="J94" i="7" s="1"/>
  <c r="I83" i="7"/>
  <c r="I84" i="7" s="1"/>
  <c r="I85" i="7" s="1"/>
  <c r="I86" i="7" s="1"/>
  <c r="I87" i="7" s="1"/>
  <c r="I88" i="7" s="1"/>
  <c r="I89" i="7" s="1"/>
  <c r="I90" i="7" s="1"/>
  <c r="I91" i="7" s="1"/>
  <c r="I92" i="7" s="1"/>
  <c r="I93" i="7" s="1"/>
  <c r="I94" i="7" s="1"/>
  <c r="H83" i="7"/>
  <c r="H84" i="7" s="1"/>
  <c r="H85" i="7" s="1"/>
  <c r="H86" i="7" s="1"/>
  <c r="H87" i="7" s="1"/>
  <c r="H88" i="7" s="1"/>
  <c r="H89" i="7" s="1"/>
  <c r="H90" i="7" s="1"/>
  <c r="H91" i="7" s="1"/>
  <c r="H92" i="7" s="1"/>
  <c r="H93" i="7" s="1"/>
  <c r="H94" i="7" s="1"/>
  <c r="G83" i="7"/>
  <c r="G84" i="7" s="1"/>
  <c r="G85" i="7" s="1"/>
  <c r="G86" i="7" s="1"/>
  <c r="G87" i="7" s="1"/>
  <c r="G88" i="7" s="1"/>
  <c r="G89" i="7" s="1"/>
  <c r="G90" i="7" s="1"/>
  <c r="G91" i="7" s="1"/>
  <c r="G92" i="7" s="1"/>
  <c r="G93" i="7" s="1"/>
  <c r="G94" i="7" s="1"/>
  <c r="F83" i="7"/>
  <c r="F84" i="7" s="1"/>
  <c r="F85" i="7" s="1"/>
  <c r="F86" i="7" s="1"/>
  <c r="F87" i="7" s="1"/>
  <c r="F88" i="7" s="1"/>
  <c r="F89" i="7" s="1"/>
  <c r="F90" i="7" s="1"/>
  <c r="F91" i="7" s="1"/>
  <c r="F92" i="7" s="1"/>
  <c r="F93" i="7" s="1"/>
  <c r="F94" i="7" s="1"/>
  <c r="E83" i="7"/>
  <c r="E84" i="7" s="1"/>
  <c r="E85" i="7" s="1"/>
  <c r="E86" i="7" s="1"/>
  <c r="E87" i="7" s="1"/>
  <c r="E88" i="7" s="1"/>
  <c r="E89" i="7" s="1"/>
  <c r="E90" i="7" s="1"/>
  <c r="E91" i="7" s="1"/>
  <c r="E92" i="7" s="1"/>
  <c r="E93" i="7" s="1"/>
  <c r="E94" i="7" s="1"/>
  <c r="D83" i="7"/>
  <c r="D84" i="7" s="1"/>
  <c r="D85" i="7" s="1"/>
  <c r="D86" i="7" s="1"/>
  <c r="D87" i="7" s="1"/>
  <c r="D88" i="7" s="1"/>
  <c r="D89" i="7" s="1"/>
  <c r="D90" i="7" s="1"/>
  <c r="D91" i="7" s="1"/>
  <c r="D92" i="7" s="1"/>
  <c r="D93" i="7" s="1"/>
  <c r="D94" i="7" s="1"/>
  <c r="C83" i="7"/>
  <c r="C84" i="7" s="1"/>
  <c r="C85" i="7" s="1"/>
  <c r="C86" i="7" s="1"/>
  <c r="C87" i="7" s="1"/>
  <c r="C88" i="7" s="1"/>
  <c r="C89" i="7" s="1"/>
  <c r="C90" i="7" s="1"/>
  <c r="C91" i="7" s="1"/>
  <c r="C92" i="7" s="1"/>
  <c r="C93" i="7" s="1"/>
  <c r="C94" i="7" s="1"/>
  <c r="Q95" i="7"/>
  <c r="Q96" i="7" s="1"/>
  <c r="Q97" i="7" s="1"/>
  <c r="Q98" i="7" s="1"/>
  <c r="Q99" i="7" s="1"/>
  <c r="Q100" i="7" s="1"/>
  <c r="Q101" i="7" s="1"/>
  <c r="Q102" i="7" s="1"/>
  <c r="Q103" i="7" s="1"/>
  <c r="Q104" i="7" s="1"/>
  <c r="Q105" i="7" s="1"/>
  <c r="Q106" i="7" s="1"/>
  <c r="P95" i="7"/>
  <c r="P96" i="7" s="1"/>
  <c r="P97" i="7" s="1"/>
  <c r="P98" i="7" s="1"/>
  <c r="P99" i="7" s="1"/>
  <c r="P100" i="7" s="1"/>
  <c r="P101" i="7" s="1"/>
  <c r="P102" i="7" s="1"/>
  <c r="P103" i="7" s="1"/>
  <c r="P104" i="7" s="1"/>
  <c r="P105" i="7" s="1"/>
  <c r="P106" i="7" s="1"/>
  <c r="O95" i="7"/>
  <c r="O96" i="7" s="1"/>
  <c r="O97" i="7" s="1"/>
  <c r="O98" i="7" s="1"/>
  <c r="O99" i="7" s="1"/>
  <c r="O100" i="7" s="1"/>
  <c r="O101" i="7" s="1"/>
  <c r="O102" i="7" s="1"/>
  <c r="O103" i="7" s="1"/>
  <c r="O104" i="7" s="1"/>
  <c r="O105" i="7" s="1"/>
  <c r="O106" i="7" s="1"/>
  <c r="N95" i="7"/>
  <c r="N96" i="7" s="1"/>
  <c r="N97" i="7" s="1"/>
  <c r="N98" i="7" s="1"/>
  <c r="N99" i="7" s="1"/>
  <c r="N100" i="7" s="1"/>
  <c r="N101" i="7" s="1"/>
  <c r="N102" i="7" s="1"/>
  <c r="N103" i="7" s="1"/>
  <c r="N104" i="7" s="1"/>
  <c r="N105" i="7" s="1"/>
  <c r="N106" i="7" s="1"/>
  <c r="M95" i="7"/>
  <c r="M96" i="7" s="1"/>
  <c r="M97" i="7" s="1"/>
  <c r="M98" i="7" s="1"/>
  <c r="M99" i="7" s="1"/>
  <c r="M100" i="7" s="1"/>
  <c r="M101" i="7" s="1"/>
  <c r="M102" i="7" s="1"/>
  <c r="M103" i="7" s="1"/>
  <c r="M104" i="7" s="1"/>
  <c r="M105" i="7" s="1"/>
  <c r="M106" i="7" s="1"/>
  <c r="L95" i="7"/>
  <c r="L96" i="7" s="1"/>
  <c r="L97" i="7" s="1"/>
  <c r="L98" i="7" s="1"/>
  <c r="L99" i="7" s="1"/>
  <c r="L100" i="7" s="1"/>
  <c r="L101" i="7" s="1"/>
  <c r="L102" i="7" s="1"/>
  <c r="L103" i="7" s="1"/>
  <c r="L104" i="7" s="1"/>
  <c r="L105" i="7" s="1"/>
  <c r="L106" i="7" s="1"/>
  <c r="K95" i="7"/>
  <c r="K96" i="7" s="1"/>
  <c r="K97" i="7" s="1"/>
  <c r="K98" i="7" s="1"/>
  <c r="K99" i="7" s="1"/>
  <c r="K100" i="7" s="1"/>
  <c r="K101" i="7" s="1"/>
  <c r="K102" i="7" s="1"/>
  <c r="K103" i="7" s="1"/>
  <c r="K104" i="7" s="1"/>
  <c r="K105" i="7" s="1"/>
  <c r="K106" i="7" s="1"/>
  <c r="J95" i="7"/>
  <c r="J96" i="7" s="1"/>
  <c r="J97" i="7" s="1"/>
  <c r="J98" i="7" s="1"/>
  <c r="J99" i="7" s="1"/>
  <c r="J100" i="7" s="1"/>
  <c r="J101" i="7" s="1"/>
  <c r="J102" i="7" s="1"/>
  <c r="J103" i="7" s="1"/>
  <c r="J104" i="7" s="1"/>
  <c r="J105" i="7" s="1"/>
  <c r="J106" i="7" s="1"/>
  <c r="I95" i="7"/>
  <c r="I96" i="7" s="1"/>
  <c r="I97" i="7" s="1"/>
  <c r="I98" i="7" s="1"/>
  <c r="I99" i="7" s="1"/>
  <c r="I100" i="7" s="1"/>
  <c r="I101" i="7" s="1"/>
  <c r="I102" i="7" s="1"/>
  <c r="I103" i="7" s="1"/>
  <c r="I104" i="7" s="1"/>
  <c r="I105" i="7" s="1"/>
  <c r="I106" i="7" s="1"/>
  <c r="H95" i="7"/>
  <c r="H96" i="7" s="1"/>
  <c r="H97" i="7" s="1"/>
  <c r="H98" i="7" s="1"/>
  <c r="H99" i="7" s="1"/>
  <c r="H100" i="7" s="1"/>
  <c r="H101" i="7" s="1"/>
  <c r="H102" i="7" s="1"/>
  <c r="H103" i="7" s="1"/>
  <c r="H104" i="7" s="1"/>
  <c r="H105" i="7" s="1"/>
  <c r="H106" i="7" s="1"/>
  <c r="G95" i="7"/>
  <c r="G96" i="7" s="1"/>
  <c r="G97" i="7" s="1"/>
  <c r="G98" i="7" s="1"/>
  <c r="G99" i="7" s="1"/>
  <c r="G100" i="7" s="1"/>
  <c r="G101" i="7" s="1"/>
  <c r="G102" i="7" s="1"/>
  <c r="G103" i="7" s="1"/>
  <c r="G104" i="7" s="1"/>
  <c r="G105" i="7" s="1"/>
  <c r="G106" i="7" s="1"/>
  <c r="F95" i="7"/>
  <c r="F96" i="7" s="1"/>
  <c r="F97" i="7" s="1"/>
  <c r="F98" i="7" s="1"/>
  <c r="F99" i="7" s="1"/>
  <c r="F100" i="7" s="1"/>
  <c r="F101" i="7" s="1"/>
  <c r="F102" i="7" s="1"/>
  <c r="F103" i="7" s="1"/>
  <c r="F104" i="7" s="1"/>
  <c r="F105" i="7" s="1"/>
  <c r="F106" i="7" s="1"/>
  <c r="E95" i="7"/>
  <c r="E96" i="7" s="1"/>
  <c r="E97" i="7" s="1"/>
  <c r="E98" i="7" s="1"/>
  <c r="E99" i="7" s="1"/>
  <c r="E100" i="7" s="1"/>
  <c r="E101" i="7" s="1"/>
  <c r="E102" i="7" s="1"/>
  <c r="E103" i="7" s="1"/>
  <c r="E104" i="7" s="1"/>
  <c r="E105" i="7" s="1"/>
  <c r="E106" i="7" s="1"/>
  <c r="D95" i="7"/>
  <c r="D96" i="7" s="1"/>
  <c r="D97" i="7" s="1"/>
  <c r="D98" i="7" s="1"/>
  <c r="D99" i="7" s="1"/>
  <c r="D100" i="7" s="1"/>
  <c r="D101" i="7" s="1"/>
  <c r="D102" i="7" s="1"/>
  <c r="D103" i="7" s="1"/>
  <c r="D104" i="7" s="1"/>
  <c r="D105" i="7" s="1"/>
  <c r="D106" i="7" s="1"/>
  <c r="C95" i="7"/>
  <c r="C96" i="7" s="1"/>
  <c r="C97" i="7" s="1"/>
  <c r="C98" i="7" s="1"/>
  <c r="C99" i="7" s="1"/>
  <c r="C100" i="7" s="1"/>
  <c r="C101" i="7" s="1"/>
  <c r="C102" i="7" s="1"/>
  <c r="C103" i="7" s="1"/>
  <c r="C104" i="7" s="1"/>
  <c r="C105" i="7" s="1"/>
  <c r="C106" i="7" s="1"/>
  <c r="Q107" i="7"/>
  <c r="Q108" i="7" s="1"/>
  <c r="Q109" i="7" s="1"/>
  <c r="Q110" i="7" s="1"/>
  <c r="Q111" i="7" s="1"/>
  <c r="Q112" i="7" s="1"/>
  <c r="Q113" i="7" s="1"/>
  <c r="Q114" i="7" s="1"/>
  <c r="Q115" i="7" s="1"/>
  <c r="Q116" i="7" s="1"/>
  <c r="Q117" i="7" s="1"/>
  <c r="Q118" i="7" s="1"/>
  <c r="P107" i="7"/>
  <c r="P108" i="7" s="1"/>
  <c r="P109" i="7" s="1"/>
  <c r="P110" i="7" s="1"/>
  <c r="P111" i="7" s="1"/>
  <c r="P112" i="7" s="1"/>
  <c r="P113" i="7" s="1"/>
  <c r="P114" i="7" s="1"/>
  <c r="P115" i="7" s="1"/>
  <c r="P116" i="7" s="1"/>
  <c r="P117" i="7" s="1"/>
  <c r="P118" i="7" s="1"/>
  <c r="O107" i="7"/>
  <c r="O108" i="7" s="1"/>
  <c r="O109" i="7" s="1"/>
  <c r="O110" i="7" s="1"/>
  <c r="O111" i="7" s="1"/>
  <c r="O112" i="7" s="1"/>
  <c r="O113" i="7" s="1"/>
  <c r="O114" i="7" s="1"/>
  <c r="O115" i="7" s="1"/>
  <c r="O116" i="7" s="1"/>
  <c r="O117" i="7" s="1"/>
  <c r="O118" i="7" s="1"/>
  <c r="N107" i="7"/>
  <c r="N108" i="7" s="1"/>
  <c r="N109" i="7" s="1"/>
  <c r="N110" i="7" s="1"/>
  <c r="N111" i="7" s="1"/>
  <c r="N112" i="7" s="1"/>
  <c r="N113" i="7" s="1"/>
  <c r="N114" i="7" s="1"/>
  <c r="N115" i="7" s="1"/>
  <c r="N116" i="7" s="1"/>
  <c r="N117" i="7" s="1"/>
  <c r="N118" i="7" s="1"/>
  <c r="M107" i="7"/>
  <c r="M108" i="7" s="1"/>
  <c r="M109" i="7" s="1"/>
  <c r="M110" i="7" s="1"/>
  <c r="M111" i="7" s="1"/>
  <c r="M112" i="7" s="1"/>
  <c r="M113" i="7" s="1"/>
  <c r="M114" i="7" s="1"/>
  <c r="M115" i="7" s="1"/>
  <c r="M116" i="7" s="1"/>
  <c r="M117" i="7" s="1"/>
  <c r="M118" i="7" s="1"/>
  <c r="L107" i="7"/>
  <c r="L108" i="7" s="1"/>
  <c r="L109" i="7" s="1"/>
  <c r="L110" i="7" s="1"/>
  <c r="L111" i="7" s="1"/>
  <c r="L112" i="7" s="1"/>
  <c r="L113" i="7" s="1"/>
  <c r="L114" i="7" s="1"/>
  <c r="L115" i="7" s="1"/>
  <c r="L116" i="7" s="1"/>
  <c r="L117" i="7" s="1"/>
  <c r="L118" i="7" s="1"/>
  <c r="K107" i="7"/>
  <c r="K108" i="7" s="1"/>
  <c r="K109" i="7" s="1"/>
  <c r="K110" i="7" s="1"/>
  <c r="K111" i="7" s="1"/>
  <c r="K112" i="7" s="1"/>
  <c r="K113" i="7" s="1"/>
  <c r="K114" i="7" s="1"/>
  <c r="K115" i="7" s="1"/>
  <c r="K116" i="7" s="1"/>
  <c r="K117" i="7" s="1"/>
  <c r="K118" i="7" s="1"/>
  <c r="J107" i="7"/>
  <c r="J108" i="7" s="1"/>
  <c r="J109" i="7" s="1"/>
  <c r="J110" i="7" s="1"/>
  <c r="J111" i="7" s="1"/>
  <c r="J112" i="7" s="1"/>
  <c r="J113" i="7" s="1"/>
  <c r="J114" i="7" s="1"/>
  <c r="J115" i="7" s="1"/>
  <c r="J116" i="7" s="1"/>
  <c r="J117" i="7" s="1"/>
  <c r="J118" i="7" s="1"/>
  <c r="I107" i="7"/>
  <c r="I108" i="7" s="1"/>
  <c r="I109" i="7" s="1"/>
  <c r="I110" i="7" s="1"/>
  <c r="I111" i="7" s="1"/>
  <c r="I112" i="7" s="1"/>
  <c r="I113" i="7" s="1"/>
  <c r="I114" i="7" s="1"/>
  <c r="I115" i="7" s="1"/>
  <c r="I116" i="7" s="1"/>
  <c r="I117" i="7" s="1"/>
  <c r="I118" i="7" s="1"/>
  <c r="H107" i="7"/>
  <c r="H108" i="7" s="1"/>
  <c r="H109" i="7" s="1"/>
  <c r="H110" i="7" s="1"/>
  <c r="H111" i="7" s="1"/>
  <c r="H112" i="7" s="1"/>
  <c r="H113" i="7" s="1"/>
  <c r="H114" i="7" s="1"/>
  <c r="H115" i="7" s="1"/>
  <c r="H116" i="7" s="1"/>
  <c r="H117" i="7" s="1"/>
  <c r="H118" i="7" s="1"/>
  <c r="G107" i="7"/>
  <c r="G108" i="7" s="1"/>
  <c r="G109" i="7" s="1"/>
  <c r="G110" i="7" s="1"/>
  <c r="G111" i="7" s="1"/>
  <c r="G112" i="7" s="1"/>
  <c r="G113" i="7" s="1"/>
  <c r="G114" i="7" s="1"/>
  <c r="G115" i="7" s="1"/>
  <c r="G116" i="7" s="1"/>
  <c r="G117" i="7" s="1"/>
  <c r="G118" i="7" s="1"/>
  <c r="F107" i="7"/>
  <c r="F108" i="7" s="1"/>
  <c r="F109" i="7" s="1"/>
  <c r="F110" i="7" s="1"/>
  <c r="F111" i="7" s="1"/>
  <c r="F112" i="7" s="1"/>
  <c r="F113" i="7" s="1"/>
  <c r="F114" i="7" s="1"/>
  <c r="F115" i="7" s="1"/>
  <c r="F116" i="7" s="1"/>
  <c r="F117" i="7" s="1"/>
  <c r="F118" i="7" s="1"/>
  <c r="E107" i="7"/>
  <c r="E108" i="7" s="1"/>
  <c r="E109" i="7" s="1"/>
  <c r="E110" i="7" s="1"/>
  <c r="E111" i="7" s="1"/>
  <c r="E112" i="7" s="1"/>
  <c r="E113" i="7" s="1"/>
  <c r="E114" i="7" s="1"/>
  <c r="E115" i="7" s="1"/>
  <c r="E116" i="7" s="1"/>
  <c r="E117" i="7" s="1"/>
  <c r="E118" i="7" s="1"/>
  <c r="D107" i="7"/>
  <c r="D108" i="7" s="1"/>
  <c r="D109" i="7" s="1"/>
  <c r="D110" i="7" s="1"/>
  <c r="D111" i="7" s="1"/>
  <c r="D112" i="7" s="1"/>
  <c r="D113" i="7" s="1"/>
  <c r="D114" i="7" s="1"/>
  <c r="D115" i="7" s="1"/>
  <c r="D116" i="7" s="1"/>
  <c r="D117" i="7" s="1"/>
  <c r="D118" i="7" s="1"/>
  <c r="C107" i="7"/>
  <c r="C108" i="7" s="1"/>
  <c r="C109" i="7" s="1"/>
  <c r="C110" i="7" s="1"/>
  <c r="C111" i="7" s="1"/>
  <c r="C112" i="7" s="1"/>
  <c r="C113" i="7" s="1"/>
  <c r="C114" i="7" s="1"/>
  <c r="C115" i="7" s="1"/>
  <c r="C116" i="7" s="1"/>
  <c r="C117" i="7" s="1"/>
  <c r="C118" i="7" s="1"/>
  <c r="Q119" i="7"/>
  <c r="Q120" i="7" s="1"/>
  <c r="Q121" i="7" s="1"/>
  <c r="Q122" i="7" s="1"/>
  <c r="Q123" i="7" s="1"/>
  <c r="Q124" i="7" s="1"/>
  <c r="Q125" i="7" s="1"/>
  <c r="Q126" i="7" s="1"/>
  <c r="Q127" i="7" s="1"/>
  <c r="Q128" i="7" s="1"/>
  <c r="Q129" i="7" s="1"/>
  <c r="Q130" i="7" s="1"/>
  <c r="P119" i="7"/>
  <c r="P120" i="7" s="1"/>
  <c r="P121" i="7" s="1"/>
  <c r="P122" i="7" s="1"/>
  <c r="P123" i="7" s="1"/>
  <c r="P124" i="7" s="1"/>
  <c r="P125" i="7" s="1"/>
  <c r="P126" i="7" s="1"/>
  <c r="P127" i="7" s="1"/>
  <c r="P128" i="7" s="1"/>
  <c r="P129" i="7" s="1"/>
  <c r="P130" i="7" s="1"/>
  <c r="O119" i="7"/>
  <c r="O120" i="7" s="1"/>
  <c r="O121" i="7" s="1"/>
  <c r="O122" i="7" s="1"/>
  <c r="O123" i="7" s="1"/>
  <c r="O124" i="7" s="1"/>
  <c r="O125" i="7" s="1"/>
  <c r="O126" i="7" s="1"/>
  <c r="O127" i="7" s="1"/>
  <c r="O128" i="7" s="1"/>
  <c r="O129" i="7" s="1"/>
  <c r="O130" i="7" s="1"/>
  <c r="N119" i="7"/>
  <c r="N120" i="7" s="1"/>
  <c r="N121" i="7" s="1"/>
  <c r="N122" i="7" s="1"/>
  <c r="N123" i="7" s="1"/>
  <c r="N124" i="7" s="1"/>
  <c r="N125" i="7" s="1"/>
  <c r="N126" i="7" s="1"/>
  <c r="N127" i="7" s="1"/>
  <c r="N128" i="7" s="1"/>
  <c r="N129" i="7" s="1"/>
  <c r="N130" i="7" s="1"/>
  <c r="M119" i="7"/>
  <c r="M120" i="7" s="1"/>
  <c r="M121" i="7" s="1"/>
  <c r="M122" i="7" s="1"/>
  <c r="M123" i="7" s="1"/>
  <c r="M124" i="7" s="1"/>
  <c r="M125" i="7" s="1"/>
  <c r="M126" i="7" s="1"/>
  <c r="M127" i="7" s="1"/>
  <c r="M128" i="7" s="1"/>
  <c r="M129" i="7" s="1"/>
  <c r="M130" i="7" s="1"/>
  <c r="L119" i="7"/>
  <c r="L120" i="7" s="1"/>
  <c r="L121" i="7" s="1"/>
  <c r="L122" i="7" s="1"/>
  <c r="L123" i="7" s="1"/>
  <c r="L124" i="7" s="1"/>
  <c r="L125" i="7" s="1"/>
  <c r="L126" i="7" s="1"/>
  <c r="L127" i="7" s="1"/>
  <c r="L128" i="7" s="1"/>
  <c r="L129" i="7" s="1"/>
  <c r="L130" i="7" s="1"/>
  <c r="K119" i="7"/>
  <c r="K120" i="7" s="1"/>
  <c r="K121" i="7" s="1"/>
  <c r="K122" i="7" s="1"/>
  <c r="K123" i="7" s="1"/>
  <c r="K124" i="7" s="1"/>
  <c r="K125" i="7" s="1"/>
  <c r="K126" i="7" s="1"/>
  <c r="K127" i="7" s="1"/>
  <c r="K128" i="7" s="1"/>
  <c r="K129" i="7" s="1"/>
  <c r="K130" i="7" s="1"/>
  <c r="J119" i="7"/>
  <c r="J120" i="7" s="1"/>
  <c r="J121" i="7" s="1"/>
  <c r="J122" i="7" s="1"/>
  <c r="J123" i="7" s="1"/>
  <c r="J124" i="7" s="1"/>
  <c r="J125" i="7" s="1"/>
  <c r="J126" i="7" s="1"/>
  <c r="J127" i="7" s="1"/>
  <c r="J128" i="7" s="1"/>
  <c r="J129" i="7" s="1"/>
  <c r="J130" i="7" s="1"/>
  <c r="I119" i="7"/>
  <c r="I120" i="7" s="1"/>
  <c r="I121" i="7" s="1"/>
  <c r="I122" i="7" s="1"/>
  <c r="I123" i="7" s="1"/>
  <c r="I124" i="7" s="1"/>
  <c r="I125" i="7" s="1"/>
  <c r="I126" i="7" s="1"/>
  <c r="I127" i="7" s="1"/>
  <c r="I128" i="7" s="1"/>
  <c r="I129" i="7" s="1"/>
  <c r="I130" i="7" s="1"/>
  <c r="H119" i="7"/>
  <c r="H120" i="7" s="1"/>
  <c r="H121" i="7" s="1"/>
  <c r="H122" i="7" s="1"/>
  <c r="H123" i="7" s="1"/>
  <c r="H124" i="7" s="1"/>
  <c r="H125" i="7" s="1"/>
  <c r="H126" i="7" s="1"/>
  <c r="H127" i="7" s="1"/>
  <c r="H128" i="7" s="1"/>
  <c r="H129" i="7" s="1"/>
  <c r="H130" i="7" s="1"/>
  <c r="G119" i="7"/>
  <c r="G120" i="7" s="1"/>
  <c r="G121" i="7" s="1"/>
  <c r="G122" i="7" s="1"/>
  <c r="G123" i="7" s="1"/>
  <c r="G124" i="7" s="1"/>
  <c r="G125" i="7" s="1"/>
  <c r="G126" i="7" s="1"/>
  <c r="G127" i="7" s="1"/>
  <c r="G128" i="7" s="1"/>
  <c r="G129" i="7" s="1"/>
  <c r="G130" i="7" s="1"/>
  <c r="F119" i="7"/>
  <c r="F120" i="7" s="1"/>
  <c r="F121" i="7" s="1"/>
  <c r="F122" i="7" s="1"/>
  <c r="F123" i="7" s="1"/>
  <c r="F124" i="7" s="1"/>
  <c r="F125" i="7" s="1"/>
  <c r="F126" i="7" s="1"/>
  <c r="F127" i="7" s="1"/>
  <c r="F128" i="7" s="1"/>
  <c r="F129" i="7" s="1"/>
  <c r="F130" i="7" s="1"/>
  <c r="E119" i="7"/>
  <c r="E120" i="7" s="1"/>
  <c r="E121" i="7" s="1"/>
  <c r="E122" i="7" s="1"/>
  <c r="E123" i="7" s="1"/>
  <c r="E124" i="7" s="1"/>
  <c r="E125" i="7" s="1"/>
  <c r="E126" i="7" s="1"/>
  <c r="E127" i="7" s="1"/>
  <c r="E128" i="7" s="1"/>
  <c r="E129" i="7" s="1"/>
  <c r="E130" i="7" s="1"/>
  <c r="D119" i="7"/>
  <c r="D120" i="7" s="1"/>
  <c r="D121" i="7" s="1"/>
  <c r="D122" i="7" s="1"/>
  <c r="D123" i="7" s="1"/>
  <c r="D124" i="7" s="1"/>
  <c r="D125" i="7" s="1"/>
  <c r="D126" i="7" s="1"/>
  <c r="D127" i="7" s="1"/>
  <c r="D128" i="7" s="1"/>
  <c r="D129" i="7" s="1"/>
  <c r="D130" i="7" s="1"/>
  <c r="C119" i="7"/>
  <c r="C120" i="7" s="1"/>
  <c r="C121" i="7" s="1"/>
  <c r="C122" i="7" s="1"/>
  <c r="C123" i="7" s="1"/>
  <c r="C124" i="7" s="1"/>
  <c r="C125" i="7" s="1"/>
  <c r="C126" i="7" s="1"/>
  <c r="C127" i="7" s="1"/>
  <c r="C128" i="7" s="1"/>
  <c r="C129" i="7" s="1"/>
  <c r="C130" i="7" s="1"/>
  <c r="Q131" i="7"/>
  <c r="Q132" i="7" s="1"/>
  <c r="Q133" i="7" s="1"/>
  <c r="Q134" i="7" s="1"/>
  <c r="Q135" i="7" s="1"/>
  <c r="Q136" i="7" s="1"/>
  <c r="Q137" i="7" s="1"/>
  <c r="Q138" i="7" s="1"/>
  <c r="Q139" i="7" s="1"/>
  <c r="Q140" i="7" s="1"/>
  <c r="Q141" i="7" s="1"/>
  <c r="Q142" i="7" s="1"/>
  <c r="P131" i="7"/>
  <c r="P132" i="7" s="1"/>
  <c r="P133" i="7" s="1"/>
  <c r="P134" i="7" s="1"/>
  <c r="P135" i="7" s="1"/>
  <c r="P136" i="7" s="1"/>
  <c r="P137" i="7" s="1"/>
  <c r="P138" i="7" s="1"/>
  <c r="P139" i="7" s="1"/>
  <c r="P140" i="7" s="1"/>
  <c r="P141" i="7" s="1"/>
  <c r="P142" i="7" s="1"/>
  <c r="O131" i="7"/>
  <c r="O132" i="7" s="1"/>
  <c r="O133" i="7" s="1"/>
  <c r="O134" i="7" s="1"/>
  <c r="O135" i="7" s="1"/>
  <c r="O136" i="7" s="1"/>
  <c r="O137" i="7" s="1"/>
  <c r="O138" i="7" s="1"/>
  <c r="O139" i="7" s="1"/>
  <c r="O140" i="7" s="1"/>
  <c r="O141" i="7" s="1"/>
  <c r="O142" i="7" s="1"/>
  <c r="N131" i="7"/>
  <c r="N132" i="7" s="1"/>
  <c r="N133" i="7" s="1"/>
  <c r="N134" i="7" s="1"/>
  <c r="N135" i="7" s="1"/>
  <c r="N136" i="7" s="1"/>
  <c r="N137" i="7" s="1"/>
  <c r="N138" i="7" s="1"/>
  <c r="N139" i="7" s="1"/>
  <c r="N140" i="7" s="1"/>
  <c r="N141" i="7" s="1"/>
  <c r="N142" i="7" s="1"/>
  <c r="M131" i="7"/>
  <c r="M132" i="7" s="1"/>
  <c r="M133" i="7" s="1"/>
  <c r="M134" i="7" s="1"/>
  <c r="M135" i="7" s="1"/>
  <c r="M136" i="7" s="1"/>
  <c r="M137" i="7" s="1"/>
  <c r="M138" i="7" s="1"/>
  <c r="M139" i="7" s="1"/>
  <c r="M140" i="7" s="1"/>
  <c r="M141" i="7" s="1"/>
  <c r="M142" i="7" s="1"/>
  <c r="L131" i="7"/>
  <c r="L132" i="7" s="1"/>
  <c r="L133" i="7" s="1"/>
  <c r="L134" i="7" s="1"/>
  <c r="L135" i="7" s="1"/>
  <c r="L136" i="7" s="1"/>
  <c r="L137" i="7" s="1"/>
  <c r="L138" i="7" s="1"/>
  <c r="L139" i="7" s="1"/>
  <c r="L140" i="7" s="1"/>
  <c r="L141" i="7" s="1"/>
  <c r="L142" i="7" s="1"/>
  <c r="K131" i="7"/>
  <c r="K132" i="7" s="1"/>
  <c r="K133" i="7" s="1"/>
  <c r="K134" i="7" s="1"/>
  <c r="K135" i="7" s="1"/>
  <c r="K136" i="7" s="1"/>
  <c r="K137" i="7" s="1"/>
  <c r="K138" i="7" s="1"/>
  <c r="K139" i="7" s="1"/>
  <c r="K140" i="7" s="1"/>
  <c r="K141" i="7" s="1"/>
  <c r="K142" i="7" s="1"/>
  <c r="J131" i="7"/>
  <c r="J132" i="7" s="1"/>
  <c r="J133" i="7" s="1"/>
  <c r="J134" i="7" s="1"/>
  <c r="J135" i="7" s="1"/>
  <c r="J136" i="7" s="1"/>
  <c r="J137" i="7" s="1"/>
  <c r="J138" i="7" s="1"/>
  <c r="J139" i="7" s="1"/>
  <c r="J140" i="7" s="1"/>
  <c r="J141" i="7" s="1"/>
  <c r="J142" i="7" s="1"/>
  <c r="I131" i="7"/>
  <c r="I132" i="7" s="1"/>
  <c r="I133" i="7" s="1"/>
  <c r="I134" i="7" s="1"/>
  <c r="I135" i="7" s="1"/>
  <c r="I136" i="7" s="1"/>
  <c r="I137" i="7" s="1"/>
  <c r="I138" i="7" s="1"/>
  <c r="I139" i="7" s="1"/>
  <c r="I140" i="7" s="1"/>
  <c r="I141" i="7" s="1"/>
  <c r="I142" i="7" s="1"/>
  <c r="H131" i="7"/>
  <c r="H132" i="7" s="1"/>
  <c r="H133" i="7" s="1"/>
  <c r="H134" i="7" s="1"/>
  <c r="H135" i="7" s="1"/>
  <c r="H136" i="7" s="1"/>
  <c r="H137" i="7" s="1"/>
  <c r="H138" i="7" s="1"/>
  <c r="H139" i="7" s="1"/>
  <c r="H140" i="7" s="1"/>
  <c r="H141" i="7" s="1"/>
  <c r="H142" i="7" s="1"/>
  <c r="G131" i="7"/>
  <c r="G132" i="7" s="1"/>
  <c r="G133" i="7" s="1"/>
  <c r="G134" i="7" s="1"/>
  <c r="G135" i="7" s="1"/>
  <c r="G136" i="7" s="1"/>
  <c r="G137" i="7" s="1"/>
  <c r="G138" i="7" s="1"/>
  <c r="G139" i="7" s="1"/>
  <c r="G140" i="7" s="1"/>
  <c r="G141" i="7" s="1"/>
  <c r="G142" i="7" s="1"/>
  <c r="F131" i="7"/>
  <c r="F132" i="7" s="1"/>
  <c r="F133" i="7" s="1"/>
  <c r="F134" i="7" s="1"/>
  <c r="F135" i="7" s="1"/>
  <c r="F136" i="7" s="1"/>
  <c r="F137" i="7" s="1"/>
  <c r="F138" i="7" s="1"/>
  <c r="F139" i="7" s="1"/>
  <c r="F140" i="7" s="1"/>
  <c r="F141" i="7" s="1"/>
  <c r="F142" i="7" s="1"/>
  <c r="E131" i="7"/>
  <c r="E132" i="7" s="1"/>
  <c r="E133" i="7" s="1"/>
  <c r="E134" i="7" s="1"/>
  <c r="E135" i="7" s="1"/>
  <c r="E136" i="7" s="1"/>
  <c r="E137" i="7" s="1"/>
  <c r="E138" i="7" s="1"/>
  <c r="E139" i="7" s="1"/>
  <c r="E140" i="7" s="1"/>
  <c r="E141" i="7" s="1"/>
  <c r="E142" i="7" s="1"/>
  <c r="D131" i="7"/>
  <c r="D132" i="7" s="1"/>
  <c r="D133" i="7" s="1"/>
  <c r="D134" i="7" s="1"/>
  <c r="D135" i="7" s="1"/>
  <c r="D136" i="7" s="1"/>
  <c r="D137" i="7" s="1"/>
  <c r="D138" i="7" s="1"/>
  <c r="D139" i="7" s="1"/>
  <c r="D140" i="7" s="1"/>
  <c r="D141" i="7" s="1"/>
  <c r="D142" i="7" s="1"/>
  <c r="C131" i="7"/>
  <c r="C132" i="7" s="1"/>
  <c r="C133" i="7" s="1"/>
  <c r="C134" i="7" s="1"/>
  <c r="C135" i="7" s="1"/>
  <c r="C136" i="7" s="1"/>
  <c r="C137" i="7" s="1"/>
  <c r="C138" i="7" s="1"/>
  <c r="C139" i="7" s="1"/>
  <c r="C140" i="7" s="1"/>
  <c r="C141" i="7" s="1"/>
  <c r="C142" i="7" s="1"/>
  <c r="Q143" i="7"/>
  <c r="Q144" i="7" s="1"/>
  <c r="Q145" i="7" s="1"/>
  <c r="Q146" i="7" s="1"/>
  <c r="Q147" i="7" s="1"/>
  <c r="Q148" i="7" s="1"/>
  <c r="Q149" i="7" s="1"/>
  <c r="Q150" i="7" s="1"/>
  <c r="Q151" i="7" s="1"/>
  <c r="Q152" i="7" s="1"/>
  <c r="Q153" i="7" s="1"/>
  <c r="Q154" i="7" s="1"/>
  <c r="P143" i="7"/>
  <c r="P144" i="7" s="1"/>
  <c r="P145" i="7" s="1"/>
  <c r="P146" i="7" s="1"/>
  <c r="P147" i="7" s="1"/>
  <c r="P148" i="7" s="1"/>
  <c r="P149" i="7" s="1"/>
  <c r="P150" i="7" s="1"/>
  <c r="P151" i="7" s="1"/>
  <c r="P152" i="7" s="1"/>
  <c r="P153" i="7" s="1"/>
  <c r="P154" i="7" s="1"/>
  <c r="O143" i="7"/>
  <c r="O144" i="7" s="1"/>
  <c r="O145" i="7" s="1"/>
  <c r="O146" i="7" s="1"/>
  <c r="O147" i="7" s="1"/>
  <c r="O148" i="7" s="1"/>
  <c r="O149" i="7" s="1"/>
  <c r="O150" i="7" s="1"/>
  <c r="O151" i="7" s="1"/>
  <c r="O152" i="7" s="1"/>
  <c r="O153" i="7" s="1"/>
  <c r="O154" i="7" s="1"/>
  <c r="N143" i="7"/>
  <c r="N144" i="7" s="1"/>
  <c r="N145" i="7" s="1"/>
  <c r="N146" i="7" s="1"/>
  <c r="N147" i="7" s="1"/>
  <c r="N148" i="7" s="1"/>
  <c r="N149" i="7" s="1"/>
  <c r="N150" i="7" s="1"/>
  <c r="N151" i="7" s="1"/>
  <c r="N152" i="7" s="1"/>
  <c r="N153" i="7" s="1"/>
  <c r="N154" i="7" s="1"/>
  <c r="M143" i="7"/>
  <c r="M144" i="7" s="1"/>
  <c r="M145" i="7" s="1"/>
  <c r="M146" i="7" s="1"/>
  <c r="M147" i="7" s="1"/>
  <c r="M148" i="7" s="1"/>
  <c r="M149" i="7" s="1"/>
  <c r="M150" i="7" s="1"/>
  <c r="M151" i="7" s="1"/>
  <c r="M152" i="7" s="1"/>
  <c r="M153" i="7" s="1"/>
  <c r="M154" i="7" s="1"/>
  <c r="L143" i="7"/>
  <c r="L144" i="7" s="1"/>
  <c r="L145" i="7" s="1"/>
  <c r="L146" i="7" s="1"/>
  <c r="L147" i="7" s="1"/>
  <c r="L148" i="7" s="1"/>
  <c r="L149" i="7" s="1"/>
  <c r="L150" i="7" s="1"/>
  <c r="L151" i="7" s="1"/>
  <c r="L152" i="7" s="1"/>
  <c r="L153" i="7" s="1"/>
  <c r="L154" i="7" s="1"/>
  <c r="K143" i="7"/>
  <c r="K144" i="7" s="1"/>
  <c r="K145" i="7" s="1"/>
  <c r="K146" i="7" s="1"/>
  <c r="K147" i="7" s="1"/>
  <c r="K148" i="7" s="1"/>
  <c r="K149" i="7" s="1"/>
  <c r="K150" i="7" s="1"/>
  <c r="K151" i="7" s="1"/>
  <c r="K152" i="7" s="1"/>
  <c r="K153" i="7" s="1"/>
  <c r="K154" i="7" s="1"/>
  <c r="J143" i="7"/>
  <c r="J144" i="7" s="1"/>
  <c r="J145" i="7" s="1"/>
  <c r="J146" i="7" s="1"/>
  <c r="J147" i="7" s="1"/>
  <c r="J148" i="7" s="1"/>
  <c r="J149" i="7" s="1"/>
  <c r="J150" i="7" s="1"/>
  <c r="J151" i="7" s="1"/>
  <c r="J152" i="7" s="1"/>
  <c r="J153" i="7" s="1"/>
  <c r="J154" i="7" s="1"/>
  <c r="I143" i="7"/>
  <c r="I144" i="7" s="1"/>
  <c r="I145" i="7" s="1"/>
  <c r="I146" i="7" s="1"/>
  <c r="I147" i="7" s="1"/>
  <c r="I148" i="7" s="1"/>
  <c r="I149" i="7" s="1"/>
  <c r="I150" i="7" s="1"/>
  <c r="I151" i="7" s="1"/>
  <c r="I152" i="7" s="1"/>
  <c r="I153" i="7" s="1"/>
  <c r="I154" i="7" s="1"/>
  <c r="H143" i="7"/>
  <c r="H144" i="7" s="1"/>
  <c r="H145" i="7" s="1"/>
  <c r="H146" i="7" s="1"/>
  <c r="H147" i="7" s="1"/>
  <c r="H148" i="7" s="1"/>
  <c r="H149" i="7" s="1"/>
  <c r="H150" i="7" s="1"/>
  <c r="H151" i="7" s="1"/>
  <c r="H152" i="7" s="1"/>
  <c r="H153" i="7" s="1"/>
  <c r="H154" i="7" s="1"/>
  <c r="G143" i="7"/>
  <c r="G144" i="7" s="1"/>
  <c r="G145" i="7" s="1"/>
  <c r="G146" i="7" s="1"/>
  <c r="G147" i="7" s="1"/>
  <c r="G148" i="7" s="1"/>
  <c r="G149" i="7" s="1"/>
  <c r="G150" i="7" s="1"/>
  <c r="G151" i="7" s="1"/>
  <c r="G152" i="7" s="1"/>
  <c r="G153" i="7" s="1"/>
  <c r="G154" i="7" s="1"/>
  <c r="F143" i="7"/>
  <c r="F144" i="7" s="1"/>
  <c r="F145" i="7" s="1"/>
  <c r="F146" i="7" s="1"/>
  <c r="F147" i="7" s="1"/>
  <c r="F148" i="7" s="1"/>
  <c r="F149" i="7" s="1"/>
  <c r="F150" i="7" s="1"/>
  <c r="F151" i="7" s="1"/>
  <c r="F152" i="7" s="1"/>
  <c r="F153" i="7" s="1"/>
  <c r="F154" i="7" s="1"/>
  <c r="E143" i="7"/>
  <c r="E144" i="7" s="1"/>
  <c r="E145" i="7" s="1"/>
  <c r="E146" i="7" s="1"/>
  <c r="E147" i="7" s="1"/>
  <c r="E148" i="7" s="1"/>
  <c r="E149" i="7" s="1"/>
  <c r="E150" i="7" s="1"/>
  <c r="E151" i="7" s="1"/>
  <c r="E152" i="7" s="1"/>
  <c r="E153" i="7" s="1"/>
  <c r="E154" i="7" s="1"/>
  <c r="D143" i="7"/>
  <c r="D144" i="7" s="1"/>
  <c r="D145" i="7" s="1"/>
  <c r="D146" i="7" s="1"/>
  <c r="D147" i="7" s="1"/>
  <c r="D148" i="7" s="1"/>
  <c r="D149" i="7" s="1"/>
  <c r="D150" i="7" s="1"/>
  <c r="D151" i="7" s="1"/>
  <c r="D152" i="7" s="1"/>
  <c r="D153" i="7" s="1"/>
  <c r="D154" i="7" s="1"/>
  <c r="C143" i="7"/>
  <c r="C144" i="7" s="1"/>
  <c r="C145" i="7" s="1"/>
  <c r="C146" i="7" s="1"/>
  <c r="C147" i="7" s="1"/>
  <c r="C148" i="7" s="1"/>
  <c r="C149" i="7" s="1"/>
  <c r="C150" i="7" s="1"/>
  <c r="C151" i="7" s="1"/>
  <c r="C152" i="7" s="1"/>
  <c r="C153" i="7" s="1"/>
  <c r="C154" i="7" s="1"/>
  <c r="Q155" i="7"/>
  <c r="Q156" i="7" s="1"/>
  <c r="Q157" i="7" s="1"/>
  <c r="Q158" i="7" s="1"/>
  <c r="Q159" i="7" s="1"/>
  <c r="Q160" i="7" s="1"/>
  <c r="Q161" i="7" s="1"/>
  <c r="Q162" i="7" s="1"/>
  <c r="Q163" i="7" s="1"/>
  <c r="Q164" i="7" s="1"/>
  <c r="Q165" i="7" s="1"/>
  <c r="Q166" i="7" s="1"/>
  <c r="P155" i="7"/>
  <c r="P156" i="7" s="1"/>
  <c r="P157" i="7" s="1"/>
  <c r="P158" i="7" s="1"/>
  <c r="P159" i="7" s="1"/>
  <c r="P160" i="7" s="1"/>
  <c r="P161" i="7" s="1"/>
  <c r="P162" i="7" s="1"/>
  <c r="P163" i="7" s="1"/>
  <c r="P164" i="7" s="1"/>
  <c r="P165" i="7" s="1"/>
  <c r="P166" i="7" s="1"/>
  <c r="O155" i="7"/>
  <c r="O156" i="7" s="1"/>
  <c r="O157" i="7" s="1"/>
  <c r="O158" i="7" s="1"/>
  <c r="O159" i="7" s="1"/>
  <c r="O160" i="7" s="1"/>
  <c r="O161" i="7" s="1"/>
  <c r="O162" i="7" s="1"/>
  <c r="O163" i="7" s="1"/>
  <c r="O164" i="7" s="1"/>
  <c r="O165" i="7" s="1"/>
  <c r="O166" i="7" s="1"/>
  <c r="N155" i="7"/>
  <c r="N156" i="7" s="1"/>
  <c r="N157" i="7" s="1"/>
  <c r="N158" i="7" s="1"/>
  <c r="N159" i="7" s="1"/>
  <c r="N160" i="7" s="1"/>
  <c r="N161" i="7" s="1"/>
  <c r="N162" i="7" s="1"/>
  <c r="N163" i="7" s="1"/>
  <c r="N164" i="7" s="1"/>
  <c r="N165" i="7" s="1"/>
  <c r="N166" i="7" s="1"/>
  <c r="M155" i="7"/>
  <c r="M156" i="7" s="1"/>
  <c r="M157" i="7" s="1"/>
  <c r="M158" i="7" s="1"/>
  <c r="M159" i="7" s="1"/>
  <c r="M160" i="7" s="1"/>
  <c r="M161" i="7" s="1"/>
  <c r="M162" i="7" s="1"/>
  <c r="M163" i="7" s="1"/>
  <c r="M164" i="7" s="1"/>
  <c r="M165" i="7" s="1"/>
  <c r="M166" i="7" s="1"/>
  <c r="L155" i="7"/>
  <c r="L156" i="7" s="1"/>
  <c r="L157" i="7" s="1"/>
  <c r="L158" i="7" s="1"/>
  <c r="L159" i="7" s="1"/>
  <c r="L160" i="7" s="1"/>
  <c r="L161" i="7" s="1"/>
  <c r="L162" i="7" s="1"/>
  <c r="L163" i="7" s="1"/>
  <c r="L164" i="7" s="1"/>
  <c r="L165" i="7" s="1"/>
  <c r="L166" i="7" s="1"/>
  <c r="K155" i="7"/>
  <c r="K156" i="7" s="1"/>
  <c r="K157" i="7" s="1"/>
  <c r="K158" i="7" s="1"/>
  <c r="K159" i="7" s="1"/>
  <c r="K160" i="7" s="1"/>
  <c r="K161" i="7" s="1"/>
  <c r="K162" i="7" s="1"/>
  <c r="K163" i="7" s="1"/>
  <c r="K164" i="7" s="1"/>
  <c r="K165" i="7" s="1"/>
  <c r="K166" i="7" s="1"/>
  <c r="J155" i="7"/>
  <c r="J156" i="7" s="1"/>
  <c r="J157" i="7" s="1"/>
  <c r="J158" i="7" s="1"/>
  <c r="J159" i="7" s="1"/>
  <c r="J160" i="7" s="1"/>
  <c r="J161" i="7" s="1"/>
  <c r="J162" i="7" s="1"/>
  <c r="J163" i="7" s="1"/>
  <c r="J164" i="7" s="1"/>
  <c r="J165" i="7" s="1"/>
  <c r="J166" i="7" s="1"/>
  <c r="I155" i="7"/>
  <c r="I156" i="7" s="1"/>
  <c r="I157" i="7" s="1"/>
  <c r="I158" i="7" s="1"/>
  <c r="I159" i="7" s="1"/>
  <c r="I160" i="7" s="1"/>
  <c r="I161" i="7" s="1"/>
  <c r="I162" i="7" s="1"/>
  <c r="I163" i="7" s="1"/>
  <c r="I164" i="7" s="1"/>
  <c r="I165" i="7" s="1"/>
  <c r="I166" i="7" s="1"/>
  <c r="H155" i="7"/>
  <c r="H156" i="7" s="1"/>
  <c r="H157" i="7" s="1"/>
  <c r="H158" i="7" s="1"/>
  <c r="H159" i="7" s="1"/>
  <c r="H160" i="7" s="1"/>
  <c r="H161" i="7" s="1"/>
  <c r="H162" i="7" s="1"/>
  <c r="H163" i="7" s="1"/>
  <c r="H164" i="7" s="1"/>
  <c r="H165" i="7" s="1"/>
  <c r="H166" i="7" s="1"/>
  <c r="G155" i="7"/>
  <c r="G156" i="7" s="1"/>
  <c r="G157" i="7" s="1"/>
  <c r="G158" i="7" s="1"/>
  <c r="G159" i="7" s="1"/>
  <c r="G160" i="7" s="1"/>
  <c r="G161" i="7" s="1"/>
  <c r="G162" i="7" s="1"/>
  <c r="G163" i="7" s="1"/>
  <c r="G164" i="7" s="1"/>
  <c r="G165" i="7" s="1"/>
  <c r="G166" i="7" s="1"/>
  <c r="F155" i="7"/>
  <c r="F156" i="7" s="1"/>
  <c r="F157" i="7" s="1"/>
  <c r="F158" i="7" s="1"/>
  <c r="F159" i="7" s="1"/>
  <c r="F160" i="7" s="1"/>
  <c r="F161" i="7" s="1"/>
  <c r="F162" i="7" s="1"/>
  <c r="F163" i="7" s="1"/>
  <c r="F164" i="7" s="1"/>
  <c r="F165" i="7" s="1"/>
  <c r="F166" i="7" s="1"/>
  <c r="E155" i="7"/>
  <c r="E156" i="7" s="1"/>
  <c r="E157" i="7" s="1"/>
  <c r="E158" i="7" s="1"/>
  <c r="E159" i="7" s="1"/>
  <c r="E160" i="7" s="1"/>
  <c r="E161" i="7" s="1"/>
  <c r="E162" i="7" s="1"/>
  <c r="E163" i="7" s="1"/>
  <c r="E164" i="7" s="1"/>
  <c r="E165" i="7" s="1"/>
  <c r="E166" i="7" s="1"/>
  <c r="D155" i="7"/>
  <c r="D156" i="7" s="1"/>
  <c r="D157" i="7" s="1"/>
  <c r="D158" i="7" s="1"/>
  <c r="D159" i="7" s="1"/>
  <c r="D160" i="7" s="1"/>
  <c r="D161" i="7" s="1"/>
  <c r="D162" i="7" s="1"/>
  <c r="D163" i="7" s="1"/>
  <c r="D164" i="7" s="1"/>
  <c r="D165" i="7" s="1"/>
  <c r="D166" i="7" s="1"/>
  <c r="C155" i="7"/>
  <c r="C156" i="7" s="1"/>
  <c r="C157" i="7" s="1"/>
  <c r="C158" i="7" s="1"/>
  <c r="C159" i="7" s="1"/>
  <c r="C160" i="7" s="1"/>
  <c r="C161" i="7" s="1"/>
  <c r="C162" i="7" s="1"/>
  <c r="C163" i="7" s="1"/>
  <c r="C164" i="7" s="1"/>
  <c r="C165" i="7" s="1"/>
  <c r="C166" i="7" s="1"/>
  <c r="Q167" i="7"/>
  <c r="Q168" i="7" s="1"/>
  <c r="Q169" i="7" s="1"/>
  <c r="Q170" i="7" s="1"/>
  <c r="Q171" i="7" s="1"/>
  <c r="Q172" i="7" s="1"/>
  <c r="Q173" i="7" s="1"/>
  <c r="Q174" i="7" s="1"/>
  <c r="Q175" i="7" s="1"/>
  <c r="Q176" i="7" s="1"/>
  <c r="Q177" i="7" s="1"/>
  <c r="Q178" i="7" s="1"/>
  <c r="P167" i="7"/>
  <c r="P168" i="7" s="1"/>
  <c r="P169" i="7" s="1"/>
  <c r="P170" i="7" s="1"/>
  <c r="P171" i="7" s="1"/>
  <c r="P172" i="7" s="1"/>
  <c r="P173" i="7" s="1"/>
  <c r="P174" i="7" s="1"/>
  <c r="P175" i="7" s="1"/>
  <c r="P176" i="7" s="1"/>
  <c r="P177" i="7" s="1"/>
  <c r="P178" i="7" s="1"/>
  <c r="O167" i="7"/>
  <c r="O168" i="7" s="1"/>
  <c r="O169" i="7" s="1"/>
  <c r="O170" i="7" s="1"/>
  <c r="O171" i="7" s="1"/>
  <c r="O172" i="7" s="1"/>
  <c r="O173" i="7" s="1"/>
  <c r="O174" i="7" s="1"/>
  <c r="O175" i="7" s="1"/>
  <c r="O176" i="7" s="1"/>
  <c r="O177" i="7" s="1"/>
  <c r="O178" i="7" s="1"/>
  <c r="N167" i="7"/>
  <c r="N168" i="7" s="1"/>
  <c r="N169" i="7" s="1"/>
  <c r="N170" i="7" s="1"/>
  <c r="N171" i="7" s="1"/>
  <c r="N172" i="7" s="1"/>
  <c r="N173" i="7" s="1"/>
  <c r="N174" i="7" s="1"/>
  <c r="N175" i="7" s="1"/>
  <c r="N176" i="7" s="1"/>
  <c r="N177" i="7" s="1"/>
  <c r="N178" i="7" s="1"/>
  <c r="M167" i="7"/>
  <c r="M168" i="7" s="1"/>
  <c r="M169" i="7" s="1"/>
  <c r="M170" i="7" s="1"/>
  <c r="M171" i="7" s="1"/>
  <c r="M172" i="7" s="1"/>
  <c r="M173" i="7" s="1"/>
  <c r="M174" i="7" s="1"/>
  <c r="M175" i="7" s="1"/>
  <c r="M176" i="7" s="1"/>
  <c r="M177" i="7" s="1"/>
  <c r="M178" i="7" s="1"/>
  <c r="L167" i="7"/>
  <c r="L168" i="7" s="1"/>
  <c r="L169" i="7" s="1"/>
  <c r="L170" i="7" s="1"/>
  <c r="L171" i="7" s="1"/>
  <c r="L172" i="7" s="1"/>
  <c r="L173" i="7" s="1"/>
  <c r="L174" i="7" s="1"/>
  <c r="L175" i="7" s="1"/>
  <c r="L176" i="7" s="1"/>
  <c r="L177" i="7" s="1"/>
  <c r="L178" i="7" s="1"/>
  <c r="K167" i="7"/>
  <c r="K168" i="7" s="1"/>
  <c r="K169" i="7" s="1"/>
  <c r="K170" i="7" s="1"/>
  <c r="K171" i="7" s="1"/>
  <c r="K172" i="7" s="1"/>
  <c r="K173" i="7" s="1"/>
  <c r="K174" i="7" s="1"/>
  <c r="K175" i="7" s="1"/>
  <c r="K176" i="7" s="1"/>
  <c r="K177" i="7" s="1"/>
  <c r="K178" i="7" s="1"/>
  <c r="J167" i="7"/>
  <c r="J168" i="7" s="1"/>
  <c r="J169" i="7" s="1"/>
  <c r="J170" i="7" s="1"/>
  <c r="J171" i="7" s="1"/>
  <c r="J172" i="7" s="1"/>
  <c r="J173" i="7" s="1"/>
  <c r="J174" i="7" s="1"/>
  <c r="J175" i="7" s="1"/>
  <c r="J176" i="7" s="1"/>
  <c r="J177" i="7" s="1"/>
  <c r="J178" i="7" s="1"/>
  <c r="I167" i="7"/>
  <c r="I168" i="7" s="1"/>
  <c r="I169" i="7" s="1"/>
  <c r="I170" i="7" s="1"/>
  <c r="I171" i="7" s="1"/>
  <c r="I172" i="7" s="1"/>
  <c r="I173" i="7" s="1"/>
  <c r="I174" i="7" s="1"/>
  <c r="I175" i="7" s="1"/>
  <c r="I176" i="7" s="1"/>
  <c r="I177" i="7" s="1"/>
  <c r="I178" i="7" s="1"/>
  <c r="H167" i="7"/>
  <c r="H168" i="7" s="1"/>
  <c r="H169" i="7" s="1"/>
  <c r="H170" i="7" s="1"/>
  <c r="H171" i="7" s="1"/>
  <c r="H172" i="7" s="1"/>
  <c r="H173" i="7" s="1"/>
  <c r="H174" i="7" s="1"/>
  <c r="H175" i="7" s="1"/>
  <c r="H176" i="7" s="1"/>
  <c r="H177" i="7" s="1"/>
  <c r="H178" i="7" s="1"/>
  <c r="G167" i="7"/>
  <c r="G168" i="7" s="1"/>
  <c r="G169" i="7" s="1"/>
  <c r="G170" i="7" s="1"/>
  <c r="G171" i="7" s="1"/>
  <c r="G172" i="7" s="1"/>
  <c r="G173" i="7" s="1"/>
  <c r="G174" i="7" s="1"/>
  <c r="G175" i="7" s="1"/>
  <c r="G176" i="7" s="1"/>
  <c r="G177" i="7" s="1"/>
  <c r="G178" i="7" s="1"/>
  <c r="F167" i="7"/>
  <c r="F168" i="7" s="1"/>
  <c r="F169" i="7" s="1"/>
  <c r="F170" i="7" s="1"/>
  <c r="F171" i="7" s="1"/>
  <c r="F172" i="7" s="1"/>
  <c r="F173" i="7" s="1"/>
  <c r="F174" i="7" s="1"/>
  <c r="F175" i="7" s="1"/>
  <c r="F176" i="7" s="1"/>
  <c r="F177" i="7" s="1"/>
  <c r="F178" i="7" s="1"/>
  <c r="E167" i="7"/>
  <c r="E168" i="7" s="1"/>
  <c r="E169" i="7" s="1"/>
  <c r="E170" i="7" s="1"/>
  <c r="E171" i="7" s="1"/>
  <c r="E172" i="7" s="1"/>
  <c r="E173" i="7" s="1"/>
  <c r="E174" i="7" s="1"/>
  <c r="E175" i="7" s="1"/>
  <c r="E176" i="7" s="1"/>
  <c r="E177" i="7" s="1"/>
  <c r="E178" i="7" s="1"/>
  <c r="D167" i="7"/>
  <c r="D168" i="7" s="1"/>
  <c r="D169" i="7" s="1"/>
  <c r="D170" i="7" s="1"/>
  <c r="D171" i="7" s="1"/>
  <c r="D172" i="7" s="1"/>
  <c r="D173" i="7" s="1"/>
  <c r="D174" i="7" s="1"/>
  <c r="D175" i="7" s="1"/>
  <c r="D176" i="7" s="1"/>
  <c r="D177" i="7" s="1"/>
  <c r="D178" i="7" s="1"/>
  <c r="C167" i="7"/>
  <c r="C168" i="7" s="1"/>
  <c r="C169" i="7" s="1"/>
  <c r="C170" i="7" s="1"/>
  <c r="C171" i="7" s="1"/>
  <c r="C172" i="7" s="1"/>
  <c r="C173" i="7" s="1"/>
  <c r="C174" i="7" s="1"/>
  <c r="C175" i="7" s="1"/>
  <c r="C176" i="7" s="1"/>
  <c r="C177" i="7" s="1"/>
  <c r="C178" i="7" s="1"/>
  <c r="Q179" i="7"/>
  <c r="Q180" i="7" s="1"/>
  <c r="Q181" i="7" s="1"/>
  <c r="Q182" i="7" s="1"/>
  <c r="Q183" i="7" s="1"/>
  <c r="Q184" i="7" s="1"/>
  <c r="Q185" i="7" s="1"/>
  <c r="Q186" i="7" s="1"/>
  <c r="Q187" i="7" s="1"/>
  <c r="Q188" i="7" s="1"/>
  <c r="Q189" i="7" s="1"/>
  <c r="Q190" i="7" s="1"/>
  <c r="P179" i="7"/>
  <c r="P180" i="7" s="1"/>
  <c r="P181" i="7" s="1"/>
  <c r="P182" i="7" s="1"/>
  <c r="P183" i="7" s="1"/>
  <c r="P184" i="7" s="1"/>
  <c r="P185" i="7" s="1"/>
  <c r="P186" i="7" s="1"/>
  <c r="P187" i="7" s="1"/>
  <c r="P188" i="7" s="1"/>
  <c r="P189" i="7" s="1"/>
  <c r="P190" i="7" s="1"/>
  <c r="O179" i="7"/>
  <c r="O180" i="7" s="1"/>
  <c r="O181" i="7" s="1"/>
  <c r="O182" i="7" s="1"/>
  <c r="O183" i="7" s="1"/>
  <c r="O184" i="7" s="1"/>
  <c r="O185" i="7" s="1"/>
  <c r="O186" i="7" s="1"/>
  <c r="O187" i="7" s="1"/>
  <c r="O188" i="7" s="1"/>
  <c r="O189" i="7" s="1"/>
  <c r="O190" i="7" s="1"/>
  <c r="N179" i="7"/>
  <c r="N180" i="7" s="1"/>
  <c r="N181" i="7" s="1"/>
  <c r="N182" i="7" s="1"/>
  <c r="N183" i="7" s="1"/>
  <c r="N184" i="7" s="1"/>
  <c r="N185" i="7" s="1"/>
  <c r="N186" i="7" s="1"/>
  <c r="N187" i="7" s="1"/>
  <c r="N188" i="7" s="1"/>
  <c r="N189" i="7" s="1"/>
  <c r="N190" i="7" s="1"/>
  <c r="M179" i="7"/>
  <c r="M180" i="7" s="1"/>
  <c r="M181" i="7" s="1"/>
  <c r="M182" i="7" s="1"/>
  <c r="M183" i="7" s="1"/>
  <c r="M184" i="7" s="1"/>
  <c r="M185" i="7" s="1"/>
  <c r="M186" i="7" s="1"/>
  <c r="M187" i="7" s="1"/>
  <c r="M188" i="7" s="1"/>
  <c r="M189" i="7" s="1"/>
  <c r="M190" i="7" s="1"/>
  <c r="L179" i="7"/>
  <c r="L180" i="7" s="1"/>
  <c r="L181" i="7" s="1"/>
  <c r="L182" i="7" s="1"/>
  <c r="L183" i="7" s="1"/>
  <c r="L184" i="7" s="1"/>
  <c r="L185" i="7" s="1"/>
  <c r="L186" i="7" s="1"/>
  <c r="L187" i="7" s="1"/>
  <c r="L188" i="7" s="1"/>
  <c r="L189" i="7" s="1"/>
  <c r="L190" i="7" s="1"/>
  <c r="K179" i="7"/>
  <c r="K180" i="7" s="1"/>
  <c r="K181" i="7" s="1"/>
  <c r="K182" i="7" s="1"/>
  <c r="K183" i="7" s="1"/>
  <c r="K184" i="7" s="1"/>
  <c r="K185" i="7" s="1"/>
  <c r="K186" i="7" s="1"/>
  <c r="K187" i="7" s="1"/>
  <c r="K188" i="7" s="1"/>
  <c r="K189" i="7" s="1"/>
  <c r="K190" i="7" s="1"/>
  <c r="J179" i="7"/>
  <c r="J180" i="7" s="1"/>
  <c r="J181" i="7" s="1"/>
  <c r="J182" i="7" s="1"/>
  <c r="J183" i="7" s="1"/>
  <c r="J184" i="7" s="1"/>
  <c r="J185" i="7" s="1"/>
  <c r="J186" i="7" s="1"/>
  <c r="J187" i="7" s="1"/>
  <c r="J188" i="7" s="1"/>
  <c r="J189" i="7" s="1"/>
  <c r="J190" i="7" s="1"/>
  <c r="I179" i="7"/>
  <c r="I180" i="7" s="1"/>
  <c r="I181" i="7" s="1"/>
  <c r="I182" i="7" s="1"/>
  <c r="I183" i="7" s="1"/>
  <c r="I184" i="7" s="1"/>
  <c r="I185" i="7" s="1"/>
  <c r="I186" i="7" s="1"/>
  <c r="I187" i="7" s="1"/>
  <c r="I188" i="7" s="1"/>
  <c r="I189" i="7" s="1"/>
  <c r="I190" i="7" s="1"/>
  <c r="H179" i="7"/>
  <c r="H180" i="7" s="1"/>
  <c r="H181" i="7" s="1"/>
  <c r="H182" i="7" s="1"/>
  <c r="H183" i="7" s="1"/>
  <c r="H184" i="7" s="1"/>
  <c r="H185" i="7" s="1"/>
  <c r="H186" i="7" s="1"/>
  <c r="H187" i="7" s="1"/>
  <c r="H188" i="7" s="1"/>
  <c r="H189" i="7" s="1"/>
  <c r="H190" i="7" s="1"/>
  <c r="G179" i="7"/>
  <c r="G180" i="7" s="1"/>
  <c r="G181" i="7" s="1"/>
  <c r="G182" i="7" s="1"/>
  <c r="G183" i="7" s="1"/>
  <c r="G184" i="7" s="1"/>
  <c r="G185" i="7" s="1"/>
  <c r="G186" i="7" s="1"/>
  <c r="G187" i="7" s="1"/>
  <c r="G188" i="7" s="1"/>
  <c r="G189" i="7" s="1"/>
  <c r="G190" i="7" s="1"/>
  <c r="F179" i="7"/>
  <c r="F180" i="7" s="1"/>
  <c r="F181" i="7" s="1"/>
  <c r="F182" i="7" s="1"/>
  <c r="F183" i="7" s="1"/>
  <c r="F184" i="7" s="1"/>
  <c r="F185" i="7" s="1"/>
  <c r="F186" i="7" s="1"/>
  <c r="F187" i="7" s="1"/>
  <c r="F188" i="7" s="1"/>
  <c r="F189" i="7" s="1"/>
  <c r="F190" i="7" s="1"/>
  <c r="E179" i="7"/>
  <c r="E180" i="7" s="1"/>
  <c r="E181" i="7" s="1"/>
  <c r="E182" i="7" s="1"/>
  <c r="E183" i="7" s="1"/>
  <c r="E184" i="7" s="1"/>
  <c r="E185" i="7" s="1"/>
  <c r="E186" i="7" s="1"/>
  <c r="E187" i="7" s="1"/>
  <c r="E188" i="7" s="1"/>
  <c r="E189" i="7" s="1"/>
  <c r="E190" i="7" s="1"/>
  <c r="D179" i="7"/>
  <c r="D180" i="7" s="1"/>
  <c r="D181" i="7" s="1"/>
  <c r="D182" i="7" s="1"/>
  <c r="D183" i="7" s="1"/>
  <c r="D184" i="7" s="1"/>
  <c r="D185" i="7" s="1"/>
  <c r="D186" i="7" s="1"/>
  <c r="D187" i="7" s="1"/>
  <c r="D188" i="7" s="1"/>
  <c r="D189" i="7" s="1"/>
  <c r="D190" i="7" s="1"/>
  <c r="C179" i="7"/>
  <c r="C180" i="7" s="1"/>
  <c r="C181" i="7" s="1"/>
  <c r="C182" i="7" s="1"/>
  <c r="C183" i="7" s="1"/>
  <c r="C184" i="7" s="1"/>
  <c r="C185" i="7" s="1"/>
  <c r="C186" i="7" s="1"/>
  <c r="C187" i="7" s="1"/>
  <c r="C188" i="7" s="1"/>
  <c r="C189" i="7" s="1"/>
  <c r="C190" i="7" s="1"/>
  <c r="Q191" i="7"/>
  <c r="Q192" i="7" s="1"/>
  <c r="Q193" i="7" s="1"/>
  <c r="Q194" i="7" s="1"/>
  <c r="Q195" i="7" s="1"/>
  <c r="Q196" i="7" s="1"/>
  <c r="Q197" i="7" s="1"/>
  <c r="Q198" i="7" s="1"/>
  <c r="Q199" i="7" s="1"/>
  <c r="Q200" i="7" s="1"/>
  <c r="Q201" i="7" s="1"/>
  <c r="Q202" i="7" s="1"/>
  <c r="P191" i="7"/>
  <c r="P192" i="7" s="1"/>
  <c r="P193" i="7" s="1"/>
  <c r="P194" i="7" s="1"/>
  <c r="P195" i="7" s="1"/>
  <c r="P196" i="7" s="1"/>
  <c r="P197" i="7" s="1"/>
  <c r="P198" i="7" s="1"/>
  <c r="P199" i="7" s="1"/>
  <c r="P200" i="7" s="1"/>
  <c r="P201" i="7" s="1"/>
  <c r="P202" i="7" s="1"/>
  <c r="O191" i="7"/>
  <c r="O192" i="7" s="1"/>
  <c r="O193" i="7" s="1"/>
  <c r="O194" i="7" s="1"/>
  <c r="O195" i="7" s="1"/>
  <c r="O196" i="7" s="1"/>
  <c r="O197" i="7" s="1"/>
  <c r="O198" i="7" s="1"/>
  <c r="O199" i="7" s="1"/>
  <c r="O200" i="7" s="1"/>
  <c r="O201" i="7" s="1"/>
  <c r="O202" i="7" s="1"/>
  <c r="N191" i="7"/>
  <c r="N192" i="7" s="1"/>
  <c r="N193" i="7" s="1"/>
  <c r="N194" i="7" s="1"/>
  <c r="N195" i="7" s="1"/>
  <c r="N196" i="7" s="1"/>
  <c r="N197" i="7" s="1"/>
  <c r="N198" i="7" s="1"/>
  <c r="N199" i="7" s="1"/>
  <c r="N200" i="7" s="1"/>
  <c r="N201" i="7" s="1"/>
  <c r="N202" i="7" s="1"/>
  <c r="M191" i="7"/>
  <c r="M192" i="7" s="1"/>
  <c r="M193" i="7" s="1"/>
  <c r="M194" i="7" s="1"/>
  <c r="M195" i="7" s="1"/>
  <c r="M196" i="7" s="1"/>
  <c r="M197" i="7" s="1"/>
  <c r="M198" i="7" s="1"/>
  <c r="M199" i="7" s="1"/>
  <c r="M200" i="7" s="1"/>
  <c r="M201" i="7" s="1"/>
  <c r="M202" i="7" s="1"/>
  <c r="L191" i="7"/>
  <c r="L192" i="7" s="1"/>
  <c r="L193" i="7" s="1"/>
  <c r="L194" i="7" s="1"/>
  <c r="L195" i="7" s="1"/>
  <c r="L196" i="7" s="1"/>
  <c r="L197" i="7" s="1"/>
  <c r="L198" i="7" s="1"/>
  <c r="L199" i="7" s="1"/>
  <c r="L200" i="7" s="1"/>
  <c r="L201" i="7" s="1"/>
  <c r="L202" i="7" s="1"/>
  <c r="K191" i="7"/>
  <c r="K192" i="7" s="1"/>
  <c r="K193" i="7" s="1"/>
  <c r="K194" i="7" s="1"/>
  <c r="K195" i="7" s="1"/>
  <c r="K196" i="7" s="1"/>
  <c r="K197" i="7" s="1"/>
  <c r="K198" i="7" s="1"/>
  <c r="K199" i="7" s="1"/>
  <c r="K200" i="7" s="1"/>
  <c r="K201" i="7" s="1"/>
  <c r="K202" i="7" s="1"/>
  <c r="J191" i="7"/>
  <c r="J192" i="7" s="1"/>
  <c r="J193" i="7" s="1"/>
  <c r="J194" i="7" s="1"/>
  <c r="J195" i="7" s="1"/>
  <c r="J196" i="7" s="1"/>
  <c r="J197" i="7" s="1"/>
  <c r="J198" i="7" s="1"/>
  <c r="J199" i="7" s="1"/>
  <c r="J200" i="7" s="1"/>
  <c r="J201" i="7" s="1"/>
  <c r="J202" i="7" s="1"/>
  <c r="I191" i="7"/>
  <c r="I192" i="7" s="1"/>
  <c r="I193" i="7" s="1"/>
  <c r="I194" i="7" s="1"/>
  <c r="I195" i="7" s="1"/>
  <c r="I196" i="7" s="1"/>
  <c r="I197" i="7" s="1"/>
  <c r="I198" i="7" s="1"/>
  <c r="I199" i="7" s="1"/>
  <c r="I200" i="7" s="1"/>
  <c r="I201" i="7" s="1"/>
  <c r="I202" i="7" s="1"/>
  <c r="H191" i="7"/>
  <c r="H192" i="7" s="1"/>
  <c r="H193" i="7" s="1"/>
  <c r="H194" i="7" s="1"/>
  <c r="H195" i="7" s="1"/>
  <c r="H196" i="7" s="1"/>
  <c r="H197" i="7" s="1"/>
  <c r="H198" i="7" s="1"/>
  <c r="H199" i="7" s="1"/>
  <c r="H200" i="7" s="1"/>
  <c r="H201" i="7" s="1"/>
  <c r="H202" i="7" s="1"/>
  <c r="G191" i="7"/>
  <c r="G192" i="7" s="1"/>
  <c r="G193" i="7" s="1"/>
  <c r="G194" i="7" s="1"/>
  <c r="G195" i="7" s="1"/>
  <c r="G196" i="7" s="1"/>
  <c r="G197" i="7" s="1"/>
  <c r="G198" i="7" s="1"/>
  <c r="G199" i="7" s="1"/>
  <c r="G200" i="7" s="1"/>
  <c r="G201" i="7" s="1"/>
  <c r="G202" i="7" s="1"/>
  <c r="F191" i="7"/>
  <c r="F192" i="7" s="1"/>
  <c r="F193" i="7" s="1"/>
  <c r="F194" i="7" s="1"/>
  <c r="F195" i="7" s="1"/>
  <c r="F196" i="7" s="1"/>
  <c r="F197" i="7" s="1"/>
  <c r="F198" i="7" s="1"/>
  <c r="F199" i="7" s="1"/>
  <c r="F200" i="7" s="1"/>
  <c r="F201" i="7" s="1"/>
  <c r="F202" i="7" s="1"/>
  <c r="E191" i="7"/>
  <c r="E192" i="7" s="1"/>
  <c r="E193" i="7" s="1"/>
  <c r="E194" i="7" s="1"/>
  <c r="E195" i="7" s="1"/>
  <c r="E196" i="7" s="1"/>
  <c r="E197" i="7" s="1"/>
  <c r="E198" i="7" s="1"/>
  <c r="E199" i="7" s="1"/>
  <c r="E200" i="7" s="1"/>
  <c r="E201" i="7" s="1"/>
  <c r="E202" i="7" s="1"/>
  <c r="D191" i="7"/>
  <c r="D192" i="7" s="1"/>
  <c r="D193" i="7" s="1"/>
  <c r="D194" i="7" s="1"/>
  <c r="D195" i="7" s="1"/>
  <c r="D196" i="7" s="1"/>
  <c r="D197" i="7" s="1"/>
  <c r="D198" i="7" s="1"/>
  <c r="D199" i="7" s="1"/>
  <c r="D200" i="7" s="1"/>
  <c r="D201" i="7" s="1"/>
  <c r="D202" i="7" s="1"/>
  <c r="C191" i="7"/>
  <c r="C192" i="7" s="1"/>
  <c r="C193" i="7" s="1"/>
  <c r="C194" i="7" s="1"/>
  <c r="C195" i="7" s="1"/>
  <c r="C196" i="7" s="1"/>
  <c r="C197" i="7" s="1"/>
  <c r="C198" i="7" s="1"/>
  <c r="C199" i="7" s="1"/>
  <c r="C200" i="7" s="1"/>
  <c r="C201" i="7" s="1"/>
  <c r="C202" i="7" s="1"/>
  <c r="Q203" i="7"/>
  <c r="Q204" i="7" s="1"/>
  <c r="Q205" i="7" s="1"/>
  <c r="Q206" i="7" s="1"/>
  <c r="Q207" i="7" s="1"/>
  <c r="Q208" i="7" s="1"/>
  <c r="Q209" i="7" s="1"/>
  <c r="Q210" i="7" s="1"/>
  <c r="Q211" i="7" s="1"/>
  <c r="Q212" i="7" s="1"/>
  <c r="Q213" i="7" s="1"/>
  <c r="Q214" i="7" s="1"/>
  <c r="P203" i="7"/>
  <c r="P204" i="7" s="1"/>
  <c r="P205" i="7" s="1"/>
  <c r="P206" i="7" s="1"/>
  <c r="P207" i="7" s="1"/>
  <c r="P208" i="7" s="1"/>
  <c r="P209" i="7" s="1"/>
  <c r="P210" i="7" s="1"/>
  <c r="P211" i="7" s="1"/>
  <c r="P212" i="7" s="1"/>
  <c r="P213" i="7" s="1"/>
  <c r="P214" i="7" s="1"/>
  <c r="O203" i="7"/>
  <c r="O204" i="7" s="1"/>
  <c r="O205" i="7" s="1"/>
  <c r="O206" i="7" s="1"/>
  <c r="O207" i="7" s="1"/>
  <c r="O208" i="7" s="1"/>
  <c r="O209" i="7" s="1"/>
  <c r="O210" i="7" s="1"/>
  <c r="O211" i="7" s="1"/>
  <c r="O212" i="7" s="1"/>
  <c r="O213" i="7" s="1"/>
  <c r="O214" i="7" s="1"/>
  <c r="N203" i="7"/>
  <c r="N204" i="7" s="1"/>
  <c r="N205" i="7" s="1"/>
  <c r="N206" i="7" s="1"/>
  <c r="N207" i="7" s="1"/>
  <c r="N208" i="7" s="1"/>
  <c r="N209" i="7" s="1"/>
  <c r="N210" i="7" s="1"/>
  <c r="N211" i="7" s="1"/>
  <c r="N212" i="7" s="1"/>
  <c r="N213" i="7" s="1"/>
  <c r="N214" i="7" s="1"/>
  <c r="M203" i="7"/>
  <c r="M204" i="7" s="1"/>
  <c r="M205" i="7" s="1"/>
  <c r="M206" i="7" s="1"/>
  <c r="M207" i="7" s="1"/>
  <c r="M208" i="7" s="1"/>
  <c r="M209" i="7" s="1"/>
  <c r="M210" i="7" s="1"/>
  <c r="M211" i="7" s="1"/>
  <c r="M212" i="7" s="1"/>
  <c r="M213" i="7" s="1"/>
  <c r="M214" i="7" s="1"/>
  <c r="L203" i="7"/>
  <c r="L204" i="7" s="1"/>
  <c r="L205" i="7" s="1"/>
  <c r="L206" i="7" s="1"/>
  <c r="L207" i="7" s="1"/>
  <c r="L208" i="7" s="1"/>
  <c r="L209" i="7" s="1"/>
  <c r="L210" i="7" s="1"/>
  <c r="L211" i="7" s="1"/>
  <c r="L212" i="7" s="1"/>
  <c r="L213" i="7" s="1"/>
  <c r="L214" i="7" s="1"/>
  <c r="K203" i="7"/>
  <c r="K204" i="7" s="1"/>
  <c r="K205" i="7" s="1"/>
  <c r="K206" i="7" s="1"/>
  <c r="K207" i="7" s="1"/>
  <c r="K208" i="7" s="1"/>
  <c r="K209" i="7" s="1"/>
  <c r="K210" i="7" s="1"/>
  <c r="K211" i="7" s="1"/>
  <c r="K212" i="7" s="1"/>
  <c r="K213" i="7" s="1"/>
  <c r="K214" i="7" s="1"/>
  <c r="J203" i="7"/>
  <c r="J204" i="7" s="1"/>
  <c r="J205" i="7" s="1"/>
  <c r="J206" i="7" s="1"/>
  <c r="J207" i="7" s="1"/>
  <c r="J208" i="7" s="1"/>
  <c r="J209" i="7" s="1"/>
  <c r="J210" i="7" s="1"/>
  <c r="J211" i="7" s="1"/>
  <c r="J212" i="7" s="1"/>
  <c r="J213" i="7" s="1"/>
  <c r="J214" i="7" s="1"/>
  <c r="I203" i="7"/>
  <c r="I204" i="7" s="1"/>
  <c r="I205" i="7" s="1"/>
  <c r="I206" i="7" s="1"/>
  <c r="I207" i="7" s="1"/>
  <c r="I208" i="7" s="1"/>
  <c r="I209" i="7" s="1"/>
  <c r="I210" i="7" s="1"/>
  <c r="I211" i="7" s="1"/>
  <c r="I212" i="7" s="1"/>
  <c r="I213" i="7" s="1"/>
  <c r="I214" i="7" s="1"/>
  <c r="H203" i="7"/>
  <c r="H204" i="7" s="1"/>
  <c r="H205" i="7" s="1"/>
  <c r="H206" i="7" s="1"/>
  <c r="H207" i="7" s="1"/>
  <c r="H208" i="7" s="1"/>
  <c r="H209" i="7" s="1"/>
  <c r="H210" i="7" s="1"/>
  <c r="H211" i="7" s="1"/>
  <c r="H212" i="7" s="1"/>
  <c r="H213" i="7" s="1"/>
  <c r="H214" i="7" s="1"/>
  <c r="G203" i="7"/>
  <c r="G204" i="7" s="1"/>
  <c r="G205" i="7" s="1"/>
  <c r="G206" i="7" s="1"/>
  <c r="G207" i="7" s="1"/>
  <c r="G208" i="7" s="1"/>
  <c r="G209" i="7" s="1"/>
  <c r="G210" i="7" s="1"/>
  <c r="G211" i="7" s="1"/>
  <c r="G212" i="7" s="1"/>
  <c r="G213" i="7" s="1"/>
  <c r="G214" i="7" s="1"/>
  <c r="F203" i="7"/>
  <c r="F204" i="7" s="1"/>
  <c r="F205" i="7" s="1"/>
  <c r="F206" i="7" s="1"/>
  <c r="F207" i="7" s="1"/>
  <c r="F208" i="7" s="1"/>
  <c r="F209" i="7" s="1"/>
  <c r="F210" i="7" s="1"/>
  <c r="F211" i="7" s="1"/>
  <c r="F212" i="7" s="1"/>
  <c r="F213" i="7" s="1"/>
  <c r="F214" i="7" s="1"/>
  <c r="E203" i="7"/>
  <c r="E204" i="7" s="1"/>
  <c r="E205" i="7" s="1"/>
  <c r="E206" i="7" s="1"/>
  <c r="E207" i="7" s="1"/>
  <c r="E208" i="7" s="1"/>
  <c r="E209" i="7" s="1"/>
  <c r="E210" i="7" s="1"/>
  <c r="E211" i="7" s="1"/>
  <c r="E212" i="7" s="1"/>
  <c r="E213" i="7" s="1"/>
  <c r="E214" i="7" s="1"/>
  <c r="D203" i="7"/>
  <c r="D204" i="7" s="1"/>
  <c r="D205" i="7" s="1"/>
  <c r="D206" i="7" s="1"/>
  <c r="D207" i="7" s="1"/>
  <c r="D208" i="7" s="1"/>
  <c r="D209" i="7" s="1"/>
  <c r="D210" i="7" s="1"/>
  <c r="D211" i="7" s="1"/>
  <c r="D212" i="7" s="1"/>
  <c r="D213" i="7" s="1"/>
  <c r="D214" i="7" s="1"/>
  <c r="C203" i="7"/>
  <c r="C204" i="7" s="1"/>
  <c r="C205" i="7" s="1"/>
  <c r="C206" i="7" s="1"/>
  <c r="C207" i="7" s="1"/>
  <c r="C208" i="7" s="1"/>
  <c r="C209" i="7" s="1"/>
  <c r="C210" i="7" s="1"/>
  <c r="C211" i="7" s="1"/>
  <c r="C212" i="7" s="1"/>
  <c r="C213" i="7" s="1"/>
  <c r="C214" i="7" s="1"/>
  <c r="Q215" i="7"/>
  <c r="Q216" i="7" s="1"/>
  <c r="Q217" i="7" s="1"/>
  <c r="Q218" i="7" s="1"/>
  <c r="Q219" i="7" s="1"/>
  <c r="Q220" i="7" s="1"/>
  <c r="Q221" i="7" s="1"/>
  <c r="Q222" i="7" s="1"/>
  <c r="Q223" i="7" s="1"/>
  <c r="Q224" i="7" s="1"/>
  <c r="Q225" i="7" s="1"/>
  <c r="Q226" i="7" s="1"/>
  <c r="P215" i="7"/>
  <c r="P216" i="7" s="1"/>
  <c r="P217" i="7" s="1"/>
  <c r="P218" i="7" s="1"/>
  <c r="P219" i="7" s="1"/>
  <c r="P220" i="7" s="1"/>
  <c r="P221" i="7" s="1"/>
  <c r="P222" i="7" s="1"/>
  <c r="P223" i="7" s="1"/>
  <c r="P224" i="7" s="1"/>
  <c r="P225" i="7" s="1"/>
  <c r="P226" i="7" s="1"/>
  <c r="O215" i="7"/>
  <c r="O216" i="7" s="1"/>
  <c r="O217" i="7" s="1"/>
  <c r="O218" i="7" s="1"/>
  <c r="O219" i="7" s="1"/>
  <c r="O220" i="7" s="1"/>
  <c r="O221" i="7" s="1"/>
  <c r="O222" i="7" s="1"/>
  <c r="O223" i="7" s="1"/>
  <c r="O224" i="7" s="1"/>
  <c r="O225" i="7" s="1"/>
  <c r="O226" i="7" s="1"/>
  <c r="N215" i="7"/>
  <c r="N216" i="7" s="1"/>
  <c r="N217" i="7" s="1"/>
  <c r="N218" i="7" s="1"/>
  <c r="N219" i="7" s="1"/>
  <c r="N220" i="7" s="1"/>
  <c r="N221" i="7" s="1"/>
  <c r="N222" i="7" s="1"/>
  <c r="N223" i="7" s="1"/>
  <c r="N224" i="7" s="1"/>
  <c r="N225" i="7" s="1"/>
  <c r="N226" i="7" s="1"/>
  <c r="M215" i="7"/>
  <c r="M216" i="7" s="1"/>
  <c r="M217" i="7" s="1"/>
  <c r="M218" i="7" s="1"/>
  <c r="M219" i="7" s="1"/>
  <c r="M220" i="7" s="1"/>
  <c r="M221" i="7" s="1"/>
  <c r="M222" i="7" s="1"/>
  <c r="M223" i="7" s="1"/>
  <c r="M224" i="7" s="1"/>
  <c r="M225" i="7" s="1"/>
  <c r="M226" i="7" s="1"/>
  <c r="L215" i="7"/>
  <c r="L216" i="7" s="1"/>
  <c r="L217" i="7" s="1"/>
  <c r="L218" i="7" s="1"/>
  <c r="L219" i="7" s="1"/>
  <c r="L220" i="7" s="1"/>
  <c r="L221" i="7" s="1"/>
  <c r="L222" i="7" s="1"/>
  <c r="L223" i="7" s="1"/>
  <c r="L224" i="7" s="1"/>
  <c r="L225" i="7" s="1"/>
  <c r="L226" i="7" s="1"/>
  <c r="K215" i="7"/>
  <c r="K216" i="7" s="1"/>
  <c r="K217" i="7" s="1"/>
  <c r="K218" i="7" s="1"/>
  <c r="K219" i="7" s="1"/>
  <c r="K220" i="7" s="1"/>
  <c r="K221" i="7" s="1"/>
  <c r="K222" i="7" s="1"/>
  <c r="K223" i="7" s="1"/>
  <c r="K224" i="7" s="1"/>
  <c r="K225" i="7" s="1"/>
  <c r="K226" i="7" s="1"/>
  <c r="J215" i="7"/>
  <c r="J216" i="7" s="1"/>
  <c r="J217" i="7" s="1"/>
  <c r="J218" i="7" s="1"/>
  <c r="J219" i="7" s="1"/>
  <c r="J220" i="7" s="1"/>
  <c r="J221" i="7" s="1"/>
  <c r="J222" i="7" s="1"/>
  <c r="J223" i="7" s="1"/>
  <c r="J224" i="7" s="1"/>
  <c r="J225" i="7" s="1"/>
  <c r="J226" i="7" s="1"/>
  <c r="I215" i="7"/>
  <c r="I216" i="7" s="1"/>
  <c r="I217" i="7" s="1"/>
  <c r="I218" i="7" s="1"/>
  <c r="I219" i="7" s="1"/>
  <c r="I220" i="7" s="1"/>
  <c r="I221" i="7" s="1"/>
  <c r="I222" i="7" s="1"/>
  <c r="I223" i="7" s="1"/>
  <c r="I224" i="7" s="1"/>
  <c r="I225" i="7" s="1"/>
  <c r="I226" i="7" s="1"/>
  <c r="H215" i="7"/>
  <c r="H216" i="7" s="1"/>
  <c r="H217" i="7" s="1"/>
  <c r="H218" i="7" s="1"/>
  <c r="H219" i="7" s="1"/>
  <c r="H220" i="7" s="1"/>
  <c r="H221" i="7" s="1"/>
  <c r="H222" i="7" s="1"/>
  <c r="H223" i="7" s="1"/>
  <c r="H224" i="7" s="1"/>
  <c r="H225" i="7" s="1"/>
  <c r="H226" i="7" s="1"/>
  <c r="G215" i="7"/>
  <c r="G216" i="7" s="1"/>
  <c r="G217" i="7" s="1"/>
  <c r="G218" i="7" s="1"/>
  <c r="G219" i="7" s="1"/>
  <c r="G220" i="7" s="1"/>
  <c r="G221" i="7" s="1"/>
  <c r="G222" i="7" s="1"/>
  <c r="G223" i="7" s="1"/>
  <c r="G224" i="7" s="1"/>
  <c r="G225" i="7" s="1"/>
  <c r="G226" i="7" s="1"/>
  <c r="F215" i="7"/>
  <c r="F216" i="7" s="1"/>
  <c r="F217" i="7" s="1"/>
  <c r="F218" i="7" s="1"/>
  <c r="F219" i="7" s="1"/>
  <c r="F220" i="7" s="1"/>
  <c r="F221" i="7" s="1"/>
  <c r="F222" i="7" s="1"/>
  <c r="F223" i="7" s="1"/>
  <c r="F224" i="7" s="1"/>
  <c r="F225" i="7" s="1"/>
  <c r="F226" i="7" s="1"/>
  <c r="E215" i="7"/>
  <c r="E216" i="7" s="1"/>
  <c r="E217" i="7" s="1"/>
  <c r="E218" i="7" s="1"/>
  <c r="E219" i="7" s="1"/>
  <c r="E220" i="7" s="1"/>
  <c r="E221" i="7" s="1"/>
  <c r="E222" i="7" s="1"/>
  <c r="E223" i="7" s="1"/>
  <c r="E224" i="7" s="1"/>
  <c r="E225" i="7" s="1"/>
  <c r="E226" i="7" s="1"/>
  <c r="D215" i="7"/>
  <c r="D216" i="7" s="1"/>
  <c r="D217" i="7" s="1"/>
  <c r="D218" i="7" s="1"/>
  <c r="D219" i="7" s="1"/>
  <c r="D220" i="7" s="1"/>
  <c r="D221" i="7" s="1"/>
  <c r="D222" i="7" s="1"/>
  <c r="D223" i="7" s="1"/>
  <c r="D224" i="7" s="1"/>
  <c r="D225" i="7" s="1"/>
  <c r="D226" i="7" s="1"/>
  <c r="C215" i="7"/>
  <c r="C216" i="7" s="1"/>
  <c r="C217" i="7" s="1"/>
  <c r="C218" i="7" s="1"/>
  <c r="C219" i="7" s="1"/>
  <c r="C220" i="7" s="1"/>
  <c r="C221" i="7" s="1"/>
  <c r="C222" i="7" s="1"/>
  <c r="C223" i="7" s="1"/>
  <c r="C224" i="7" s="1"/>
  <c r="C225" i="7" s="1"/>
  <c r="C226" i="7" s="1"/>
  <c r="Q227" i="7"/>
  <c r="Q228" i="7" s="1"/>
  <c r="Q229" i="7" s="1"/>
  <c r="Q230" i="7" s="1"/>
  <c r="Q231" i="7" s="1"/>
  <c r="Q232" i="7" s="1"/>
  <c r="Q233" i="7" s="1"/>
  <c r="Q234" i="7" s="1"/>
  <c r="Q235" i="7" s="1"/>
  <c r="Q236" i="7" s="1"/>
  <c r="Q237" i="7" s="1"/>
  <c r="Q238" i="7" s="1"/>
  <c r="P227" i="7"/>
  <c r="P228" i="7" s="1"/>
  <c r="P229" i="7" s="1"/>
  <c r="P230" i="7" s="1"/>
  <c r="P231" i="7" s="1"/>
  <c r="P232" i="7" s="1"/>
  <c r="P233" i="7" s="1"/>
  <c r="P234" i="7" s="1"/>
  <c r="P235" i="7" s="1"/>
  <c r="P236" i="7" s="1"/>
  <c r="P237" i="7" s="1"/>
  <c r="P238" i="7" s="1"/>
  <c r="O227" i="7"/>
  <c r="O228" i="7" s="1"/>
  <c r="O229" i="7" s="1"/>
  <c r="O230" i="7" s="1"/>
  <c r="O231" i="7" s="1"/>
  <c r="O232" i="7" s="1"/>
  <c r="O233" i="7" s="1"/>
  <c r="O234" i="7" s="1"/>
  <c r="O235" i="7" s="1"/>
  <c r="O236" i="7" s="1"/>
  <c r="O237" i="7" s="1"/>
  <c r="O238" i="7" s="1"/>
  <c r="N227" i="7"/>
  <c r="N228" i="7" s="1"/>
  <c r="N229" i="7" s="1"/>
  <c r="N230" i="7" s="1"/>
  <c r="N231" i="7" s="1"/>
  <c r="N232" i="7" s="1"/>
  <c r="N233" i="7" s="1"/>
  <c r="N234" i="7" s="1"/>
  <c r="N235" i="7" s="1"/>
  <c r="N236" i="7" s="1"/>
  <c r="N237" i="7" s="1"/>
  <c r="N238" i="7" s="1"/>
  <c r="M227" i="7"/>
  <c r="M228" i="7" s="1"/>
  <c r="M229" i="7" s="1"/>
  <c r="M230" i="7" s="1"/>
  <c r="M231" i="7" s="1"/>
  <c r="M232" i="7" s="1"/>
  <c r="M233" i="7" s="1"/>
  <c r="M234" i="7" s="1"/>
  <c r="M235" i="7" s="1"/>
  <c r="M236" i="7" s="1"/>
  <c r="M237" i="7" s="1"/>
  <c r="M238" i="7" s="1"/>
  <c r="L227" i="7"/>
  <c r="L228" i="7" s="1"/>
  <c r="L229" i="7" s="1"/>
  <c r="L230" i="7" s="1"/>
  <c r="L231" i="7" s="1"/>
  <c r="L232" i="7" s="1"/>
  <c r="L233" i="7" s="1"/>
  <c r="L234" i="7" s="1"/>
  <c r="L235" i="7" s="1"/>
  <c r="L236" i="7" s="1"/>
  <c r="L237" i="7" s="1"/>
  <c r="L238" i="7" s="1"/>
  <c r="K227" i="7"/>
  <c r="K228" i="7" s="1"/>
  <c r="K229" i="7" s="1"/>
  <c r="K230" i="7" s="1"/>
  <c r="K231" i="7" s="1"/>
  <c r="K232" i="7" s="1"/>
  <c r="K233" i="7" s="1"/>
  <c r="K234" i="7" s="1"/>
  <c r="K235" i="7" s="1"/>
  <c r="K236" i="7" s="1"/>
  <c r="K237" i="7" s="1"/>
  <c r="K238" i="7" s="1"/>
  <c r="J227" i="7"/>
  <c r="J228" i="7" s="1"/>
  <c r="J229" i="7" s="1"/>
  <c r="J230" i="7" s="1"/>
  <c r="J231" i="7" s="1"/>
  <c r="J232" i="7" s="1"/>
  <c r="J233" i="7" s="1"/>
  <c r="J234" i="7" s="1"/>
  <c r="J235" i="7" s="1"/>
  <c r="J236" i="7" s="1"/>
  <c r="J237" i="7" s="1"/>
  <c r="J238" i="7" s="1"/>
  <c r="I227" i="7"/>
  <c r="I228" i="7" s="1"/>
  <c r="I229" i="7" s="1"/>
  <c r="I230" i="7" s="1"/>
  <c r="I231" i="7" s="1"/>
  <c r="I232" i="7" s="1"/>
  <c r="I233" i="7" s="1"/>
  <c r="I234" i="7" s="1"/>
  <c r="I235" i="7" s="1"/>
  <c r="I236" i="7" s="1"/>
  <c r="I237" i="7" s="1"/>
  <c r="I238" i="7" s="1"/>
  <c r="H227" i="7"/>
  <c r="H228" i="7" s="1"/>
  <c r="H229" i="7" s="1"/>
  <c r="H230" i="7" s="1"/>
  <c r="H231" i="7" s="1"/>
  <c r="H232" i="7" s="1"/>
  <c r="H233" i="7" s="1"/>
  <c r="H234" i="7" s="1"/>
  <c r="H235" i="7" s="1"/>
  <c r="H236" i="7" s="1"/>
  <c r="H237" i="7" s="1"/>
  <c r="H238" i="7" s="1"/>
  <c r="G227" i="7"/>
  <c r="G228" i="7" s="1"/>
  <c r="G229" i="7" s="1"/>
  <c r="G230" i="7" s="1"/>
  <c r="G231" i="7" s="1"/>
  <c r="G232" i="7" s="1"/>
  <c r="G233" i="7" s="1"/>
  <c r="G234" i="7" s="1"/>
  <c r="G235" i="7" s="1"/>
  <c r="G236" i="7" s="1"/>
  <c r="G237" i="7" s="1"/>
  <c r="G238" i="7" s="1"/>
  <c r="F227" i="7"/>
  <c r="F228" i="7" s="1"/>
  <c r="F229" i="7" s="1"/>
  <c r="F230" i="7" s="1"/>
  <c r="F231" i="7" s="1"/>
  <c r="F232" i="7" s="1"/>
  <c r="F233" i="7" s="1"/>
  <c r="F234" i="7" s="1"/>
  <c r="F235" i="7" s="1"/>
  <c r="F236" i="7" s="1"/>
  <c r="F237" i="7" s="1"/>
  <c r="F238" i="7" s="1"/>
  <c r="E227" i="7"/>
  <c r="E228" i="7" s="1"/>
  <c r="E229" i="7" s="1"/>
  <c r="E230" i="7" s="1"/>
  <c r="E231" i="7" s="1"/>
  <c r="E232" i="7" s="1"/>
  <c r="E233" i="7" s="1"/>
  <c r="E234" i="7" s="1"/>
  <c r="E235" i="7" s="1"/>
  <c r="E236" i="7" s="1"/>
  <c r="E237" i="7" s="1"/>
  <c r="E238" i="7" s="1"/>
  <c r="D227" i="7"/>
  <c r="D228" i="7" s="1"/>
  <c r="D229" i="7" s="1"/>
  <c r="D230" i="7" s="1"/>
  <c r="D231" i="7" s="1"/>
  <c r="D232" i="7" s="1"/>
  <c r="D233" i="7" s="1"/>
  <c r="D234" i="7" s="1"/>
  <c r="D235" i="7" s="1"/>
  <c r="D236" i="7" s="1"/>
  <c r="D237" i="7" s="1"/>
  <c r="D238" i="7" s="1"/>
  <c r="C227" i="7"/>
  <c r="C228" i="7" s="1"/>
  <c r="C229" i="7" s="1"/>
  <c r="C230" i="7" s="1"/>
  <c r="C231" i="7" s="1"/>
  <c r="C232" i="7" s="1"/>
  <c r="C233" i="7" s="1"/>
  <c r="C234" i="7" s="1"/>
  <c r="C235" i="7" s="1"/>
  <c r="C236" i="7" s="1"/>
  <c r="C237" i="7" s="1"/>
  <c r="C238" i="7" s="1"/>
  <c r="Q239" i="7"/>
  <c r="Q240" i="7" s="1"/>
  <c r="Q241" i="7" s="1"/>
  <c r="Q242" i="7" s="1"/>
  <c r="Q243" i="7" s="1"/>
  <c r="Q244" i="7" s="1"/>
  <c r="Q245" i="7" s="1"/>
  <c r="Q246" i="7" s="1"/>
  <c r="Q247" i="7" s="1"/>
  <c r="Q248" i="7" s="1"/>
  <c r="Q249" i="7" s="1"/>
  <c r="Q250" i="7" s="1"/>
  <c r="P239" i="7"/>
  <c r="P240" i="7" s="1"/>
  <c r="P241" i="7" s="1"/>
  <c r="P242" i="7" s="1"/>
  <c r="P243" i="7" s="1"/>
  <c r="P244" i="7" s="1"/>
  <c r="P245" i="7" s="1"/>
  <c r="P246" i="7" s="1"/>
  <c r="P247" i="7" s="1"/>
  <c r="P248" i="7" s="1"/>
  <c r="P249" i="7" s="1"/>
  <c r="P250" i="7" s="1"/>
  <c r="O239" i="7"/>
  <c r="O240" i="7" s="1"/>
  <c r="O241" i="7" s="1"/>
  <c r="O242" i="7" s="1"/>
  <c r="O243" i="7" s="1"/>
  <c r="O244" i="7" s="1"/>
  <c r="O245" i="7" s="1"/>
  <c r="O246" i="7" s="1"/>
  <c r="O247" i="7" s="1"/>
  <c r="O248" i="7" s="1"/>
  <c r="O249" i="7" s="1"/>
  <c r="O250" i="7" s="1"/>
  <c r="N239" i="7"/>
  <c r="N240" i="7" s="1"/>
  <c r="N241" i="7" s="1"/>
  <c r="N242" i="7" s="1"/>
  <c r="N243" i="7" s="1"/>
  <c r="N244" i="7" s="1"/>
  <c r="N245" i="7" s="1"/>
  <c r="N246" i="7" s="1"/>
  <c r="N247" i="7" s="1"/>
  <c r="N248" i="7" s="1"/>
  <c r="N249" i="7" s="1"/>
  <c r="N250" i="7" s="1"/>
  <c r="M239" i="7"/>
  <c r="M240" i="7" s="1"/>
  <c r="M241" i="7" s="1"/>
  <c r="M242" i="7" s="1"/>
  <c r="M243" i="7" s="1"/>
  <c r="M244" i="7" s="1"/>
  <c r="M245" i="7" s="1"/>
  <c r="M246" i="7" s="1"/>
  <c r="M247" i="7" s="1"/>
  <c r="M248" i="7" s="1"/>
  <c r="M249" i="7" s="1"/>
  <c r="M250" i="7" s="1"/>
  <c r="L239" i="7"/>
  <c r="L240" i="7" s="1"/>
  <c r="L241" i="7" s="1"/>
  <c r="L242" i="7" s="1"/>
  <c r="L243" i="7" s="1"/>
  <c r="L244" i="7" s="1"/>
  <c r="L245" i="7" s="1"/>
  <c r="L246" i="7" s="1"/>
  <c r="L247" i="7" s="1"/>
  <c r="L248" i="7" s="1"/>
  <c r="L249" i="7" s="1"/>
  <c r="L250" i="7" s="1"/>
  <c r="K239" i="7"/>
  <c r="K240" i="7" s="1"/>
  <c r="K241" i="7" s="1"/>
  <c r="K242" i="7" s="1"/>
  <c r="K243" i="7" s="1"/>
  <c r="K244" i="7" s="1"/>
  <c r="K245" i="7" s="1"/>
  <c r="K246" i="7" s="1"/>
  <c r="K247" i="7" s="1"/>
  <c r="K248" i="7" s="1"/>
  <c r="K249" i="7" s="1"/>
  <c r="K250" i="7" s="1"/>
  <c r="J239" i="7"/>
  <c r="J240" i="7" s="1"/>
  <c r="J241" i="7" s="1"/>
  <c r="J242" i="7" s="1"/>
  <c r="J243" i="7" s="1"/>
  <c r="J244" i="7" s="1"/>
  <c r="J245" i="7" s="1"/>
  <c r="J246" i="7" s="1"/>
  <c r="J247" i="7" s="1"/>
  <c r="J248" i="7" s="1"/>
  <c r="J249" i="7" s="1"/>
  <c r="J250" i="7" s="1"/>
  <c r="I239" i="7"/>
  <c r="I240" i="7" s="1"/>
  <c r="I241" i="7" s="1"/>
  <c r="I242" i="7" s="1"/>
  <c r="I243" i="7" s="1"/>
  <c r="I244" i="7" s="1"/>
  <c r="I245" i="7" s="1"/>
  <c r="I246" i="7" s="1"/>
  <c r="I247" i="7" s="1"/>
  <c r="I248" i="7" s="1"/>
  <c r="I249" i="7" s="1"/>
  <c r="I250" i="7" s="1"/>
  <c r="H239" i="7"/>
  <c r="H240" i="7" s="1"/>
  <c r="H241" i="7" s="1"/>
  <c r="H242" i="7" s="1"/>
  <c r="H243" i="7" s="1"/>
  <c r="H244" i="7" s="1"/>
  <c r="H245" i="7" s="1"/>
  <c r="H246" i="7" s="1"/>
  <c r="H247" i="7" s="1"/>
  <c r="H248" i="7" s="1"/>
  <c r="H249" i="7" s="1"/>
  <c r="H250" i="7" s="1"/>
  <c r="G239" i="7"/>
  <c r="G240" i="7" s="1"/>
  <c r="G241" i="7" s="1"/>
  <c r="G242" i="7" s="1"/>
  <c r="G243" i="7" s="1"/>
  <c r="G244" i="7" s="1"/>
  <c r="G245" i="7" s="1"/>
  <c r="G246" i="7" s="1"/>
  <c r="G247" i="7" s="1"/>
  <c r="G248" i="7" s="1"/>
  <c r="G249" i="7" s="1"/>
  <c r="G250" i="7" s="1"/>
  <c r="F239" i="7"/>
  <c r="F240" i="7" s="1"/>
  <c r="F241" i="7" s="1"/>
  <c r="F242" i="7" s="1"/>
  <c r="F243" i="7" s="1"/>
  <c r="F244" i="7" s="1"/>
  <c r="F245" i="7" s="1"/>
  <c r="F246" i="7" s="1"/>
  <c r="F247" i="7" s="1"/>
  <c r="F248" i="7" s="1"/>
  <c r="F249" i="7" s="1"/>
  <c r="F250" i="7" s="1"/>
  <c r="E239" i="7"/>
  <c r="E240" i="7" s="1"/>
  <c r="E241" i="7" s="1"/>
  <c r="E242" i="7" s="1"/>
  <c r="E243" i="7" s="1"/>
  <c r="E244" i="7" s="1"/>
  <c r="E245" i="7" s="1"/>
  <c r="E246" i="7" s="1"/>
  <c r="E247" i="7" s="1"/>
  <c r="E248" i="7" s="1"/>
  <c r="E249" i="7" s="1"/>
  <c r="E250" i="7" s="1"/>
  <c r="D239" i="7"/>
  <c r="D240" i="7" s="1"/>
  <c r="D241" i="7" s="1"/>
  <c r="D242" i="7" s="1"/>
  <c r="D243" i="7" s="1"/>
  <c r="D244" i="7" s="1"/>
  <c r="D245" i="7" s="1"/>
  <c r="D246" i="7" s="1"/>
  <c r="D247" i="7" s="1"/>
  <c r="D248" i="7" s="1"/>
  <c r="D249" i="7" s="1"/>
  <c r="D250" i="7" s="1"/>
  <c r="C239" i="7"/>
  <c r="C240" i="7" s="1"/>
  <c r="C241" i="7" s="1"/>
  <c r="C242" i="7" s="1"/>
  <c r="C243" i="7" s="1"/>
  <c r="C244" i="7" s="1"/>
  <c r="C245" i="7" s="1"/>
  <c r="C246" i="7" s="1"/>
  <c r="C247" i="7" s="1"/>
  <c r="C248" i="7" s="1"/>
  <c r="C249" i="7" s="1"/>
  <c r="C250" i="7" s="1"/>
  <c r="Q251" i="7"/>
  <c r="Q252" i="7" s="1"/>
  <c r="Q253" i="7" s="1"/>
  <c r="Q254" i="7" s="1"/>
  <c r="Q255" i="7" s="1"/>
  <c r="Q256" i="7" s="1"/>
  <c r="Q257" i="7" s="1"/>
  <c r="Q258" i="7" s="1"/>
  <c r="Q259" i="7" s="1"/>
  <c r="Q260" i="7" s="1"/>
  <c r="Q261" i="7" s="1"/>
  <c r="Q262" i="7" s="1"/>
  <c r="P251" i="7"/>
  <c r="P252" i="7" s="1"/>
  <c r="P253" i="7" s="1"/>
  <c r="P254" i="7" s="1"/>
  <c r="P255" i="7" s="1"/>
  <c r="P256" i="7" s="1"/>
  <c r="P257" i="7" s="1"/>
  <c r="P258" i="7" s="1"/>
  <c r="P259" i="7" s="1"/>
  <c r="P260" i="7" s="1"/>
  <c r="P261" i="7" s="1"/>
  <c r="P262" i="7" s="1"/>
  <c r="O251" i="7"/>
  <c r="O252" i="7" s="1"/>
  <c r="O253" i="7" s="1"/>
  <c r="O254" i="7" s="1"/>
  <c r="O255" i="7" s="1"/>
  <c r="O256" i="7" s="1"/>
  <c r="O257" i="7" s="1"/>
  <c r="O258" i="7" s="1"/>
  <c r="O259" i="7" s="1"/>
  <c r="O260" i="7" s="1"/>
  <c r="O261" i="7" s="1"/>
  <c r="O262" i="7" s="1"/>
  <c r="N251" i="7"/>
  <c r="N252" i="7" s="1"/>
  <c r="N253" i="7" s="1"/>
  <c r="N254" i="7" s="1"/>
  <c r="N255" i="7" s="1"/>
  <c r="N256" i="7" s="1"/>
  <c r="N257" i="7" s="1"/>
  <c r="N258" i="7" s="1"/>
  <c r="N259" i="7" s="1"/>
  <c r="N260" i="7" s="1"/>
  <c r="N261" i="7" s="1"/>
  <c r="N262" i="7" s="1"/>
  <c r="M251" i="7"/>
  <c r="M252" i="7" s="1"/>
  <c r="M253" i="7" s="1"/>
  <c r="M254" i="7" s="1"/>
  <c r="M255" i="7" s="1"/>
  <c r="M256" i="7" s="1"/>
  <c r="M257" i="7" s="1"/>
  <c r="M258" i="7" s="1"/>
  <c r="M259" i="7" s="1"/>
  <c r="M260" i="7" s="1"/>
  <c r="M261" i="7" s="1"/>
  <c r="M262" i="7" s="1"/>
  <c r="L251" i="7"/>
  <c r="L252" i="7" s="1"/>
  <c r="L253" i="7" s="1"/>
  <c r="L254" i="7" s="1"/>
  <c r="L255" i="7" s="1"/>
  <c r="L256" i="7" s="1"/>
  <c r="L257" i="7" s="1"/>
  <c r="L258" i="7" s="1"/>
  <c r="L259" i="7" s="1"/>
  <c r="L260" i="7" s="1"/>
  <c r="L261" i="7" s="1"/>
  <c r="L262" i="7" s="1"/>
  <c r="K251" i="7"/>
  <c r="K252" i="7" s="1"/>
  <c r="K253" i="7" s="1"/>
  <c r="K254" i="7" s="1"/>
  <c r="K255" i="7" s="1"/>
  <c r="K256" i="7" s="1"/>
  <c r="K257" i="7" s="1"/>
  <c r="K258" i="7" s="1"/>
  <c r="K259" i="7" s="1"/>
  <c r="K260" i="7" s="1"/>
  <c r="K261" i="7" s="1"/>
  <c r="K262" i="7" s="1"/>
  <c r="J251" i="7"/>
  <c r="J252" i="7" s="1"/>
  <c r="J253" i="7" s="1"/>
  <c r="J254" i="7" s="1"/>
  <c r="J255" i="7" s="1"/>
  <c r="J256" i="7" s="1"/>
  <c r="J257" i="7" s="1"/>
  <c r="J258" i="7" s="1"/>
  <c r="J259" i="7" s="1"/>
  <c r="J260" i="7" s="1"/>
  <c r="J261" i="7" s="1"/>
  <c r="J262" i="7" s="1"/>
  <c r="I251" i="7"/>
  <c r="I252" i="7" s="1"/>
  <c r="I253" i="7" s="1"/>
  <c r="I254" i="7" s="1"/>
  <c r="I255" i="7" s="1"/>
  <c r="I256" i="7" s="1"/>
  <c r="I257" i="7" s="1"/>
  <c r="I258" i="7" s="1"/>
  <c r="I259" i="7" s="1"/>
  <c r="I260" i="7" s="1"/>
  <c r="I261" i="7" s="1"/>
  <c r="I262" i="7" s="1"/>
  <c r="H251" i="7"/>
  <c r="H252" i="7" s="1"/>
  <c r="H253" i="7" s="1"/>
  <c r="H254" i="7" s="1"/>
  <c r="H255" i="7" s="1"/>
  <c r="H256" i="7" s="1"/>
  <c r="H257" i="7" s="1"/>
  <c r="H258" i="7" s="1"/>
  <c r="H259" i="7" s="1"/>
  <c r="H260" i="7" s="1"/>
  <c r="H261" i="7" s="1"/>
  <c r="H262" i="7" s="1"/>
  <c r="G251" i="7"/>
  <c r="G252" i="7" s="1"/>
  <c r="G253" i="7" s="1"/>
  <c r="G254" i="7" s="1"/>
  <c r="G255" i="7" s="1"/>
  <c r="G256" i="7" s="1"/>
  <c r="G257" i="7" s="1"/>
  <c r="G258" i="7" s="1"/>
  <c r="G259" i="7" s="1"/>
  <c r="G260" i="7" s="1"/>
  <c r="G261" i="7" s="1"/>
  <c r="G262" i="7" s="1"/>
  <c r="F251" i="7"/>
  <c r="F252" i="7" s="1"/>
  <c r="F253" i="7" s="1"/>
  <c r="F254" i="7" s="1"/>
  <c r="F255" i="7" s="1"/>
  <c r="F256" i="7" s="1"/>
  <c r="F257" i="7" s="1"/>
  <c r="F258" i="7" s="1"/>
  <c r="F259" i="7" s="1"/>
  <c r="F260" i="7" s="1"/>
  <c r="F261" i="7" s="1"/>
  <c r="F262" i="7" s="1"/>
  <c r="E251" i="7"/>
  <c r="E252" i="7" s="1"/>
  <c r="E253" i="7" s="1"/>
  <c r="E254" i="7" s="1"/>
  <c r="E255" i="7" s="1"/>
  <c r="E256" i="7" s="1"/>
  <c r="E257" i="7" s="1"/>
  <c r="E258" i="7" s="1"/>
  <c r="E259" i="7" s="1"/>
  <c r="E260" i="7" s="1"/>
  <c r="E261" i="7" s="1"/>
  <c r="E262" i="7" s="1"/>
  <c r="D251" i="7"/>
  <c r="D252" i="7" s="1"/>
  <c r="D253" i="7" s="1"/>
  <c r="D254" i="7" s="1"/>
  <c r="D255" i="7" s="1"/>
  <c r="D256" i="7" s="1"/>
  <c r="D257" i="7" s="1"/>
  <c r="D258" i="7" s="1"/>
  <c r="D259" i="7" s="1"/>
  <c r="D260" i="7" s="1"/>
  <c r="D261" i="7" s="1"/>
  <c r="D262" i="7" s="1"/>
  <c r="C251" i="7"/>
  <c r="C252" i="7" s="1"/>
  <c r="C253" i="7" s="1"/>
  <c r="C254" i="7" s="1"/>
  <c r="C255" i="7" s="1"/>
  <c r="C256" i="7" s="1"/>
  <c r="C257" i="7" s="1"/>
  <c r="C258" i="7" s="1"/>
  <c r="C259" i="7" s="1"/>
  <c r="C260" i="7" s="1"/>
  <c r="C261" i="7" s="1"/>
  <c r="C262" i="7" s="1"/>
  <c r="Q263" i="7"/>
  <c r="Q264" i="7" s="1"/>
  <c r="Q265" i="7" s="1"/>
  <c r="Q266" i="7" s="1"/>
  <c r="Q267" i="7" s="1"/>
  <c r="Q268" i="7" s="1"/>
  <c r="Q269" i="7" s="1"/>
  <c r="Q270" i="7" s="1"/>
  <c r="Q271" i="7" s="1"/>
  <c r="Q272" i="7" s="1"/>
  <c r="Q273" i="7" s="1"/>
  <c r="Q274" i="7" s="1"/>
  <c r="P263" i="7"/>
  <c r="P264" i="7" s="1"/>
  <c r="P265" i="7" s="1"/>
  <c r="P266" i="7" s="1"/>
  <c r="P267" i="7" s="1"/>
  <c r="P268" i="7" s="1"/>
  <c r="P269" i="7" s="1"/>
  <c r="P270" i="7" s="1"/>
  <c r="P271" i="7" s="1"/>
  <c r="P272" i="7" s="1"/>
  <c r="P273" i="7" s="1"/>
  <c r="P274" i="7" s="1"/>
  <c r="O263" i="7"/>
  <c r="O264" i="7" s="1"/>
  <c r="O265" i="7" s="1"/>
  <c r="O266" i="7" s="1"/>
  <c r="O267" i="7" s="1"/>
  <c r="O268" i="7" s="1"/>
  <c r="O269" i="7" s="1"/>
  <c r="O270" i="7" s="1"/>
  <c r="O271" i="7" s="1"/>
  <c r="O272" i="7" s="1"/>
  <c r="O273" i="7" s="1"/>
  <c r="O274" i="7" s="1"/>
  <c r="N263" i="7"/>
  <c r="N264" i="7" s="1"/>
  <c r="N265" i="7" s="1"/>
  <c r="N266" i="7" s="1"/>
  <c r="N267" i="7" s="1"/>
  <c r="N268" i="7" s="1"/>
  <c r="N269" i="7" s="1"/>
  <c r="N270" i="7" s="1"/>
  <c r="N271" i="7" s="1"/>
  <c r="N272" i="7" s="1"/>
  <c r="N273" i="7" s="1"/>
  <c r="N274" i="7" s="1"/>
  <c r="M263" i="7"/>
  <c r="M264" i="7" s="1"/>
  <c r="M265" i="7" s="1"/>
  <c r="M266" i="7" s="1"/>
  <c r="M267" i="7" s="1"/>
  <c r="M268" i="7" s="1"/>
  <c r="M269" i="7" s="1"/>
  <c r="M270" i="7" s="1"/>
  <c r="M271" i="7" s="1"/>
  <c r="M272" i="7" s="1"/>
  <c r="M273" i="7" s="1"/>
  <c r="M274" i="7" s="1"/>
  <c r="L263" i="7"/>
  <c r="L264" i="7" s="1"/>
  <c r="L265" i="7" s="1"/>
  <c r="L266" i="7" s="1"/>
  <c r="L267" i="7" s="1"/>
  <c r="L268" i="7" s="1"/>
  <c r="L269" i="7" s="1"/>
  <c r="L270" i="7" s="1"/>
  <c r="L271" i="7" s="1"/>
  <c r="L272" i="7" s="1"/>
  <c r="L273" i="7" s="1"/>
  <c r="L274" i="7" s="1"/>
  <c r="K263" i="7"/>
  <c r="K264" i="7" s="1"/>
  <c r="K265" i="7" s="1"/>
  <c r="K266" i="7" s="1"/>
  <c r="K267" i="7" s="1"/>
  <c r="K268" i="7" s="1"/>
  <c r="K269" i="7" s="1"/>
  <c r="K270" i="7" s="1"/>
  <c r="K271" i="7" s="1"/>
  <c r="K272" i="7" s="1"/>
  <c r="K273" i="7" s="1"/>
  <c r="K274" i="7" s="1"/>
  <c r="J263" i="7"/>
  <c r="J264" i="7" s="1"/>
  <c r="J265" i="7" s="1"/>
  <c r="J266" i="7" s="1"/>
  <c r="J267" i="7" s="1"/>
  <c r="J268" i="7" s="1"/>
  <c r="J269" i="7" s="1"/>
  <c r="J270" i="7" s="1"/>
  <c r="J271" i="7" s="1"/>
  <c r="J272" i="7" s="1"/>
  <c r="J273" i="7" s="1"/>
  <c r="J274" i="7" s="1"/>
  <c r="I263" i="7"/>
  <c r="I264" i="7" s="1"/>
  <c r="I265" i="7" s="1"/>
  <c r="I266" i="7" s="1"/>
  <c r="I267" i="7" s="1"/>
  <c r="I268" i="7" s="1"/>
  <c r="I269" i="7" s="1"/>
  <c r="I270" i="7" s="1"/>
  <c r="I271" i="7" s="1"/>
  <c r="I272" i="7" s="1"/>
  <c r="I273" i="7" s="1"/>
  <c r="I274" i="7" s="1"/>
  <c r="H263" i="7"/>
  <c r="H264" i="7" s="1"/>
  <c r="H265" i="7" s="1"/>
  <c r="H266" i="7" s="1"/>
  <c r="H267" i="7" s="1"/>
  <c r="H268" i="7" s="1"/>
  <c r="H269" i="7" s="1"/>
  <c r="H270" i="7" s="1"/>
  <c r="H271" i="7" s="1"/>
  <c r="H272" i="7" s="1"/>
  <c r="H273" i="7" s="1"/>
  <c r="H274" i="7" s="1"/>
  <c r="G263" i="7"/>
  <c r="G264" i="7" s="1"/>
  <c r="G265" i="7" s="1"/>
  <c r="G266" i="7" s="1"/>
  <c r="G267" i="7" s="1"/>
  <c r="G268" i="7" s="1"/>
  <c r="G269" i="7" s="1"/>
  <c r="G270" i="7" s="1"/>
  <c r="G271" i="7" s="1"/>
  <c r="G272" i="7" s="1"/>
  <c r="G273" i="7" s="1"/>
  <c r="G274" i="7" s="1"/>
  <c r="F263" i="7"/>
  <c r="F264" i="7" s="1"/>
  <c r="F265" i="7" s="1"/>
  <c r="F266" i="7" s="1"/>
  <c r="F267" i="7" s="1"/>
  <c r="F268" i="7" s="1"/>
  <c r="F269" i="7" s="1"/>
  <c r="F270" i="7" s="1"/>
  <c r="F271" i="7" s="1"/>
  <c r="F272" i="7" s="1"/>
  <c r="F273" i="7" s="1"/>
  <c r="F274" i="7" s="1"/>
  <c r="E263" i="7"/>
  <c r="E264" i="7" s="1"/>
  <c r="E265" i="7" s="1"/>
  <c r="E266" i="7" s="1"/>
  <c r="E267" i="7" s="1"/>
  <c r="E268" i="7" s="1"/>
  <c r="E269" i="7" s="1"/>
  <c r="E270" i="7" s="1"/>
  <c r="E271" i="7" s="1"/>
  <c r="E272" i="7" s="1"/>
  <c r="E273" i="7" s="1"/>
  <c r="E274" i="7" s="1"/>
  <c r="D263" i="7"/>
  <c r="D264" i="7" s="1"/>
  <c r="D265" i="7" s="1"/>
  <c r="D266" i="7" s="1"/>
  <c r="D267" i="7" s="1"/>
  <c r="D268" i="7" s="1"/>
  <c r="D269" i="7" s="1"/>
  <c r="D270" i="7" s="1"/>
  <c r="D271" i="7" s="1"/>
  <c r="D272" i="7" s="1"/>
  <c r="D273" i="7" s="1"/>
  <c r="D274" i="7" s="1"/>
  <c r="C263" i="7"/>
  <c r="C264" i="7" s="1"/>
  <c r="C265" i="7" s="1"/>
  <c r="C266" i="7" s="1"/>
  <c r="C267" i="7" s="1"/>
  <c r="C268" i="7" s="1"/>
  <c r="C269" i="7" s="1"/>
  <c r="C270" i="7" s="1"/>
  <c r="C271" i="7" s="1"/>
  <c r="C272" i="7" s="1"/>
  <c r="C273" i="7" s="1"/>
  <c r="C274" i="7" s="1"/>
  <c r="Q275" i="7"/>
  <c r="Q276" i="7" s="1"/>
  <c r="Q277" i="7" s="1"/>
  <c r="Q278" i="7" s="1"/>
  <c r="Q279" i="7" s="1"/>
  <c r="Q280" i="7" s="1"/>
  <c r="Q281" i="7" s="1"/>
  <c r="Q282" i="7" s="1"/>
  <c r="Q283" i="7" s="1"/>
  <c r="Q284" i="7" s="1"/>
  <c r="Q285" i="7" s="1"/>
  <c r="Q286" i="7" s="1"/>
  <c r="P275" i="7"/>
  <c r="P276" i="7" s="1"/>
  <c r="P277" i="7" s="1"/>
  <c r="P278" i="7" s="1"/>
  <c r="P279" i="7" s="1"/>
  <c r="P280" i="7" s="1"/>
  <c r="P281" i="7" s="1"/>
  <c r="P282" i="7" s="1"/>
  <c r="P283" i="7" s="1"/>
  <c r="P284" i="7" s="1"/>
  <c r="P285" i="7" s="1"/>
  <c r="P286" i="7" s="1"/>
  <c r="O275" i="7"/>
  <c r="O276" i="7" s="1"/>
  <c r="O277" i="7" s="1"/>
  <c r="O278" i="7" s="1"/>
  <c r="O279" i="7" s="1"/>
  <c r="O280" i="7" s="1"/>
  <c r="O281" i="7" s="1"/>
  <c r="O282" i="7" s="1"/>
  <c r="O283" i="7" s="1"/>
  <c r="O284" i="7" s="1"/>
  <c r="O285" i="7" s="1"/>
  <c r="O286" i="7" s="1"/>
  <c r="N275" i="7"/>
  <c r="N276" i="7" s="1"/>
  <c r="N277" i="7" s="1"/>
  <c r="N278" i="7" s="1"/>
  <c r="N279" i="7" s="1"/>
  <c r="N280" i="7" s="1"/>
  <c r="N281" i="7" s="1"/>
  <c r="N282" i="7" s="1"/>
  <c r="N283" i="7" s="1"/>
  <c r="N284" i="7" s="1"/>
  <c r="N285" i="7" s="1"/>
  <c r="N286" i="7" s="1"/>
  <c r="M275" i="7"/>
  <c r="M276" i="7" s="1"/>
  <c r="M277" i="7" s="1"/>
  <c r="M278" i="7" s="1"/>
  <c r="M279" i="7" s="1"/>
  <c r="M280" i="7" s="1"/>
  <c r="M281" i="7" s="1"/>
  <c r="M282" i="7" s="1"/>
  <c r="M283" i="7" s="1"/>
  <c r="M284" i="7" s="1"/>
  <c r="M285" i="7" s="1"/>
  <c r="M286" i="7" s="1"/>
  <c r="L275" i="7"/>
  <c r="L276" i="7" s="1"/>
  <c r="L277" i="7" s="1"/>
  <c r="L278" i="7" s="1"/>
  <c r="L279" i="7" s="1"/>
  <c r="L280" i="7" s="1"/>
  <c r="L281" i="7" s="1"/>
  <c r="L282" i="7" s="1"/>
  <c r="L283" i="7" s="1"/>
  <c r="L284" i="7" s="1"/>
  <c r="L285" i="7" s="1"/>
  <c r="L286" i="7" s="1"/>
  <c r="K275" i="7"/>
  <c r="K276" i="7" s="1"/>
  <c r="K277" i="7" s="1"/>
  <c r="K278" i="7" s="1"/>
  <c r="K279" i="7" s="1"/>
  <c r="K280" i="7" s="1"/>
  <c r="K281" i="7" s="1"/>
  <c r="K282" i="7" s="1"/>
  <c r="K283" i="7" s="1"/>
  <c r="K284" i="7" s="1"/>
  <c r="K285" i="7" s="1"/>
  <c r="K286" i="7" s="1"/>
  <c r="J275" i="7"/>
  <c r="J276" i="7" s="1"/>
  <c r="J277" i="7" s="1"/>
  <c r="J278" i="7" s="1"/>
  <c r="J279" i="7" s="1"/>
  <c r="J280" i="7" s="1"/>
  <c r="J281" i="7" s="1"/>
  <c r="J282" i="7" s="1"/>
  <c r="J283" i="7" s="1"/>
  <c r="J284" i="7" s="1"/>
  <c r="J285" i="7" s="1"/>
  <c r="J286" i="7" s="1"/>
  <c r="I275" i="7"/>
  <c r="I276" i="7" s="1"/>
  <c r="I277" i="7" s="1"/>
  <c r="I278" i="7" s="1"/>
  <c r="I279" i="7" s="1"/>
  <c r="I280" i="7" s="1"/>
  <c r="I281" i="7" s="1"/>
  <c r="I282" i="7" s="1"/>
  <c r="I283" i="7" s="1"/>
  <c r="I284" i="7" s="1"/>
  <c r="I285" i="7" s="1"/>
  <c r="I286" i="7" s="1"/>
  <c r="H275" i="7"/>
  <c r="H276" i="7" s="1"/>
  <c r="H277" i="7" s="1"/>
  <c r="H278" i="7" s="1"/>
  <c r="H279" i="7" s="1"/>
  <c r="H280" i="7" s="1"/>
  <c r="H281" i="7" s="1"/>
  <c r="H282" i="7" s="1"/>
  <c r="H283" i="7" s="1"/>
  <c r="H284" i="7" s="1"/>
  <c r="H285" i="7" s="1"/>
  <c r="H286" i="7" s="1"/>
  <c r="G275" i="7"/>
  <c r="G276" i="7" s="1"/>
  <c r="G277" i="7" s="1"/>
  <c r="G278" i="7" s="1"/>
  <c r="G279" i="7" s="1"/>
  <c r="G280" i="7" s="1"/>
  <c r="G281" i="7" s="1"/>
  <c r="G282" i="7" s="1"/>
  <c r="G283" i="7" s="1"/>
  <c r="G284" i="7" s="1"/>
  <c r="G285" i="7" s="1"/>
  <c r="G286" i="7" s="1"/>
  <c r="F275" i="7"/>
  <c r="F276" i="7" s="1"/>
  <c r="F277" i="7" s="1"/>
  <c r="F278" i="7" s="1"/>
  <c r="F279" i="7" s="1"/>
  <c r="F280" i="7" s="1"/>
  <c r="F281" i="7" s="1"/>
  <c r="F282" i="7" s="1"/>
  <c r="F283" i="7" s="1"/>
  <c r="F284" i="7" s="1"/>
  <c r="F285" i="7" s="1"/>
  <c r="F286" i="7" s="1"/>
  <c r="E275" i="7"/>
  <c r="E276" i="7" s="1"/>
  <c r="E277" i="7" s="1"/>
  <c r="E278" i="7" s="1"/>
  <c r="E279" i="7" s="1"/>
  <c r="E280" i="7" s="1"/>
  <c r="E281" i="7" s="1"/>
  <c r="E282" i="7" s="1"/>
  <c r="E283" i="7" s="1"/>
  <c r="E284" i="7" s="1"/>
  <c r="E285" i="7" s="1"/>
  <c r="E286" i="7" s="1"/>
  <c r="D275" i="7"/>
  <c r="D276" i="7" s="1"/>
  <c r="D277" i="7" s="1"/>
  <c r="D278" i="7" s="1"/>
  <c r="D279" i="7" s="1"/>
  <c r="D280" i="7" s="1"/>
  <c r="D281" i="7" s="1"/>
  <c r="D282" i="7" s="1"/>
  <c r="D283" i="7" s="1"/>
  <c r="D284" i="7" s="1"/>
  <c r="D285" i="7" s="1"/>
  <c r="D286" i="7" s="1"/>
  <c r="C275" i="7"/>
  <c r="C276" i="7" s="1"/>
  <c r="C277" i="7" s="1"/>
  <c r="C278" i="7" s="1"/>
  <c r="C279" i="7" s="1"/>
  <c r="C280" i="7" s="1"/>
  <c r="C281" i="7" s="1"/>
  <c r="C282" i="7" s="1"/>
  <c r="C283" i="7" s="1"/>
  <c r="C284" i="7" s="1"/>
  <c r="C285" i="7" s="1"/>
  <c r="C286" i="7" s="1"/>
  <c r="Q287" i="7"/>
  <c r="Q288" i="7" s="1"/>
  <c r="Q289" i="7" s="1"/>
  <c r="Q290" i="7" s="1"/>
  <c r="Q291" i="7" s="1"/>
  <c r="Q292" i="7" s="1"/>
  <c r="Q293" i="7" s="1"/>
  <c r="Q294" i="7" s="1"/>
  <c r="Q295" i="7" s="1"/>
  <c r="Q296" i="7" s="1"/>
  <c r="Q297" i="7" s="1"/>
  <c r="Q298" i="7" s="1"/>
  <c r="P287" i="7"/>
  <c r="P288" i="7" s="1"/>
  <c r="P289" i="7" s="1"/>
  <c r="P290" i="7" s="1"/>
  <c r="P291" i="7" s="1"/>
  <c r="P292" i="7" s="1"/>
  <c r="P293" i="7" s="1"/>
  <c r="P294" i="7" s="1"/>
  <c r="P295" i="7" s="1"/>
  <c r="P296" i="7" s="1"/>
  <c r="P297" i="7" s="1"/>
  <c r="P298" i="7" s="1"/>
  <c r="O287" i="7"/>
  <c r="O288" i="7" s="1"/>
  <c r="O289" i="7" s="1"/>
  <c r="O290" i="7" s="1"/>
  <c r="O291" i="7" s="1"/>
  <c r="O292" i="7" s="1"/>
  <c r="O293" i="7" s="1"/>
  <c r="O294" i="7" s="1"/>
  <c r="O295" i="7" s="1"/>
  <c r="O296" i="7" s="1"/>
  <c r="O297" i="7" s="1"/>
  <c r="O298" i="7" s="1"/>
  <c r="N287" i="7"/>
  <c r="N288" i="7" s="1"/>
  <c r="N289" i="7" s="1"/>
  <c r="N290" i="7" s="1"/>
  <c r="N291" i="7" s="1"/>
  <c r="N292" i="7" s="1"/>
  <c r="N293" i="7" s="1"/>
  <c r="N294" i="7" s="1"/>
  <c r="N295" i="7" s="1"/>
  <c r="N296" i="7" s="1"/>
  <c r="N297" i="7" s="1"/>
  <c r="N298" i="7" s="1"/>
  <c r="M287" i="7"/>
  <c r="M288" i="7" s="1"/>
  <c r="M289" i="7" s="1"/>
  <c r="M290" i="7" s="1"/>
  <c r="M291" i="7" s="1"/>
  <c r="M292" i="7" s="1"/>
  <c r="M293" i="7" s="1"/>
  <c r="M294" i="7" s="1"/>
  <c r="M295" i="7" s="1"/>
  <c r="M296" i="7" s="1"/>
  <c r="M297" i="7" s="1"/>
  <c r="M298" i="7" s="1"/>
  <c r="L287" i="7"/>
  <c r="L288" i="7" s="1"/>
  <c r="L289" i="7" s="1"/>
  <c r="L290" i="7" s="1"/>
  <c r="L291" i="7" s="1"/>
  <c r="L292" i="7" s="1"/>
  <c r="L293" i="7" s="1"/>
  <c r="L294" i="7" s="1"/>
  <c r="L295" i="7" s="1"/>
  <c r="L296" i="7" s="1"/>
  <c r="L297" i="7" s="1"/>
  <c r="L298" i="7" s="1"/>
  <c r="K287" i="7"/>
  <c r="K288" i="7" s="1"/>
  <c r="K289" i="7" s="1"/>
  <c r="K290" i="7" s="1"/>
  <c r="K291" i="7" s="1"/>
  <c r="K292" i="7" s="1"/>
  <c r="K293" i="7" s="1"/>
  <c r="K294" i="7" s="1"/>
  <c r="K295" i="7" s="1"/>
  <c r="K296" i="7" s="1"/>
  <c r="K297" i="7" s="1"/>
  <c r="K298" i="7" s="1"/>
  <c r="J287" i="7"/>
  <c r="J288" i="7" s="1"/>
  <c r="J289" i="7" s="1"/>
  <c r="J290" i="7" s="1"/>
  <c r="J291" i="7" s="1"/>
  <c r="J292" i="7" s="1"/>
  <c r="J293" i="7" s="1"/>
  <c r="J294" i="7" s="1"/>
  <c r="J295" i="7" s="1"/>
  <c r="J296" i="7" s="1"/>
  <c r="J297" i="7" s="1"/>
  <c r="J298" i="7" s="1"/>
  <c r="I287" i="7"/>
  <c r="I288" i="7" s="1"/>
  <c r="I289" i="7" s="1"/>
  <c r="I290" i="7" s="1"/>
  <c r="I291" i="7" s="1"/>
  <c r="I292" i="7" s="1"/>
  <c r="I293" i="7" s="1"/>
  <c r="I294" i="7" s="1"/>
  <c r="I295" i="7" s="1"/>
  <c r="I296" i="7" s="1"/>
  <c r="I297" i="7" s="1"/>
  <c r="I298" i="7" s="1"/>
  <c r="H287" i="7"/>
  <c r="H288" i="7" s="1"/>
  <c r="H289" i="7" s="1"/>
  <c r="H290" i="7" s="1"/>
  <c r="H291" i="7" s="1"/>
  <c r="H292" i="7" s="1"/>
  <c r="H293" i="7" s="1"/>
  <c r="H294" i="7" s="1"/>
  <c r="H295" i="7" s="1"/>
  <c r="H296" i="7" s="1"/>
  <c r="H297" i="7" s="1"/>
  <c r="H298" i="7" s="1"/>
  <c r="G287" i="7"/>
  <c r="G288" i="7" s="1"/>
  <c r="G289" i="7" s="1"/>
  <c r="G290" i="7" s="1"/>
  <c r="G291" i="7" s="1"/>
  <c r="G292" i="7" s="1"/>
  <c r="G293" i="7" s="1"/>
  <c r="G294" i="7" s="1"/>
  <c r="G295" i="7" s="1"/>
  <c r="G296" i="7" s="1"/>
  <c r="G297" i="7" s="1"/>
  <c r="G298" i="7" s="1"/>
  <c r="F287" i="7"/>
  <c r="F288" i="7" s="1"/>
  <c r="F289" i="7" s="1"/>
  <c r="F290" i="7" s="1"/>
  <c r="F291" i="7" s="1"/>
  <c r="F292" i="7" s="1"/>
  <c r="F293" i="7" s="1"/>
  <c r="F294" i="7" s="1"/>
  <c r="F295" i="7" s="1"/>
  <c r="F296" i="7" s="1"/>
  <c r="F297" i="7" s="1"/>
  <c r="F298" i="7" s="1"/>
  <c r="E287" i="7"/>
  <c r="E288" i="7" s="1"/>
  <c r="E289" i="7" s="1"/>
  <c r="E290" i="7" s="1"/>
  <c r="E291" i="7" s="1"/>
  <c r="E292" i="7" s="1"/>
  <c r="E293" i="7" s="1"/>
  <c r="E294" i="7" s="1"/>
  <c r="E295" i="7" s="1"/>
  <c r="E296" i="7" s="1"/>
  <c r="E297" i="7" s="1"/>
  <c r="E298" i="7" s="1"/>
  <c r="D287" i="7"/>
  <c r="D288" i="7" s="1"/>
  <c r="D289" i="7" s="1"/>
  <c r="D290" i="7" s="1"/>
  <c r="D291" i="7" s="1"/>
  <c r="D292" i="7" s="1"/>
  <c r="D293" i="7" s="1"/>
  <c r="D294" i="7" s="1"/>
  <c r="D295" i="7" s="1"/>
  <c r="D296" i="7" s="1"/>
  <c r="D297" i="7" s="1"/>
  <c r="D298" i="7" s="1"/>
  <c r="C287" i="7"/>
  <c r="C288" i="7" s="1"/>
  <c r="C289" i="7" s="1"/>
  <c r="C290" i="7" s="1"/>
  <c r="C291" i="7" s="1"/>
  <c r="C292" i="7" s="1"/>
  <c r="C293" i="7" s="1"/>
  <c r="C294" i="7" s="1"/>
  <c r="C295" i="7" s="1"/>
  <c r="C296" i="7" s="1"/>
  <c r="C297" i="7" s="1"/>
  <c r="C298" i="7" s="1"/>
  <c r="Q299" i="7"/>
  <c r="Q300" i="7" s="1"/>
  <c r="Q301" i="7" s="1"/>
  <c r="Q302" i="7" s="1"/>
  <c r="Q303" i="7" s="1"/>
  <c r="Q304" i="7" s="1"/>
  <c r="Q305" i="7" s="1"/>
  <c r="Q306" i="7" s="1"/>
  <c r="Q307" i="7" s="1"/>
  <c r="Q308" i="7" s="1"/>
  <c r="Q309" i="7" s="1"/>
  <c r="Q310" i="7" s="1"/>
  <c r="P299" i="7"/>
  <c r="P300" i="7" s="1"/>
  <c r="P301" i="7" s="1"/>
  <c r="P302" i="7" s="1"/>
  <c r="P303" i="7" s="1"/>
  <c r="P304" i="7" s="1"/>
  <c r="P305" i="7" s="1"/>
  <c r="P306" i="7" s="1"/>
  <c r="P307" i="7" s="1"/>
  <c r="P308" i="7" s="1"/>
  <c r="P309" i="7" s="1"/>
  <c r="P310" i="7" s="1"/>
  <c r="O299" i="7"/>
  <c r="O300" i="7" s="1"/>
  <c r="O301" i="7" s="1"/>
  <c r="O302" i="7" s="1"/>
  <c r="O303" i="7" s="1"/>
  <c r="O304" i="7" s="1"/>
  <c r="O305" i="7" s="1"/>
  <c r="O306" i="7" s="1"/>
  <c r="O307" i="7" s="1"/>
  <c r="O308" i="7" s="1"/>
  <c r="O309" i="7" s="1"/>
  <c r="O310" i="7" s="1"/>
  <c r="N299" i="7"/>
  <c r="N300" i="7" s="1"/>
  <c r="N301" i="7" s="1"/>
  <c r="N302" i="7" s="1"/>
  <c r="N303" i="7" s="1"/>
  <c r="N304" i="7" s="1"/>
  <c r="N305" i="7" s="1"/>
  <c r="N306" i="7" s="1"/>
  <c r="N307" i="7" s="1"/>
  <c r="N308" i="7" s="1"/>
  <c r="N309" i="7" s="1"/>
  <c r="N310" i="7" s="1"/>
  <c r="M299" i="7"/>
  <c r="M300" i="7" s="1"/>
  <c r="M301" i="7" s="1"/>
  <c r="M302" i="7" s="1"/>
  <c r="M303" i="7" s="1"/>
  <c r="M304" i="7" s="1"/>
  <c r="M305" i="7" s="1"/>
  <c r="M306" i="7" s="1"/>
  <c r="M307" i="7" s="1"/>
  <c r="M308" i="7" s="1"/>
  <c r="M309" i="7" s="1"/>
  <c r="M310" i="7" s="1"/>
  <c r="L299" i="7"/>
  <c r="L300" i="7" s="1"/>
  <c r="L301" i="7" s="1"/>
  <c r="L302" i="7" s="1"/>
  <c r="L303" i="7" s="1"/>
  <c r="L304" i="7" s="1"/>
  <c r="L305" i="7" s="1"/>
  <c r="L306" i="7" s="1"/>
  <c r="L307" i="7" s="1"/>
  <c r="L308" i="7" s="1"/>
  <c r="L309" i="7" s="1"/>
  <c r="L310" i="7" s="1"/>
  <c r="K299" i="7"/>
  <c r="K300" i="7" s="1"/>
  <c r="K301" i="7" s="1"/>
  <c r="K302" i="7" s="1"/>
  <c r="K303" i="7" s="1"/>
  <c r="K304" i="7" s="1"/>
  <c r="K305" i="7" s="1"/>
  <c r="K306" i="7" s="1"/>
  <c r="K307" i="7" s="1"/>
  <c r="K308" i="7" s="1"/>
  <c r="K309" i="7" s="1"/>
  <c r="K310" i="7" s="1"/>
  <c r="J299" i="7"/>
  <c r="J300" i="7" s="1"/>
  <c r="J301" i="7" s="1"/>
  <c r="J302" i="7" s="1"/>
  <c r="J303" i="7" s="1"/>
  <c r="J304" i="7" s="1"/>
  <c r="J305" i="7" s="1"/>
  <c r="J306" i="7" s="1"/>
  <c r="J307" i="7" s="1"/>
  <c r="J308" i="7" s="1"/>
  <c r="J309" i="7" s="1"/>
  <c r="J310" i="7" s="1"/>
  <c r="I299" i="7"/>
  <c r="I300" i="7" s="1"/>
  <c r="I301" i="7" s="1"/>
  <c r="I302" i="7" s="1"/>
  <c r="I303" i="7" s="1"/>
  <c r="I304" i="7" s="1"/>
  <c r="I305" i="7" s="1"/>
  <c r="I306" i="7" s="1"/>
  <c r="I307" i="7" s="1"/>
  <c r="I308" i="7" s="1"/>
  <c r="I309" i="7" s="1"/>
  <c r="I310" i="7" s="1"/>
  <c r="H299" i="7"/>
  <c r="H300" i="7" s="1"/>
  <c r="H301" i="7" s="1"/>
  <c r="H302" i="7" s="1"/>
  <c r="H303" i="7" s="1"/>
  <c r="H304" i="7" s="1"/>
  <c r="H305" i="7" s="1"/>
  <c r="H306" i="7" s="1"/>
  <c r="H307" i="7" s="1"/>
  <c r="H308" i="7" s="1"/>
  <c r="H309" i="7" s="1"/>
  <c r="H310" i="7" s="1"/>
  <c r="G299" i="7"/>
  <c r="G300" i="7" s="1"/>
  <c r="G301" i="7" s="1"/>
  <c r="G302" i="7" s="1"/>
  <c r="G303" i="7" s="1"/>
  <c r="G304" i="7" s="1"/>
  <c r="G305" i="7" s="1"/>
  <c r="G306" i="7" s="1"/>
  <c r="G307" i="7" s="1"/>
  <c r="G308" i="7" s="1"/>
  <c r="G309" i="7" s="1"/>
  <c r="G310" i="7" s="1"/>
  <c r="F299" i="7"/>
  <c r="F300" i="7" s="1"/>
  <c r="F301" i="7" s="1"/>
  <c r="F302" i="7" s="1"/>
  <c r="F303" i="7" s="1"/>
  <c r="F304" i="7" s="1"/>
  <c r="F305" i="7" s="1"/>
  <c r="F306" i="7" s="1"/>
  <c r="F307" i="7" s="1"/>
  <c r="F308" i="7" s="1"/>
  <c r="F309" i="7" s="1"/>
  <c r="F310" i="7" s="1"/>
  <c r="E299" i="7"/>
  <c r="E300" i="7" s="1"/>
  <c r="E301" i="7" s="1"/>
  <c r="E302" i="7" s="1"/>
  <c r="E303" i="7" s="1"/>
  <c r="E304" i="7" s="1"/>
  <c r="E305" i="7" s="1"/>
  <c r="E306" i="7" s="1"/>
  <c r="E307" i="7" s="1"/>
  <c r="E308" i="7" s="1"/>
  <c r="E309" i="7" s="1"/>
  <c r="E310" i="7" s="1"/>
  <c r="D299" i="7"/>
  <c r="D300" i="7" s="1"/>
  <c r="D301" i="7" s="1"/>
  <c r="D302" i="7" s="1"/>
  <c r="D303" i="7" s="1"/>
  <c r="D304" i="7" s="1"/>
  <c r="D305" i="7" s="1"/>
  <c r="D306" i="7" s="1"/>
  <c r="D307" i="7" s="1"/>
  <c r="D308" i="7" s="1"/>
  <c r="D309" i="7" s="1"/>
  <c r="D310" i="7" s="1"/>
  <c r="C299" i="7"/>
  <c r="C300" i="7" s="1"/>
  <c r="C301" i="7" s="1"/>
  <c r="C302" i="7" s="1"/>
  <c r="C303" i="7" s="1"/>
  <c r="C304" i="7" s="1"/>
  <c r="C305" i="7" s="1"/>
  <c r="C306" i="7" s="1"/>
  <c r="C307" i="7" s="1"/>
  <c r="C308" i="7" s="1"/>
  <c r="C309" i="7" s="1"/>
  <c r="C310" i="7" s="1"/>
  <c r="Q311" i="7"/>
  <c r="Q312" i="7" s="1"/>
  <c r="Q313" i="7" s="1"/>
  <c r="Q314" i="7" s="1"/>
  <c r="Q315" i="7" s="1"/>
  <c r="Q316" i="7" s="1"/>
  <c r="Q317" i="7" s="1"/>
  <c r="Q318" i="7" s="1"/>
  <c r="Q319" i="7" s="1"/>
  <c r="Q320" i="7" s="1"/>
  <c r="Q321" i="7" s="1"/>
  <c r="Q322" i="7" s="1"/>
  <c r="P311" i="7"/>
  <c r="P312" i="7" s="1"/>
  <c r="P313" i="7" s="1"/>
  <c r="P314" i="7" s="1"/>
  <c r="P315" i="7" s="1"/>
  <c r="P316" i="7" s="1"/>
  <c r="P317" i="7" s="1"/>
  <c r="P318" i="7" s="1"/>
  <c r="P319" i="7" s="1"/>
  <c r="P320" i="7" s="1"/>
  <c r="P321" i="7" s="1"/>
  <c r="P322" i="7" s="1"/>
  <c r="O311" i="7"/>
  <c r="O312" i="7" s="1"/>
  <c r="O313" i="7" s="1"/>
  <c r="O314" i="7" s="1"/>
  <c r="O315" i="7" s="1"/>
  <c r="O316" i="7" s="1"/>
  <c r="O317" i="7" s="1"/>
  <c r="O318" i="7" s="1"/>
  <c r="O319" i="7" s="1"/>
  <c r="O320" i="7" s="1"/>
  <c r="O321" i="7" s="1"/>
  <c r="O322" i="7" s="1"/>
  <c r="N311" i="7"/>
  <c r="N312" i="7" s="1"/>
  <c r="N313" i="7" s="1"/>
  <c r="N314" i="7" s="1"/>
  <c r="N315" i="7" s="1"/>
  <c r="N316" i="7" s="1"/>
  <c r="N317" i="7" s="1"/>
  <c r="N318" i="7" s="1"/>
  <c r="N319" i="7" s="1"/>
  <c r="N320" i="7" s="1"/>
  <c r="N321" i="7" s="1"/>
  <c r="N322" i="7" s="1"/>
  <c r="M311" i="7"/>
  <c r="M312" i="7" s="1"/>
  <c r="M313" i="7" s="1"/>
  <c r="M314" i="7" s="1"/>
  <c r="M315" i="7" s="1"/>
  <c r="M316" i="7" s="1"/>
  <c r="M317" i="7" s="1"/>
  <c r="M318" i="7" s="1"/>
  <c r="M319" i="7" s="1"/>
  <c r="M320" i="7" s="1"/>
  <c r="M321" i="7" s="1"/>
  <c r="M322" i="7" s="1"/>
  <c r="L311" i="7"/>
  <c r="L312" i="7" s="1"/>
  <c r="L313" i="7" s="1"/>
  <c r="L314" i="7" s="1"/>
  <c r="L315" i="7" s="1"/>
  <c r="L316" i="7" s="1"/>
  <c r="L317" i="7" s="1"/>
  <c r="L318" i="7" s="1"/>
  <c r="L319" i="7" s="1"/>
  <c r="L320" i="7" s="1"/>
  <c r="L321" i="7" s="1"/>
  <c r="L322" i="7" s="1"/>
  <c r="K311" i="7"/>
  <c r="K312" i="7" s="1"/>
  <c r="K313" i="7" s="1"/>
  <c r="K314" i="7" s="1"/>
  <c r="K315" i="7" s="1"/>
  <c r="K316" i="7" s="1"/>
  <c r="K317" i="7" s="1"/>
  <c r="K318" i="7" s="1"/>
  <c r="K319" i="7" s="1"/>
  <c r="K320" i="7" s="1"/>
  <c r="K321" i="7" s="1"/>
  <c r="K322" i="7" s="1"/>
  <c r="J311" i="7"/>
  <c r="J312" i="7" s="1"/>
  <c r="J313" i="7" s="1"/>
  <c r="J314" i="7" s="1"/>
  <c r="J315" i="7" s="1"/>
  <c r="J316" i="7" s="1"/>
  <c r="J317" i="7" s="1"/>
  <c r="J318" i="7" s="1"/>
  <c r="J319" i="7" s="1"/>
  <c r="J320" i="7" s="1"/>
  <c r="J321" i="7" s="1"/>
  <c r="J322" i="7" s="1"/>
  <c r="I311" i="7"/>
  <c r="I312" i="7" s="1"/>
  <c r="I313" i="7" s="1"/>
  <c r="I314" i="7" s="1"/>
  <c r="I315" i="7" s="1"/>
  <c r="I316" i="7" s="1"/>
  <c r="I317" i="7" s="1"/>
  <c r="I318" i="7" s="1"/>
  <c r="I319" i="7" s="1"/>
  <c r="I320" i="7" s="1"/>
  <c r="I321" i="7" s="1"/>
  <c r="I322" i="7" s="1"/>
  <c r="H311" i="7"/>
  <c r="H312" i="7" s="1"/>
  <c r="H313" i="7" s="1"/>
  <c r="H314" i="7" s="1"/>
  <c r="H315" i="7" s="1"/>
  <c r="H316" i="7" s="1"/>
  <c r="H317" i="7" s="1"/>
  <c r="H318" i="7" s="1"/>
  <c r="H319" i="7" s="1"/>
  <c r="H320" i="7" s="1"/>
  <c r="H321" i="7" s="1"/>
  <c r="H322" i="7" s="1"/>
  <c r="G311" i="7"/>
  <c r="G312" i="7" s="1"/>
  <c r="G313" i="7" s="1"/>
  <c r="G314" i="7" s="1"/>
  <c r="G315" i="7" s="1"/>
  <c r="G316" i="7" s="1"/>
  <c r="G317" i="7" s="1"/>
  <c r="G318" i="7" s="1"/>
  <c r="G319" i="7" s="1"/>
  <c r="G320" i="7" s="1"/>
  <c r="G321" i="7" s="1"/>
  <c r="G322" i="7" s="1"/>
  <c r="F311" i="7"/>
  <c r="F312" i="7" s="1"/>
  <c r="F313" i="7" s="1"/>
  <c r="F314" i="7" s="1"/>
  <c r="F315" i="7" s="1"/>
  <c r="F316" i="7" s="1"/>
  <c r="F317" i="7" s="1"/>
  <c r="F318" i="7" s="1"/>
  <c r="F319" i="7" s="1"/>
  <c r="F320" i="7" s="1"/>
  <c r="F321" i="7" s="1"/>
  <c r="F322" i="7" s="1"/>
  <c r="E311" i="7"/>
  <c r="E312" i="7" s="1"/>
  <c r="E313" i="7" s="1"/>
  <c r="E314" i="7" s="1"/>
  <c r="E315" i="7" s="1"/>
  <c r="E316" i="7" s="1"/>
  <c r="E317" i="7" s="1"/>
  <c r="E318" i="7" s="1"/>
  <c r="E319" i="7" s="1"/>
  <c r="E320" i="7" s="1"/>
  <c r="E321" i="7" s="1"/>
  <c r="E322" i="7" s="1"/>
  <c r="D311" i="7"/>
  <c r="D312" i="7" s="1"/>
  <c r="D313" i="7" s="1"/>
  <c r="D314" i="7" s="1"/>
  <c r="D315" i="7" s="1"/>
  <c r="D316" i="7" s="1"/>
  <c r="D317" i="7" s="1"/>
  <c r="D318" i="7" s="1"/>
  <c r="D319" i="7" s="1"/>
  <c r="D320" i="7" s="1"/>
  <c r="D321" i="7" s="1"/>
  <c r="D322" i="7" s="1"/>
  <c r="C311" i="7"/>
  <c r="C312" i="7" s="1"/>
  <c r="C313" i="7" s="1"/>
  <c r="C314" i="7" s="1"/>
  <c r="C315" i="7" s="1"/>
  <c r="C316" i="7" s="1"/>
  <c r="C317" i="7" s="1"/>
  <c r="C318" i="7" s="1"/>
  <c r="C319" i="7" s="1"/>
  <c r="C320" i="7" s="1"/>
  <c r="C321" i="7" s="1"/>
  <c r="C322" i="7" s="1"/>
  <c r="Q335" i="7"/>
  <c r="Q336" i="7" s="1"/>
  <c r="Q337" i="7" s="1"/>
  <c r="Q338" i="7" s="1"/>
  <c r="Q339" i="7" s="1"/>
  <c r="Q340" i="7" s="1"/>
  <c r="Q341" i="7" s="1"/>
  <c r="Q342" i="7" s="1"/>
  <c r="Q343" i="7" s="1"/>
  <c r="Q344" i="7" s="1"/>
  <c r="Q345" i="7" s="1"/>
  <c r="Q346" i="7" s="1"/>
  <c r="P335" i="7"/>
  <c r="P336" i="7" s="1"/>
  <c r="P337" i="7" s="1"/>
  <c r="P338" i="7" s="1"/>
  <c r="P339" i="7" s="1"/>
  <c r="P340" i="7" s="1"/>
  <c r="P341" i="7" s="1"/>
  <c r="P342" i="7" s="1"/>
  <c r="P343" i="7" s="1"/>
  <c r="P344" i="7" s="1"/>
  <c r="P345" i="7" s="1"/>
  <c r="P346" i="7" s="1"/>
  <c r="O335" i="7"/>
  <c r="O336" i="7" s="1"/>
  <c r="O337" i="7" s="1"/>
  <c r="O338" i="7" s="1"/>
  <c r="O339" i="7" s="1"/>
  <c r="O340" i="7" s="1"/>
  <c r="O341" i="7" s="1"/>
  <c r="O342" i="7" s="1"/>
  <c r="O343" i="7" s="1"/>
  <c r="O344" i="7" s="1"/>
  <c r="O345" i="7" s="1"/>
  <c r="O346" i="7" s="1"/>
  <c r="N335" i="7"/>
  <c r="N336" i="7" s="1"/>
  <c r="N337" i="7" s="1"/>
  <c r="N338" i="7" s="1"/>
  <c r="N339" i="7" s="1"/>
  <c r="N340" i="7" s="1"/>
  <c r="N341" i="7" s="1"/>
  <c r="N342" i="7" s="1"/>
  <c r="N343" i="7" s="1"/>
  <c r="N344" i="7" s="1"/>
  <c r="N345" i="7" s="1"/>
  <c r="N346" i="7" s="1"/>
  <c r="M335" i="7"/>
  <c r="M336" i="7" s="1"/>
  <c r="M337" i="7" s="1"/>
  <c r="M338" i="7" s="1"/>
  <c r="M339" i="7" s="1"/>
  <c r="M340" i="7" s="1"/>
  <c r="M341" i="7" s="1"/>
  <c r="M342" i="7" s="1"/>
  <c r="M343" i="7" s="1"/>
  <c r="M344" i="7" s="1"/>
  <c r="M345" i="7" s="1"/>
  <c r="M346" i="7" s="1"/>
  <c r="L335" i="7"/>
  <c r="L336" i="7" s="1"/>
  <c r="L337" i="7" s="1"/>
  <c r="L338" i="7" s="1"/>
  <c r="L339" i="7" s="1"/>
  <c r="L340" i="7" s="1"/>
  <c r="L341" i="7" s="1"/>
  <c r="L342" i="7" s="1"/>
  <c r="L343" i="7" s="1"/>
  <c r="L344" i="7" s="1"/>
  <c r="L345" i="7" s="1"/>
  <c r="L346" i="7" s="1"/>
  <c r="K335" i="7"/>
  <c r="K336" i="7" s="1"/>
  <c r="K337" i="7" s="1"/>
  <c r="K338" i="7" s="1"/>
  <c r="K339" i="7" s="1"/>
  <c r="K340" i="7" s="1"/>
  <c r="K341" i="7" s="1"/>
  <c r="K342" i="7" s="1"/>
  <c r="K343" i="7" s="1"/>
  <c r="K344" i="7" s="1"/>
  <c r="K345" i="7" s="1"/>
  <c r="K346" i="7" s="1"/>
  <c r="J335" i="7"/>
  <c r="J336" i="7" s="1"/>
  <c r="J337" i="7" s="1"/>
  <c r="J338" i="7" s="1"/>
  <c r="J339" i="7" s="1"/>
  <c r="J340" i="7" s="1"/>
  <c r="J341" i="7" s="1"/>
  <c r="J342" i="7" s="1"/>
  <c r="J343" i="7" s="1"/>
  <c r="J344" i="7" s="1"/>
  <c r="J345" i="7" s="1"/>
  <c r="J346" i="7" s="1"/>
  <c r="I335" i="7"/>
  <c r="I336" i="7" s="1"/>
  <c r="I337" i="7" s="1"/>
  <c r="I338" i="7" s="1"/>
  <c r="I339" i="7" s="1"/>
  <c r="I340" i="7" s="1"/>
  <c r="I341" i="7" s="1"/>
  <c r="I342" i="7" s="1"/>
  <c r="I343" i="7" s="1"/>
  <c r="I344" i="7" s="1"/>
  <c r="I345" i="7" s="1"/>
  <c r="I346" i="7" s="1"/>
  <c r="H335" i="7"/>
  <c r="H336" i="7" s="1"/>
  <c r="H337" i="7" s="1"/>
  <c r="H338" i="7" s="1"/>
  <c r="H339" i="7" s="1"/>
  <c r="H340" i="7" s="1"/>
  <c r="H341" i="7" s="1"/>
  <c r="H342" i="7" s="1"/>
  <c r="H343" i="7" s="1"/>
  <c r="H344" i="7" s="1"/>
  <c r="H345" i="7" s="1"/>
  <c r="H346" i="7" s="1"/>
  <c r="G335" i="7"/>
  <c r="G336" i="7" s="1"/>
  <c r="G337" i="7" s="1"/>
  <c r="G338" i="7" s="1"/>
  <c r="G339" i="7" s="1"/>
  <c r="G340" i="7" s="1"/>
  <c r="G341" i="7" s="1"/>
  <c r="G342" i="7" s="1"/>
  <c r="G343" i="7" s="1"/>
  <c r="G344" i="7" s="1"/>
  <c r="G345" i="7" s="1"/>
  <c r="G346" i="7" s="1"/>
  <c r="F335" i="7"/>
  <c r="F336" i="7" s="1"/>
  <c r="F337" i="7" s="1"/>
  <c r="F338" i="7" s="1"/>
  <c r="F339" i="7" s="1"/>
  <c r="F340" i="7" s="1"/>
  <c r="F341" i="7" s="1"/>
  <c r="F342" i="7" s="1"/>
  <c r="F343" i="7" s="1"/>
  <c r="F344" i="7" s="1"/>
  <c r="F345" i="7" s="1"/>
  <c r="F346" i="7" s="1"/>
  <c r="E335" i="7"/>
  <c r="E336" i="7" s="1"/>
  <c r="E337" i="7" s="1"/>
  <c r="E338" i="7" s="1"/>
  <c r="E339" i="7" s="1"/>
  <c r="E340" i="7" s="1"/>
  <c r="E341" i="7" s="1"/>
  <c r="E342" i="7" s="1"/>
  <c r="E343" i="7" s="1"/>
  <c r="E344" i="7" s="1"/>
  <c r="E345" i="7" s="1"/>
  <c r="E346" i="7" s="1"/>
  <c r="D335" i="7"/>
  <c r="D336" i="7" s="1"/>
  <c r="D337" i="7" s="1"/>
  <c r="D338" i="7" s="1"/>
  <c r="D339" i="7" s="1"/>
  <c r="D340" i="7" s="1"/>
  <c r="D341" i="7" s="1"/>
  <c r="D342" i="7" s="1"/>
  <c r="D343" i="7" s="1"/>
  <c r="D344" i="7" s="1"/>
  <c r="D345" i="7" s="1"/>
  <c r="D346" i="7" s="1"/>
  <c r="C335" i="7"/>
  <c r="C336" i="7" s="1"/>
  <c r="C337" i="7" s="1"/>
  <c r="C338" i="7" s="1"/>
  <c r="C339" i="7" s="1"/>
  <c r="C340" i="7" s="1"/>
  <c r="C341" i="7" s="1"/>
  <c r="C342" i="7" s="1"/>
  <c r="C343" i="7" s="1"/>
  <c r="C344" i="7" s="1"/>
  <c r="C345" i="7" s="1"/>
  <c r="C346" i="7" s="1"/>
  <c r="D323" i="7"/>
  <c r="D324" i="7" s="1"/>
  <c r="D325" i="7" s="1"/>
  <c r="D326" i="7" s="1"/>
  <c r="D327" i="7" s="1"/>
  <c r="D328" i="7" s="1"/>
  <c r="D329" i="7" s="1"/>
  <c r="D330" i="7" s="1"/>
  <c r="D331" i="7" s="1"/>
  <c r="D332" i="7" s="1"/>
  <c r="D333" i="7" s="1"/>
  <c r="D334" i="7" s="1"/>
  <c r="E323" i="7"/>
  <c r="E324" i="7" s="1"/>
  <c r="E325" i="7" s="1"/>
  <c r="E326" i="7" s="1"/>
  <c r="E327" i="7" s="1"/>
  <c r="E328" i="7" s="1"/>
  <c r="E329" i="7" s="1"/>
  <c r="E330" i="7" s="1"/>
  <c r="E331" i="7" s="1"/>
  <c r="E332" i="7" s="1"/>
  <c r="E333" i="7" s="1"/>
  <c r="E334" i="7" s="1"/>
  <c r="F323" i="7"/>
  <c r="F324" i="7" s="1"/>
  <c r="F325" i="7" s="1"/>
  <c r="F326" i="7" s="1"/>
  <c r="F327" i="7" s="1"/>
  <c r="F328" i="7" s="1"/>
  <c r="F329" i="7" s="1"/>
  <c r="F330" i="7" s="1"/>
  <c r="F331" i="7" s="1"/>
  <c r="F332" i="7" s="1"/>
  <c r="F333" i="7" s="1"/>
  <c r="F334" i="7" s="1"/>
  <c r="G323" i="7"/>
  <c r="G324" i="7" s="1"/>
  <c r="G325" i="7" s="1"/>
  <c r="G326" i="7" s="1"/>
  <c r="G327" i="7" s="1"/>
  <c r="G328" i="7" s="1"/>
  <c r="G329" i="7" s="1"/>
  <c r="G330" i="7" s="1"/>
  <c r="G331" i="7" s="1"/>
  <c r="G332" i="7" s="1"/>
  <c r="G333" i="7" s="1"/>
  <c r="G334" i="7" s="1"/>
  <c r="H323" i="7"/>
  <c r="H324" i="7" s="1"/>
  <c r="H325" i="7" s="1"/>
  <c r="H326" i="7" s="1"/>
  <c r="H327" i="7" s="1"/>
  <c r="H328" i="7" s="1"/>
  <c r="H329" i="7" s="1"/>
  <c r="H330" i="7" s="1"/>
  <c r="H331" i="7" s="1"/>
  <c r="H332" i="7" s="1"/>
  <c r="H333" i="7" s="1"/>
  <c r="H334" i="7" s="1"/>
  <c r="I323" i="7"/>
  <c r="I324" i="7" s="1"/>
  <c r="I325" i="7" s="1"/>
  <c r="I326" i="7" s="1"/>
  <c r="I327" i="7" s="1"/>
  <c r="I328" i="7" s="1"/>
  <c r="I329" i="7" s="1"/>
  <c r="I330" i="7" s="1"/>
  <c r="I331" i="7" s="1"/>
  <c r="I332" i="7" s="1"/>
  <c r="I333" i="7" s="1"/>
  <c r="I334" i="7" s="1"/>
  <c r="J323" i="7"/>
  <c r="J324" i="7" s="1"/>
  <c r="J325" i="7" s="1"/>
  <c r="J326" i="7" s="1"/>
  <c r="J327" i="7" s="1"/>
  <c r="J328" i="7" s="1"/>
  <c r="J329" i="7" s="1"/>
  <c r="J330" i="7" s="1"/>
  <c r="J331" i="7" s="1"/>
  <c r="J332" i="7" s="1"/>
  <c r="J333" i="7" s="1"/>
  <c r="J334" i="7" s="1"/>
  <c r="K323" i="7"/>
  <c r="K324" i="7" s="1"/>
  <c r="K325" i="7" s="1"/>
  <c r="K326" i="7" s="1"/>
  <c r="K327" i="7" s="1"/>
  <c r="K328" i="7" s="1"/>
  <c r="K329" i="7" s="1"/>
  <c r="K330" i="7" s="1"/>
  <c r="K331" i="7" s="1"/>
  <c r="K332" i="7" s="1"/>
  <c r="K333" i="7" s="1"/>
  <c r="K334" i="7" s="1"/>
  <c r="L323" i="7"/>
  <c r="L324" i="7" s="1"/>
  <c r="L325" i="7" s="1"/>
  <c r="L326" i="7" s="1"/>
  <c r="L327" i="7" s="1"/>
  <c r="L328" i="7" s="1"/>
  <c r="L329" i="7" s="1"/>
  <c r="L330" i="7" s="1"/>
  <c r="L331" i="7" s="1"/>
  <c r="L332" i="7" s="1"/>
  <c r="L333" i="7" s="1"/>
  <c r="L334" i="7" s="1"/>
  <c r="M323" i="7"/>
  <c r="M324" i="7" s="1"/>
  <c r="M325" i="7" s="1"/>
  <c r="M326" i="7" s="1"/>
  <c r="M327" i="7" s="1"/>
  <c r="M328" i="7" s="1"/>
  <c r="M329" i="7" s="1"/>
  <c r="M330" i="7" s="1"/>
  <c r="M331" i="7" s="1"/>
  <c r="M332" i="7" s="1"/>
  <c r="M333" i="7" s="1"/>
  <c r="M334" i="7" s="1"/>
  <c r="N323" i="7"/>
  <c r="N324" i="7" s="1"/>
  <c r="N325" i="7" s="1"/>
  <c r="N326" i="7" s="1"/>
  <c r="N327" i="7" s="1"/>
  <c r="N328" i="7" s="1"/>
  <c r="N329" i="7" s="1"/>
  <c r="N330" i="7" s="1"/>
  <c r="N331" i="7" s="1"/>
  <c r="N332" i="7" s="1"/>
  <c r="N333" i="7" s="1"/>
  <c r="N334" i="7" s="1"/>
  <c r="O323" i="7"/>
  <c r="O324" i="7" s="1"/>
  <c r="O325" i="7" s="1"/>
  <c r="O326" i="7" s="1"/>
  <c r="O327" i="7" s="1"/>
  <c r="O328" i="7" s="1"/>
  <c r="O329" i="7" s="1"/>
  <c r="O330" i="7" s="1"/>
  <c r="O331" i="7" s="1"/>
  <c r="O332" i="7" s="1"/>
  <c r="O333" i="7" s="1"/>
  <c r="O334" i="7" s="1"/>
  <c r="P323" i="7"/>
  <c r="P324" i="7" s="1"/>
  <c r="P325" i="7" s="1"/>
  <c r="P326" i="7" s="1"/>
  <c r="P327" i="7" s="1"/>
  <c r="P328" i="7" s="1"/>
  <c r="P329" i="7" s="1"/>
  <c r="P330" i="7" s="1"/>
  <c r="P331" i="7" s="1"/>
  <c r="P332" i="7" s="1"/>
  <c r="P333" i="7" s="1"/>
  <c r="P334" i="7" s="1"/>
  <c r="Q323" i="7"/>
  <c r="Q324" i="7" s="1"/>
  <c r="Q325" i="7" s="1"/>
  <c r="Q326" i="7" s="1"/>
  <c r="Q327" i="7" s="1"/>
  <c r="Q328" i="7" s="1"/>
  <c r="Q329" i="7" s="1"/>
  <c r="Q330" i="7" s="1"/>
  <c r="Q331" i="7" s="1"/>
  <c r="Q332" i="7" s="1"/>
  <c r="Q333" i="7" s="1"/>
  <c r="Q334" i="7" s="1"/>
  <c r="C323" i="7"/>
  <c r="C324" i="7" s="1"/>
  <c r="C325" i="7" s="1"/>
  <c r="C326" i="7" s="1"/>
  <c r="C327" i="7" s="1"/>
  <c r="C328" i="7" s="1"/>
  <c r="C329" i="7" s="1"/>
  <c r="C330" i="7" s="1"/>
  <c r="C331" i="7" s="1"/>
  <c r="C332" i="7" s="1"/>
  <c r="C333" i="7" s="1"/>
  <c r="C334" i="7" s="1"/>
  <c r="A336" i="7" l="1"/>
  <c r="A337" i="7" s="1"/>
  <c r="A338" i="7" s="1"/>
  <c r="A339" i="7" s="1"/>
  <c r="A340" i="7" s="1"/>
  <c r="A341" i="7" s="1"/>
  <c r="A342" i="7" s="1"/>
  <c r="A343" i="7" s="1"/>
  <c r="A344" i="7" s="1"/>
  <c r="A345" i="7" s="1"/>
  <c r="A346" i="7" s="1"/>
  <c r="A324" i="7"/>
  <c r="A325" i="7" s="1"/>
  <c r="A326" i="7" s="1"/>
  <c r="A327" i="7" s="1"/>
  <c r="A328" i="7" s="1"/>
  <c r="A329" i="7" s="1"/>
  <c r="A330" i="7" s="1"/>
  <c r="A331" i="7" s="1"/>
  <c r="A332" i="7" s="1"/>
  <c r="A333" i="7" s="1"/>
  <c r="A334" i="7" s="1"/>
  <c r="A312" i="7"/>
  <c r="A313" i="7" s="1"/>
  <c r="A314" i="7" s="1"/>
  <c r="A315" i="7" s="1"/>
  <c r="A316" i="7" s="1"/>
  <c r="A317" i="7" s="1"/>
  <c r="A318" i="7" s="1"/>
  <c r="A319" i="7" s="1"/>
  <c r="A320" i="7" s="1"/>
  <c r="A321" i="7" s="1"/>
  <c r="A322" i="7" s="1"/>
  <c r="A300" i="7"/>
  <c r="A301" i="7" s="1"/>
  <c r="A302" i="7" s="1"/>
  <c r="A303" i="7" s="1"/>
  <c r="A304" i="7" s="1"/>
  <c r="A305" i="7" s="1"/>
  <c r="A306" i="7" s="1"/>
  <c r="A307" i="7" s="1"/>
  <c r="A308" i="7" s="1"/>
  <c r="A309" i="7" s="1"/>
  <c r="A310" i="7" s="1"/>
  <c r="A288" i="7"/>
  <c r="A289" i="7" s="1"/>
  <c r="A290" i="7" s="1"/>
  <c r="A291" i="7" s="1"/>
  <c r="A292" i="7" s="1"/>
  <c r="A293" i="7" s="1"/>
  <c r="A294" i="7" s="1"/>
  <c r="A295" i="7" s="1"/>
  <c r="A296" i="7" s="1"/>
  <c r="A297" i="7" s="1"/>
  <c r="A298" i="7" s="1"/>
  <c r="AJ90" i="7"/>
  <c r="AJ94" i="7" s="1"/>
  <c r="AJ89" i="7"/>
  <c r="AJ93" i="7" s="1"/>
  <c r="AJ88" i="7"/>
  <c r="AJ92" i="7" s="1"/>
  <c r="AI88" i="7"/>
  <c r="AI89" i="7" s="1"/>
  <c r="AI90" i="7" s="1"/>
  <c r="AJ87" i="7"/>
  <c r="AJ91" i="7" s="1"/>
  <c r="S13" i="7"/>
  <c r="AC13" i="7" s="1"/>
  <c r="S7" i="7"/>
  <c r="AC7" i="7" s="1"/>
  <c r="AF6" i="7"/>
  <c r="AE6" i="7"/>
  <c r="AD6" i="7"/>
  <c r="AC6" i="7"/>
  <c r="AB6" i="7"/>
  <c r="AA6" i="7"/>
  <c r="Z6" i="7"/>
  <c r="Y6" i="7"/>
  <c r="X6" i="7"/>
  <c r="W6" i="7"/>
  <c r="V6" i="7"/>
  <c r="U6" i="7"/>
  <c r="T6" i="7"/>
  <c r="AQ5" i="7"/>
  <c r="AR5" i="7" s="1"/>
  <c r="AX4" i="7"/>
  <c r="AW4" i="7"/>
  <c r="AV4" i="7"/>
  <c r="AU4" i="7"/>
  <c r="AT4" i="7"/>
  <c r="AS4" i="7"/>
  <c r="AR4" i="7"/>
  <c r="P112" i="9"/>
  <c r="O112" i="9"/>
  <c r="N112" i="9"/>
  <c r="M112" i="9"/>
  <c r="L112" i="9"/>
  <c r="K112" i="9"/>
  <c r="J112" i="9"/>
  <c r="I112" i="9"/>
  <c r="H112" i="9"/>
  <c r="G112" i="9"/>
  <c r="F112" i="9"/>
  <c r="E112" i="9"/>
  <c r="D112" i="9"/>
  <c r="C112" i="9"/>
  <c r="B112" i="9"/>
  <c r="P111" i="9"/>
  <c r="O111" i="9"/>
  <c r="N111" i="9"/>
  <c r="M111" i="9"/>
  <c r="L111" i="9"/>
  <c r="K111" i="9"/>
  <c r="J111" i="9"/>
  <c r="I111" i="9"/>
  <c r="H111" i="9"/>
  <c r="G111" i="9"/>
  <c r="F111" i="9"/>
  <c r="E111" i="9"/>
  <c r="D111" i="9"/>
  <c r="C111" i="9"/>
  <c r="B111" i="9"/>
  <c r="P110" i="9"/>
  <c r="O110" i="9"/>
  <c r="N110" i="9"/>
  <c r="M110" i="9"/>
  <c r="L110" i="9"/>
  <c r="K110" i="9"/>
  <c r="J110" i="9"/>
  <c r="I110" i="9"/>
  <c r="H110" i="9"/>
  <c r="G110" i="9"/>
  <c r="F110" i="9"/>
  <c r="E110" i="9"/>
  <c r="D110" i="9"/>
  <c r="C110" i="9"/>
  <c r="B110" i="9"/>
  <c r="P109" i="9"/>
  <c r="O109" i="9"/>
  <c r="N109" i="9"/>
  <c r="M109" i="9"/>
  <c r="L109" i="9"/>
  <c r="K109" i="9"/>
  <c r="J109" i="9"/>
  <c r="I109" i="9"/>
  <c r="H109" i="9"/>
  <c r="G109" i="9"/>
  <c r="F109" i="9"/>
  <c r="E109" i="9"/>
  <c r="D109" i="9"/>
  <c r="C109" i="9"/>
  <c r="B109" i="9"/>
  <c r="P108" i="9"/>
  <c r="O108" i="9"/>
  <c r="N108" i="9"/>
  <c r="M108" i="9"/>
  <c r="L108" i="9"/>
  <c r="K108" i="9"/>
  <c r="J108" i="9"/>
  <c r="I108" i="9"/>
  <c r="H108" i="9"/>
  <c r="G108" i="9"/>
  <c r="F108" i="9"/>
  <c r="E108" i="9"/>
  <c r="D108" i="9"/>
  <c r="C108" i="9"/>
  <c r="B108" i="9"/>
  <c r="P107" i="9"/>
  <c r="O107" i="9"/>
  <c r="N107" i="9"/>
  <c r="M107" i="9"/>
  <c r="L107" i="9"/>
  <c r="K107" i="9"/>
  <c r="J107" i="9"/>
  <c r="I107" i="9"/>
  <c r="H107" i="9"/>
  <c r="G107" i="9"/>
  <c r="F107" i="9"/>
  <c r="E107" i="9"/>
  <c r="D107" i="9"/>
  <c r="C107" i="9"/>
  <c r="B107" i="9"/>
  <c r="P106" i="9"/>
  <c r="O106" i="9"/>
  <c r="N106" i="9"/>
  <c r="M106" i="9"/>
  <c r="L106" i="9"/>
  <c r="K106" i="9"/>
  <c r="J106" i="9"/>
  <c r="I106" i="9"/>
  <c r="H106" i="9"/>
  <c r="G106" i="9"/>
  <c r="F106" i="9"/>
  <c r="E106" i="9"/>
  <c r="D106" i="9"/>
  <c r="C106" i="9"/>
  <c r="B106" i="9"/>
  <c r="P105" i="9"/>
  <c r="O105" i="9"/>
  <c r="N105" i="9"/>
  <c r="M105" i="9"/>
  <c r="L105" i="9"/>
  <c r="K105" i="9"/>
  <c r="J105" i="9"/>
  <c r="I105" i="9"/>
  <c r="H105" i="9"/>
  <c r="G105" i="9"/>
  <c r="F105" i="9"/>
  <c r="E105" i="9"/>
  <c r="D105" i="9"/>
  <c r="C105" i="9"/>
  <c r="B105" i="9"/>
  <c r="P104" i="9"/>
  <c r="O104" i="9"/>
  <c r="N104" i="9"/>
  <c r="M104" i="9"/>
  <c r="L104" i="9"/>
  <c r="K104" i="9"/>
  <c r="J104" i="9"/>
  <c r="I104" i="9"/>
  <c r="H104" i="9"/>
  <c r="G104" i="9"/>
  <c r="F104" i="9"/>
  <c r="E104" i="9"/>
  <c r="D104" i="9"/>
  <c r="C104" i="9"/>
  <c r="B104" i="9"/>
  <c r="P103" i="9"/>
  <c r="O103" i="9"/>
  <c r="N103" i="9"/>
  <c r="M103" i="9"/>
  <c r="L103" i="9"/>
  <c r="K103" i="9"/>
  <c r="J103" i="9"/>
  <c r="I103" i="9"/>
  <c r="H103" i="9"/>
  <c r="G103" i="9"/>
  <c r="F103" i="9"/>
  <c r="E103" i="9"/>
  <c r="D103" i="9"/>
  <c r="C103" i="9"/>
  <c r="B103" i="9"/>
  <c r="P102" i="9"/>
  <c r="O102" i="9"/>
  <c r="N102" i="9"/>
  <c r="M102" i="9"/>
  <c r="L102" i="9"/>
  <c r="K102" i="9"/>
  <c r="J102" i="9"/>
  <c r="I102" i="9"/>
  <c r="H102" i="9"/>
  <c r="G102" i="9"/>
  <c r="F102" i="9"/>
  <c r="E102" i="9"/>
  <c r="D102" i="9"/>
  <c r="C102" i="9"/>
  <c r="B102" i="9"/>
  <c r="P101" i="9"/>
  <c r="O101" i="9"/>
  <c r="N101" i="9"/>
  <c r="M101" i="9"/>
  <c r="L101" i="9"/>
  <c r="K101" i="9"/>
  <c r="J101" i="9"/>
  <c r="I101" i="9"/>
  <c r="H101" i="9"/>
  <c r="G101" i="9"/>
  <c r="F101" i="9"/>
  <c r="E101" i="9"/>
  <c r="D101" i="9"/>
  <c r="C101" i="9"/>
  <c r="B101" i="9"/>
  <c r="P100" i="9"/>
  <c r="O100" i="9"/>
  <c r="N100" i="9"/>
  <c r="M100" i="9"/>
  <c r="L100" i="9"/>
  <c r="K100" i="9"/>
  <c r="J100" i="9"/>
  <c r="I100" i="9"/>
  <c r="H100" i="9"/>
  <c r="G100" i="9"/>
  <c r="F100" i="9"/>
  <c r="E100" i="9"/>
  <c r="D100" i="9"/>
  <c r="C100" i="9"/>
  <c r="B100" i="9"/>
  <c r="P99" i="9"/>
  <c r="O99" i="9"/>
  <c r="N99" i="9"/>
  <c r="M99" i="9"/>
  <c r="L99" i="9"/>
  <c r="K99" i="9"/>
  <c r="J99" i="9"/>
  <c r="I99" i="9"/>
  <c r="H99" i="9"/>
  <c r="G99" i="9"/>
  <c r="F99" i="9"/>
  <c r="E99" i="9"/>
  <c r="D99" i="9"/>
  <c r="C99" i="9"/>
  <c r="B99" i="9"/>
  <c r="P98" i="9"/>
  <c r="O98" i="9"/>
  <c r="N98" i="9"/>
  <c r="M98" i="9"/>
  <c r="L98" i="9"/>
  <c r="K98" i="9"/>
  <c r="J98" i="9"/>
  <c r="I98" i="9"/>
  <c r="H98" i="9"/>
  <c r="G98" i="9"/>
  <c r="F98" i="9"/>
  <c r="E98" i="9"/>
  <c r="D98" i="9"/>
  <c r="C98" i="9"/>
  <c r="B98" i="9"/>
  <c r="P97" i="9"/>
  <c r="O97" i="9"/>
  <c r="N97" i="9"/>
  <c r="M97" i="9"/>
  <c r="L97" i="9"/>
  <c r="K97" i="9"/>
  <c r="J97" i="9"/>
  <c r="I97" i="9"/>
  <c r="H97" i="9"/>
  <c r="G97" i="9"/>
  <c r="F97" i="9"/>
  <c r="E97" i="9"/>
  <c r="D97" i="9"/>
  <c r="C97" i="9"/>
  <c r="B97" i="9"/>
  <c r="P96" i="9"/>
  <c r="O96" i="9"/>
  <c r="N96" i="9"/>
  <c r="M96" i="9"/>
  <c r="L96" i="9"/>
  <c r="K96" i="9"/>
  <c r="J96" i="9"/>
  <c r="I96" i="9"/>
  <c r="H96" i="9"/>
  <c r="G96" i="9"/>
  <c r="F96" i="9"/>
  <c r="E96" i="9"/>
  <c r="D96" i="9"/>
  <c r="C96" i="9"/>
  <c r="B96" i="9"/>
  <c r="P95" i="9"/>
  <c r="O95" i="9"/>
  <c r="N95" i="9"/>
  <c r="M95" i="9"/>
  <c r="L95" i="9"/>
  <c r="K95" i="9"/>
  <c r="J95" i="9"/>
  <c r="I95" i="9"/>
  <c r="H95" i="9"/>
  <c r="G95" i="9"/>
  <c r="F95" i="9"/>
  <c r="E95" i="9"/>
  <c r="D95" i="9"/>
  <c r="C95" i="9"/>
  <c r="B95" i="9"/>
  <c r="P94" i="9"/>
  <c r="O94" i="9"/>
  <c r="N94" i="9"/>
  <c r="M94" i="9"/>
  <c r="L94" i="9"/>
  <c r="K94" i="9"/>
  <c r="J94" i="9"/>
  <c r="I94" i="9"/>
  <c r="H94" i="9"/>
  <c r="G94" i="9"/>
  <c r="F94" i="9"/>
  <c r="E94" i="9"/>
  <c r="D94" i="9"/>
  <c r="C94" i="9"/>
  <c r="B94" i="9"/>
  <c r="P93" i="9"/>
  <c r="O93" i="9"/>
  <c r="N93" i="9"/>
  <c r="M93" i="9"/>
  <c r="L93" i="9"/>
  <c r="K93" i="9"/>
  <c r="J93" i="9"/>
  <c r="I93" i="9"/>
  <c r="H93" i="9"/>
  <c r="G93" i="9"/>
  <c r="F93" i="9"/>
  <c r="E93" i="9"/>
  <c r="D93" i="9"/>
  <c r="C93" i="9"/>
  <c r="B93" i="9"/>
  <c r="P92" i="9"/>
  <c r="O92" i="9"/>
  <c r="N92" i="9"/>
  <c r="M92" i="9"/>
  <c r="L92" i="9"/>
  <c r="K92" i="9"/>
  <c r="J92" i="9"/>
  <c r="I92" i="9"/>
  <c r="H92" i="9"/>
  <c r="G92" i="9"/>
  <c r="F92" i="9"/>
  <c r="E92" i="9"/>
  <c r="D92" i="9"/>
  <c r="C92" i="9"/>
  <c r="B92" i="9"/>
  <c r="P91" i="9"/>
  <c r="O91" i="9"/>
  <c r="N91" i="9"/>
  <c r="M91" i="9"/>
  <c r="L91" i="9"/>
  <c r="K91" i="9"/>
  <c r="J91" i="9"/>
  <c r="I91" i="9"/>
  <c r="H91" i="9"/>
  <c r="G91" i="9"/>
  <c r="F91" i="9"/>
  <c r="E91" i="9"/>
  <c r="D91" i="9"/>
  <c r="C91" i="9"/>
  <c r="B91" i="9"/>
  <c r="P90" i="9"/>
  <c r="O90" i="9"/>
  <c r="N90" i="9"/>
  <c r="M90" i="9"/>
  <c r="L90" i="9"/>
  <c r="K90" i="9"/>
  <c r="J90" i="9"/>
  <c r="I90" i="9"/>
  <c r="H90" i="9"/>
  <c r="G90" i="9"/>
  <c r="F90" i="9"/>
  <c r="E90" i="9"/>
  <c r="D90" i="9"/>
  <c r="C90" i="9"/>
  <c r="B90" i="9"/>
  <c r="P89" i="9"/>
  <c r="O89" i="9"/>
  <c r="N89" i="9"/>
  <c r="M89" i="9"/>
  <c r="L89" i="9"/>
  <c r="K89" i="9"/>
  <c r="J89" i="9"/>
  <c r="I89" i="9"/>
  <c r="H89" i="9"/>
  <c r="G89" i="9"/>
  <c r="F89" i="9"/>
  <c r="E89" i="9"/>
  <c r="D89" i="9"/>
  <c r="C89" i="9"/>
  <c r="B89" i="9"/>
  <c r="P88" i="9"/>
  <c r="O88" i="9"/>
  <c r="N88" i="9"/>
  <c r="M88" i="9"/>
  <c r="L88" i="9"/>
  <c r="K88" i="9"/>
  <c r="J88" i="9"/>
  <c r="I88" i="9"/>
  <c r="H88" i="9"/>
  <c r="G88" i="9"/>
  <c r="F88" i="9"/>
  <c r="E88" i="9"/>
  <c r="D88" i="9"/>
  <c r="C88" i="9"/>
  <c r="B88" i="9"/>
  <c r="P87" i="9"/>
  <c r="O87" i="9"/>
  <c r="N87" i="9"/>
  <c r="M87" i="9"/>
  <c r="L87" i="9"/>
  <c r="K87" i="9"/>
  <c r="J87" i="9"/>
  <c r="I87" i="9"/>
  <c r="H87" i="9"/>
  <c r="G87" i="9"/>
  <c r="F87" i="9"/>
  <c r="E87" i="9"/>
  <c r="D87" i="9"/>
  <c r="C87" i="9"/>
  <c r="B87" i="9"/>
  <c r="P86" i="9"/>
  <c r="O86" i="9"/>
  <c r="N86" i="9"/>
  <c r="M86" i="9"/>
  <c r="L86" i="9"/>
  <c r="K86" i="9"/>
  <c r="J86" i="9"/>
  <c r="I86" i="9"/>
  <c r="H86" i="9"/>
  <c r="G86" i="9"/>
  <c r="F86" i="9"/>
  <c r="E86" i="9"/>
  <c r="D86" i="9"/>
  <c r="C86" i="9"/>
  <c r="B86" i="9"/>
  <c r="P85" i="9"/>
  <c r="O85" i="9"/>
  <c r="N85" i="9"/>
  <c r="M85" i="9"/>
  <c r="L85" i="9"/>
  <c r="K85" i="9"/>
  <c r="J85" i="9"/>
  <c r="I85" i="9"/>
  <c r="H85" i="9"/>
  <c r="G85" i="9"/>
  <c r="F85" i="9"/>
  <c r="E85" i="9"/>
  <c r="D85" i="9"/>
  <c r="C85" i="9"/>
  <c r="B85" i="9"/>
  <c r="P84" i="9"/>
  <c r="O84" i="9"/>
  <c r="N84" i="9"/>
  <c r="M84" i="9"/>
  <c r="L84" i="9"/>
  <c r="K84" i="9"/>
  <c r="J84" i="9"/>
  <c r="I84" i="9"/>
  <c r="H84" i="9"/>
  <c r="G84" i="9"/>
  <c r="F84" i="9"/>
  <c r="E84" i="9"/>
  <c r="D84" i="9"/>
  <c r="C84" i="9"/>
  <c r="B84" i="9"/>
  <c r="P83" i="9"/>
  <c r="O83" i="9"/>
  <c r="N83" i="9"/>
  <c r="M83" i="9"/>
  <c r="L83" i="9"/>
  <c r="K83" i="9"/>
  <c r="J83" i="9"/>
  <c r="I83" i="9"/>
  <c r="H83" i="9"/>
  <c r="G83" i="9"/>
  <c r="F83" i="9"/>
  <c r="E83" i="9"/>
  <c r="D83" i="9"/>
  <c r="C83" i="9"/>
  <c r="B83" i="9"/>
  <c r="P82" i="9"/>
  <c r="O82" i="9"/>
  <c r="N82" i="9"/>
  <c r="M82" i="9"/>
  <c r="L82" i="9"/>
  <c r="K82" i="9"/>
  <c r="J82" i="9"/>
  <c r="I82" i="9"/>
  <c r="H82" i="9"/>
  <c r="G82" i="9"/>
  <c r="F82" i="9"/>
  <c r="E82" i="9"/>
  <c r="D82" i="9"/>
  <c r="C82" i="9"/>
  <c r="B82" i="9"/>
  <c r="P81" i="9"/>
  <c r="O81" i="9"/>
  <c r="N81" i="9"/>
  <c r="M81" i="9"/>
  <c r="L81" i="9"/>
  <c r="K81" i="9"/>
  <c r="J81" i="9"/>
  <c r="I81" i="9"/>
  <c r="H81" i="9"/>
  <c r="G81" i="9"/>
  <c r="F81" i="9"/>
  <c r="E81" i="9"/>
  <c r="D81" i="9"/>
  <c r="C81" i="9"/>
  <c r="B81" i="9"/>
  <c r="P80" i="9"/>
  <c r="O80" i="9"/>
  <c r="N80" i="9"/>
  <c r="M80" i="9"/>
  <c r="L80" i="9"/>
  <c r="K80" i="9"/>
  <c r="J80" i="9"/>
  <c r="I80" i="9"/>
  <c r="H80" i="9"/>
  <c r="G80" i="9"/>
  <c r="F80" i="9"/>
  <c r="E80" i="9"/>
  <c r="D80" i="9"/>
  <c r="C80" i="9"/>
  <c r="B80" i="9"/>
  <c r="P79" i="9"/>
  <c r="O79" i="9"/>
  <c r="N79" i="9"/>
  <c r="M79" i="9"/>
  <c r="L79" i="9"/>
  <c r="K79" i="9"/>
  <c r="J79" i="9"/>
  <c r="I79" i="9"/>
  <c r="H79" i="9"/>
  <c r="G79" i="9"/>
  <c r="F79" i="9"/>
  <c r="E79" i="9"/>
  <c r="D79" i="9"/>
  <c r="C79" i="9"/>
  <c r="B79" i="9"/>
  <c r="P78" i="9"/>
  <c r="O78" i="9"/>
  <c r="N78" i="9"/>
  <c r="M78" i="9"/>
  <c r="L78" i="9"/>
  <c r="K78" i="9"/>
  <c r="J78" i="9"/>
  <c r="I78" i="9"/>
  <c r="H78" i="9"/>
  <c r="G78" i="9"/>
  <c r="F78" i="9"/>
  <c r="E78" i="9"/>
  <c r="D78" i="9"/>
  <c r="C78" i="9"/>
  <c r="B78" i="9"/>
  <c r="P77" i="9"/>
  <c r="O77" i="9"/>
  <c r="N77" i="9"/>
  <c r="M77" i="9"/>
  <c r="L77" i="9"/>
  <c r="K77" i="9"/>
  <c r="J77" i="9"/>
  <c r="I77" i="9"/>
  <c r="H77" i="9"/>
  <c r="G77" i="9"/>
  <c r="F77" i="9"/>
  <c r="E77" i="9"/>
  <c r="D77" i="9"/>
  <c r="C77" i="9"/>
  <c r="B77" i="9"/>
  <c r="P76" i="9"/>
  <c r="O76" i="9"/>
  <c r="N76" i="9"/>
  <c r="M76" i="9"/>
  <c r="L76" i="9"/>
  <c r="K76" i="9"/>
  <c r="J76" i="9"/>
  <c r="I76" i="9"/>
  <c r="H76" i="9"/>
  <c r="G76" i="9"/>
  <c r="F76" i="9"/>
  <c r="E76" i="9"/>
  <c r="D76" i="9"/>
  <c r="C76" i="9"/>
  <c r="B76" i="9"/>
  <c r="P75" i="9"/>
  <c r="O75" i="9"/>
  <c r="N75" i="9"/>
  <c r="M75" i="9"/>
  <c r="L75" i="9"/>
  <c r="K75" i="9"/>
  <c r="J75" i="9"/>
  <c r="I75" i="9"/>
  <c r="H75" i="9"/>
  <c r="G75" i="9"/>
  <c r="F75" i="9"/>
  <c r="E75" i="9"/>
  <c r="D75" i="9"/>
  <c r="C75" i="9"/>
  <c r="B75" i="9"/>
  <c r="P74" i="9"/>
  <c r="O74" i="9"/>
  <c r="N74" i="9"/>
  <c r="M74" i="9"/>
  <c r="L74" i="9"/>
  <c r="K74" i="9"/>
  <c r="J74" i="9"/>
  <c r="I74" i="9"/>
  <c r="H74" i="9"/>
  <c r="G74" i="9"/>
  <c r="F74" i="9"/>
  <c r="E74" i="9"/>
  <c r="D74" i="9"/>
  <c r="C74" i="9"/>
  <c r="B74" i="9"/>
  <c r="P73" i="9"/>
  <c r="O73" i="9"/>
  <c r="N73" i="9"/>
  <c r="M73" i="9"/>
  <c r="L73" i="9"/>
  <c r="K73" i="9"/>
  <c r="J73" i="9"/>
  <c r="I73" i="9"/>
  <c r="H73" i="9"/>
  <c r="G73" i="9"/>
  <c r="F73" i="9"/>
  <c r="E73" i="9"/>
  <c r="D73" i="9"/>
  <c r="C73" i="9"/>
  <c r="B73" i="9"/>
  <c r="P72" i="9"/>
  <c r="O72" i="9"/>
  <c r="N72" i="9"/>
  <c r="M72" i="9"/>
  <c r="L72" i="9"/>
  <c r="K72" i="9"/>
  <c r="J72" i="9"/>
  <c r="I72" i="9"/>
  <c r="H72" i="9"/>
  <c r="G72" i="9"/>
  <c r="F72" i="9"/>
  <c r="E72" i="9"/>
  <c r="D72" i="9"/>
  <c r="C72" i="9"/>
  <c r="B72" i="9"/>
  <c r="P71" i="9"/>
  <c r="O71" i="9"/>
  <c r="N71" i="9"/>
  <c r="M71" i="9"/>
  <c r="L71" i="9"/>
  <c r="K71" i="9"/>
  <c r="J71" i="9"/>
  <c r="I71" i="9"/>
  <c r="H71" i="9"/>
  <c r="G71" i="9"/>
  <c r="F71" i="9"/>
  <c r="E71" i="9"/>
  <c r="D71" i="9"/>
  <c r="C71" i="9"/>
  <c r="B71" i="9"/>
  <c r="P70" i="9"/>
  <c r="O70" i="9"/>
  <c r="N70" i="9"/>
  <c r="M70" i="9"/>
  <c r="L70" i="9"/>
  <c r="K70" i="9"/>
  <c r="J70" i="9"/>
  <c r="I70" i="9"/>
  <c r="H70" i="9"/>
  <c r="G70" i="9"/>
  <c r="F70" i="9"/>
  <c r="E70" i="9"/>
  <c r="D70" i="9"/>
  <c r="C70" i="9"/>
  <c r="B70" i="9"/>
  <c r="P69" i="9"/>
  <c r="O69" i="9"/>
  <c r="N69" i="9"/>
  <c r="M69" i="9"/>
  <c r="L69" i="9"/>
  <c r="K69" i="9"/>
  <c r="J69" i="9"/>
  <c r="I69" i="9"/>
  <c r="H69" i="9"/>
  <c r="G69" i="9"/>
  <c r="F69" i="9"/>
  <c r="E69" i="9"/>
  <c r="D69" i="9"/>
  <c r="C69" i="9"/>
  <c r="B69" i="9"/>
  <c r="P68" i="9"/>
  <c r="O68" i="9"/>
  <c r="N68" i="9"/>
  <c r="M68" i="9"/>
  <c r="L68" i="9"/>
  <c r="K68" i="9"/>
  <c r="J68" i="9"/>
  <c r="I68" i="9"/>
  <c r="H68" i="9"/>
  <c r="G68" i="9"/>
  <c r="F68" i="9"/>
  <c r="E68" i="9"/>
  <c r="D68" i="9"/>
  <c r="C68" i="9"/>
  <c r="B68" i="9"/>
  <c r="P67" i="9"/>
  <c r="O67" i="9"/>
  <c r="N67" i="9"/>
  <c r="M67" i="9"/>
  <c r="L67" i="9"/>
  <c r="K67" i="9"/>
  <c r="J67" i="9"/>
  <c r="I67" i="9"/>
  <c r="H67" i="9"/>
  <c r="G67" i="9"/>
  <c r="F67" i="9"/>
  <c r="E67" i="9"/>
  <c r="D67" i="9"/>
  <c r="C67" i="9"/>
  <c r="B67" i="9"/>
  <c r="P66" i="9"/>
  <c r="O66" i="9"/>
  <c r="N66" i="9"/>
  <c r="M66" i="9"/>
  <c r="L66" i="9"/>
  <c r="K66" i="9"/>
  <c r="J66" i="9"/>
  <c r="I66" i="9"/>
  <c r="H66" i="9"/>
  <c r="G66" i="9"/>
  <c r="F66" i="9"/>
  <c r="E66" i="9"/>
  <c r="D66" i="9"/>
  <c r="C66" i="9"/>
  <c r="B66" i="9"/>
  <c r="P65" i="9"/>
  <c r="O65" i="9"/>
  <c r="N65" i="9"/>
  <c r="M65" i="9"/>
  <c r="L65" i="9"/>
  <c r="K65" i="9"/>
  <c r="J65" i="9"/>
  <c r="I65" i="9"/>
  <c r="H65" i="9"/>
  <c r="G65" i="9"/>
  <c r="F65" i="9"/>
  <c r="E65" i="9"/>
  <c r="D65" i="9"/>
  <c r="C65" i="9"/>
  <c r="B65" i="9"/>
  <c r="P64" i="9"/>
  <c r="O64" i="9"/>
  <c r="N64" i="9"/>
  <c r="M64" i="9"/>
  <c r="L64" i="9"/>
  <c r="K64" i="9"/>
  <c r="J64" i="9"/>
  <c r="I64" i="9"/>
  <c r="H64" i="9"/>
  <c r="G64" i="9"/>
  <c r="F64" i="9"/>
  <c r="E64" i="9"/>
  <c r="D64" i="9"/>
  <c r="C64" i="9"/>
  <c r="B64" i="9"/>
  <c r="P63" i="9"/>
  <c r="O63" i="9"/>
  <c r="N63" i="9"/>
  <c r="M63" i="9"/>
  <c r="L63" i="9"/>
  <c r="K63" i="9"/>
  <c r="J63" i="9"/>
  <c r="I63" i="9"/>
  <c r="H63" i="9"/>
  <c r="G63" i="9"/>
  <c r="F63" i="9"/>
  <c r="E63" i="9"/>
  <c r="D63" i="9"/>
  <c r="C63" i="9"/>
  <c r="B63" i="9"/>
  <c r="P62" i="9"/>
  <c r="O62" i="9"/>
  <c r="N62" i="9"/>
  <c r="M62" i="9"/>
  <c r="L62" i="9"/>
  <c r="K62" i="9"/>
  <c r="J62" i="9"/>
  <c r="I62" i="9"/>
  <c r="H62" i="9"/>
  <c r="G62" i="9"/>
  <c r="F62" i="9"/>
  <c r="E62" i="9"/>
  <c r="D62" i="9"/>
  <c r="C62" i="9"/>
  <c r="B62" i="9"/>
  <c r="P61" i="9"/>
  <c r="O61" i="9"/>
  <c r="N61" i="9"/>
  <c r="M61" i="9"/>
  <c r="L61" i="9"/>
  <c r="K61" i="9"/>
  <c r="J61" i="9"/>
  <c r="I61" i="9"/>
  <c r="H61" i="9"/>
  <c r="G61" i="9"/>
  <c r="F61" i="9"/>
  <c r="E61" i="9"/>
  <c r="D61" i="9"/>
  <c r="C61" i="9"/>
  <c r="B61" i="9"/>
  <c r="P60" i="9"/>
  <c r="O60" i="9"/>
  <c r="N60" i="9"/>
  <c r="M60" i="9"/>
  <c r="L60" i="9"/>
  <c r="K60" i="9"/>
  <c r="J60" i="9"/>
  <c r="I60" i="9"/>
  <c r="H60" i="9"/>
  <c r="G60" i="9"/>
  <c r="F60" i="9"/>
  <c r="E60" i="9"/>
  <c r="D60" i="9"/>
  <c r="C60" i="9"/>
  <c r="B60" i="9"/>
  <c r="P59" i="9"/>
  <c r="O59" i="9"/>
  <c r="N59" i="9"/>
  <c r="M59" i="9"/>
  <c r="L59" i="9"/>
  <c r="K59" i="9"/>
  <c r="J59" i="9"/>
  <c r="I59" i="9"/>
  <c r="H59" i="9"/>
  <c r="G59" i="9"/>
  <c r="F59" i="9"/>
  <c r="E59" i="9"/>
  <c r="D59" i="9"/>
  <c r="C59" i="9"/>
  <c r="B59" i="9"/>
  <c r="P58" i="9"/>
  <c r="O58" i="9"/>
  <c r="N58" i="9"/>
  <c r="M58" i="9"/>
  <c r="L58" i="9"/>
  <c r="K58" i="9"/>
  <c r="J58" i="9"/>
  <c r="I58" i="9"/>
  <c r="H58" i="9"/>
  <c r="G58" i="9"/>
  <c r="F58" i="9"/>
  <c r="E58" i="9"/>
  <c r="D58" i="9"/>
  <c r="C58" i="9"/>
  <c r="B58" i="9"/>
  <c r="P57" i="9"/>
  <c r="O57" i="9"/>
  <c r="N57" i="9"/>
  <c r="M57" i="9"/>
  <c r="L57" i="9"/>
  <c r="K57" i="9"/>
  <c r="J57" i="9"/>
  <c r="I57" i="9"/>
  <c r="H57" i="9"/>
  <c r="G57" i="9"/>
  <c r="F57" i="9"/>
  <c r="E57" i="9"/>
  <c r="D57" i="9"/>
  <c r="C57" i="9"/>
  <c r="B57" i="9"/>
  <c r="P56" i="9"/>
  <c r="O56" i="9"/>
  <c r="N56" i="9"/>
  <c r="M56" i="9"/>
  <c r="L56" i="9"/>
  <c r="K56" i="9"/>
  <c r="J56" i="9"/>
  <c r="I56" i="9"/>
  <c r="H56" i="9"/>
  <c r="G56" i="9"/>
  <c r="F56" i="9"/>
  <c r="E56" i="9"/>
  <c r="D56" i="9"/>
  <c r="C56" i="9"/>
  <c r="B56" i="9"/>
  <c r="P55" i="9"/>
  <c r="O55" i="9"/>
  <c r="N55" i="9"/>
  <c r="M55" i="9"/>
  <c r="L55" i="9"/>
  <c r="K55" i="9"/>
  <c r="J55" i="9"/>
  <c r="I55" i="9"/>
  <c r="H55" i="9"/>
  <c r="G55" i="9"/>
  <c r="F55" i="9"/>
  <c r="E55" i="9"/>
  <c r="D55" i="9"/>
  <c r="C55" i="9"/>
  <c r="B55" i="9"/>
  <c r="P54" i="9"/>
  <c r="O54" i="9"/>
  <c r="N54" i="9"/>
  <c r="M54" i="9"/>
  <c r="L54" i="9"/>
  <c r="K54" i="9"/>
  <c r="J54" i="9"/>
  <c r="I54" i="9"/>
  <c r="H54" i="9"/>
  <c r="G54" i="9"/>
  <c r="F54" i="9"/>
  <c r="E54" i="9"/>
  <c r="D54" i="9"/>
  <c r="C54" i="9"/>
  <c r="B54" i="9"/>
  <c r="P53" i="9"/>
  <c r="O53" i="9"/>
  <c r="N53" i="9"/>
  <c r="M53" i="9"/>
  <c r="L53" i="9"/>
  <c r="K53" i="9"/>
  <c r="J53" i="9"/>
  <c r="I53" i="9"/>
  <c r="H53" i="9"/>
  <c r="G53" i="9"/>
  <c r="F53" i="9"/>
  <c r="E53" i="9"/>
  <c r="D53" i="9"/>
  <c r="C53" i="9"/>
  <c r="B53" i="9"/>
  <c r="P52" i="9"/>
  <c r="O52" i="9"/>
  <c r="N52" i="9"/>
  <c r="M52" i="9"/>
  <c r="L52" i="9"/>
  <c r="K52" i="9"/>
  <c r="J52" i="9"/>
  <c r="I52" i="9"/>
  <c r="H52" i="9"/>
  <c r="G52" i="9"/>
  <c r="F52" i="9"/>
  <c r="E52" i="9"/>
  <c r="D52" i="9"/>
  <c r="C52" i="9"/>
  <c r="B52" i="9"/>
  <c r="P51" i="9"/>
  <c r="O51" i="9"/>
  <c r="N51" i="9"/>
  <c r="M51" i="9"/>
  <c r="L51" i="9"/>
  <c r="K51" i="9"/>
  <c r="J51" i="9"/>
  <c r="I51" i="9"/>
  <c r="H51" i="9"/>
  <c r="G51" i="9"/>
  <c r="F51" i="9"/>
  <c r="E51" i="9"/>
  <c r="D51" i="9"/>
  <c r="C51" i="9"/>
  <c r="B51" i="9"/>
  <c r="P50" i="9"/>
  <c r="O50" i="9"/>
  <c r="N50" i="9"/>
  <c r="M50" i="9"/>
  <c r="L50" i="9"/>
  <c r="K50" i="9"/>
  <c r="J50" i="9"/>
  <c r="I50" i="9"/>
  <c r="H50" i="9"/>
  <c r="G50" i="9"/>
  <c r="F50" i="9"/>
  <c r="E50" i="9"/>
  <c r="D50" i="9"/>
  <c r="C50" i="9"/>
  <c r="B50" i="9"/>
  <c r="P49" i="9"/>
  <c r="O49" i="9"/>
  <c r="N49" i="9"/>
  <c r="M49" i="9"/>
  <c r="L49" i="9"/>
  <c r="K49" i="9"/>
  <c r="J49" i="9"/>
  <c r="I49" i="9"/>
  <c r="H49" i="9"/>
  <c r="G49" i="9"/>
  <c r="F49" i="9"/>
  <c r="E49" i="9"/>
  <c r="D49" i="9"/>
  <c r="C49" i="9"/>
  <c r="B49" i="9"/>
  <c r="P48" i="9"/>
  <c r="O48" i="9"/>
  <c r="N48" i="9"/>
  <c r="M48" i="9"/>
  <c r="L48" i="9"/>
  <c r="K48" i="9"/>
  <c r="J48" i="9"/>
  <c r="I48" i="9"/>
  <c r="H48" i="9"/>
  <c r="G48" i="9"/>
  <c r="F48" i="9"/>
  <c r="E48" i="9"/>
  <c r="D48" i="9"/>
  <c r="C48" i="9"/>
  <c r="B48" i="9"/>
  <c r="P47" i="9"/>
  <c r="O47" i="9"/>
  <c r="N47" i="9"/>
  <c r="M47" i="9"/>
  <c r="L47" i="9"/>
  <c r="K47" i="9"/>
  <c r="J47" i="9"/>
  <c r="I47" i="9"/>
  <c r="H47" i="9"/>
  <c r="G47" i="9"/>
  <c r="F47" i="9"/>
  <c r="E47" i="9"/>
  <c r="D47" i="9"/>
  <c r="C47" i="9"/>
  <c r="B47" i="9"/>
  <c r="P46" i="9"/>
  <c r="O46" i="9"/>
  <c r="N46" i="9"/>
  <c r="M46" i="9"/>
  <c r="L46" i="9"/>
  <c r="K46" i="9"/>
  <c r="J46" i="9"/>
  <c r="I46" i="9"/>
  <c r="H46" i="9"/>
  <c r="G46" i="9"/>
  <c r="F46" i="9"/>
  <c r="E46" i="9"/>
  <c r="D46" i="9"/>
  <c r="C46" i="9"/>
  <c r="B46" i="9"/>
  <c r="P45" i="9"/>
  <c r="O45" i="9"/>
  <c r="N45" i="9"/>
  <c r="M45" i="9"/>
  <c r="L45" i="9"/>
  <c r="K45" i="9"/>
  <c r="J45" i="9"/>
  <c r="I45" i="9"/>
  <c r="H45" i="9"/>
  <c r="G45" i="9"/>
  <c r="F45" i="9"/>
  <c r="E45" i="9"/>
  <c r="D45" i="9"/>
  <c r="C45" i="9"/>
  <c r="B45" i="9"/>
  <c r="P44" i="9"/>
  <c r="O44" i="9"/>
  <c r="N44" i="9"/>
  <c r="M44" i="9"/>
  <c r="L44" i="9"/>
  <c r="K44" i="9"/>
  <c r="J44" i="9"/>
  <c r="I44" i="9"/>
  <c r="H44" i="9"/>
  <c r="G44" i="9"/>
  <c r="F44" i="9"/>
  <c r="E44" i="9"/>
  <c r="D44" i="9"/>
  <c r="C44" i="9"/>
  <c r="B44" i="9"/>
  <c r="P43" i="9"/>
  <c r="O43" i="9"/>
  <c r="N43" i="9"/>
  <c r="M43" i="9"/>
  <c r="L43" i="9"/>
  <c r="K43" i="9"/>
  <c r="J43" i="9"/>
  <c r="I43" i="9"/>
  <c r="H43" i="9"/>
  <c r="G43" i="9"/>
  <c r="F43" i="9"/>
  <c r="E43" i="9"/>
  <c r="D43" i="9"/>
  <c r="C43" i="9"/>
  <c r="B43" i="9"/>
  <c r="P42" i="9"/>
  <c r="O42" i="9"/>
  <c r="N42" i="9"/>
  <c r="M42" i="9"/>
  <c r="L42" i="9"/>
  <c r="K42" i="9"/>
  <c r="J42" i="9"/>
  <c r="I42" i="9"/>
  <c r="H42" i="9"/>
  <c r="G42" i="9"/>
  <c r="F42" i="9"/>
  <c r="E42" i="9"/>
  <c r="D42" i="9"/>
  <c r="C42" i="9"/>
  <c r="B42" i="9"/>
  <c r="P41" i="9"/>
  <c r="O41" i="9"/>
  <c r="N41" i="9"/>
  <c r="M41" i="9"/>
  <c r="L41" i="9"/>
  <c r="K41" i="9"/>
  <c r="J41" i="9"/>
  <c r="I41" i="9"/>
  <c r="H41" i="9"/>
  <c r="G41" i="9"/>
  <c r="F41" i="9"/>
  <c r="E41" i="9"/>
  <c r="D41" i="9"/>
  <c r="C41" i="9"/>
  <c r="B41" i="9"/>
  <c r="P40" i="9"/>
  <c r="O40" i="9"/>
  <c r="N40" i="9"/>
  <c r="M40" i="9"/>
  <c r="L40" i="9"/>
  <c r="K40" i="9"/>
  <c r="J40" i="9"/>
  <c r="I40" i="9"/>
  <c r="H40" i="9"/>
  <c r="G40" i="9"/>
  <c r="F40" i="9"/>
  <c r="E40" i="9"/>
  <c r="D40" i="9"/>
  <c r="C40" i="9"/>
  <c r="B40" i="9"/>
  <c r="P39" i="9"/>
  <c r="O39" i="9"/>
  <c r="N39" i="9"/>
  <c r="M39" i="9"/>
  <c r="L39" i="9"/>
  <c r="K39" i="9"/>
  <c r="J39" i="9"/>
  <c r="I39" i="9"/>
  <c r="H39" i="9"/>
  <c r="G39" i="9"/>
  <c r="F39" i="9"/>
  <c r="E39" i="9"/>
  <c r="D39" i="9"/>
  <c r="C39" i="9"/>
  <c r="B39" i="9"/>
  <c r="P38" i="9"/>
  <c r="O38" i="9"/>
  <c r="N38" i="9"/>
  <c r="M38" i="9"/>
  <c r="L38" i="9"/>
  <c r="K38" i="9"/>
  <c r="J38" i="9"/>
  <c r="I38" i="9"/>
  <c r="H38" i="9"/>
  <c r="G38" i="9"/>
  <c r="F38" i="9"/>
  <c r="E38" i="9"/>
  <c r="D38" i="9"/>
  <c r="C38" i="9"/>
  <c r="B38" i="9"/>
  <c r="P37" i="9"/>
  <c r="O37" i="9"/>
  <c r="N37" i="9"/>
  <c r="M37" i="9"/>
  <c r="L37" i="9"/>
  <c r="K37" i="9"/>
  <c r="J37" i="9"/>
  <c r="I37" i="9"/>
  <c r="H37" i="9"/>
  <c r="G37" i="9"/>
  <c r="F37" i="9"/>
  <c r="E37" i="9"/>
  <c r="D37" i="9"/>
  <c r="C37" i="9"/>
  <c r="B37" i="9"/>
  <c r="P36" i="9"/>
  <c r="O36" i="9"/>
  <c r="N36" i="9"/>
  <c r="M36" i="9"/>
  <c r="L36" i="9"/>
  <c r="K36" i="9"/>
  <c r="J36" i="9"/>
  <c r="I36" i="9"/>
  <c r="H36" i="9"/>
  <c r="G36" i="9"/>
  <c r="F36" i="9"/>
  <c r="E36" i="9"/>
  <c r="D36" i="9"/>
  <c r="C36" i="9"/>
  <c r="B36" i="9"/>
  <c r="P35" i="9"/>
  <c r="O35" i="9"/>
  <c r="N35" i="9"/>
  <c r="M35" i="9"/>
  <c r="L35" i="9"/>
  <c r="K35" i="9"/>
  <c r="J35" i="9"/>
  <c r="I35" i="9"/>
  <c r="H35" i="9"/>
  <c r="G35" i="9"/>
  <c r="F35" i="9"/>
  <c r="E35" i="9"/>
  <c r="D35" i="9"/>
  <c r="C35" i="9"/>
  <c r="B35" i="9"/>
  <c r="P34" i="9"/>
  <c r="O34" i="9"/>
  <c r="N34" i="9"/>
  <c r="M34" i="9"/>
  <c r="L34" i="9"/>
  <c r="K34" i="9"/>
  <c r="J34" i="9"/>
  <c r="I34" i="9"/>
  <c r="H34" i="9"/>
  <c r="G34" i="9"/>
  <c r="C34" i="9"/>
  <c r="B34" i="9"/>
  <c r="P33" i="9"/>
  <c r="O33" i="9"/>
  <c r="N33" i="9"/>
  <c r="M33" i="9"/>
  <c r="L33" i="9"/>
  <c r="K33" i="9"/>
  <c r="J33" i="9"/>
  <c r="I33" i="9"/>
  <c r="H33" i="9"/>
  <c r="G33" i="9"/>
  <c r="C33" i="9"/>
  <c r="B33" i="9"/>
  <c r="P32" i="9"/>
  <c r="O32" i="9"/>
  <c r="N32" i="9"/>
  <c r="M32" i="9"/>
  <c r="L32" i="9"/>
  <c r="K32" i="9"/>
  <c r="J32" i="9"/>
  <c r="I32" i="9"/>
  <c r="H32" i="9"/>
  <c r="G32" i="9"/>
  <c r="C32" i="9"/>
  <c r="B32" i="9"/>
  <c r="P31" i="9"/>
  <c r="O31" i="9"/>
  <c r="N31" i="9"/>
  <c r="M31" i="9"/>
  <c r="L31" i="9"/>
  <c r="K31" i="9"/>
  <c r="J31" i="9"/>
  <c r="I31" i="9"/>
  <c r="H31" i="9"/>
  <c r="G31" i="9"/>
  <c r="C31" i="9"/>
  <c r="B31" i="9"/>
  <c r="P30" i="9"/>
  <c r="O30" i="9"/>
  <c r="N30" i="9"/>
  <c r="M30" i="9"/>
  <c r="L30" i="9"/>
  <c r="K30" i="9"/>
  <c r="J30" i="9"/>
  <c r="I30" i="9"/>
  <c r="H30" i="9"/>
  <c r="G30" i="9"/>
  <c r="C30" i="9"/>
  <c r="B30" i="9"/>
  <c r="P29" i="9"/>
  <c r="O29" i="9"/>
  <c r="N29" i="9"/>
  <c r="M29" i="9"/>
  <c r="L29" i="9"/>
  <c r="K29" i="9"/>
  <c r="J29" i="9"/>
  <c r="I29" i="9"/>
  <c r="H29" i="9"/>
  <c r="G29" i="9"/>
  <c r="C29" i="9"/>
  <c r="B29" i="9"/>
  <c r="P28" i="9"/>
  <c r="O28" i="9"/>
  <c r="N28" i="9"/>
  <c r="M28" i="9"/>
  <c r="L28" i="9"/>
  <c r="K28" i="9"/>
  <c r="J28" i="9"/>
  <c r="I28" i="9"/>
  <c r="H28" i="9"/>
  <c r="G28" i="9"/>
  <c r="C28" i="9"/>
  <c r="B28" i="9"/>
  <c r="P27" i="9"/>
  <c r="O27" i="9"/>
  <c r="N27" i="9"/>
  <c r="M27" i="9"/>
  <c r="L27" i="9"/>
  <c r="K27" i="9"/>
  <c r="J27" i="9"/>
  <c r="I27" i="9"/>
  <c r="H27" i="9"/>
  <c r="G27" i="9"/>
  <c r="C27" i="9"/>
  <c r="B27" i="9"/>
  <c r="P26" i="9"/>
  <c r="O26" i="9"/>
  <c r="N26" i="9"/>
  <c r="M26" i="9"/>
  <c r="L26" i="9"/>
  <c r="K26" i="9"/>
  <c r="J26" i="9"/>
  <c r="I26" i="9"/>
  <c r="H26" i="9"/>
  <c r="G26" i="9"/>
  <c r="C26" i="9"/>
  <c r="B26" i="9"/>
  <c r="P25" i="9"/>
  <c r="O25" i="9"/>
  <c r="N25" i="9"/>
  <c r="M25" i="9"/>
  <c r="L25" i="9"/>
  <c r="K25" i="9"/>
  <c r="J25" i="9"/>
  <c r="I25" i="9"/>
  <c r="H25" i="9"/>
  <c r="G25" i="9"/>
  <c r="C25" i="9"/>
  <c r="B25" i="9"/>
  <c r="P24" i="9"/>
  <c r="O24" i="9"/>
  <c r="N24" i="9"/>
  <c r="M24" i="9"/>
  <c r="L24" i="9"/>
  <c r="K24" i="9"/>
  <c r="J24" i="9"/>
  <c r="I24" i="9"/>
  <c r="H24" i="9"/>
  <c r="G24" i="9"/>
  <c r="C24" i="9"/>
  <c r="B24" i="9"/>
  <c r="P23" i="9"/>
  <c r="O23" i="9"/>
  <c r="N23" i="9"/>
  <c r="M23" i="9"/>
  <c r="L23" i="9"/>
  <c r="K23" i="9"/>
  <c r="J23" i="9"/>
  <c r="I23" i="9"/>
  <c r="H23" i="9"/>
  <c r="G23" i="9"/>
  <c r="C23" i="9"/>
  <c r="B23" i="9"/>
  <c r="P22" i="9"/>
  <c r="O22" i="9"/>
  <c r="N22" i="9"/>
  <c r="M22" i="9"/>
  <c r="L22" i="9"/>
  <c r="K22" i="9"/>
  <c r="J22" i="9"/>
  <c r="I22" i="9"/>
  <c r="H22" i="9"/>
  <c r="G22" i="9"/>
  <c r="C22" i="9"/>
  <c r="B22" i="9"/>
  <c r="P21" i="9"/>
  <c r="O21" i="9"/>
  <c r="N21" i="9"/>
  <c r="M21" i="9"/>
  <c r="L21" i="9"/>
  <c r="K21" i="9"/>
  <c r="J21" i="9"/>
  <c r="I21" i="9"/>
  <c r="H21" i="9"/>
  <c r="G21" i="9"/>
  <c r="C21" i="9"/>
  <c r="B21" i="9"/>
  <c r="P20" i="9"/>
  <c r="O20" i="9"/>
  <c r="N20" i="9"/>
  <c r="M20" i="9"/>
  <c r="L20" i="9"/>
  <c r="K20" i="9"/>
  <c r="J20" i="9"/>
  <c r="I20" i="9"/>
  <c r="H20" i="9"/>
  <c r="G20" i="9"/>
  <c r="C20" i="9"/>
  <c r="B20" i="9"/>
  <c r="P19" i="9"/>
  <c r="O19" i="9"/>
  <c r="N19" i="9"/>
  <c r="M19" i="9"/>
  <c r="L19" i="9"/>
  <c r="K19" i="9"/>
  <c r="J19" i="9"/>
  <c r="I19" i="9"/>
  <c r="H19" i="9"/>
  <c r="G19" i="9"/>
  <c r="C19" i="9"/>
  <c r="B19" i="9"/>
  <c r="P18" i="9"/>
  <c r="O18" i="9"/>
  <c r="N18" i="9"/>
  <c r="M18" i="9"/>
  <c r="L18" i="9"/>
  <c r="K18" i="9"/>
  <c r="J18" i="9"/>
  <c r="I18" i="9"/>
  <c r="H18" i="9"/>
  <c r="G18" i="9"/>
  <c r="C18" i="9"/>
  <c r="B18" i="9"/>
  <c r="P17" i="9"/>
  <c r="O17" i="9"/>
  <c r="N17" i="9"/>
  <c r="M17" i="9"/>
  <c r="L17" i="9"/>
  <c r="K17" i="9"/>
  <c r="J17" i="9"/>
  <c r="I17" i="9"/>
  <c r="H17" i="9"/>
  <c r="G17" i="9"/>
  <c r="C17" i="9"/>
  <c r="B17" i="9"/>
  <c r="P16" i="9"/>
  <c r="O16" i="9"/>
  <c r="N16" i="9"/>
  <c r="M16" i="9"/>
  <c r="L16" i="9"/>
  <c r="K16" i="9"/>
  <c r="J16" i="9"/>
  <c r="I16" i="9"/>
  <c r="H16" i="9"/>
  <c r="G16" i="9"/>
  <c r="C16" i="9"/>
  <c r="B16" i="9"/>
  <c r="P15" i="9"/>
  <c r="O15" i="9"/>
  <c r="N15" i="9"/>
  <c r="M15" i="9"/>
  <c r="L15" i="9"/>
  <c r="K15" i="9"/>
  <c r="J15" i="9"/>
  <c r="I15" i="9"/>
  <c r="H15" i="9"/>
  <c r="G15" i="9"/>
  <c r="C15" i="9"/>
  <c r="B15" i="9"/>
  <c r="P14" i="9"/>
  <c r="O14" i="9"/>
  <c r="N14" i="9"/>
  <c r="M14" i="9"/>
  <c r="L14" i="9"/>
  <c r="K14" i="9"/>
  <c r="J14" i="9"/>
  <c r="I14" i="9"/>
  <c r="H14" i="9"/>
  <c r="G14" i="9"/>
  <c r="C14" i="9"/>
  <c r="B14" i="9"/>
  <c r="P13" i="9"/>
  <c r="O13" i="9"/>
  <c r="N13" i="9"/>
  <c r="M13" i="9"/>
  <c r="L13" i="9"/>
  <c r="K13" i="9"/>
  <c r="J13" i="9"/>
  <c r="I13" i="9"/>
  <c r="H13" i="9"/>
  <c r="G13" i="9"/>
  <c r="C13" i="9"/>
  <c r="B13" i="9"/>
  <c r="P12" i="9"/>
  <c r="O12" i="9"/>
  <c r="N12" i="9"/>
  <c r="M12" i="9"/>
  <c r="L12" i="9"/>
  <c r="K12" i="9"/>
  <c r="J12" i="9"/>
  <c r="I12" i="9"/>
  <c r="H12" i="9"/>
  <c r="G12" i="9"/>
  <c r="C12" i="9"/>
  <c r="B12" i="9"/>
  <c r="P11" i="9"/>
  <c r="O11" i="9"/>
  <c r="N11" i="9"/>
  <c r="M11" i="9"/>
  <c r="L11" i="9"/>
  <c r="K11" i="9"/>
  <c r="J11" i="9"/>
  <c r="I11" i="9"/>
  <c r="H11" i="9"/>
  <c r="G11" i="9"/>
  <c r="C11" i="9"/>
  <c r="B11" i="9"/>
  <c r="P10" i="9"/>
  <c r="O10" i="9"/>
  <c r="N10" i="9"/>
  <c r="M10" i="9"/>
  <c r="L10" i="9"/>
  <c r="K10" i="9"/>
  <c r="J10" i="9"/>
  <c r="I10" i="9"/>
  <c r="H10" i="9"/>
  <c r="G10" i="9"/>
  <c r="C10" i="9"/>
  <c r="B10" i="9"/>
  <c r="P9" i="9"/>
  <c r="O9" i="9"/>
  <c r="N9" i="9"/>
  <c r="M9" i="9"/>
  <c r="L9" i="9"/>
  <c r="K9" i="9"/>
  <c r="J9" i="9"/>
  <c r="I9" i="9"/>
  <c r="H9" i="9"/>
  <c r="G9" i="9"/>
  <c r="C9" i="9"/>
  <c r="B9" i="9"/>
  <c r="P8" i="9"/>
  <c r="O8" i="9"/>
  <c r="N8" i="9"/>
  <c r="M8" i="9"/>
  <c r="L8" i="9"/>
  <c r="K8" i="9"/>
  <c r="J8" i="9"/>
  <c r="I8" i="9"/>
  <c r="H8" i="9"/>
  <c r="G8" i="9"/>
  <c r="C8" i="9"/>
  <c r="B8" i="9"/>
  <c r="P7" i="9"/>
  <c r="O7" i="9"/>
  <c r="N7" i="9"/>
  <c r="M7" i="9"/>
  <c r="L7" i="9"/>
  <c r="K7" i="9"/>
  <c r="J7" i="9"/>
  <c r="I7" i="9"/>
  <c r="H7" i="9"/>
  <c r="G7" i="9"/>
  <c r="C7" i="9"/>
  <c r="B7" i="9"/>
  <c r="A5" i="2"/>
  <c r="J14" i="2"/>
  <c r="K32" i="10" l="1"/>
  <c r="E32" i="10"/>
  <c r="M32" i="10"/>
  <c r="C32" i="10"/>
  <c r="H32" i="10"/>
  <c r="P32" i="10"/>
  <c r="B32" i="10"/>
  <c r="J32" i="10"/>
  <c r="D32" i="10"/>
  <c r="L32" i="10"/>
  <c r="P6" i="10"/>
  <c r="H7" i="10"/>
  <c r="P7" i="10"/>
  <c r="I32" i="10"/>
  <c r="F32" i="10"/>
  <c r="N32" i="10"/>
  <c r="G32" i="10"/>
  <c r="O32" i="10"/>
  <c r="P8" i="10"/>
  <c r="H8" i="10"/>
  <c r="H6" i="10"/>
  <c r="H9" i="10"/>
  <c r="J10" i="10"/>
  <c r="J11" i="10"/>
  <c r="J12" i="10"/>
  <c r="B6" i="10"/>
  <c r="M6" i="10"/>
  <c r="M7" i="10"/>
  <c r="B8" i="10"/>
  <c r="M8" i="10"/>
  <c r="B9" i="10"/>
  <c r="M9" i="10"/>
  <c r="B10" i="10"/>
  <c r="M10" i="10"/>
  <c r="M11" i="10"/>
  <c r="B12" i="10"/>
  <c r="M12" i="10"/>
  <c r="C27" i="10"/>
  <c r="G28" i="10"/>
  <c r="O28" i="10"/>
  <c r="G7" i="10"/>
  <c r="O7" i="10"/>
  <c r="G8" i="10"/>
  <c r="O8" i="10"/>
  <c r="G9" i="10"/>
  <c r="O9" i="10"/>
  <c r="G11" i="10"/>
  <c r="O11" i="10"/>
  <c r="G12" i="10"/>
  <c r="O12" i="10"/>
  <c r="D13" i="10"/>
  <c r="L13" i="10"/>
  <c r="D15" i="10"/>
  <c r="L15" i="10"/>
  <c r="H16" i="10"/>
  <c r="P16" i="10"/>
  <c r="L17" i="10"/>
  <c r="D19" i="10"/>
  <c r="L19" i="10"/>
  <c r="H20" i="10"/>
  <c r="P20" i="10"/>
  <c r="D21" i="10"/>
  <c r="L21" i="10"/>
  <c r="D23" i="10"/>
  <c r="L23" i="10"/>
  <c r="H24" i="10"/>
  <c r="P24" i="10"/>
  <c r="L25" i="10"/>
  <c r="L27" i="10"/>
  <c r="D29" i="10"/>
  <c r="L29" i="10"/>
  <c r="D31" i="10"/>
  <c r="L31" i="10"/>
  <c r="P9" i="10"/>
  <c r="H10" i="10"/>
  <c r="P10" i="10"/>
  <c r="M31" i="10"/>
  <c r="AD7" i="7"/>
  <c r="I6" i="10"/>
  <c r="I7" i="10"/>
  <c r="I8" i="10"/>
  <c r="I9" i="10"/>
  <c r="I10" i="10"/>
  <c r="I11" i="10"/>
  <c r="I12" i="10"/>
  <c r="B26" i="10"/>
  <c r="AE7" i="7"/>
  <c r="C24" i="10"/>
  <c r="K28" i="10"/>
  <c r="L7" i="10"/>
  <c r="L8" i="10"/>
  <c r="L9" i="10"/>
  <c r="L10" i="10"/>
  <c r="L11" i="10"/>
  <c r="L12" i="10"/>
  <c r="C6" i="10"/>
  <c r="N6" i="10"/>
  <c r="C7" i="10"/>
  <c r="C8" i="10"/>
  <c r="N8" i="10"/>
  <c r="N9" i="10"/>
  <c r="C10" i="10"/>
  <c r="N10" i="10"/>
  <c r="C11" i="10"/>
  <c r="N11" i="10"/>
  <c r="C12" i="10"/>
  <c r="N12" i="10"/>
  <c r="C13" i="10"/>
  <c r="K13" i="10"/>
  <c r="C15" i="10"/>
  <c r="K15" i="10"/>
  <c r="G16" i="10"/>
  <c r="O16" i="10"/>
  <c r="K17" i="10"/>
  <c r="C19" i="10"/>
  <c r="K19" i="10"/>
  <c r="G20" i="10"/>
  <c r="O20" i="10"/>
  <c r="K21" i="10"/>
  <c r="C23" i="10"/>
  <c r="K23" i="10"/>
  <c r="G24" i="10"/>
  <c r="O24" i="10"/>
  <c r="K25" i="10"/>
  <c r="K29" i="10"/>
  <c r="T7" i="7"/>
  <c r="M27" i="10"/>
  <c r="N31" i="10"/>
  <c r="V7" i="7"/>
  <c r="H11" i="10"/>
  <c r="P11" i="10"/>
  <c r="H12" i="10"/>
  <c r="P12" i="10"/>
  <c r="E13" i="10"/>
  <c r="M13" i="10"/>
  <c r="I14" i="10"/>
  <c r="E15" i="10"/>
  <c r="M15" i="10"/>
  <c r="I16" i="10"/>
  <c r="C16" i="10"/>
  <c r="K16" i="10"/>
  <c r="E17" i="10"/>
  <c r="M17" i="10"/>
  <c r="I18" i="10"/>
  <c r="B18" i="10"/>
  <c r="E19" i="10"/>
  <c r="M19" i="10"/>
  <c r="F19" i="10"/>
  <c r="I20" i="10"/>
  <c r="K20" i="10"/>
  <c r="E21" i="10"/>
  <c r="M21" i="10"/>
  <c r="I22" i="10"/>
  <c r="E23" i="10"/>
  <c r="M23" i="10"/>
  <c r="I24" i="10"/>
  <c r="K24" i="10"/>
  <c r="E25" i="10"/>
  <c r="M25" i="10"/>
  <c r="I26" i="10"/>
  <c r="E27" i="10"/>
  <c r="F27" i="10"/>
  <c r="N27" i="10"/>
  <c r="I28" i="10"/>
  <c r="E29" i="10"/>
  <c r="M29" i="10"/>
  <c r="I30" i="10"/>
  <c r="E31" i="10"/>
  <c r="B7" i="10"/>
  <c r="B11" i="10"/>
  <c r="F13" i="10"/>
  <c r="N13" i="10"/>
  <c r="B14" i="10"/>
  <c r="J14" i="10"/>
  <c r="F15" i="10"/>
  <c r="N15" i="10"/>
  <c r="B16" i="10"/>
  <c r="J16" i="10"/>
  <c r="F17" i="10"/>
  <c r="N17" i="10"/>
  <c r="J18" i="10"/>
  <c r="N19" i="10"/>
  <c r="B20" i="10"/>
  <c r="J20" i="10"/>
  <c r="F21" i="10"/>
  <c r="N21" i="10"/>
  <c r="B22" i="10"/>
  <c r="J22" i="10"/>
  <c r="F23" i="10"/>
  <c r="N23" i="10"/>
  <c r="B24" i="10"/>
  <c r="J24" i="10"/>
  <c r="F25" i="10"/>
  <c r="N25" i="10"/>
  <c r="J26" i="10"/>
  <c r="B28" i="10"/>
  <c r="J28" i="10"/>
  <c r="F29" i="10"/>
  <c r="N29" i="10"/>
  <c r="B30" i="10"/>
  <c r="J30" i="10"/>
  <c r="F31" i="10"/>
  <c r="N7" i="10"/>
  <c r="C9" i="10"/>
  <c r="G13" i="10"/>
  <c r="O13" i="10"/>
  <c r="C14" i="10"/>
  <c r="K14" i="10"/>
  <c r="G15" i="10"/>
  <c r="O15" i="10"/>
  <c r="G17" i="10"/>
  <c r="O17" i="10"/>
  <c r="C18" i="10"/>
  <c r="K18" i="10"/>
  <c r="G19" i="10"/>
  <c r="O19" i="10"/>
  <c r="C20" i="10"/>
  <c r="G21" i="10"/>
  <c r="O21" i="10"/>
  <c r="C22" i="10"/>
  <c r="K22" i="10"/>
  <c r="G23" i="10"/>
  <c r="O23" i="10"/>
  <c r="G25" i="10"/>
  <c r="O25" i="10"/>
  <c r="C26" i="10"/>
  <c r="K26" i="10"/>
  <c r="G27" i="10"/>
  <c r="O27" i="10"/>
  <c r="C28" i="10"/>
  <c r="G29" i="10"/>
  <c r="O29" i="10"/>
  <c r="C30" i="10"/>
  <c r="K30" i="10"/>
  <c r="G31" i="10"/>
  <c r="O31" i="10"/>
  <c r="K6" i="10"/>
  <c r="G6" i="10"/>
  <c r="O6" i="10"/>
  <c r="K7" i="10"/>
  <c r="K8" i="10"/>
  <c r="K9" i="10"/>
  <c r="K10" i="10"/>
  <c r="G10" i="10"/>
  <c r="O10" i="10"/>
  <c r="K11" i="10"/>
  <c r="K12" i="10"/>
  <c r="H13" i="10"/>
  <c r="P13" i="10"/>
  <c r="D14" i="10"/>
  <c r="L14" i="10"/>
  <c r="H15" i="10"/>
  <c r="P15" i="10"/>
  <c r="D16" i="10"/>
  <c r="L16" i="10"/>
  <c r="H17" i="10"/>
  <c r="P17" i="10"/>
  <c r="D18" i="10"/>
  <c r="L18" i="10"/>
  <c r="H19" i="10"/>
  <c r="P19" i="10"/>
  <c r="D20" i="10"/>
  <c r="L20" i="10"/>
  <c r="H21" i="10"/>
  <c r="P21" i="10"/>
  <c r="D22" i="10"/>
  <c r="L22" i="10"/>
  <c r="H23" i="10"/>
  <c r="P23" i="10"/>
  <c r="D24" i="10"/>
  <c r="L24" i="10"/>
  <c r="H25" i="10"/>
  <c r="P25" i="10"/>
  <c r="D26" i="10"/>
  <c r="L26" i="10"/>
  <c r="H27" i="10"/>
  <c r="P27" i="10"/>
  <c r="D28" i="10"/>
  <c r="L28" i="10"/>
  <c r="H29" i="10"/>
  <c r="P29" i="10"/>
  <c r="D30" i="10"/>
  <c r="L30" i="10"/>
  <c r="G30" i="10"/>
  <c r="O30" i="10"/>
  <c r="H31" i="10"/>
  <c r="P31" i="10"/>
  <c r="J6" i="10"/>
  <c r="J8" i="10"/>
  <c r="J9" i="10"/>
  <c r="L6" i="10"/>
  <c r="I13" i="10"/>
  <c r="J13" i="10"/>
  <c r="E14" i="10"/>
  <c r="M14" i="10"/>
  <c r="F14" i="10"/>
  <c r="G14" i="10"/>
  <c r="O14" i="10"/>
  <c r="H14" i="10"/>
  <c r="P14" i="10"/>
  <c r="I15" i="10"/>
  <c r="B15" i="10"/>
  <c r="E16" i="10"/>
  <c r="M16" i="10"/>
  <c r="I17" i="10"/>
  <c r="J17" i="10"/>
  <c r="C17" i="10"/>
  <c r="D17" i="10"/>
  <c r="E18" i="10"/>
  <c r="M18" i="10"/>
  <c r="G18" i="10"/>
  <c r="O18" i="10"/>
  <c r="H18" i="10"/>
  <c r="P18" i="10"/>
  <c r="I19" i="10"/>
  <c r="B19" i="10"/>
  <c r="E20" i="10"/>
  <c r="M20" i="10"/>
  <c r="I21" i="10"/>
  <c r="J21" i="10"/>
  <c r="C21" i="10"/>
  <c r="E22" i="10"/>
  <c r="M22" i="10"/>
  <c r="F22" i="10"/>
  <c r="G22" i="10"/>
  <c r="O22" i="10"/>
  <c r="H22" i="10"/>
  <c r="P22" i="10"/>
  <c r="I23" i="10"/>
  <c r="B23" i="10"/>
  <c r="E24" i="10"/>
  <c r="M24" i="10"/>
  <c r="I25" i="10"/>
  <c r="J25" i="10"/>
  <c r="C25" i="10"/>
  <c r="D25" i="10"/>
  <c r="E26" i="10"/>
  <c r="M26" i="10"/>
  <c r="G26" i="10"/>
  <c r="O26" i="10"/>
  <c r="H26" i="10"/>
  <c r="P26" i="10"/>
  <c r="I27" i="10"/>
  <c r="B27" i="10"/>
  <c r="J27" i="10"/>
  <c r="K27" i="10"/>
  <c r="E28" i="10"/>
  <c r="M28" i="10"/>
  <c r="H28" i="10"/>
  <c r="P28" i="10"/>
  <c r="I29" i="10"/>
  <c r="J29" i="10"/>
  <c r="C29" i="10"/>
  <c r="E30" i="10"/>
  <c r="M30" i="10"/>
  <c r="F30" i="10"/>
  <c r="H30" i="10"/>
  <c r="P30" i="10"/>
  <c r="I31" i="10"/>
  <c r="B31" i="10"/>
  <c r="J31" i="10"/>
  <c r="K31" i="10"/>
  <c r="J7" i="10"/>
  <c r="B13" i="10"/>
  <c r="N14" i="10"/>
  <c r="J15" i="10"/>
  <c r="F16" i="10"/>
  <c r="N16" i="10"/>
  <c r="B17" i="10"/>
  <c r="F18" i="10"/>
  <c r="N18" i="10"/>
  <c r="J19" i="10"/>
  <c r="F20" i="10"/>
  <c r="N20" i="10"/>
  <c r="B21" i="10"/>
  <c r="N22" i="10"/>
  <c r="J23" i="10"/>
  <c r="F24" i="10"/>
  <c r="N24" i="10"/>
  <c r="B25" i="10"/>
  <c r="F26" i="10"/>
  <c r="N26" i="10"/>
  <c r="D27" i="10"/>
  <c r="F28" i="10"/>
  <c r="N28" i="10"/>
  <c r="B29" i="10"/>
  <c r="N30" i="10"/>
  <c r="C31" i="10"/>
  <c r="AB13" i="7"/>
  <c r="AD13" i="7"/>
  <c r="AF13" i="7"/>
  <c r="AF7" i="7"/>
  <c r="AE13" i="7"/>
  <c r="W7" i="7"/>
  <c r="V13" i="7"/>
  <c r="AS5" i="7"/>
  <c r="X7" i="7"/>
  <c r="W13" i="7"/>
  <c r="T13" i="7"/>
  <c r="AB7" i="7"/>
  <c r="X13" i="7"/>
  <c r="AT5" i="7"/>
  <c r="Y7" i="7"/>
  <c r="S8" i="7"/>
  <c r="Y13" i="7"/>
  <c r="AG13" i="7"/>
  <c r="AU5" i="7"/>
  <c r="Z7" i="7"/>
  <c r="Z13" i="7"/>
  <c r="S14" i="7"/>
  <c r="AV5" i="7"/>
  <c r="AQ6" i="7"/>
  <c r="AA7" i="7"/>
  <c r="AA13" i="7"/>
  <c r="AW5" i="7"/>
  <c r="S34" i="7"/>
  <c r="T34" i="7" s="1"/>
  <c r="AX5" i="7"/>
  <c r="U7" i="7"/>
  <c r="U13" i="7"/>
  <c r="D6" i="2"/>
  <c r="E6" i="2"/>
  <c r="A14" i="2"/>
  <c r="C6" i="2"/>
  <c r="B14" i="2"/>
  <c r="E14" i="2"/>
  <c r="G5" i="2"/>
  <c r="F5" i="2"/>
  <c r="C5" i="2"/>
  <c r="L6" i="2"/>
  <c r="M6" i="2"/>
  <c r="B5" i="2"/>
  <c r="J5" i="2"/>
  <c r="B6" i="2"/>
  <c r="G14" i="2"/>
  <c r="J6" i="2"/>
  <c r="F14" i="2"/>
  <c r="I5" i="2"/>
  <c r="I14" i="2"/>
  <c r="M14" i="2"/>
  <c r="L14" i="2"/>
  <c r="A6" i="2"/>
  <c r="M5" i="2"/>
  <c r="L5" i="2"/>
  <c r="K14" i="2"/>
  <c r="E5" i="2"/>
  <c r="H5" i="2"/>
  <c r="K5" i="2"/>
  <c r="D5" i="2"/>
  <c r="H14" i="2"/>
  <c r="C14" i="2"/>
  <c r="I6" i="2"/>
  <c r="F6" i="2"/>
  <c r="A11" i="2"/>
  <c r="D14" i="2"/>
  <c r="H6" i="2"/>
  <c r="K6" i="2"/>
  <c r="G6" i="2"/>
  <c r="AE34" i="7" l="1"/>
  <c r="W34" i="7"/>
  <c r="AD34" i="7"/>
  <c r="V34" i="7"/>
  <c r="AC34" i="7"/>
  <c r="U34" i="7"/>
  <c r="AB34" i="7"/>
  <c r="AA34" i="7"/>
  <c r="Z34" i="7"/>
  <c r="S35" i="7"/>
  <c r="T35" i="7" s="1"/>
  <c r="Y34" i="7"/>
  <c r="X34" i="7"/>
  <c r="AF34" i="7"/>
  <c r="AU6" i="7"/>
  <c r="AT6" i="7"/>
  <c r="AS6" i="7"/>
  <c r="AR6" i="7"/>
  <c r="AX6" i="7"/>
  <c r="AQ7" i="7"/>
  <c r="AW6" i="7"/>
  <c r="AV6" i="7"/>
  <c r="S9" i="7"/>
  <c r="Y8" i="7"/>
  <c r="AF8" i="7"/>
  <c r="X8" i="7"/>
  <c r="AE8" i="7"/>
  <c r="W8" i="7"/>
  <c r="AD8" i="7"/>
  <c r="V8" i="7"/>
  <c r="AC8" i="7"/>
  <c r="U8" i="7"/>
  <c r="AB8" i="7"/>
  <c r="T8" i="7"/>
  <c r="AA8" i="7"/>
  <c r="Z8" i="7"/>
  <c r="AF14" i="7"/>
  <c r="X14" i="7"/>
  <c r="AE14" i="7"/>
  <c r="W14" i="7"/>
  <c r="AD14" i="7"/>
  <c r="V14" i="7"/>
  <c r="AC14" i="7"/>
  <c r="U14" i="7"/>
  <c r="AB14" i="7"/>
  <c r="T14" i="7"/>
  <c r="AA14" i="7"/>
  <c r="S15" i="7"/>
  <c r="Z14" i="7"/>
  <c r="AG14" i="7"/>
  <c r="Y14" i="7"/>
  <c r="L11" i="2"/>
  <c r="M11" i="2"/>
  <c r="E7" i="2"/>
  <c r="A12" i="2"/>
  <c r="E15" i="2"/>
  <c r="H7" i="2"/>
  <c r="C7" i="2"/>
  <c r="D15" i="2"/>
  <c r="B7" i="2"/>
  <c r="G7" i="2"/>
  <c r="A7" i="2"/>
  <c r="G11" i="2"/>
  <c r="M15" i="2"/>
  <c r="F11" i="2"/>
  <c r="D11" i="2"/>
  <c r="J15" i="2"/>
  <c r="J11" i="2"/>
  <c r="E11" i="2"/>
  <c r="I7" i="2"/>
  <c r="K11" i="2"/>
  <c r="C15" i="2"/>
  <c r="B15" i="2"/>
  <c r="F15" i="2"/>
  <c r="D7" i="2"/>
  <c r="B11" i="2"/>
  <c r="L7" i="2"/>
  <c r="C11" i="2"/>
  <c r="K7" i="2"/>
  <c r="I15" i="2"/>
  <c r="A15" i="2"/>
  <c r="J7" i="2"/>
  <c r="L15" i="2"/>
  <c r="H15" i="2"/>
  <c r="I11" i="2"/>
  <c r="F7" i="2"/>
  <c r="H11" i="2"/>
  <c r="M7" i="2"/>
  <c r="G15" i="2"/>
  <c r="K15" i="2"/>
  <c r="AG15" i="7" l="1"/>
  <c r="Y15" i="7"/>
  <c r="AF15" i="7"/>
  <c r="X15" i="7"/>
  <c r="AE15" i="7"/>
  <c r="W15" i="7"/>
  <c r="AD15" i="7"/>
  <c r="V15" i="7"/>
  <c r="AC15" i="7"/>
  <c r="U15" i="7"/>
  <c r="AB15" i="7"/>
  <c r="T15" i="7"/>
  <c r="AA15" i="7"/>
  <c r="S16" i="7"/>
  <c r="Z15" i="7"/>
  <c r="AA9" i="7"/>
  <c r="Z9" i="7"/>
  <c r="S10" i="7"/>
  <c r="Y9" i="7"/>
  <c r="AF9" i="7"/>
  <c r="X9" i="7"/>
  <c r="AE9" i="7"/>
  <c r="W9" i="7"/>
  <c r="AD9" i="7"/>
  <c r="V9" i="7"/>
  <c r="AC9" i="7"/>
  <c r="U9" i="7"/>
  <c r="AB9" i="7"/>
  <c r="T9" i="7"/>
  <c r="Z35" i="7"/>
  <c r="Y35" i="7"/>
  <c r="AF35" i="7"/>
  <c r="X35" i="7"/>
  <c r="AE35" i="7"/>
  <c r="W35" i="7"/>
  <c r="AD35" i="7"/>
  <c r="V35" i="7"/>
  <c r="AC35" i="7"/>
  <c r="U35" i="7"/>
  <c r="AA35" i="7"/>
  <c r="AB35" i="7"/>
  <c r="AQ8" i="7"/>
  <c r="AW7" i="7"/>
  <c r="AV7" i="7"/>
  <c r="AU7" i="7"/>
  <c r="AT7" i="7"/>
  <c r="AS7" i="7"/>
  <c r="AR7" i="7"/>
  <c r="AX7" i="7"/>
  <c r="I12" i="2"/>
  <c r="J8" i="2"/>
  <c r="E12" i="2"/>
  <c r="C8" i="2"/>
  <c r="E16" i="2"/>
  <c r="K12" i="2"/>
  <c r="I8" i="2"/>
  <c r="B12" i="2"/>
  <c r="B16" i="2"/>
  <c r="F16" i="2"/>
  <c r="D12" i="2"/>
  <c r="A16" i="2"/>
  <c r="M16" i="2"/>
  <c r="L8" i="2"/>
  <c r="L16" i="2"/>
  <c r="F8" i="2"/>
  <c r="K16" i="2"/>
  <c r="C12" i="2"/>
  <c r="D16" i="2"/>
  <c r="H16" i="2"/>
  <c r="J16" i="2"/>
  <c r="D8" i="2"/>
  <c r="J12" i="2"/>
  <c r="E8" i="2"/>
  <c r="B8" i="2"/>
  <c r="G8" i="2"/>
  <c r="F12" i="2"/>
  <c r="G16" i="2"/>
  <c r="I16" i="2"/>
  <c r="L12" i="2"/>
  <c r="M8" i="2"/>
  <c r="A8" i="2"/>
  <c r="C16" i="2"/>
  <c r="H8" i="2"/>
  <c r="K8" i="2"/>
  <c r="H12" i="2"/>
  <c r="G12" i="2"/>
  <c r="M12" i="2"/>
  <c r="I13" i="2" l="1"/>
  <c r="H13" i="2"/>
  <c r="M13" i="2"/>
  <c r="B13" i="2"/>
  <c r="F13" i="2"/>
  <c r="E13" i="2"/>
  <c r="J13" i="2"/>
  <c r="C13" i="2"/>
  <c r="G13" i="2"/>
  <c r="K13" i="2"/>
  <c r="D13" i="2"/>
  <c r="L13" i="2"/>
  <c r="S17" i="7"/>
  <c r="Z16" i="7"/>
  <c r="AG16" i="7"/>
  <c r="Y16" i="7"/>
  <c r="AF16" i="7"/>
  <c r="X16" i="7"/>
  <c r="AE16" i="7"/>
  <c r="W16" i="7"/>
  <c r="AD16" i="7"/>
  <c r="V16" i="7"/>
  <c r="AC16" i="7"/>
  <c r="U16" i="7"/>
  <c r="AA16" i="7"/>
  <c r="AB16" i="7"/>
  <c r="T16" i="7"/>
  <c r="AX8" i="7"/>
  <c r="AQ9" i="7"/>
  <c r="AW8" i="7"/>
  <c r="AV8" i="7"/>
  <c r="AU8" i="7"/>
  <c r="AT8" i="7"/>
  <c r="AS8" i="7"/>
  <c r="AR8" i="7"/>
  <c r="AC10" i="7"/>
  <c r="U10" i="7"/>
  <c r="AB10" i="7"/>
  <c r="T10" i="7"/>
  <c r="AA10" i="7"/>
  <c r="Z10" i="7"/>
  <c r="Y10" i="7"/>
  <c r="AF10" i="7"/>
  <c r="X10" i="7"/>
  <c r="AE10" i="7"/>
  <c r="W10" i="7"/>
  <c r="AD10" i="7"/>
  <c r="V10" i="7"/>
  <c r="A9" i="2"/>
  <c r="L9" i="2"/>
  <c r="H9" i="2"/>
  <c r="D9" i="2"/>
  <c r="B9" i="2"/>
  <c r="I9" i="2"/>
  <c r="G9" i="2"/>
  <c r="F9" i="2"/>
  <c r="M9" i="2"/>
  <c r="J9" i="2"/>
  <c r="E9" i="2"/>
  <c r="K9" i="2"/>
  <c r="C9" i="2"/>
  <c r="I10" i="2" l="1"/>
  <c r="AS9" i="7"/>
  <c r="AR9" i="7"/>
  <c r="AX9" i="7"/>
  <c r="AQ10" i="7"/>
  <c r="AW9" i="7"/>
  <c r="AV9" i="7"/>
  <c r="AU9" i="7"/>
  <c r="AT9" i="7"/>
  <c r="AA17" i="7"/>
  <c r="S18" i="7"/>
  <c r="Z17" i="7"/>
  <c r="AG17" i="7"/>
  <c r="Y17" i="7"/>
  <c r="AF17" i="7"/>
  <c r="X17" i="7"/>
  <c r="AE17" i="7"/>
  <c r="W17" i="7"/>
  <c r="AD17" i="7"/>
  <c r="V17" i="7"/>
  <c r="T17" i="7"/>
  <c r="AC17" i="7"/>
  <c r="U17" i="7"/>
  <c r="AB17" i="7"/>
  <c r="AU10" i="7" l="1"/>
  <c r="AT10" i="7"/>
  <c r="AS10" i="7"/>
  <c r="AR10" i="7"/>
  <c r="AQ11" i="7"/>
  <c r="AX10" i="7"/>
  <c r="AW10" i="7"/>
  <c r="AV10" i="7"/>
  <c r="AB18" i="7"/>
  <c r="T18" i="7"/>
  <c r="AA18" i="7"/>
  <c r="S19" i="7"/>
  <c r="Z18" i="7"/>
  <c r="AG18" i="7"/>
  <c r="Y18" i="7"/>
  <c r="AF18" i="7"/>
  <c r="X18" i="7"/>
  <c r="AE18" i="7"/>
  <c r="W18" i="7"/>
  <c r="AC18" i="7"/>
  <c r="AD18" i="7"/>
  <c r="V18" i="7"/>
  <c r="U18" i="7"/>
  <c r="AU11" i="7" l="1"/>
  <c r="AT11" i="7"/>
  <c r="AS11" i="7"/>
  <c r="AR11" i="7"/>
  <c r="AQ12" i="7"/>
  <c r="AX11" i="7"/>
  <c r="AW11" i="7"/>
  <c r="AV11" i="7"/>
  <c r="AC19" i="7"/>
  <c r="U19" i="7"/>
  <c r="AB19" i="7"/>
  <c r="T19" i="7"/>
  <c r="AA19" i="7"/>
  <c r="S20" i="7"/>
  <c r="Z19" i="7"/>
  <c r="AG19" i="7"/>
  <c r="Y19" i="7"/>
  <c r="AF19" i="7"/>
  <c r="X19" i="7"/>
  <c r="V19" i="7"/>
  <c r="AE19" i="7"/>
  <c r="W19" i="7"/>
  <c r="AD19" i="7"/>
  <c r="AD20" i="7" l="1"/>
  <c r="V20" i="7"/>
  <c r="AC20" i="7"/>
  <c r="U20" i="7"/>
  <c r="AB20" i="7"/>
  <c r="T20" i="7"/>
  <c r="AA20" i="7"/>
  <c r="S21" i="7"/>
  <c r="Z20" i="7"/>
  <c r="AG20" i="7"/>
  <c r="Y20" i="7"/>
  <c r="AE20" i="7"/>
  <c r="AF20" i="7"/>
  <c r="X20" i="7"/>
  <c r="W20" i="7"/>
  <c r="AU12" i="7"/>
  <c r="AT12" i="7"/>
  <c r="AS12" i="7"/>
  <c r="AR12" i="7"/>
  <c r="AQ13" i="7"/>
  <c r="AX12" i="7"/>
  <c r="AW12" i="7"/>
  <c r="AV12" i="7"/>
  <c r="AE21" i="7" l="1"/>
  <c r="W21" i="7"/>
  <c r="AD21" i="7"/>
  <c r="V21" i="7"/>
  <c r="AC21" i="7"/>
  <c r="U21" i="7"/>
  <c r="AB21" i="7"/>
  <c r="T21" i="7"/>
  <c r="AA21" i="7"/>
  <c r="S22" i="7"/>
  <c r="Z21" i="7"/>
  <c r="X21" i="7"/>
  <c r="AG21" i="7"/>
  <c r="Y21" i="7"/>
  <c r="AF21" i="7"/>
  <c r="AV13" i="7"/>
  <c r="AU13" i="7"/>
  <c r="AT13" i="7"/>
  <c r="AS13" i="7"/>
  <c r="AR13" i="7"/>
  <c r="AQ14" i="7"/>
  <c r="AX13" i="7"/>
  <c r="AW13" i="7"/>
  <c r="AF22" i="7" l="1"/>
  <c r="X22" i="7"/>
  <c r="AE22" i="7"/>
  <c r="W22" i="7"/>
  <c r="AD22" i="7"/>
  <c r="V22" i="7"/>
  <c r="AC22" i="7"/>
  <c r="U22" i="7"/>
  <c r="AB22" i="7"/>
  <c r="T22" i="7"/>
  <c r="AA22" i="7"/>
  <c r="AG22" i="7"/>
  <c r="S23" i="7"/>
  <c r="Z22" i="7"/>
  <c r="Y22" i="7"/>
  <c r="AW14" i="7"/>
  <c r="AV14" i="7"/>
  <c r="AU14" i="7"/>
  <c r="AT14" i="7"/>
  <c r="AS14" i="7"/>
  <c r="AR14" i="7"/>
  <c r="AQ15" i="7"/>
  <c r="AX14" i="7"/>
  <c r="AQ16" i="7" l="1"/>
  <c r="AX15" i="7"/>
  <c r="AW15" i="7"/>
  <c r="AV15" i="7"/>
  <c r="AU15" i="7"/>
  <c r="AT15" i="7"/>
  <c r="AS15" i="7"/>
  <c r="AR15" i="7"/>
  <c r="AG23" i="7"/>
  <c r="Y23" i="7"/>
  <c r="AF23" i="7"/>
  <c r="X23" i="7"/>
  <c r="AE23" i="7"/>
  <c r="W23" i="7"/>
  <c r="AD23" i="7"/>
  <c r="V23" i="7"/>
  <c r="AC23" i="7"/>
  <c r="U23" i="7"/>
  <c r="AB23" i="7"/>
  <c r="T23" i="7"/>
  <c r="Z23" i="7"/>
  <c r="AA23" i="7"/>
  <c r="S24" i="7"/>
  <c r="S25" i="7" l="1"/>
  <c r="Z24" i="7"/>
  <c r="AG24" i="7"/>
  <c r="Y24" i="7"/>
  <c r="AF24" i="7"/>
  <c r="X24" i="7"/>
  <c r="AE24" i="7"/>
  <c r="W24" i="7"/>
  <c r="AD24" i="7"/>
  <c r="V24" i="7"/>
  <c r="AC24" i="7"/>
  <c r="U24" i="7"/>
  <c r="AA24" i="7"/>
  <c r="AB24" i="7"/>
  <c r="T24" i="7"/>
  <c r="AQ17" i="7"/>
  <c r="AX16" i="7"/>
  <c r="AW16" i="7"/>
  <c r="AV16" i="7"/>
  <c r="AU16" i="7"/>
  <c r="AT16" i="7"/>
  <c r="AS16" i="7"/>
  <c r="AR16" i="7"/>
  <c r="AR17" i="7" l="1"/>
  <c r="AQ18" i="7"/>
  <c r="AX17" i="7"/>
  <c r="AW17" i="7"/>
  <c r="AV17" i="7"/>
  <c r="AU17" i="7"/>
  <c r="AS17" i="7"/>
  <c r="AT17" i="7"/>
  <c r="AA25" i="7"/>
  <c r="S26" i="7"/>
  <c r="Z25" i="7"/>
  <c r="AG25" i="7"/>
  <c r="Y25" i="7"/>
  <c r="AF25" i="7"/>
  <c r="X25" i="7"/>
  <c r="AE25" i="7"/>
  <c r="W25" i="7"/>
  <c r="AD25" i="7"/>
  <c r="V25" i="7"/>
  <c r="AB25" i="7"/>
  <c r="AC25" i="7"/>
  <c r="U25" i="7"/>
  <c r="T25" i="7"/>
  <c r="D18" i="2"/>
  <c r="K18" i="2"/>
  <c r="H18" i="2"/>
  <c r="J18" i="2"/>
  <c r="G18" i="2"/>
  <c r="F18" i="2"/>
  <c r="C18" i="2"/>
  <c r="M18" i="2"/>
  <c r="B18" i="2"/>
  <c r="I18" i="2"/>
  <c r="E18" i="2"/>
  <c r="L18" i="2"/>
  <c r="A18" i="2"/>
  <c r="AB26" i="7" l="1"/>
  <c r="T26" i="7"/>
  <c r="AA26" i="7"/>
  <c r="S27" i="7"/>
  <c r="Z26" i="7"/>
  <c r="AG26" i="7"/>
  <c r="Y26" i="7"/>
  <c r="AF26" i="7"/>
  <c r="X26" i="7"/>
  <c r="AE26" i="7"/>
  <c r="W26" i="7"/>
  <c r="AC26" i="7"/>
  <c r="AD26" i="7"/>
  <c r="V26" i="7"/>
  <c r="U26" i="7"/>
  <c r="AS18" i="7"/>
  <c r="AR18" i="7"/>
  <c r="AQ19" i="7"/>
  <c r="AX18" i="7"/>
  <c r="AW18" i="7"/>
  <c r="AV18" i="7"/>
  <c r="AU18" i="7"/>
  <c r="AT18" i="7"/>
  <c r="L19" i="2"/>
  <c r="E19" i="2"/>
  <c r="H19" i="2"/>
  <c r="J19" i="2"/>
  <c r="I19" i="2"/>
  <c r="A19" i="2"/>
  <c r="G19" i="2"/>
  <c r="K19" i="2"/>
  <c r="F19" i="2"/>
  <c r="M19" i="2"/>
  <c r="D19" i="2"/>
  <c r="C19" i="2"/>
  <c r="B19" i="2"/>
  <c r="AT19" i="7" l="1"/>
  <c r="AS19" i="7"/>
  <c r="AR19" i="7"/>
  <c r="AQ20" i="7"/>
  <c r="AX19" i="7"/>
  <c r="AW19" i="7"/>
  <c r="AU19" i="7"/>
  <c r="AV19" i="7"/>
  <c r="AC27" i="7"/>
  <c r="U27" i="7"/>
  <c r="AB27" i="7"/>
  <c r="T27" i="7"/>
  <c r="AA27" i="7"/>
  <c r="Z27" i="7"/>
  <c r="AG27" i="7"/>
  <c r="Y27" i="7"/>
  <c r="AF27" i="7"/>
  <c r="X27" i="7"/>
  <c r="AD27" i="7"/>
  <c r="AE27" i="7"/>
  <c r="W27" i="7"/>
  <c r="V27" i="7"/>
  <c r="J20" i="2"/>
  <c r="E20" i="2"/>
  <c r="M20" i="2"/>
  <c r="K20" i="2"/>
  <c r="B20" i="2"/>
  <c r="I20" i="2"/>
  <c r="L20" i="2"/>
  <c r="D20" i="2"/>
  <c r="A20" i="2"/>
  <c r="H20" i="2"/>
  <c r="C20" i="2"/>
  <c r="F20" i="2"/>
  <c r="G20" i="2"/>
  <c r="E21" i="2" l="1"/>
  <c r="AU20" i="7"/>
  <c r="AT20" i="7"/>
  <c r="AS20" i="7"/>
  <c r="AR20" i="7"/>
  <c r="AQ21" i="7"/>
  <c r="AX20" i="7"/>
  <c r="AW20" i="7"/>
  <c r="AV20" i="7"/>
  <c r="AV21" i="7" l="1"/>
  <c r="AU21" i="7"/>
  <c r="AT21" i="7"/>
  <c r="AS21" i="7"/>
  <c r="AR21" i="7"/>
  <c r="AW21" i="7"/>
  <c r="AQ22" i="7"/>
  <c r="AX21" i="7"/>
  <c r="AW22" i="7" l="1"/>
  <c r="AV22" i="7"/>
  <c r="AU22" i="7"/>
  <c r="AT22" i="7"/>
  <c r="AS22" i="7"/>
  <c r="AR22" i="7"/>
  <c r="AQ23" i="7"/>
  <c r="AX22" i="7"/>
  <c r="AX23" i="7" l="1"/>
  <c r="AW23" i="7"/>
  <c r="AV23" i="7"/>
  <c r="AU23" i="7"/>
  <c r="AT23" i="7"/>
  <c r="AS23" i="7"/>
  <c r="AR23" i="7"/>
  <c r="L17" i="2" l="1"/>
  <c r="H17" i="2"/>
  <c r="J17" i="2"/>
  <c r="M17" i="2"/>
  <c r="K17" i="2"/>
  <c r="I17" i="2"/>
  <c r="C17" i="2"/>
  <c r="E17" i="2"/>
  <c r="G17" i="2"/>
  <c r="B17" i="2"/>
  <c r="D17" i="2"/>
  <c r="F17" i="2"/>
  <c r="B10" i="2" l="1"/>
  <c r="G10" i="2"/>
  <c r="M10" i="2"/>
  <c r="C10" i="2"/>
  <c r="E10" i="2"/>
  <c r="K10" i="2"/>
  <c r="F10" i="2"/>
  <c r="D10" i="2"/>
  <c r="H10" i="2"/>
  <c r="L10" i="2"/>
  <c r="J10" i="2"/>
  <c r="D21" i="2" l="1"/>
  <c r="D22" i="2" s="1"/>
  <c r="I21" i="2" l="1"/>
  <c r="I22" i="2" s="1"/>
  <c r="H21" i="2"/>
  <c r="M21" i="2"/>
  <c r="M22" i="2" s="1"/>
  <c r="E22" i="2"/>
  <c r="L21" i="2"/>
  <c r="L22" i="2" s="1"/>
  <c r="J21" i="2"/>
  <c r="J22" i="2" s="1"/>
  <c r="B21" i="2"/>
  <c r="F21" i="2"/>
  <c r="F22" i="2" s="1"/>
  <c r="C21" i="2"/>
  <c r="C22" i="2" s="1"/>
  <c r="K21" i="2"/>
  <c r="K22" i="2" s="1"/>
  <c r="G21" i="2"/>
  <c r="G22" i="2" s="1"/>
  <c r="H22" i="2" l="1"/>
  <c r="B22" i="2"/>
</calcChain>
</file>

<file path=xl/sharedStrings.xml><?xml version="1.0" encoding="utf-8"?>
<sst xmlns="http://schemas.openxmlformats.org/spreadsheetml/2006/main" count="1478" uniqueCount="678">
  <si>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</si>
  <si>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</si>
  <si>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</si>
  <si>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</si>
  <si>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</si>
  <si>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</si>
  <si>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</si>
  <si>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</si>
  <si>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</si>
  <si>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</si>
  <si>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</si>
  <si>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</si>
  <si>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 xml:space="preserve">Contact details </t>
  </si>
  <si>
    <t xml:space="preserve">Statistical enquiries </t>
  </si>
  <si>
    <t>Vanessa Martin</t>
  </si>
  <si>
    <t>electricitystatistics@beis.gov.uk</t>
  </si>
  <si>
    <t>Contents</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</si>
  <si>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</si>
  <si>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</si>
  <si>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</si>
  <si>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</si>
  <si>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</si>
  <si>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</si>
  <si>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</si>
  <si>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</si>
  <si>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</si>
  <si>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</si>
  <si>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</si>
  <si>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</si>
  <si>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Note 5</t>
  </si>
  <si>
    <t>Note 6</t>
  </si>
  <si>
    <t>Note 7</t>
  </si>
  <si>
    <t>Note 8</t>
  </si>
  <si>
    <t>Note 9</t>
  </si>
  <si>
    <t>Note 10</t>
  </si>
  <si>
    <t xml:space="preserve">Commentary </t>
  </si>
  <si>
    <t>In the latest three months</t>
  </si>
  <si>
    <t>Link</t>
  </si>
  <si>
    <t>Worksheet description</t>
  </si>
  <si>
    <t>Availability and consumption of electricity</t>
  </si>
  <si>
    <t>This information regarding weather is taken from Energy Trends section 7.</t>
  </si>
  <si>
    <t>This information is taken from the latest ONS publication of the Index of Production.</t>
  </si>
  <si>
    <t>Some cells refer to notes which can be found on the notes worksheet</t>
  </si>
  <si>
    <t>Sales of electricity to consumers</t>
  </si>
  <si>
    <t xml:space="preserve">Domestic </t>
  </si>
  <si>
    <t>Total</t>
  </si>
  <si>
    <t>Quarterly figures</t>
  </si>
  <si>
    <t>Domestic</t>
  </si>
  <si>
    <t>Other</t>
  </si>
  <si>
    <t>Calculation!</t>
  </si>
  <si>
    <t>AL</t>
  </si>
  <si>
    <t>AM</t>
  </si>
  <si>
    <t>AN</t>
  </si>
  <si>
    <t>AO</t>
  </si>
  <si>
    <t>AP</t>
  </si>
  <si>
    <t>AQ</t>
  </si>
  <si>
    <t>AR</t>
  </si>
  <si>
    <t>Annual!</t>
  </si>
  <si>
    <t>A</t>
  </si>
  <si>
    <t>C</t>
  </si>
  <si>
    <t>H</t>
  </si>
  <si>
    <t>I</t>
  </si>
  <si>
    <t>J</t>
  </si>
  <si>
    <t>K</t>
  </si>
  <si>
    <t>L</t>
  </si>
  <si>
    <t>M</t>
  </si>
  <si>
    <t>N</t>
  </si>
  <si>
    <t>O</t>
  </si>
  <si>
    <t>P</t>
  </si>
  <si>
    <t>Q</t>
  </si>
  <si>
    <t>Year</t>
  </si>
  <si>
    <t>Quarter</t>
  </si>
  <si>
    <t>Industrial</t>
  </si>
  <si>
    <t>Commercial</t>
  </si>
  <si>
    <t>YEAR</t>
  </si>
  <si>
    <t>Q1</t>
  </si>
  <si>
    <t>Commercial is</t>
  </si>
  <si>
    <t>MONTH</t>
  </si>
  <si>
    <t>Q2</t>
  </si>
  <si>
    <t>combined in</t>
  </si>
  <si>
    <t>Q3</t>
  </si>
  <si>
    <t>other</t>
  </si>
  <si>
    <t>Q4</t>
  </si>
  <si>
    <t>Month!</t>
  </si>
  <si>
    <t>B</t>
  </si>
  <si>
    <t>SUM APR-</t>
  </si>
  <si>
    <t>Public distribution system</t>
  </si>
  <si>
    <t>Other generators</t>
  </si>
  <si>
    <t>All electricity suppliers</t>
  </si>
  <si>
    <t xml:space="preserve">Transmission </t>
  </si>
  <si>
    <t xml:space="preserve">Losses and  </t>
  </si>
  <si>
    <t xml:space="preserve">Consumption </t>
  </si>
  <si>
    <t xml:space="preserve">Electricity </t>
  </si>
  <si>
    <t xml:space="preserve">distribution and </t>
  </si>
  <si>
    <t>England</t>
  </si>
  <si>
    <t>Northern</t>
  </si>
  <si>
    <t xml:space="preserve">statistical </t>
  </si>
  <si>
    <t xml:space="preserve">of </t>
  </si>
  <si>
    <t xml:space="preserve">available </t>
  </si>
  <si>
    <r>
      <t>other losses</t>
    </r>
    <r>
      <rPr>
        <vertAlign val="superscript"/>
        <sz val="10"/>
        <rFont val="Arial"/>
        <family val="2"/>
      </rPr>
      <t xml:space="preserve">1 </t>
    </r>
  </si>
  <si>
    <t>and Wales</t>
  </si>
  <si>
    <t>Scotland</t>
  </si>
  <si>
    <t>Ireland</t>
  </si>
  <si>
    <t xml:space="preserve">Total </t>
  </si>
  <si>
    <r>
      <t>Industrial</t>
    </r>
    <r>
      <rPr>
        <vertAlign val="superscript"/>
        <sz val="10"/>
        <rFont val="Arial"/>
        <family val="2"/>
      </rPr>
      <t xml:space="preserve">2 </t>
    </r>
  </si>
  <si>
    <r>
      <t>Other</t>
    </r>
    <r>
      <rPr>
        <vertAlign val="superscript"/>
        <sz val="10"/>
        <rFont val="Arial"/>
        <family val="2"/>
      </rPr>
      <t xml:space="preserve">4 </t>
    </r>
  </si>
  <si>
    <r>
      <t>available</t>
    </r>
    <r>
      <rPr>
        <vertAlign val="superscript"/>
        <sz val="10"/>
        <rFont val="Arial"/>
        <family val="2"/>
      </rPr>
      <t xml:space="preserve">5 </t>
    </r>
  </si>
  <si>
    <t xml:space="preserve">differences </t>
  </si>
  <si>
    <r>
      <t>electricity</t>
    </r>
    <r>
      <rPr>
        <vertAlign val="superscript"/>
        <sz val="10"/>
        <rFont val="Arial"/>
        <family val="2"/>
      </rPr>
      <t xml:space="preserve">6 </t>
    </r>
  </si>
  <si>
    <t xml:space="preserve">electricity </t>
  </si>
  <si>
    <t>Jan</t>
  </si>
  <si>
    <t>Feb</t>
  </si>
  <si>
    <t>Mar</t>
  </si>
  <si>
    <t>Apr</t>
  </si>
  <si>
    <t>May</t>
  </si>
  <si>
    <t>Jun</t>
  </si>
  <si>
    <t>Jul</t>
  </si>
  <si>
    <t>Aug</t>
  </si>
  <si>
    <t>Sep</t>
  </si>
  <si>
    <t>Oct</t>
  </si>
  <si>
    <t>Nov</t>
  </si>
  <si>
    <t>c</t>
  </si>
  <si>
    <t>d</t>
  </si>
  <si>
    <t>h</t>
  </si>
  <si>
    <t>i</t>
  </si>
  <si>
    <t>j</t>
  </si>
  <si>
    <t>k</t>
  </si>
  <si>
    <t>l</t>
  </si>
  <si>
    <t>m</t>
  </si>
  <si>
    <t>n</t>
  </si>
  <si>
    <t>o</t>
  </si>
  <si>
    <t>p</t>
  </si>
  <si>
    <t>q</t>
  </si>
  <si>
    <t>Dec</t>
  </si>
  <si>
    <t>Month</t>
  </si>
  <si>
    <t>Domestic sales</t>
  </si>
  <si>
    <t>Losses includes electricity lost during transmission and distribution.</t>
  </si>
  <si>
    <t>Sales figures are highly provisional and subject to change in the two months after initial publication, until electricity demand is balanced with supply at the end of the quarter.</t>
  </si>
  <si>
    <t>Provisional figures for sales within England and Wales, Scotland and Northern Ireland are available separately. They are shown on the Month, Quarter and Annual worksheets.</t>
  </si>
  <si>
    <t>Industrial sales
[note 7]</t>
  </si>
  <si>
    <t>Industrial sales includes manufacturing industry, construction, energy and water supply industries.</t>
  </si>
  <si>
    <t>Other sales includes commercial premises, public administration, transport and agriculture.</t>
  </si>
  <si>
    <t>Electricity available from other generators is calculated as net electricity supplied less transfers to the public distribution system.</t>
  </si>
  <si>
    <t>The majority of electricity consumption by other generators is by the industrial and fuel sectors.</t>
  </si>
  <si>
    <t>Total electricity available</t>
  </si>
  <si>
    <t>Total losses and statistical differences</t>
  </si>
  <si>
    <t>Total electricity consumption</t>
  </si>
  <si>
    <t>Electricity available from the public distribution system</t>
  </si>
  <si>
    <t>Losses and statistical differences from the public distribution system
[note 4]</t>
  </si>
  <si>
    <t>Losses and statistical differences from other generators</t>
  </si>
  <si>
    <t>Other sales 
[note 8]</t>
  </si>
  <si>
    <t>Electricity available from other generators 
[note 9]</t>
  </si>
  <si>
    <t>Electricity consumption by other generators 
[note 10]</t>
  </si>
  <si>
    <t>[x]</t>
  </si>
  <si>
    <t>Sales in England and Wales</t>
  </si>
  <si>
    <t>Sales in Scotland</t>
  </si>
  <si>
    <t>Sales in Northern Ireland</t>
  </si>
  <si>
    <t>Cover sheet</t>
  </si>
  <si>
    <t>Contents table</t>
  </si>
  <si>
    <t>Main table (TWh)</t>
  </si>
  <si>
    <t>Annual (TWh)</t>
  </si>
  <si>
    <t>Quarter (TWh)</t>
  </si>
  <si>
    <t>Month (TWh)</t>
  </si>
  <si>
    <t>Commentary on the latest trends in the data</t>
  </si>
  <si>
    <t>Notes to understand the data</t>
  </si>
  <si>
    <t>The public distribution system includes sales of electricity directly to customers via the high voltage transmission system. On-site consumption of electricity generated by solar panels is not included in these figures.</t>
  </si>
  <si>
    <t xml:space="preserve">This spreadsheet forms part of the National Statistics publication Energy Trends produced by the Department for Business, Energy and Industrial Strategy (BEIS). 
The data presented is on UK availability and consumption of electricity; monthly data are published two months in arrears in TWh. </t>
  </si>
  <si>
    <t>This row refers to the percentage change from the most recent 3 months compared with the same period last year.</t>
  </si>
  <si>
    <t>G</t>
  </si>
  <si>
    <t xml:space="preserve">This table contains supplementary information supporting electricity availability and consumption data which are referred to in the tables presented in this workbook </t>
  </si>
  <si>
    <t>Column1</t>
  </si>
  <si>
    <t>Total sales to consumers
[note 5]
[note 6]</t>
  </si>
  <si>
    <t>Table 5.5 Availability and consumption of electricity, main table (TWh)</t>
  </si>
  <si>
    <t xml:space="preserve">[x] is used to indicate data not available </t>
  </si>
  <si>
    <t>Freeze panes are active on this sheet, to turn off freeze panes select 'view' then 'freeze panes' then 'unfreeze panes' or use [Alt W, F] </t>
  </si>
  <si>
    <t>Quarter 1 1997</t>
  </si>
  <si>
    <t>Quarter 2 1997</t>
  </si>
  <si>
    <t>Quarter 3 1997</t>
  </si>
  <si>
    <t>Quarter 4 1997</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</si>
  <si>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</si>
  <si>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</si>
  <si>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</si>
  <si>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</si>
  <si>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</si>
  <si>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</si>
  <si>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</si>
  <si>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</si>
  <si>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</si>
  <si>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</si>
  <si>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</si>
  <si>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</si>
  <si>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</si>
  <si>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</si>
  <si>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</si>
  <si>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</si>
  <si>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</si>
  <si>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</si>
  <si>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</si>
  <si>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</si>
  <si>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</si>
  <si>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</si>
  <si>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</si>
  <si>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</si>
  <si>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</si>
  <si>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</si>
  <si>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</si>
  <si>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</si>
  <si>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</si>
  <si>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</si>
  <si>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</si>
  <si>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</si>
  <si>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</si>
  <si>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</si>
  <si>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</si>
  <si>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</si>
  <si>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</si>
  <si>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</si>
  <si>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</si>
  <si>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</si>
  <si>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</si>
  <si>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</si>
  <si>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</si>
  <si>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</si>
  <si>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</si>
  <si>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</si>
  <si>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</si>
  <si>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</si>
  <si>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</si>
  <si>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</si>
  <si>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</si>
  <si>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</si>
  <si>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</si>
  <si>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</si>
  <si>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</si>
  <si>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</si>
  <si>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</si>
  <si>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</si>
  <si>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</si>
  <si>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</si>
  <si>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</si>
  <si>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</si>
  <si>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</si>
  <si>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</si>
  <si>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</si>
  <si>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</si>
  <si>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</si>
  <si>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</si>
  <si>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</si>
  <si>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</si>
  <si>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</si>
  <si>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</si>
  <si>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</si>
  <si>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</si>
  <si>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</si>
  <si>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</si>
  <si>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</si>
  <si>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</si>
  <si>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</si>
  <si>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</si>
  <si>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</si>
  <si>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</si>
  <si>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</si>
  <si>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</si>
  <si>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</si>
  <si>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</si>
  <si>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</si>
  <si>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</si>
  <si>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</si>
  <si>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</si>
  <si>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</si>
  <si>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</si>
  <si>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</si>
  <si>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</si>
  <si>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Quarter 1 1995</t>
  </si>
  <si>
    <t>Quarter 2 1995</t>
  </si>
  <si>
    <t>Quarter 3 1995</t>
  </si>
  <si>
    <t>Quarter 4 1995</t>
  </si>
  <si>
    <t>Quarter 1 1996</t>
  </si>
  <si>
    <t>Quarter 2 1996</t>
  </si>
  <si>
    <t>Quarter 3 1996</t>
  </si>
  <si>
    <t>Quarter 4 1996</t>
  </si>
  <si>
    <t>calculation_hide!</t>
  </si>
  <si>
    <t>January 1995</t>
  </si>
  <si>
    <t>February 1995</t>
  </si>
  <si>
    <t>March 1995</t>
  </si>
  <si>
    <t>April 1995</t>
  </si>
  <si>
    <t>May 1995</t>
  </si>
  <si>
    <t>June 1995</t>
  </si>
  <si>
    <t>July 1995</t>
  </si>
  <si>
    <t>August 1995</t>
  </si>
  <si>
    <t>September 1995</t>
  </si>
  <si>
    <t>October 1995</t>
  </si>
  <si>
    <t>November 1995</t>
  </si>
  <si>
    <t>December 1995</t>
  </si>
  <si>
    <t>January 1996</t>
  </si>
  <si>
    <t>February 1996</t>
  </si>
  <si>
    <t>March 1996</t>
  </si>
  <si>
    <t>April 1996</t>
  </si>
  <si>
    <t>May 1996</t>
  </si>
  <si>
    <t>June 1996</t>
  </si>
  <si>
    <t>July 1996</t>
  </si>
  <si>
    <t>August 1996</t>
  </si>
  <si>
    <t>September 1996</t>
  </si>
  <si>
    <t>October 1996</t>
  </si>
  <si>
    <t>November 1996</t>
  </si>
  <si>
    <t>December 1996</t>
  </si>
  <si>
    <t>January 1997</t>
  </si>
  <si>
    <t>February 1997</t>
  </si>
  <si>
    <t>March 1997</t>
  </si>
  <si>
    <t>April 1997</t>
  </si>
  <si>
    <t>May 1997</t>
  </si>
  <si>
    <t>June 1997</t>
  </si>
  <si>
    <t>July 1997</t>
  </si>
  <si>
    <t>August 1997</t>
  </si>
  <si>
    <t>September 1997</t>
  </si>
  <si>
    <t>October 1997</t>
  </si>
  <si>
    <t>November 1997</t>
  </si>
  <si>
    <t>December 1997</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</si>
  <si>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</si>
  <si>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</si>
  <si>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</si>
  <si>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</si>
  <si>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</si>
  <si>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</si>
  <si>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</si>
  <si>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</si>
  <si>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</si>
  <si>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</si>
  <si>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</si>
  <si>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</si>
  <si>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</si>
  <si>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</si>
  <si>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</si>
  <si>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</si>
  <si>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</si>
  <si>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</si>
  <si>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</si>
  <si>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</si>
  <si>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</si>
  <si>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</si>
  <si>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</si>
  <si>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</si>
  <si>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</si>
  <si>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</si>
  <si>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</si>
  <si>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</si>
  <si>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</si>
  <si>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</si>
  <si>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</si>
  <si>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</si>
  <si>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</si>
  <si>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</si>
  <si>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</si>
  <si>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</si>
  <si>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</si>
  <si>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</si>
  <si>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</si>
  <si>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</si>
  <si>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</si>
  <si>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</si>
  <si>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</si>
  <si>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</si>
  <si>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</si>
  <si>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</si>
  <si>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</si>
  <si>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</si>
  <si>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</si>
  <si>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</si>
  <si>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</si>
  <si>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</si>
  <si>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</si>
  <si>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</si>
  <si>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</si>
  <si>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</si>
  <si>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</si>
  <si>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</si>
  <si>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</si>
  <si>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</si>
  <si>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</si>
  <si>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</si>
  <si>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</si>
  <si>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</si>
  <si>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</si>
  <si>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</si>
  <si>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</si>
  <si>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</si>
  <si>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</si>
  <si>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</si>
  <si>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</si>
  <si>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</si>
  <si>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</si>
  <si>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</si>
  <si>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</si>
  <si>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</si>
  <si>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</si>
  <si>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</si>
  <si>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</si>
  <si>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</si>
  <si>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</si>
  <si>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</si>
  <si>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</si>
  <si>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</si>
  <si>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</si>
  <si>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</si>
  <si>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</si>
  <si>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</si>
  <si>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</si>
  <si>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</si>
  <si>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</si>
  <si>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</si>
  <si>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</si>
  <si>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</si>
  <si>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</si>
  <si>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</si>
  <si>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</si>
  <si>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</si>
  <si>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</si>
  <si>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</si>
  <si>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</si>
  <si>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</si>
  <si>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</si>
  <si>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</si>
  <si>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</si>
  <si>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</si>
  <si>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</si>
  <si>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</si>
  <si>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</si>
  <si>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</si>
  <si>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</si>
  <si>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</si>
  <si>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</si>
  <si>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</si>
  <si>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</si>
  <si>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</si>
  <si>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</si>
  <si>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</si>
  <si>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</si>
  <si>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</si>
  <si>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</si>
  <si>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</si>
  <si>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</si>
  <si>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</si>
  <si>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</si>
  <si>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</si>
  <si>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</si>
  <si>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</si>
  <si>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</si>
  <si>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</si>
  <si>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</si>
  <si>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</si>
  <si>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</si>
  <si>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</si>
  <si>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</si>
  <si>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</si>
  <si>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</si>
  <si>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</si>
  <si>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</si>
  <si>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</si>
  <si>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</si>
  <si>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</si>
  <si>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</si>
  <si>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</si>
  <si>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</si>
  <si>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</si>
  <si>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</si>
  <si>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</si>
  <si>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</si>
  <si>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</si>
  <si>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</si>
  <si>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</si>
  <si>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</si>
  <si>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</si>
  <si>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</si>
  <si>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</si>
  <si>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</si>
  <si>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</si>
  <si>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</si>
  <si>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</si>
  <si>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</si>
  <si>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</si>
  <si>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</si>
  <si>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</si>
  <si>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</si>
  <si>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</si>
  <si>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</si>
  <si>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</si>
  <si>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</si>
  <si>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</si>
  <si>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</si>
  <si>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</si>
  <si>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</si>
  <si>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</si>
  <si>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</si>
  <si>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</si>
  <si>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</si>
  <si>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</si>
  <si>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</si>
  <si>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</si>
  <si>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</si>
  <si>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</si>
  <si>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</si>
  <si>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</si>
  <si>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</si>
  <si>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</si>
  <si>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</si>
  <si>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</si>
  <si>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</si>
  <si>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</si>
  <si>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</si>
  <si>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</si>
  <si>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</si>
  <si>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</si>
  <si>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</si>
  <si>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</si>
  <si>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</si>
  <si>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</si>
  <si>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</si>
  <si>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</si>
  <si>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</si>
  <si>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</si>
  <si>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</si>
  <si>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</si>
  <si>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</si>
  <si>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</si>
  <si>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</si>
  <si>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</si>
  <si>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</si>
  <si>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</si>
  <si>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</si>
  <si>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</si>
  <si>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</si>
  <si>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</si>
  <si>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</si>
  <si>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</si>
  <si>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</si>
  <si>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</si>
  <si>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</si>
  <si>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</si>
  <si>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</si>
  <si>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</si>
  <si>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</si>
  <si>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</si>
  <si>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</si>
  <si>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</si>
  <si>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</si>
  <si>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</si>
  <si>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</si>
  <si>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</si>
  <si>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</si>
  <si>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</si>
  <si>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</si>
  <si>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</si>
  <si>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</si>
  <si>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</si>
  <si>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</si>
  <si>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</si>
  <si>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</si>
  <si>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</si>
  <si>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</si>
  <si>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</si>
  <si>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</si>
  <si>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</si>
  <si>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</si>
  <si>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</si>
  <si>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</si>
  <si>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</si>
  <si>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</si>
  <si>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</si>
  <si>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</si>
  <si>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</si>
  <si>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</si>
  <si>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</si>
  <si>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</si>
  <si>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</si>
  <si>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</si>
  <si>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</si>
  <si>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</si>
  <si>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</si>
  <si>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</si>
  <si>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</si>
  <si>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</si>
  <si>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</si>
  <si>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</si>
  <si>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</si>
  <si>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</si>
  <si>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</si>
  <si>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</si>
  <si>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</si>
  <si>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</si>
  <si>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</si>
  <si>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</si>
  <si>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</si>
  <si>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</si>
  <si>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</si>
  <si>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</si>
  <si>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</si>
  <si>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</si>
  <si>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</si>
  <si>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</si>
  <si>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</si>
  <si>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</si>
  <si>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Availability and consumption of electricity, main table (TWh)</t>
  </si>
  <si>
    <t>Table 5.5 Availability and consumption of electricity, annual data (TWh)</t>
  </si>
  <si>
    <t>Availability and consumption of electricity, annual data (TWh)</t>
  </si>
  <si>
    <t>Table 5.5 Availability and consumption of electricity, quarterly data (TWh)</t>
  </si>
  <si>
    <t>Availability and consumption of electricity, quarterly data (TWh)</t>
  </si>
  <si>
    <t>Table 5.5 Availability and consumption of electricity, monthly data (TWh)</t>
  </si>
  <si>
    <t>Availability and consumption of electricity, monthly data (TWh)</t>
  </si>
  <si>
    <t>August 2021</t>
  </si>
  <si>
    <t>January - September 2020</t>
  </si>
  <si>
    <t>Electricity available from the public distribution system    [note 3]</t>
  </si>
  <si>
    <t>Per cent change [note 11]</t>
  </si>
  <si>
    <t xml:space="preserve">January </t>
  </si>
  <si>
    <t>January - February 2020</t>
  </si>
  <si>
    <t>January - March 2020</t>
  </si>
  <si>
    <t>January - April 2020</t>
  </si>
  <si>
    <t>January - May 2020</t>
  </si>
  <si>
    <t>January - June 2020</t>
  </si>
  <si>
    <t>January - July 2020</t>
  </si>
  <si>
    <t>January - August 2020</t>
  </si>
  <si>
    <t>January - October 2020</t>
  </si>
  <si>
    <t>January - November 2020</t>
  </si>
  <si>
    <t>January - December 2020</t>
  </si>
  <si>
    <t>b</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</si>
  <si>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</si>
  <si>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</si>
  <si>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</si>
  <si>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</si>
  <si>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</si>
  <si>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</si>
  <si>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</si>
  <si>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</si>
  <si>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</si>
  <si>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</si>
  <si>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</si>
  <si>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</si>
  <si>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September 2021</t>
  </si>
  <si>
    <t>October 2021</t>
  </si>
  <si>
    <t>November 2021</t>
  </si>
  <si>
    <t>Quarter 3 2021</t>
  </si>
  <si>
    <t>Note 12</t>
  </si>
  <si>
    <t>Per cent change [note 12]</t>
  </si>
  <si>
    <t>Note 11</t>
  </si>
  <si>
    <t>This row refers to the percentage change from the most recent year compared to the previous year.</t>
  </si>
  <si>
    <t>Per cent change</t>
  </si>
  <si>
    <t>December 2021</t>
  </si>
  <si>
    <t xml:space="preserve">January - February 2021 </t>
  </si>
  <si>
    <t xml:space="preserve">January - March 2021 </t>
  </si>
  <si>
    <t xml:space="preserve">January - April 2021 </t>
  </si>
  <si>
    <t xml:space="preserve">January - May 2021 </t>
  </si>
  <si>
    <t xml:space="preserve">January - June 2021 </t>
  </si>
  <si>
    <t xml:space="preserve">January - July 2021 </t>
  </si>
  <si>
    <t xml:space="preserve">January - August 2021 </t>
  </si>
  <si>
    <t xml:space="preserve">January - September 2021 </t>
  </si>
  <si>
    <t xml:space="preserve">January - October 2021 </t>
  </si>
  <si>
    <t xml:space="preserve">January - November 2021 </t>
  </si>
  <si>
    <t xml:space="preserve">January - December 2021 </t>
  </si>
  <si>
    <t xml:space="preserve">January 2021 </t>
  </si>
  <si>
    <t>January 2022</t>
  </si>
  <si>
    <t>February 2022</t>
  </si>
  <si>
    <t>Quarter 4 2021</t>
  </si>
  <si>
    <t>Non-domestic consumption increased with the removal of Covid-19 restrictions</t>
  </si>
  <si>
    <t>March 2022</t>
  </si>
  <si>
    <t>Domestic consumption decreased substantially with warmer temperatures</t>
  </si>
  <si>
    <t>April 2022</t>
  </si>
  <si>
    <t>0776 757 3907</t>
  </si>
  <si>
    <r>
      <t xml:space="preserve">This data was published on </t>
    </r>
    <r>
      <rPr>
        <b/>
        <sz val="12"/>
        <color theme="1"/>
        <rFont val="Calibri"/>
        <family val="2"/>
        <scheme val="minor"/>
      </rPr>
      <t>Thursday 25th August 2022</t>
    </r>
    <r>
      <rPr>
        <sz val="12"/>
        <color theme="1"/>
        <rFont val="Calibri"/>
        <family val="2"/>
        <scheme val="minor"/>
      </rPr>
      <t xml:space="preserve">
The next publication date is </t>
    </r>
    <r>
      <rPr>
        <b/>
        <sz val="12"/>
        <color theme="1"/>
        <rFont val="Calibri"/>
        <family val="2"/>
        <scheme val="minor"/>
      </rPr>
      <t>Thursday 29th September 2022</t>
    </r>
  </si>
  <si>
    <r>
      <t xml:space="preserve">This spreadsheet contains monthly data including </t>
    </r>
    <r>
      <rPr>
        <b/>
        <sz val="12"/>
        <color theme="1"/>
        <rFont val="Calibri"/>
        <family val="2"/>
        <scheme val="minor"/>
      </rPr>
      <t>new data for June 2022</t>
    </r>
  </si>
  <si>
    <t>The revisions period is for April and May 2022.</t>
  </si>
  <si>
    <t>June 2022 [provisional]</t>
  </si>
  <si>
    <t>May 2022</t>
  </si>
  <si>
    <t>Quarter 2 2022 [provisional]</t>
  </si>
  <si>
    <t>Quarter 1 2022</t>
  </si>
  <si>
    <t>Total electricity consumption decreased in the three months to June 2022</t>
  </si>
  <si>
    <t>Industrial consumption increased 1.4 per cent in the three months to June 2022 compared to the same period last year. This increase reflects higher industrial productivity as measured in the index of Production [note 2]. Consumption by other final users, including commercial users, increased by 3.6 per cent when comparing the same periods. This reflects increased activity in these sectors with the lifting of Covid-19 restrictions, only partially offset by the warmer temperatures in April and May.</t>
  </si>
  <si>
    <t>Domestic consumption decreased 14 per cent in the three months to June 2022 compared with the same period last year as warmer average temperatures reduced the demand for electric heating in April and May. There were also no Covid-19 restrictions during this period in 2022, where restrictions during the same months in 2021 meant people spent more time at home and increased domestic electricity usage.</t>
  </si>
  <si>
    <t xml:space="preserve">Total consumption from the public distribution system decreased by 4.2 per cent in the three months to June 2022 compared to the same period the previous year [note 3]. This decrease was driven by warmer average temperatures, despite increases in industrial and commercial consumption due to the lifting of Covid-19 restrictions.  It may also reflect higher electricity prices leading to voluntary reductions in consumption. </t>
  </si>
  <si>
    <t>Glossary and acronyms, DUKES Annex B (opens in a new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</si>
</sst>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 "/>
    <numFmt numFmtId="165" formatCode="#,##0.00\ ;\-#,##0.00\ ;&quot;-&quot;\ "/>
    <numFmt numFmtId="166" formatCode="0.0000"/>
    <numFmt numFmtId="167" formatCode="0;;;@"/>
    <numFmt numFmtId="168" formatCode="0.0%"/>
    <numFmt numFmtId="169" formatCode="#,##0.0000_ ;\-#,##0.0000\ "/>
  </numFmts>
  <fonts count="29" x14ac:knownFonts="1">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u/>
      <sz val="10"/>
      <color indexed="12"/>
      <name val="MS Sans Serif"/>
      <family val="2"/>
    </font>
    <font>
      <sz val="12"/>
      <name val="Arial"/>
      <family val="2"/>
    </font>
    <font>
      <u/>
      <sz val="12"/>
      <color indexed="12"/>
      <name val="Arial"/>
      <family val="2"/>
    </font>
    <font>
      <b/>
      <sz val="14"/>
      <name val="Calibri"/>
      <family val="2"/>
      <scheme val="minor"/>
    </font>
    <font>
      <u/>
      <sz val="12"/>
      <name val="Arial"/>
      <family val="2"/>
    </font>
    <font>
      <sz val="10"/>
      <name val="Arial"/>
      <family val="2"/>
    </font>
    <font>
      <sz val="10"/>
      <name val="Arial"/>
      <family val="2"/>
    </font>
    <font>
      <b/>
      <sz val="12"/>
      <name val="Arial"/>
      <family val="2"/>
    </font>
    <font>
      <b/>
      <sz val="10"/>
      <color indexed="8"/>
      <name val="Arial"/>
      <family val="2"/>
    </font>
    <font>
      <sz val="10"/>
      <color indexed="12"/>
      <name val="Arial"/>
      <family val="2"/>
    </font>
    <font>
      <b/>
      <sz val="10"/>
      <name val="Arial"/>
      <family val="2"/>
    </font>
    <font>
      <sz val="10"/>
      <color indexed="39"/>
      <name val="Arial"/>
      <family val="2"/>
    </font>
    <font>
      <b/>
      <sz val="10"/>
      <color indexed="12"/>
      <name val="Arial"/>
      <family val="2"/>
    </font>
    <font>
      <vertAlign val="superscript"/>
      <sz val="10"/>
      <name val="Arial"/>
      <family val="2"/>
    </font>
    <font>
      <sz val="10"/>
      <color indexed="10"/>
      <name val="Arial"/>
      <family val="2"/>
    </font>
    <font>
      <sz val="12"/>
      <name val="Calibri"/>
      <family val="2"/>
      <scheme val="minor"/>
    </font>
    <font>
      <b/>
      <sz val="12"/>
      <name val="Calibri"/>
      <family val="2"/>
      <scheme val="minor"/>
    </font>
    <font>
      <sz val="12"/>
      <color theme="0"/>
      <name val="Calibri"/>
      <family val="2"/>
      <scheme val="minor"/>
    </font>
    <font>
      <sz val="8"/>
      <name val="Calibri"/>
      <family val="2"/>
      <scheme val="minor"/>
    </font>
    <font>
      <sz val="11"/>
      <color theme="1"/>
      <name val="Calibri"/>
      <family val="2"/>
      <scheme val="minor"/>
    </font>
    <font>
      <sz val="12"/>
      <color rgb="FF0A0101"/>
      <name val="Arial"/>
      <family val="2"/>
    </font>
    <font>
      <sz val="12"/>
      <color rgb="FF000000"/>
      <name val="Calibri"/>
      <family val="2"/>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4.9989318521683403E-2"/>
        <bgColor indexed="64"/>
      </patternFill>
    </fill>
    <fill>
      <patternFill patternType="solid">
        <fgColor indexed="22"/>
        <bgColor indexed="64"/>
      </patternFill>
    </fill>
    <fill>
      <patternFill patternType="solid">
        <fgColor indexed="10"/>
        <bgColor indexed="64"/>
      </patternFill>
    </fill>
    <fill>
      <patternFill patternType="solid">
        <fgColor indexed="29"/>
        <bgColor indexed="64"/>
      </patternFill>
    </fill>
    <fill>
      <patternFill patternType="solid">
        <fgColor rgb="FFF2F2F2"/>
        <bgColor indexed="64"/>
      </patternFill>
    </fill>
    <fill>
      <patternFill patternType="solid">
        <fgColor rgb="FFFFFFFF"/>
        <bgColor rgb="FFFFFFFF"/>
      </patternFill>
    </fill>
  </fills>
  <borders count="20">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s>
  <cellStyleXfs count="12">
    <xf numFmtId="0" fontId="0" fillId="0" borderId="0"/>
    <xf numFmtId="0" fontId="1" fillId="0" borderId="0" applyNumberFormat="0" applyFill="0" applyProtection="0">
      <alignment vertical="center"/>
    </xf>
    <xf numFmtId="0" fontId="3" fillId="0" borderId="0" applyNumberFormat="0" applyFill="0" applyProtection="0"/>
    <xf numFmtId="0" fontId="10"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7" fillId="0" borderId="0" applyNumberFormat="0" applyFill="0" applyBorder="0" applyAlignment="0" applyProtection="0">
      <alignment vertical="top"/>
      <protection locked="0"/>
    </xf>
    <xf numFmtId="0" fontId="12" fillId="0" borderId="0"/>
    <xf numFmtId="0" fontId="13" fillId="0" borderId="0"/>
    <xf numFmtId="0" fontId="12" fillId="0" borderId="0"/>
    <xf numFmtId="9" fontId="26" fillId="0" borderId="0" applyFont="0" applyFill="0" applyBorder="0" applyAlignment="0" applyProtection="0"/>
    <xf numFmtId="0" fontId="28" fillId="0" borderId="0" applyNumberFormat="0" applyBorder="0" applyProtection="0">
      <alignment vertical="center" wrapText="1"/>
    </xf>
  </cellStyleXfs>
  <cellXfs count="132">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6" fillId="0" borderId="0" xfId="6" applyFont="1" applyAlignment="1" applyProtection="1">
      <alignment vertical="center" wrapText="1"/>
    </xf>
    <xf numFmtId="0" fontId="8" fillId="2" borderId="0" xfId="0" applyFont="1" applyFill="1"/>
    <xf numFmtId="0" fontId="9" fillId="2" borderId="0" xfId="6" applyFont="1" applyFill="1" applyAlignment="1" applyProtection="1"/>
    <xf numFmtId="0" fontId="2" fillId="0" borderId="0" xfId="5" applyAlignment="1">
      <alignment horizontal="left" vertical="center"/>
    </xf>
    <xf numFmtId="0" fontId="10" fillId="0" borderId="0" xfId="3"/>
    <xf numFmtId="0" fontId="11" fillId="2" borderId="0" xfId="0" applyFont="1" applyFill="1"/>
    <xf numFmtId="0" fontId="6" fillId="0" borderId="0" xfId="4" applyAlignment="1" applyProtection="1">
      <alignment vertical="center"/>
    </xf>
    <xf numFmtId="0" fontId="2" fillId="0" borderId="0" xfId="5" applyAlignment="1">
      <alignment wrapText="1"/>
    </xf>
    <xf numFmtId="0" fontId="1" fillId="0" borderId="0" xfId="1">
      <alignment vertical="center"/>
    </xf>
    <xf numFmtId="0" fontId="3" fillId="0" borderId="0" xfId="2" applyFill="1"/>
    <xf numFmtId="0" fontId="10" fillId="0" borderId="0" xfId="3" applyAlignment="1">
      <alignment wrapText="1"/>
    </xf>
    <xf numFmtId="0" fontId="13" fillId="0" borderId="0" xfId="8"/>
    <xf numFmtId="0" fontId="2" fillId="0" borderId="0" xfId="5" applyFill="1">
      <alignment vertical="center" wrapText="1"/>
    </xf>
    <xf numFmtId="0" fontId="14" fillId="0" borderId="0" xfId="0" applyFont="1"/>
    <xf numFmtId="0" fontId="15" fillId="0" borderId="0" xfId="0" applyFont="1"/>
    <xf numFmtId="0" fontId="16" fillId="0" borderId="0" xfId="0" applyFont="1"/>
    <xf numFmtId="0" fontId="16" fillId="5" borderId="0" xfId="0" applyFont="1" applyFill="1"/>
    <xf numFmtId="0" fontId="17" fillId="6" borderId="8" xfId="0" applyFont="1" applyFill="1" applyBorder="1"/>
    <xf numFmtId="0" fontId="0" fillId="0" borderId="9" xfId="0" applyBorder="1"/>
    <xf numFmtId="0" fontId="18" fillId="5" borderId="0" xfId="0" applyFont="1" applyFill="1"/>
    <xf numFmtId="0" fontId="19" fillId="0" borderId="0" xfId="0" applyFont="1"/>
    <xf numFmtId="0" fontId="19" fillId="5" borderId="0" xfId="0" applyFont="1" applyFill="1"/>
    <xf numFmtId="0" fontId="17" fillId="0" borderId="10" xfId="0" applyFont="1" applyBorder="1"/>
    <xf numFmtId="0" fontId="0" fillId="0" borderId="11" xfId="0" applyBorder="1" applyAlignment="1">
      <alignment horizontal="left"/>
    </xf>
    <xf numFmtId="0" fontId="0" fillId="0" borderId="3" xfId="0" applyBorder="1"/>
    <xf numFmtId="2" fontId="16" fillId="0" borderId="3" xfId="0" applyNumberFormat="1" applyFont="1" applyBorder="1"/>
    <xf numFmtId="0" fontId="16" fillId="0" borderId="3" xfId="0" applyFont="1" applyBorder="1"/>
    <xf numFmtId="0" fontId="17" fillId="0" borderId="12" xfId="0" applyFont="1" applyBorder="1"/>
    <xf numFmtId="0" fontId="17" fillId="6" borderId="13" xfId="0" applyFont="1" applyFill="1" applyBorder="1"/>
    <xf numFmtId="0" fontId="0" fillId="0" borderId="14" xfId="0" applyBorder="1" applyAlignment="1">
      <alignment horizontal="left"/>
    </xf>
    <xf numFmtId="0" fontId="0" fillId="0" borderId="5" xfId="0" applyBorder="1"/>
    <xf numFmtId="2" fontId="16" fillId="0" borderId="5" xfId="0" applyNumberFormat="1" applyFont="1" applyBorder="1"/>
    <xf numFmtId="0" fontId="16" fillId="0" borderId="5" xfId="0" applyFont="1" applyBorder="1"/>
    <xf numFmtId="2" fontId="0" fillId="0" borderId="0" xfId="0" applyNumberFormat="1"/>
    <xf numFmtId="0" fontId="0" fillId="7" borderId="0" xfId="0" applyFill="1"/>
    <xf numFmtId="0" fontId="16" fillId="3" borderId="0" xfId="0" applyFont="1" applyFill="1"/>
    <xf numFmtId="0" fontId="12" fillId="0" borderId="4" xfId="0" applyFont="1" applyBorder="1" applyAlignment="1">
      <alignment horizontal="centerContinuous"/>
    </xf>
    <xf numFmtId="0" fontId="12" fillId="0" borderId="4" xfId="0" applyFont="1" applyBorder="1" applyAlignment="1">
      <alignment horizontal="centerContinuous" vertical="center"/>
    </xf>
    <xf numFmtId="0" fontId="12" fillId="0" borderId="0" xfId="0" applyFont="1" applyAlignment="1">
      <alignment horizontal="right"/>
    </xf>
    <xf numFmtId="0" fontId="12" fillId="0" borderId="0" xfId="0" applyFont="1" applyAlignment="1">
      <alignment horizontal="centerContinuous"/>
    </xf>
    <xf numFmtId="0" fontId="12" fillId="0" borderId="0" xfId="0" applyFont="1"/>
    <xf numFmtId="0" fontId="12" fillId="3" borderId="0" xfId="0" applyFont="1" applyFill="1" applyAlignment="1">
      <alignment horizontal="right"/>
    </xf>
    <xf numFmtId="0" fontId="12" fillId="3" borderId="0" xfId="0" applyFont="1" applyFill="1" applyAlignment="1">
      <alignment horizontal="center"/>
    </xf>
    <xf numFmtId="0" fontId="12" fillId="3" borderId="0" xfId="0" applyFont="1" applyFill="1" applyAlignment="1">
      <alignment horizontal="centerContinuous"/>
    </xf>
    <xf numFmtId="0" fontId="12" fillId="3" borderId="15" xfId="0" applyFont="1" applyFill="1" applyBorder="1" applyAlignment="1">
      <alignment horizontal="right"/>
    </xf>
    <xf numFmtId="0" fontId="12" fillId="3" borderId="15" xfId="0" applyFont="1" applyFill="1" applyBorder="1" applyAlignment="1">
      <alignment horizontal="center"/>
    </xf>
    <xf numFmtId="0" fontId="12" fillId="3" borderId="15" xfId="0" applyFont="1" applyFill="1" applyBorder="1" applyAlignment="1">
      <alignment horizontal="centerContinuous"/>
    </xf>
    <xf numFmtId="0" fontId="12" fillId="0" borderId="4" xfId="0" applyFont="1" applyBorder="1" applyAlignment="1">
      <alignment horizontal="right"/>
    </xf>
    <xf numFmtId="166" fontId="0" fillId="0" borderId="0" xfId="0" applyNumberFormat="1"/>
    <xf numFmtId="2" fontId="16" fillId="0" borderId="11" xfId="0" applyNumberFormat="1" applyFont="1" applyBorder="1"/>
    <xf numFmtId="0" fontId="0" fillId="0" borderId="4" xfId="0" applyBorder="1"/>
    <xf numFmtId="2" fontId="16" fillId="0" borderId="14" xfId="0" applyNumberFormat="1" applyFont="1" applyBorder="1"/>
    <xf numFmtId="2" fontId="16" fillId="0" borderId="16" xfId="0" applyNumberFormat="1" applyFont="1" applyBorder="1"/>
    <xf numFmtId="0" fontId="18" fillId="0" borderId="0" xfId="0" applyFont="1" applyAlignment="1">
      <alignment horizontal="center"/>
    </xf>
    <xf numFmtId="0" fontId="21" fillId="0" borderId="0" xfId="0" applyFont="1"/>
    <xf numFmtId="0" fontId="12" fillId="0" borderId="4" xfId="0" applyFont="1" applyBorder="1"/>
    <xf numFmtId="0" fontId="2" fillId="0" borderId="0" xfId="5" applyAlignment="1">
      <alignment vertical="center" wrapText="1"/>
    </xf>
    <xf numFmtId="0" fontId="2" fillId="0" borderId="0" xfId="0" applyFont="1"/>
    <xf numFmtId="0" fontId="1" fillId="0" borderId="0" xfId="1" applyFill="1">
      <alignment vertical="center"/>
    </xf>
    <xf numFmtId="0" fontId="0" fillId="0" borderId="0" xfId="0" applyFill="1"/>
    <xf numFmtId="0" fontId="0" fillId="0" borderId="0" xfId="0" applyFill="1" applyBorder="1"/>
    <xf numFmtId="0" fontId="8" fillId="2" borderId="0" xfId="0" applyFont="1" applyFill="1" applyAlignment="1">
      <alignment wrapText="1"/>
    </xf>
    <xf numFmtId="0" fontId="0" fillId="0" borderId="0" xfId="0" applyAlignment="1">
      <alignment wrapText="1"/>
    </xf>
    <xf numFmtId="0" fontId="2" fillId="0" borderId="0" xfId="5" applyFill="1" applyAlignment="1">
      <alignment vertical="center" wrapText="1"/>
    </xf>
    <xf numFmtId="165" fontId="2" fillId="0" borderId="0" xfId="5" applyNumberFormat="1">
      <alignment vertical="center" wrapText="1"/>
    </xf>
    <xf numFmtId="165" fontId="22" fillId="0" borderId="1" xfId="0" applyNumberFormat="1" applyFont="1" applyBorder="1" applyAlignment="1">
      <alignment horizontal="right"/>
    </xf>
    <xf numFmtId="165" fontId="22" fillId="0" borderId="0" xfId="0" applyNumberFormat="1" applyFont="1" applyAlignment="1">
      <alignment horizontal="right"/>
    </xf>
    <xf numFmtId="164" fontId="22" fillId="0" borderId="0" xfId="0" applyNumberFormat="1" applyFont="1" applyAlignment="1">
      <alignment horizontal="right"/>
    </xf>
    <xf numFmtId="0" fontId="17" fillId="0" borderId="0" xfId="0" applyFont="1" applyAlignment="1">
      <alignment horizontal="center"/>
    </xf>
    <xf numFmtId="0" fontId="17" fillId="7" borderId="0" xfId="0" applyFont="1" applyFill="1"/>
    <xf numFmtId="0" fontId="2" fillId="0" borderId="16" xfId="5" applyBorder="1" applyAlignment="1">
      <alignment horizontal="right" vertical="center" wrapText="1"/>
    </xf>
    <xf numFmtId="0" fontId="2" fillId="0" borderId="11" xfId="5" applyBorder="1" applyAlignment="1">
      <alignment horizontal="right" vertical="center" wrapText="1"/>
    </xf>
    <xf numFmtId="0" fontId="2" fillId="4" borderId="14" xfId="5" applyFill="1" applyBorder="1" applyAlignment="1">
      <alignment horizontal="right" vertical="center" wrapText="1"/>
    </xf>
    <xf numFmtId="0" fontId="5" fillId="0" borderId="9" xfId="5" applyFont="1" applyBorder="1" applyAlignment="1">
      <alignment horizontal="right" vertical="center" wrapText="1"/>
    </xf>
    <xf numFmtId="39" fontId="2" fillId="0" borderId="0" xfId="5" applyNumberFormat="1" applyAlignment="1">
      <alignment horizontal="right" vertical="center" wrapText="1"/>
    </xf>
    <xf numFmtId="39" fontId="2" fillId="4" borderId="4" xfId="5" applyNumberFormat="1" applyFill="1" applyBorder="1" applyAlignment="1">
      <alignment horizontal="right" vertical="center" wrapText="1"/>
    </xf>
    <xf numFmtId="39" fontId="5" fillId="0" borderId="6" xfId="5" applyNumberFormat="1" applyFont="1" applyBorder="1" applyAlignment="1">
      <alignment horizontal="right" vertical="center" wrapText="1"/>
    </xf>
    <xf numFmtId="39" fontId="5" fillId="0" borderId="7" xfId="5" applyNumberFormat="1" applyFont="1" applyBorder="1" applyAlignment="1">
      <alignment horizontal="right" vertical="center" wrapText="1"/>
    </xf>
    <xf numFmtId="39" fontId="2" fillId="4" borderId="0" xfId="5" applyNumberFormat="1" applyFill="1" applyAlignment="1">
      <alignment horizontal="right" vertical="center" wrapText="1"/>
    </xf>
    <xf numFmtId="0" fontId="24" fillId="0" borderId="0" xfId="5" applyFont="1">
      <alignment vertical="center" wrapText="1"/>
    </xf>
    <xf numFmtId="0" fontId="5" fillId="0" borderId="17" xfId="5" applyFont="1" applyBorder="1" applyAlignment="1">
      <alignment horizontal="center" vertical="center" wrapText="1"/>
    </xf>
    <xf numFmtId="0" fontId="5" fillId="0" borderId="6" xfId="5" applyFont="1" applyBorder="1" applyAlignment="1">
      <alignment horizontal="center" vertical="center" wrapText="1"/>
    </xf>
    <xf numFmtId="0" fontId="5" fillId="0" borderId="7" xfId="5" applyFont="1" applyBorder="1" applyAlignment="1">
      <alignment horizontal="center" vertical="center" wrapText="1"/>
    </xf>
    <xf numFmtId="0" fontId="23" fillId="3" borderId="6" xfId="0" applyFont="1" applyFill="1" applyBorder="1" applyAlignment="1" applyProtection="1">
      <alignment horizontal="center" vertical="center" wrapText="1"/>
      <protection hidden="1"/>
    </xf>
    <xf numFmtId="0" fontId="23" fillId="0" borderId="6" xfId="0" applyFont="1" applyBorder="1" applyAlignment="1">
      <alignment horizontal="center" vertical="center" wrapText="1"/>
    </xf>
    <xf numFmtId="0" fontId="23" fillId="3" borderId="7" xfId="0" applyFont="1" applyFill="1" applyBorder="1" applyAlignment="1" applyProtection="1">
      <alignment horizontal="center" vertical="center" wrapText="1"/>
      <protection hidden="1"/>
    </xf>
    <xf numFmtId="39" fontId="2" fillId="0" borderId="0" xfId="5" applyNumberFormat="1">
      <alignment vertical="center" wrapText="1"/>
    </xf>
    <xf numFmtId="0" fontId="23" fillId="0" borderId="9" xfId="0" applyFont="1" applyBorder="1" applyAlignment="1">
      <alignment horizontal="center" vertical="center"/>
    </xf>
    <xf numFmtId="0" fontId="2" fillId="0" borderId="3" xfId="5" applyBorder="1">
      <alignment vertical="center" wrapText="1"/>
    </xf>
    <xf numFmtId="39" fontId="2" fillId="0" borderId="3" xfId="5" applyNumberFormat="1" applyBorder="1">
      <alignment vertical="center" wrapText="1"/>
    </xf>
    <xf numFmtId="0" fontId="2" fillId="0" borderId="3" xfId="5" applyBorder="1" applyAlignment="1">
      <alignment horizontal="right" vertical="center" wrapText="1"/>
    </xf>
    <xf numFmtId="0" fontId="2" fillId="0" borderId="2" xfId="5" applyBorder="1" applyAlignment="1">
      <alignment horizontal="right" vertical="center" wrapText="1"/>
    </xf>
    <xf numFmtId="165" fontId="22" fillId="0" borderId="3" xfId="0" applyNumberFormat="1" applyFont="1" applyBorder="1" applyAlignment="1">
      <alignment horizontal="right"/>
    </xf>
    <xf numFmtId="164" fontId="22" fillId="0" borderId="3" xfId="0" applyNumberFormat="1" applyFont="1" applyBorder="1" applyAlignment="1">
      <alignment horizontal="right"/>
    </xf>
    <xf numFmtId="0" fontId="2" fillId="0" borderId="3" xfId="5" applyBorder="1" applyAlignment="1">
      <alignment horizontal="right" vertical="center"/>
    </xf>
    <xf numFmtId="0" fontId="5" fillId="0" borderId="9" xfId="5" applyFont="1" applyBorder="1" applyAlignment="1">
      <alignment horizontal="center" vertical="center" wrapText="1"/>
    </xf>
    <xf numFmtId="39" fontId="2" fillId="0" borderId="3" xfId="5" applyNumberFormat="1" applyBorder="1" applyAlignment="1">
      <alignment horizontal="right" vertical="center" wrapText="1"/>
    </xf>
    <xf numFmtId="164" fontId="22" fillId="0" borderId="18" xfId="0" applyNumberFormat="1" applyFont="1" applyBorder="1" applyAlignment="1">
      <alignment horizontal="right"/>
    </xf>
    <xf numFmtId="164" fontId="22" fillId="0" borderId="0" xfId="0" applyNumberFormat="1" applyFont="1" applyBorder="1" applyAlignment="1">
      <alignment horizontal="right"/>
    </xf>
    <xf numFmtId="39" fontId="2" fillId="0" borderId="0" xfId="5" applyNumberFormat="1" applyFill="1" applyAlignment="1">
      <alignment horizontal="right" vertical="center" wrapText="1"/>
    </xf>
    <xf numFmtId="49" fontId="2" fillId="0" borderId="3" xfId="5" applyNumberFormat="1" applyBorder="1" applyAlignment="1">
      <alignment horizontal="right" vertical="center"/>
    </xf>
    <xf numFmtId="167" fontId="12" fillId="0" borderId="0" xfId="9" applyNumberFormat="1"/>
    <xf numFmtId="167" fontId="12" fillId="0" borderId="4" xfId="9" applyNumberFormat="1" applyBorder="1"/>
    <xf numFmtId="2" fontId="0" fillId="0" borderId="4" xfId="0" applyNumberFormat="1" applyBorder="1"/>
    <xf numFmtId="168" fontId="2" fillId="0" borderId="0" xfId="10" applyNumberFormat="1" applyFont="1"/>
    <xf numFmtId="39" fontId="2" fillId="0" borderId="18" xfId="5" applyNumberFormat="1" applyFill="1" applyBorder="1" applyAlignment="1">
      <alignment horizontal="right" vertical="center" wrapText="1"/>
    </xf>
    <xf numFmtId="0" fontId="2" fillId="0" borderId="4" xfId="5" applyFill="1" applyBorder="1">
      <alignment vertical="center" wrapText="1"/>
    </xf>
    <xf numFmtId="0" fontId="27" fillId="0" borderId="0" xfId="0" applyFont="1"/>
    <xf numFmtId="49" fontId="2" fillId="0" borderId="0" xfId="5" applyNumberFormat="1" applyFill="1" applyAlignment="1">
      <alignment horizontal="right" vertical="center"/>
    </xf>
    <xf numFmtId="49" fontId="2" fillId="0" borderId="3" xfId="5" applyNumberFormat="1" applyFill="1" applyBorder="1" applyAlignment="1">
      <alignment horizontal="right" vertical="center"/>
    </xf>
    <xf numFmtId="168" fontId="2" fillId="0" borderId="0" xfId="10" applyNumberFormat="1" applyFont="1" applyAlignment="1">
      <alignment vertical="center" wrapText="1"/>
    </xf>
    <xf numFmtId="167" fontId="12" fillId="0" borderId="0" xfId="9" quotePrefix="1" applyNumberFormat="1"/>
    <xf numFmtId="167" fontId="12" fillId="0" borderId="4" xfId="9" quotePrefix="1" applyNumberFormat="1" applyBorder="1"/>
    <xf numFmtId="39" fontId="2" fillId="0" borderId="19" xfId="5" applyNumberFormat="1" applyFill="1" applyBorder="1" applyAlignment="1">
      <alignment horizontal="right" vertical="center" wrapText="1"/>
    </xf>
    <xf numFmtId="0" fontId="2" fillId="8" borderId="14" xfId="5" applyFill="1" applyBorder="1" applyAlignment="1">
      <alignment horizontal="right" vertical="center" wrapText="1"/>
    </xf>
    <xf numFmtId="39" fontId="2" fillId="8" borderId="4" xfId="5" applyNumberFormat="1" applyFill="1" applyBorder="1" applyAlignment="1">
      <alignment horizontal="right" vertical="center" wrapText="1"/>
    </xf>
    <xf numFmtId="169" fontId="2" fillId="0" borderId="0" xfId="5" applyNumberFormat="1">
      <alignment vertical="center" wrapText="1"/>
    </xf>
    <xf numFmtId="167" fontId="22" fillId="0" borderId="3" xfId="5" applyNumberFormat="1" applyFont="1" applyFill="1" applyBorder="1" applyAlignment="1">
      <alignment horizontal="right" vertical="center" wrapText="1"/>
    </xf>
    <xf numFmtId="0" fontId="28" fillId="9" borderId="0" xfId="11" applyFill="1">
      <alignment vertical="center" wrapText="1"/>
    </xf>
    <xf numFmtId="39" fontId="2" fillId="0" borderId="0" xfId="5" applyNumberFormat="1" applyBorder="1" applyAlignment="1">
      <alignment horizontal="right" vertical="center" wrapText="1"/>
    </xf>
    <xf numFmtId="0" fontId="2" fillId="0" borderId="0" xfId="5" applyBorder="1">
      <alignment vertical="center" wrapText="1"/>
    </xf>
    <xf numFmtId="39" fontId="2" fillId="0" borderId="0" xfId="5" applyNumberFormat="1" applyFill="1" applyBorder="1" applyAlignment="1">
      <alignment horizontal="right" vertical="center" wrapText="1"/>
    </xf>
    <xf numFmtId="0" fontId="2" fillId="0" borderId="3" xfId="5" applyFill="1" applyBorder="1" applyAlignment="1">
      <alignment horizontal="right" vertical="center"/>
    </xf>
    <xf numFmtId="0" fontId="12" fillId="0" borderId="1" xfId="0" applyFont="1" applyBorder="1" applyAlignment="1">
      <alignment horizontal="center"/>
    </xf>
  </cellXfs>
  <cellStyles count="12">
    <cellStyle name="Heading 1" xfId="1" builtinId="16"/>
    <cellStyle name="Heading 2" xfId="2" builtinId="17"/>
    <cellStyle name="Heading 3" xfId="3" builtinId="18"/>
    <cellStyle name="Hyperlink" xfId="4" builtinId="8"/>
    <cellStyle name="Hyperlink 2" xfId="6" xr:uid="{B7CE5951-DB74-46A5-81C8-83D21A89B74C}"/>
    <cellStyle name="Normal" xfId="0" builtinId="0"/>
    <cellStyle name="Normal 2" xfId="7" xr:uid="{449B5DA3-7593-4C33-8898-92DBC6777B52}"/>
    <cellStyle name="Normal 2 2" xfId="8" xr:uid="{7358DC08-4F21-4AE7-888F-C9614BAB0A6A}"/>
    <cellStyle name="Normal 3" xfId="9" xr:uid="{B6DE3CC8-D718-481D-BBF0-18F895332A07}"/>
    <cellStyle name="Normal 4" xfId="5" xr:uid="{1F9D2245-A786-4B63-A7DD-94CDF273DBD1}"/>
    <cellStyle name="Normal 4 3" xfId="11" xr:uid="{5CD153EA-6110-4054-89F6-8638EF796DAF}"/>
    <cellStyle name="Percent" xfId="10" builtinId="5"/>
  </cellStyles>
  <dxfs count="74">
    <dxf>
      <numFmt numFmtId="7" formatCode="#,##0.00;\-#,##0.00"/>
      <alignment horizontal="right" vertical="center" textRotation="0" wrapText="1" indent="0" justifyLastLine="0" shrinkToFit="0" readingOrder="0"/>
      <border diagonalUp="0" diagonalDown="0" outline="0">
        <left/>
        <right style="thin">
          <color indexed="64"/>
        </right>
      </border>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alignment horizontal="right" vertical="center"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indexed="9"/>
        </patternFill>
      </fill>
      <alignment horizontal="right" vertical="bottom" textRotation="0" wrapText="1" indent="0" justifyLastLine="0" shrinkToFit="0" readingOrder="0"/>
      <protection locked="1" hidden="1"/>
    </dxf>
    <dxf>
      <numFmt numFmtId="7" formatCode="#,##0.00;\-#,##0.00"/>
      <border diagonalUp="0" diagonalDown="0">
        <left/>
        <right style="thin">
          <color indexed="64"/>
        </right>
        <vertical/>
      </border>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border diagonalUp="0" diagonalDown="0">
        <right style="thin">
          <color indexed="64"/>
        </right>
        <vertical/>
      </border>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indexed="9"/>
        </patternFill>
      </fill>
      <alignment horizontal="center" vertical="center" textRotation="0" wrapText="1" indent="0" justifyLastLine="0" shrinkToFit="0" readingOrder="0"/>
      <border diagonalUp="0" diagonalDown="0" outline="0">
        <left/>
        <right/>
        <top/>
        <bottom/>
      </border>
      <protection locked="1" hidden="1"/>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alignment horizontal="right" vertical="center" textRotation="0" wrapText="1" indent="0" justifyLastLine="0" shrinkToFit="0" readingOrder="0"/>
      <border diagonalUp="0" diagonalDown="0" outline="0">
        <left style="thin">
          <color indexed="64"/>
        </left>
        <right/>
        <top/>
        <bottom/>
      </border>
    </dxf>
    <dxf>
      <border outline="0">
        <right style="thin">
          <color indexed="64"/>
        </right>
        <bottom style="thin">
          <color indexed="64"/>
        </bottom>
      </border>
    </dxf>
    <dxf>
      <alignment horizontal="right" vertical="center" textRotation="0" wrapText="1" indent="0" justifyLastLine="0" shrinkToFit="0" readingOrder="0"/>
    </dxf>
    <dxf>
      <border>
        <bottom style="thin">
          <color indexed="64"/>
        </bottom>
      </border>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Decc-UniDrv\Statistics\Publications\Energy%20Trends\Tables\Gas\ET%20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Notes"/>
      <sheetName val="Commentary"/>
      <sheetName val="Main Table (GWh)"/>
      <sheetName val="Annual (GWh)"/>
      <sheetName val="Quarter (GWh)"/>
      <sheetName val="Month (GWh)"/>
      <sheetName val="Calculation (GWh)_hide"/>
      <sheetName val="Main Table (Million m3)"/>
      <sheetName val="Annual (Million m3)"/>
      <sheetName val="Quarter (Million m3)"/>
      <sheetName val="Month (Million m3)"/>
      <sheetName val="Calculation (MM3)"/>
      <sheetName val="Calorific Values"/>
      <sheetName val="Calculation (GWh)"/>
      <sheetName val="Cover_Sheet2"/>
      <sheetName val="Main_Table_(GWh)2"/>
      <sheetName val="Annual_(GWh)2"/>
      <sheetName val="Quarter_(GWh)2"/>
      <sheetName val="Month_(GWh)2"/>
      <sheetName val="Calculation_(GWh)_hide2"/>
      <sheetName val="Main_Table_(Million_m3)2"/>
      <sheetName val="Annual_(Million_m3)2"/>
      <sheetName val="Quarter_(Million_m3)2"/>
      <sheetName val="Month_(Million_m3)2"/>
      <sheetName val="Calculation_(MM3)2"/>
      <sheetName val="Calorific_Values2"/>
      <sheetName val="Calculation_(GWh)2"/>
      <sheetName val="Cover_Sheet"/>
      <sheetName val="Main_Table_(GWh)"/>
      <sheetName val="Annual_(GWh)"/>
      <sheetName val="Quarter_(GWh)"/>
      <sheetName val="Month_(GWh)"/>
      <sheetName val="Calculation_(GWh)_hide"/>
      <sheetName val="Main_Table_(Million_m3)"/>
      <sheetName val="Annual_(Million_m3)"/>
      <sheetName val="Quarter_(Million_m3)"/>
      <sheetName val="Month_(Million_m3)"/>
      <sheetName val="Calculation_(MM3)"/>
      <sheetName val="Calorific_Values"/>
      <sheetName val="Calculation_(GWh)"/>
      <sheetName val="Cover_Sheet1"/>
      <sheetName val="Main_Table_(GWh)1"/>
      <sheetName val="Annual_(GWh)1"/>
      <sheetName val="Quarter_(GWh)1"/>
      <sheetName val="Month_(GWh)1"/>
      <sheetName val="Calculation_(GWh)_hide1"/>
      <sheetName val="Main_Table_(Million_m3)1"/>
      <sheetName val="Annual_(Million_m3)1"/>
      <sheetName val="Quarter_(Million_m3)1"/>
      <sheetName val="Month_(Million_m3)1"/>
      <sheetName val="Calculation_(MM3)1"/>
      <sheetName val="Calorific_Values1"/>
      <sheetName val="Calculation_(GWh)1"/>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425873-43F2-4DDF-ACB3-04895A904C33}" name="Contents4" displayName="Contents4" ref="A4:B12" totalsRowShown="0" dataDxfId="73" headerRowCellStyle="Heading 2" dataCellStyle="Hyperlink">
  <tableColumns count="2">
    <tableColumn id="1" xr3:uid="{22A1581B-7501-4621-80E9-871A47EC1F44}" name="Worksheet description" dataDxfId="72" dataCellStyle="Hyperlink"/>
    <tableColumn id="2" xr3:uid="{2E4F013C-0017-4B7A-9536-F37B7C6785AF}" name="Link" dataDxfId="71"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916C18-7A0A-40F0-8A0A-CE32BC049FF5}" name="Notes" displayName="Notes" ref="A4:B16" totalsRowShown="0" headerRowCellStyle="Heading 2">
  <tableColumns count="2">
    <tableColumn id="1" xr3:uid="{5B11BBE8-4517-40C8-840F-2AC04ED654AC}" name="Note " dataCellStyle="Normal 4"/>
    <tableColumn id="2" xr3:uid="{78B1E0D6-E528-4089-8307-DC958C9F7722}" name="Description" dataDxfId="70"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019626-49B7-4C67-858D-CFB099749C72}" name="Main_Table" displayName="Main_Table" ref="A4:M22" totalsRowShown="0" dataDxfId="68" headerRowBorderDxfId="69" tableBorderDxfId="67" headerRowCellStyle="Normal 4" dataCellStyle="Normal 4">
  <autoFilter ref="A4:M22" xr:uid="{AE019626-49B7-4C67-858D-CFB099749C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333E6997-2656-40F1-A8B0-7F65CCDF6774}" name="Column1" dataDxfId="66" dataCellStyle="Normal 4"/>
    <tableColumn id="4" xr3:uid="{41914B56-018B-4AED-8197-7EAD3C10EBC0}" name="Electricity available from the public distribution system    [note 3]" dataDxfId="65" dataCellStyle="Normal 4"/>
    <tableColumn id="5" xr3:uid="{938DA768-20B4-46F5-A71E-77B26FD9D3E3}" name="Losses and statistical differences from the public distribution system_x000a_[note 4]" dataDxfId="64" dataCellStyle="Normal 4"/>
    <tableColumn id="6" xr3:uid="{1E0C428D-942E-4304-A4F8-08C62B509F03}" name="Total sales to consumers_x000a_[note 5]_x000a_[note 6]" dataDxfId="63" dataCellStyle="Normal 4"/>
    <tableColumn id="7" xr3:uid="{1A3EB611-8C2E-4A73-9D53-93ABEF622D02}" name="Industrial sales_x000a_[note 7]" dataDxfId="62" dataCellStyle="Normal 4"/>
    <tableColumn id="8" xr3:uid="{57DF7B29-70A6-4AAD-9AFC-359580AB5195}" name="Domestic sales" dataDxfId="61" dataCellStyle="Normal 4"/>
    <tableColumn id="9" xr3:uid="{73BA93AD-E107-460F-8249-CA89C04E92D9}" name="Other sales _x000a_[note 8]" dataDxfId="60" dataCellStyle="Normal 4"/>
    <tableColumn id="11" xr3:uid="{D2BBC197-1208-446F-920F-3F6122449290}" name="Electricity available from other generators _x000a_[note 9]" dataDxfId="59" dataCellStyle="Normal 4"/>
    <tableColumn id="13" xr3:uid="{D6227E13-9AA3-451F-8994-F4D3D3BAE5C5}" name="Losses and statistical differences from other generators" dataDxfId="58" dataCellStyle="Normal 4"/>
    <tableColumn id="15" xr3:uid="{41BFE6F3-0FB5-4E76-8680-9FFDB58775EA}" name="Electricity consumption by other generators _x000a_[note 10]" dataDxfId="57" dataCellStyle="Normal 4"/>
    <tableColumn id="17" xr3:uid="{969530DB-04DC-402A-A419-BC722B0B76B5}" name="Total electricity available" dataDxfId="56" dataCellStyle="Normal 4"/>
    <tableColumn id="18" xr3:uid="{C32FC5E9-0223-47B3-91E7-43B0BEE08962}" name="Total losses and statistical differences" dataDxfId="55" dataCellStyle="Normal 4"/>
    <tableColumn id="19" xr3:uid="{75B9DD60-4755-42C3-9229-F71523CFDA00}" name="Total electricity consumption" dataDxfId="54"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5BA2E4-D035-46ED-B2FC-10D1CBF9A7EB}" name="Table5.5_availability_and_consumption_of_electricity_annual_data_TWh" displayName="Table5.5_availability_and_consumption_of_electricity_annual_data_TWh" ref="A5:P32" totalsRowShown="0" headerRowDxfId="53" headerRowBorderDxfId="52" dataCellStyle="Normal 4">
  <tableColumns count="16">
    <tableColumn id="1" xr3:uid="{D67DC2B8-CADC-483E-97D6-1FD83C44EA9B}" name="Year" dataDxfId="51" dataCellStyle="Normal 4"/>
    <tableColumn id="2" xr3:uid="{04ABCF84-EA85-4DC0-A33B-60E060138B9A}" name="Electricity available from the public distribution system" dataDxfId="50" dataCellStyle="Normal 4"/>
    <tableColumn id="3" xr3:uid="{86FF6D89-B680-430D-9B3B-F7DF02614E14}" name="Losses and statistical differences from the public distribution system_x000a_[note 4]" dataDxfId="49" dataCellStyle="Normal 4"/>
    <tableColumn id="4" xr3:uid="{38EBE2AC-2A8D-4352-B0C8-D90899D6ADFB}" name="Sales in England and Wales" dataDxfId="48" dataCellStyle="Normal 4"/>
    <tableColumn id="5" xr3:uid="{44740A81-5CCF-492B-A7F6-FBB2E03854E3}" name="Sales in Scotland" dataDxfId="47" dataCellStyle="Normal 4"/>
    <tableColumn id="6" xr3:uid="{9E53C7EE-2002-4CFA-B544-EF389B10F86E}" name="Sales in Northern Ireland" dataDxfId="46" dataCellStyle="Normal 4"/>
    <tableColumn id="7" xr3:uid="{4828421F-29DB-47C4-BFA8-5630F2E53ED5}" name="Total sales to consumers_x000a_[note 5]_x000a_[note 6]" dataDxfId="45" dataCellStyle="Normal 4"/>
    <tableColumn id="8" xr3:uid="{703543B4-7761-4A3C-99FD-3DC8971EB929}" name="Industrial sales_x000a_[note 7]" dataDxfId="44" dataCellStyle="Normal 4"/>
    <tableColumn id="9" xr3:uid="{DCD69687-D066-4935-81CC-F779A7E6AE24}" name="Domestic sales" dataDxfId="43" dataCellStyle="Normal 4"/>
    <tableColumn id="10" xr3:uid="{7AE3D3C6-D5ED-4C91-8904-B76134D9D4C2}" name="Other sales _x000a_[note 8]" dataDxfId="42" dataCellStyle="Normal 4"/>
    <tableColumn id="11" xr3:uid="{59BD6A05-D9B2-44AB-AF97-50E116FB8992}" name="Electricity available from other generators _x000a_[note 9]" dataDxfId="41" dataCellStyle="Normal 4"/>
    <tableColumn id="12" xr3:uid="{F197A3CF-6D14-4A63-BA6E-CE3491C60BAE}" name="Losses and statistical differences from other generators" dataDxfId="40" dataCellStyle="Normal 4"/>
    <tableColumn id="13" xr3:uid="{6EF45B61-04BF-4C8E-BE38-C4B3C5F0C45C}" name="Electricity consumption by other generators _x000a_[note 10]" dataDxfId="39" dataCellStyle="Normal 4"/>
    <tableColumn id="14" xr3:uid="{AAE9FF0E-BD29-4799-9D02-095F54E28655}" name="Total electricity available" dataDxfId="38" dataCellStyle="Normal 4"/>
    <tableColumn id="15" xr3:uid="{4CB6A82B-B065-47E1-8050-BEEA15AD3B98}" name="Total losses and statistical differences" dataDxfId="37" dataCellStyle="Normal 4"/>
    <tableColumn id="16" xr3:uid="{B9B415E1-9779-4659-9595-C6699F372D0F}" name="Total electricity consumption" dataDxfId="36" dataCellStyle="Normal 4"/>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D5B87-A4CA-4EB4-B7D8-67A24C85ECBD}" name="Table5.5_availability_and_consumption_of_electricity_quarterly_data_TWh" displayName="Table5.5_availability_and_consumption_of_electricity_quarterly_data_TWh" ref="A6:P116" totalsRowShown="0" headerRowDxfId="35" dataDxfId="33" headerRowBorderDxfId="34">
  <tableColumns count="16">
    <tableColumn id="2" xr3:uid="{920E8F22-681A-4DE6-A0FF-7F9730456AD3}" name="Quarter" dataDxfId="32" dataCellStyle="Normal 4"/>
    <tableColumn id="3" xr3:uid="{0629E71F-79FC-4EE3-8EA5-4CE8897E2609}" name="Electricity available from the public distribution system" dataDxfId="31"/>
    <tableColumn id="4" xr3:uid="{1E6AEA9C-A642-42C9-976F-DFBC68BDB910}" name="Losses and statistical differences from the public distribution system_x000a_[note 4]" dataDxfId="30"/>
    <tableColumn id="5" xr3:uid="{BEFBA310-34A7-41CD-9942-69C37F3B036E}" name="Sales in England and Wales" dataDxfId="29"/>
    <tableColumn id="6" xr3:uid="{9381CF08-AA8F-4C0A-AB32-2BBE8FBFA097}" name="Sales in Scotland" dataDxfId="28"/>
    <tableColumn id="7" xr3:uid="{A4F213F4-E892-4890-84F8-72F47C47092F}" name="Sales in Northern Ireland" dataDxfId="27"/>
    <tableColumn id="8" xr3:uid="{1B82A253-8698-44D1-B250-CC0B8A4D7DD3}" name="Total sales to consumers_x000a_[note 5]_x000a_[note 6]" dataDxfId="26"/>
    <tableColumn id="9" xr3:uid="{AE1E3F0B-C0F1-4933-9F46-F6A187462406}" name="Industrial sales_x000a_[note 7]" dataDxfId="25"/>
    <tableColumn id="10" xr3:uid="{528B28D2-8D23-4915-BE1B-2BFC189BF2AB}" name="Domestic sales" dataDxfId="24"/>
    <tableColumn id="11" xr3:uid="{3B7D854D-A540-4149-ABB9-B3B965228747}" name="Other sales _x000a_[note 8]" dataDxfId="23"/>
    <tableColumn id="12" xr3:uid="{51643B4F-F693-4EE2-9F6E-AD4B9283B07A}" name="Electricity available from other generators _x000a_[note 9]" dataDxfId="22"/>
    <tableColumn id="13" xr3:uid="{01C7A539-2416-4DB0-B379-B3057DED4013}" name="Losses and statistical differences from other generators" dataDxfId="21"/>
    <tableColumn id="14" xr3:uid="{52585A2E-0A3D-4D43-966F-CD69183F9FC7}" name="Electricity consumption by other generators _x000a_[note 10]" dataDxfId="20"/>
    <tableColumn id="15" xr3:uid="{AEFECF29-FADE-408A-9C46-F1DB45EA701C}" name="Total electricity available" dataDxfId="19"/>
    <tableColumn id="16" xr3:uid="{21F90B5E-769D-49CC-9E87-A4CCF62B3D44}" name="Total losses and statistical differences" dataDxfId="18"/>
    <tableColumn id="17" xr3:uid="{59E41B7F-BD86-4C11-9E7D-A867D269E28A}" name="Total electricity consumption" dataDxfId="17"/>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1EE168-7BC2-4E0A-AD03-E4592327437C}" name="Table5.5_availability_and_consumption_of_electricity_monthly_data_TWh" displayName="Table5.5_availability_and_consumption_of_electricity_monthly_data_TWh" ref="A6:P336" totalsRowShown="0" headerRowBorderDxfId="16" headerRowCellStyle="Normal 4" dataCellStyle="Normal 4">
  <tableColumns count="16">
    <tableColumn id="2" xr3:uid="{2A67AFA7-FD5A-473A-A85D-E2C8361427AB}" name="Month" dataDxfId="15" dataCellStyle="Normal 4"/>
    <tableColumn id="3" xr3:uid="{DE6100C1-7D7C-48A8-88BE-C05855D52B42}" name="Electricity available from the public distribution system" dataDxfId="14" dataCellStyle="Normal 4"/>
    <tableColumn id="4" xr3:uid="{89E75452-5F25-4127-B999-6D2D7AF06663}" name="Losses and statistical differences from the public distribution system_x000a_[note 4]" dataDxfId="13" dataCellStyle="Normal 4"/>
    <tableColumn id="5" xr3:uid="{E088571A-C412-435F-8B45-3CFEE17C5DD2}" name="Sales in England and Wales" dataDxfId="12" dataCellStyle="Normal 4"/>
    <tableColumn id="6" xr3:uid="{BC3C5A76-6BF1-4C51-B4A4-91AD6F5640A7}" name="Sales in Scotland" dataDxfId="11" dataCellStyle="Normal 4"/>
    <tableColumn id="7" xr3:uid="{80372406-3678-41EE-9D46-BA4B4DADC2B2}" name="Sales in Northern Ireland" dataDxfId="10" dataCellStyle="Normal 4"/>
    <tableColumn id="8" xr3:uid="{573CD5AE-1A58-4E1E-82F0-2FF74F894556}" name="Total sales to consumers_x000a_[note 5]_x000a_[note 6]" dataDxfId="9" dataCellStyle="Normal 4"/>
    <tableColumn id="9" xr3:uid="{17C27707-AB64-45FF-A877-BA0A17F23648}" name="Industrial sales_x000a_[note 7]" dataDxfId="8" dataCellStyle="Normal 4"/>
    <tableColumn id="10" xr3:uid="{4CEABCD2-0182-42EA-B4FD-04DB9C6218E0}" name="Domestic sales" dataDxfId="7" dataCellStyle="Normal 4"/>
    <tableColumn id="11" xr3:uid="{AC4FFACA-8116-4FB6-85E0-D027D5EF6CA7}" name="Other sales _x000a_[note 8]" dataDxfId="6" dataCellStyle="Normal 4"/>
    <tableColumn id="12" xr3:uid="{83DF280E-B5FA-482D-B6EC-387BA51BF131}" name="Electricity available from other generators _x000a_[note 9]" dataDxfId="5" dataCellStyle="Normal 4"/>
    <tableColumn id="13" xr3:uid="{DFADA07E-2FB3-42CE-BAE9-59548D0E555C}" name="Losses and statistical differences from other generators" dataDxfId="4" dataCellStyle="Normal 4"/>
    <tableColumn id="14" xr3:uid="{A8400B4A-A275-455E-91C5-E7C96E77B8E0}" name="Electricity consumption by other generators _x000a_[note 10]" dataDxfId="3" dataCellStyle="Normal 4"/>
    <tableColumn id="15" xr3:uid="{B1DC673C-E38E-47BD-8AF8-D1FF98B34C38}" name="Total electricity available" dataDxfId="2" dataCellStyle="Normal 4"/>
    <tableColumn id="16" xr3:uid="{7688852D-16CB-4506-97A4-2EBD5A949D43}" name="Total losses and statistical differences" dataDxfId="1" dataCellStyle="Normal 4"/>
    <tableColumn id="17" xr3:uid="{C6FCB1C9-8974-44DC-AA4C-4598E9BE015A}" name="Total electricity consumption" dataDxfId="0" dataCellStyle="Normal 4"/>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electricity-statistics-data-sources-and-methodologies" TargetMode="External"/><Relationship Id="rId7" Type="http://schemas.openxmlformats.org/officeDocument/2006/relationships/printerSettings" Target="../printerSettings/printerSettings1.bin"/><Relationship Id="rId2" Type="http://schemas.openxmlformats.org/officeDocument/2006/relationships/hyperlink" Target="https://www.gov.uk/government/collections/energy-trends" TargetMode="External"/><Relationship Id="rId1" Type="http://schemas.openxmlformats.org/officeDocument/2006/relationships/hyperlink" Target="mailto:energy.stats@beis.gov.uk" TargetMode="External"/><Relationship Id="rId6" Type="http://schemas.openxmlformats.org/officeDocument/2006/relationships/hyperlink" Target="https://www.gov.uk/government/statistics/digest-of-uk-energy-statistics-dukes-2022" TargetMode="External"/><Relationship Id="rId5" Type="http://schemas.openxmlformats.org/officeDocument/2006/relationships/hyperlink" Target="mailto:electricity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C0B4A-60E3-49D4-9076-28597AA9C7E2}">
  <dimension ref="A1:IW26"/>
  <sheetViews>
    <sheetView showGridLines="0" tabSelected="1" zoomScaleNormal="100" zoomScaleSheetLayoutView="100" workbookViewId="0"/>
  </sheetViews>
  <sheetFormatPr defaultColWidth="8.7265625" defaultRowHeight="15.5" x14ac:dyDescent="0.35"/>
  <cols>
    <col min="1" max="1" width="150.453125" style="15" customWidth="1"/>
    <col min="2" max="256" width="9.1796875" style="2" customWidth="1"/>
    <col min="257" max="16384" width="8.7265625" style="2"/>
  </cols>
  <sheetData>
    <row r="1" spans="1:257" s="3" customFormat="1" ht="45" customHeight="1" x14ac:dyDescent="0.35">
      <c r="A1" s="1" t="s">
        <v>39</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31" x14ac:dyDescent="0.35">
      <c r="A2" s="2" t="s">
        <v>166</v>
      </c>
    </row>
    <row r="3" spans="1:257" s="5" customFormat="1" ht="30" customHeight="1" x14ac:dyDescent="0.55000000000000004">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x14ac:dyDescent="0.35">
      <c r="A4" s="2" t="s">
        <v>666</v>
      </c>
    </row>
    <row r="5" spans="1:257" s="5" customFormat="1" ht="30" customHeight="1" x14ac:dyDescent="0.55000000000000004">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25" customHeight="1" x14ac:dyDescent="0.35">
      <c r="A6" s="2" t="s">
        <v>667</v>
      </c>
    </row>
    <row r="7" spans="1:257" s="3" customFormat="1" ht="30" customHeight="1" x14ac:dyDescent="0.55000000000000004">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20.5" customHeight="1" x14ac:dyDescent="0.35">
      <c r="A8" s="2" t="s">
        <v>668</v>
      </c>
    </row>
    <row r="9" spans="1:257" s="3" customFormat="1" ht="30" customHeight="1" x14ac:dyDescent="0.55000000000000004">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x14ac:dyDescent="0.35">
      <c r="A10" s="2" t="s">
        <v>4</v>
      </c>
    </row>
    <row r="11" spans="1:257" s="3" customFormat="1" ht="20.25" customHeight="1" x14ac:dyDescent="0.35">
      <c r="A11" s="7" t="s">
        <v>5</v>
      </c>
    </row>
    <row r="12" spans="1:257" s="3" customFormat="1" ht="45" customHeight="1" x14ac:dyDescent="0.35">
      <c r="A12" s="2" t="s">
        <v>6</v>
      </c>
    </row>
    <row r="13" spans="1:257" s="3" customFormat="1" ht="45" customHeight="1" x14ac:dyDescent="0.35">
      <c r="A13" s="2" t="s">
        <v>7</v>
      </c>
    </row>
    <row r="14" spans="1:257" s="3" customFormat="1" ht="20.25" customHeight="1" x14ac:dyDescent="0.35">
      <c r="A14" s="2" t="s">
        <v>8</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row>
    <row r="15" spans="1:257" s="9" customFormat="1" ht="20.25" customHeight="1" x14ac:dyDescent="0.35">
      <c r="A15" s="8" t="s">
        <v>9</v>
      </c>
      <c r="E15" s="10"/>
    </row>
    <row r="16" spans="1:257" s="9" customFormat="1" ht="20.25" customHeight="1" x14ac:dyDescent="0.35">
      <c r="A16" s="8" t="s">
        <v>10</v>
      </c>
      <c r="C16" s="11"/>
      <c r="E16" s="10"/>
    </row>
    <row r="17" spans="1:257" s="9" customFormat="1" ht="20.25" customHeight="1" x14ac:dyDescent="0.35">
      <c r="A17" s="8" t="s">
        <v>11</v>
      </c>
      <c r="E17" s="10"/>
    </row>
    <row r="18" spans="1:257" s="9" customFormat="1" ht="20.25" customHeight="1" x14ac:dyDescent="0.35">
      <c r="A18" s="7" t="s">
        <v>677</v>
      </c>
      <c r="E18" s="10"/>
    </row>
    <row r="19" spans="1:257" s="5" customFormat="1" ht="30" customHeight="1" x14ac:dyDescent="0.55000000000000004">
      <c r="A19" s="6" t="s">
        <v>12</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3" customFormat="1" ht="20.25" customHeight="1" x14ac:dyDescent="0.45">
      <c r="A20" s="12" t="s">
        <v>13</v>
      </c>
    </row>
    <row r="21" spans="1:257" s="9" customFormat="1" ht="20.25" customHeight="1" x14ac:dyDescent="0.35">
      <c r="A21" s="2" t="s">
        <v>14</v>
      </c>
      <c r="B21" s="69"/>
      <c r="C21" s="70"/>
      <c r="D21" s="70"/>
      <c r="E21" s="70"/>
      <c r="F21" s="70"/>
      <c r="G21" s="70"/>
      <c r="H21" s="70"/>
      <c r="I21" s="70"/>
      <c r="J21" s="70"/>
      <c r="K21" s="70"/>
      <c r="L21" s="70"/>
      <c r="M21" s="70"/>
      <c r="N21" s="70"/>
    </row>
    <row r="22" spans="1:257" s="9" customFormat="1" ht="20.25" customHeight="1" x14ac:dyDescent="0.35">
      <c r="A22" s="8" t="s">
        <v>15</v>
      </c>
    </row>
    <row r="23" spans="1:257" s="9" customFormat="1" ht="20.25" customHeight="1" x14ac:dyDescent="0.35">
      <c r="A23" s="126" t="s">
        <v>665</v>
      </c>
      <c r="B23" s="13"/>
    </row>
    <row r="24" spans="1:257" s="3" customFormat="1" ht="20.25" customHeight="1" x14ac:dyDescent="0.45">
      <c r="A24" s="12"/>
    </row>
    <row r="25" spans="1:257" s="3" customFormat="1" ht="20.25" customHeight="1" x14ac:dyDescent="0.35">
      <c r="A25" s="14"/>
    </row>
    <row r="26" spans="1:257" s="3" customFormat="1" ht="20.25" customHeight="1" x14ac:dyDescent="0.35"/>
  </sheetData>
  <hyperlinks>
    <hyperlink ref="A11" r:id="rId1" xr:uid="{140724C3-FFB3-4729-A298-7F6B8ABC0624}"/>
    <hyperlink ref="A15" r:id="rId2" display="Energy trends publication (opens in a new window) " xr:uid="{7F1D7E4C-A24B-4FF5-A3A5-6CAECB5020AA}"/>
    <hyperlink ref="A16" r:id="rId3" xr:uid="{D9BC33F3-10C2-40DC-83F1-879A420FBCF6}"/>
    <hyperlink ref="A17" r:id="rId4" location="energy-statistics" xr:uid="{9D5CFB2C-8616-4C2E-BCDB-8682DDCFDEF7}"/>
    <hyperlink ref="A22" r:id="rId5" xr:uid="{849B4AF8-42FC-430F-8C5B-88E5B9BD9BBE}"/>
    <hyperlink ref="A18" r:id="rId6" display="Glossary and acronyms (opens in a new window)" xr:uid="{8DC1900D-CA55-43FB-A2CD-15AACA9CAC5F}"/>
  </hyperlinks>
  <pageMargins left="0.7" right="0.7" top="0.75" bottom="0.75" header="0.3" footer="0.3"/>
  <pageSetup paperSize="9" scale="46" orientation="portrait" verticalDpi="4"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8AAF-9467-4BE6-821F-9FFE311BBCBD}">
  <dimension ref="A1:B13"/>
  <sheetViews>
    <sheetView showGridLines="0" zoomScaleNormal="100" zoomScaleSheetLayoutView="100" workbookViewId="0"/>
  </sheetViews>
  <sheetFormatPr defaultColWidth="9.1796875" defaultRowHeight="15" customHeight="1" x14ac:dyDescent="0.25"/>
  <cols>
    <col min="1" max="1" width="87.1796875" style="19" customWidth="1"/>
    <col min="2" max="2" width="16.54296875" style="19" bestFit="1" customWidth="1"/>
    <col min="3" max="16384" width="9.1796875" style="19"/>
  </cols>
  <sheetData>
    <row r="1" spans="1:2" ht="45" customHeight="1" x14ac:dyDescent="0.25">
      <c r="A1" s="16" t="s">
        <v>16</v>
      </c>
    </row>
    <row r="2" spans="1:2" ht="20.25" customHeight="1" x14ac:dyDescent="0.25">
      <c r="A2" s="3" t="s">
        <v>17</v>
      </c>
    </row>
    <row r="3" spans="1:2" ht="20.25" customHeight="1" x14ac:dyDescent="0.25">
      <c r="A3" s="64" t="s">
        <v>18</v>
      </c>
    </row>
    <row r="4" spans="1:2" ht="30" customHeight="1" x14ac:dyDescent="0.55000000000000004">
      <c r="A4" s="6" t="s">
        <v>38</v>
      </c>
      <c r="B4" s="17" t="s">
        <v>37</v>
      </c>
    </row>
    <row r="5" spans="1:2" ht="20.25" customHeight="1" x14ac:dyDescent="0.25">
      <c r="A5" s="2" t="s">
        <v>157</v>
      </c>
      <c r="B5" s="14" t="s">
        <v>20</v>
      </c>
    </row>
    <row r="6" spans="1:2" ht="20.25" customHeight="1" x14ac:dyDescent="0.25">
      <c r="A6" s="2" t="s">
        <v>158</v>
      </c>
      <c r="B6" s="14" t="s">
        <v>16</v>
      </c>
    </row>
    <row r="7" spans="1:2" ht="20.25" customHeight="1" x14ac:dyDescent="0.25">
      <c r="A7" s="2" t="s">
        <v>164</v>
      </c>
      <c r="B7" s="14" t="s">
        <v>22</v>
      </c>
    </row>
    <row r="8" spans="1:2" ht="20.25" customHeight="1" x14ac:dyDescent="0.25">
      <c r="A8" s="2" t="s">
        <v>163</v>
      </c>
      <c r="B8" s="14" t="s">
        <v>21</v>
      </c>
    </row>
    <row r="9" spans="1:2" ht="20.25" customHeight="1" x14ac:dyDescent="0.25">
      <c r="A9" s="2" t="s">
        <v>601</v>
      </c>
      <c r="B9" s="14" t="s">
        <v>159</v>
      </c>
    </row>
    <row r="10" spans="1:2" ht="20.25" customHeight="1" x14ac:dyDescent="0.25">
      <c r="A10" s="2" t="s">
        <v>603</v>
      </c>
      <c r="B10" s="14" t="s">
        <v>160</v>
      </c>
    </row>
    <row r="11" spans="1:2" ht="20.25" customHeight="1" x14ac:dyDescent="0.25">
      <c r="A11" s="2" t="s">
        <v>605</v>
      </c>
      <c r="B11" s="14" t="s">
        <v>161</v>
      </c>
    </row>
    <row r="12" spans="1:2" ht="20.25" customHeight="1" x14ac:dyDescent="0.25">
      <c r="A12" s="2" t="s">
        <v>607</v>
      </c>
      <c r="B12" s="14" t="s">
        <v>162</v>
      </c>
    </row>
    <row r="13" spans="1:2" ht="15" customHeight="1" x14ac:dyDescent="0.25">
      <c r="A13" s="2"/>
    </row>
  </sheetData>
  <hyperlinks>
    <hyperlink ref="B5" location="'Cover Sheet'!A1" display="Cover Sheet" xr:uid="{EEE79F63-8D4D-4F92-B309-B63FCC0EEEE8}"/>
    <hyperlink ref="B6" location="Contents!A1" display="Contents" xr:uid="{59458D4D-6883-44F1-B526-D24E2D03889D}"/>
    <hyperlink ref="B8" location="Commentary!A1" display="Commentary" xr:uid="{E1C3EBB4-D370-41AF-9433-AF01CCBC6143}"/>
    <hyperlink ref="B9" location="'Main table'!A1" display="Main table (TWh)" xr:uid="{24E7F0EF-23E5-43F3-8471-E5526A71C78A}"/>
    <hyperlink ref="B10" location="Annual!A1" display="Annual (TWh)" xr:uid="{3F6F99A4-082B-43C6-8055-4CFC8DE696A5}"/>
    <hyperlink ref="B11" location="Quarter!A1" display="Quarter (TWh)" xr:uid="{01FD903C-59F7-47C6-B3F2-951306A70216}"/>
    <hyperlink ref="B12" location="Month!A1" display="Month (TWh)" xr:uid="{90497897-52BB-45A0-AACE-F5C4B27A3352}"/>
    <hyperlink ref="B7" location="Notes!A1" display="Notes" xr:uid="{202F7143-940C-471F-88C7-FDAFC022F583}"/>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4F97A-47D7-4DD6-9D87-45A034A01A02}">
  <dimension ref="A1:B16"/>
  <sheetViews>
    <sheetView showGridLines="0" workbookViewId="0"/>
  </sheetViews>
  <sheetFormatPr defaultRowHeight="15.5" x14ac:dyDescent="0.35"/>
  <cols>
    <col min="1" max="1" width="10" style="2" customWidth="1"/>
    <col min="2" max="2" width="150.7265625" style="2" customWidth="1"/>
  </cols>
  <sheetData>
    <row r="1" spans="1:2" ht="45" customHeight="1" x14ac:dyDescent="0.35">
      <c r="A1" s="16" t="s">
        <v>22</v>
      </c>
    </row>
    <row r="2" spans="1:2" ht="20.25" customHeight="1" x14ac:dyDescent="0.35">
      <c r="A2" s="3" t="s">
        <v>23</v>
      </c>
      <c r="B2" s="3"/>
    </row>
    <row r="3" spans="1:2" ht="20.25" customHeight="1" x14ac:dyDescent="0.35">
      <c r="A3" s="3" t="s">
        <v>169</v>
      </c>
      <c r="B3" s="3"/>
    </row>
    <row r="4" spans="1:2" ht="30" customHeight="1" x14ac:dyDescent="0.55000000000000004">
      <c r="A4" s="6" t="s">
        <v>24</v>
      </c>
      <c r="B4" s="6" t="s">
        <v>19</v>
      </c>
    </row>
    <row r="5" spans="1:2" ht="20.25" customHeight="1" x14ac:dyDescent="0.35">
      <c r="A5" s="2" t="s">
        <v>25</v>
      </c>
      <c r="B5" s="2" t="s">
        <v>40</v>
      </c>
    </row>
    <row r="6" spans="1:2" ht="20.25" customHeight="1" x14ac:dyDescent="0.35">
      <c r="A6" s="2" t="s">
        <v>26</v>
      </c>
      <c r="B6" s="2" t="s">
        <v>41</v>
      </c>
    </row>
    <row r="7" spans="1:2" ht="31" x14ac:dyDescent="0.35">
      <c r="A7" s="2" t="s">
        <v>27</v>
      </c>
      <c r="B7" s="2" t="s">
        <v>165</v>
      </c>
    </row>
    <row r="8" spans="1:2" ht="20.25" customHeight="1" x14ac:dyDescent="0.35">
      <c r="A8" s="2" t="s">
        <v>28</v>
      </c>
      <c r="B8" s="2" t="s">
        <v>136</v>
      </c>
    </row>
    <row r="9" spans="1:2" ht="31" x14ac:dyDescent="0.35">
      <c r="A9" s="2" t="s">
        <v>29</v>
      </c>
      <c r="B9" s="2" t="s">
        <v>137</v>
      </c>
    </row>
    <row r="10" spans="1:2" ht="31" x14ac:dyDescent="0.35">
      <c r="A10" s="2" t="s">
        <v>30</v>
      </c>
      <c r="B10" s="2" t="s">
        <v>138</v>
      </c>
    </row>
    <row r="11" spans="1:2" ht="20.25" customHeight="1" x14ac:dyDescent="0.35">
      <c r="A11" s="2" t="s">
        <v>31</v>
      </c>
      <c r="B11" s="2" t="s">
        <v>140</v>
      </c>
    </row>
    <row r="12" spans="1:2" ht="20.25" customHeight="1" x14ac:dyDescent="0.35">
      <c r="A12" s="2" t="s">
        <v>32</v>
      </c>
      <c r="B12" s="2" t="s">
        <v>141</v>
      </c>
    </row>
    <row r="13" spans="1:2" ht="20.25" customHeight="1" x14ac:dyDescent="0.35">
      <c r="A13" s="2" t="s">
        <v>33</v>
      </c>
      <c r="B13" s="2" t="s">
        <v>142</v>
      </c>
    </row>
    <row r="14" spans="1:2" ht="20.25" customHeight="1" x14ac:dyDescent="0.35">
      <c r="A14" s="2" t="s">
        <v>34</v>
      </c>
      <c r="B14" s="2" t="s">
        <v>143</v>
      </c>
    </row>
    <row r="15" spans="1:2" ht="20.25" customHeight="1" x14ac:dyDescent="0.35">
      <c r="A15" s="20" t="s">
        <v>642</v>
      </c>
      <c r="B15" s="71" t="s">
        <v>643</v>
      </c>
    </row>
    <row r="16" spans="1:2" ht="20.25" customHeight="1" x14ac:dyDescent="0.35">
      <c r="A16" s="20" t="s">
        <v>640</v>
      </c>
      <c r="B16" s="71" t="s">
        <v>167</v>
      </c>
    </row>
  </sheetData>
  <phoneticPr fontId="25"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8DFF2-5FEA-4334-8782-3F2E520BE976}">
  <dimension ref="A1:A8"/>
  <sheetViews>
    <sheetView showGridLines="0" zoomScaleNormal="100" workbookViewId="0"/>
  </sheetViews>
  <sheetFormatPr defaultRowHeight="15.5" x14ac:dyDescent="0.35"/>
  <cols>
    <col min="1" max="1" width="147.1796875" style="2" customWidth="1"/>
  </cols>
  <sheetData>
    <row r="1" spans="1:1" ht="45" customHeight="1" x14ac:dyDescent="0.35">
      <c r="A1" s="1" t="s">
        <v>35</v>
      </c>
    </row>
    <row r="2" spans="1:1" ht="40" customHeight="1" x14ac:dyDescent="0.55000000000000004">
      <c r="A2" s="6" t="s">
        <v>36</v>
      </c>
    </row>
    <row r="3" spans="1:1" ht="40" customHeight="1" x14ac:dyDescent="0.45">
      <c r="A3" s="18" t="s">
        <v>673</v>
      </c>
    </row>
    <row r="4" spans="1:1" ht="46.5" x14ac:dyDescent="0.35">
      <c r="A4" s="2" t="s">
        <v>676</v>
      </c>
    </row>
    <row r="5" spans="1:1" ht="40" customHeight="1" x14ac:dyDescent="0.45">
      <c r="A5" s="18" t="s">
        <v>663</v>
      </c>
    </row>
    <row r="6" spans="1:1" ht="46.5" x14ac:dyDescent="0.35">
      <c r="A6" s="2" t="s">
        <v>675</v>
      </c>
    </row>
    <row r="7" spans="1:1" ht="40" customHeight="1" x14ac:dyDescent="0.45">
      <c r="A7" s="18" t="s">
        <v>661</v>
      </c>
    </row>
    <row r="8" spans="1:1" ht="62" x14ac:dyDescent="0.35">
      <c r="A8" s="2" t="s">
        <v>674</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7761-CB80-4490-B35F-A9DCBB7FE76D}">
  <dimension ref="A1:Q25"/>
  <sheetViews>
    <sheetView showGridLines="0" zoomScaleNormal="100" workbookViewId="0"/>
  </sheetViews>
  <sheetFormatPr defaultColWidth="8.7265625" defaultRowHeight="15.5" x14ac:dyDescent="0.35"/>
  <cols>
    <col min="1" max="1" width="47.81640625" style="2" customWidth="1"/>
    <col min="2" max="13" width="13.54296875" style="2" customWidth="1"/>
    <col min="14" max="14" width="8.7265625" style="2"/>
    <col min="15" max="15" width="13.81640625" style="2" bestFit="1" customWidth="1"/>
    <col min="16" max="16" width="21.7265625" style="2" bestFit="1" customWidth="1"/>
    <col min="17" max="16384" width="8.7265625" style="2"/>
  </cols>
  <sheetData>
    <row r="1" spans="1:15" s="67" customFormat="1" ht="45" customHeight="1" x14ac:dyDescent="0.35">
      <c r="A1" s="66" t="s">
        <v>172</v>
      </c>
      <c r="G1" s="68"/>
    </row>
    <row r="2" spans="1:15" s="3" customFormat="1" ht="20.25" customHeight="1" x14ac:dyDescent="0.35">
      <c r="A2" s="3" t="s">
        <v>17</v>
      </c>
    </row>
    <row r="3" spans="1:15" s="3" customFormat="1" ht="20.25" customHeight="1" x14ac:dyDescent="0.35">
      <c r="A3" s="3" t="s">
        <v>42</v>
      </c>
    </row>
    <row r="4" spans="1:15" ht="124" x14ac:dyDescent="0.35">
      <c r="A4" s="87" t="s">
        <v>170</v>
      </c>
      <c r="B4" s="88" t="s">
        <v>610</v>
      </c>
      <c r="C4" s="89" t="s">
        <v>148</v>
      </c>
      <c r="D4" s="89" t="s">
        <v>171</v>
      </c>
      <c r="E4" s="89" t="s">
        <v>139</v>
      </c>
      <c r="F4" s="89" t="s">
        <v>135</v>
      </c>
      <c r="G4" s="89" t="s">
        <v>150</v>
      </c>
      <c r="H4" s="89" t="s">
        <v>151</v>
      </c>
      <c r="I4" s="89" t="s">
        <v>149</v>
      </c>
      <c r="J4" s="89" t="s">
        <v>152</v>
      </c>
      <c r="K4" s="89" t="s">
        <v>144</v>
      </c>
      <c r="L4" s="89" t="s">
        <v>145</v>
      </c>
      <c r="M4" s="90" t="s">
        <v>146</v>
      </c>
    </row>
    <row r="5" spans="1:15" ht="20.25" customHeight="1" x14ac:dyDescent="0.35">
      <c r="A5" s="78">
        <f ca="1">INDIRECT(calculation_hide!T6)</f>
        <v>2017</v>
      </c>
      <c r="B5" s="82">
        <f ca="1">INDIRECT(calculation_hide!U6)</f>
        <v>308.39080000000001</v>
      </c>
      <c r="C5" s="82">
        <f ca="1">INDIRECT(calculation_hide!V6)</f>
        <v>26.749699999999997</v>
      </c>
      <c r="D5" s="82">
        <f ca="1">INDIRECT(calculation_hide!W6)</f>
        <v>281.6413</v>
      </c>
      <c r="E5" s="82">
        <f ca="1">INDIRECT(calculation_hide!X6)</f>
        <v>86.401499999999999</v>
      </c>
      <c r="F5" s="82">
        <f ca="1">INDIRECT(calculation_hide!Y6)</f>
        <v>103.956</v>
      </c>
      <c r="G5" s="82">
        <f ca="1">INDIRECT(calculation_hide!Z6)</f>
        <v>91.283900000000003</v>
      </c>
      <c r="H5" s="82">
        <f ca="1">INDIRECT(calculation_hide!AA6)</f>
        <v>25.236800000000002</v>
      </c>
      <c r="I5" s="82">
        <f ca="1">INDIRECT(calculation_hide!AB6)</f>
        <v>8.5199999999999942E-2</v>
      </c>
      <c r="J5" s="82">
        <f ca="1">INDIRECT(calculation_hide!AC6)</f>
        <v>25.151600000000002</v>
      </c>
      <c r="K5" s="82">
        <f ca="1">INDIRECT(calculation_hide!AD6)</f>
        <v>333.62780000000004</v>
      </c>
      <c r="L5" s="82">
        <f ca="1">INDIRECT(calculation_hide!AE6)</f>
        <v>26.834900000000001</v>
      </c>
      <c r="M5" s="82">
        <f ca="1">INDIRECT(calculation_hide!AF6)</f>
        <v>306.79290000000003</v>
      </c>
      <c r="O5" s="118"/>
    </row>
    <row r="6" spans="1:15" ht="20.25" customHeight="1" x14ac:dyDescent="0.35">
      <c r="A6" s="79">
        <f ca="1">INDIRECT(calculation_hide!T7)</f>
        <v>2018</v>
      </c>
      <c r="B6" s="82">
        <f ca="1">INDIRECT(calculation_hide!U7)</f>
        <v>308.11170000000004</v>
      </c>
      <c r="C6" s="82">
        <f ca="1">INDIRECT(calculation_hide!V7)</f>
        <v>25.709999999999994</v>
      </c>
      <c r="D6" s="82">
        <f ca="1">INDIRECT(calculation_hide!W7)</f>
        <v>282.40199999999999</v>
      </c>
      <c r="E6" s="82">
        <f ca="1">INDIRECT(calculation_hide!X7)</f>
        <v>87.441200000000009</v>
      </c>
      <c r="F6" s="82">
        <f ca="1">INDIRECT(calculation_hide!Y7)</f>
        <v>103.4782</v>
      </c>
      <c r="G6" s="82">
        <f ca="1">INDIRECT(calculation_hide!Z7)</f>
        <v>91.482299999999995</v>
      </c>
      <c r="H6" s="82">
        <f ca="1">INDIRECT(calculation_hide!AA7)</f>
        <v>24.914400000000001</v>
      </c>
      <c r="I6" s="82">
        <f ca="1">INDIRECT(calculation_hide!AB7)</f>
        <v>-5.8499999999999996E-2</v>
      </c>
      <c r="J6" s="82">
        <f ca="1">INDIRECT(calculation_hide!AC7)</f>
        <v>24.9727</v>
      </c>
      <c r="K6" s="82">
        <f ca="1">INDIRECT(calculation_hide!AD7)</f>
        <v>333.02589999999998</v>
      </c>
      <c r="L6" s="82">
        <f ca="1">INDIRECT(calculation_hide!AE7)</f>
        <v>25.651599999999998</v>
      </c>
      <c r="M6" s="82">
        <f ca="1">INDIRECT(calculation_hide!AF7)</f>
        <v>307.37470000000002</v>
      </c>
      <c r="O6" s="118"/>
    </row>
    <row r="7" spans="1:15" ht="20.25" customHeight="1" x14ac:dyDescent="0.35">
      <c r="A7" s="79">
        <f ca="1">INDIRECT(calculation_hide!T8)</f>
        <v>2019</v>
      </c>
      <c r="B7" s="82">
        <f ca="1">INDIRECT(calculation_hide!U8)</f>
        <v>302.65690000000001</v>
      </c>
      <c r="C7" s="82">
        <f ca="1">INDIRECT(calculation_hide!V8)</f>
        <v>25.8324</v>
      </c>
      <c r="D7" s="82">
        <f ca="1">INDIRECT(calculation_hide!W8)</f>
        <v>276.82429999999999</v>
      </c>
      <c r="E7" s="82">
        <f ca="1">INDIRECT(calculation_hide!X8)</f>
        <v>84.979100000000003</v>
      </c>
      <c r="F7" s="82">
        <f ca="1">INDIRECT(calculation_hide!Y8)</f>
        <v>102.1528</v>
      </c>
      <c r="G7" s="82">
        <f ca="1">INDIRECT(calculation_hide!Z8)</f>
        <v>89.692700000000002</v>
      </c>
      <c r="H7" s="82">
        <f ca="1">INDIRECT(calculation_hide!AA8)</f>
        <v>25.268099999999997</v>
      </c>
      <c r="I7" s="82">
        <f ca="1">INDIRECT(calculation_hide!AB8)</f>
        <v>-0.17999999999999997</v>
      </c>
      <c r="J7" s="82">
        <f ca="1">INDIRECT(calculation_hide!AC8)</f>
        <v>25.448199999999996</v>
      </c>
      <c r="K7" s="82">
        <f ca="1">INDIRECT(calculation_hide!AD8)</f>
        <v>327.9248</v>
      </c>
      <c r="L7" s="82">
        <f ca="1">INDIRECT(calculation_hide!AE8)</f>
        <v>25.6523</v>
      </c>
      <c r="M7" s="82">
        <f ca="1">INDIRECT(calculation_hide!AF8)</f>
        <v>302.27260000000001</v>
      </c>
      <c r="O7" s="118"/>
    </row>
    <row r="8" spans="1:15" ht="20.25" customHeight="1" x14ac:dyDescent="0.35">
      <c r="A8" s="79">
        <f ca="1">INDIRECT(calculation_hide!T9)</f>
        <v>2020</v>
      </c>
      <c r="B8" s="82">
        <f ca="1">INDIRECT(calculation_hide!U9)</f>
        <v>287.80840000000001</v>
      </c>
      <c r="C8" s="82">
        <f ca="1">INDIRECT(calculation_hide!V9)</f>
        <v>26.3279</v>
      </c>
      <c r="D8" s="82">
        <f ca="1">INDIRECT(calculation_hide!W9)</f>
        <v>261.48019999999997</v>
      </c>
      <c r="E8" s="82">
        <f ca="1">INDIRECT(calculation_hide!X9)</f>
        <v>76.072699999999998</v>
      </c>
      <c r="F8" s="82">
        <f ca="1">INDIRECT(calculation_hide!Y9)</f>
        <v>106.17659999999999</v>
      </c>
      <c r="G8" s="82">
        <f ca="1">INDIRECT(calculation_hide!Z9)</f>
        <v>79.230800000000002</v>
      </c>
      <c r="H8" s="82">
        <f ca="1">INDIRECT(calculation_hide!AA9)</f>
        <v>26.022800000000004</v>
      </c>
      <c r="I8" s="82">
        <f ca="1">INDIRECT(calculation_hide!AB9)</f>
        <v>2.6200000000000057E-2</v>
      </c>
      <c r="J8" s="82">
        <f ca="1">INDIRECT(calculation_hide!AC9)</f>
        <v>25.996600000000001</v>
      </c>
      <c r="K8" s="82">
        <f ca="1">INDIRECT(calculation_hide!AD9)</f>
        <v>313.83099999999996</v>
      </c>
      <c r="L8" s="82">
        <f ca="1">INDIRECT(calculation_hide!AE9)</f>
        <v>26.354300000000002</v>
      </c>
      <c r="M8" s="82">
        <f ca="1">INDIRECT(calculation_hide!AF9)</f>
        <v>287.47679999999997</v>
      </c>
      <c r="O8" s="118"/>
    </row>
    <row r="9" spans="1:15" ht="20.25" customHeight="1" x14ac:dyDescent="0.35">
      <c r="A9" s="79">
        <f ca="1">INDIRECT(calculation_hide!T10)</f>
        <v>2021</v>
      </c>
      <c r="B9" s="82">
        <f ca="1">INDIRECT(calculation_hide!U10)</f>
        <v>293.47079999999994</v>
      </c>
      <c r="C9" s="82">
        <f ca="1">INDIRECT(calculation_hide!V10)</f>
        <v>25.349199999999996</v>
      </c>
      <c r="D9" s="82">
        <f ca="1">INDIRECT(calculation_hide!W10)</f>
        <v>268.57139999999998</v>
      </c>
      <c r="E9" s="82">
        <f ca="1">INDIRECT(calculation_hide!X10)</f>
        <v>77.956500000000005</v>
      </c>
      <c r="F9" s="82">
        <f ca="1">INDIRECT(calculation_hide!Y10)</f>
        <v>107.89670000000001</v>
      </c>
      <c r="G9" s="82">
        <f ca="1">INDIRECT(calculation_hide!Z10)</f>
        <v>82.718299999999999</v>
      </c>
      <c r="H9" s="82">
        <f ca="1">INDIRECT(calculation_hide!AA10)</f>
        <v>28.002200000000002</v>
      </c>
      <c r="I9" s="82">
        <f ca="1">INDIRECT(calculation_hide!AB10)</f>
        <v>2.2148000000000003</v>
      </c>
      <c r="J9" s="82">
        <f ca="1">INDIRECT(calculation_hide!AC10)</f>
        <v>25.787200000000002</v>
      </c>
      <c r="K9" s="82">
        <f ca="1">INDIRECT(calculation_hide!AD10)</f>
        <v>321.47299999999996</v>
      </c>
      <c r="L9" s="82">
        <f ca="1">INDIRECT(calculation_hide!AE10)</f>
        <v>27.564</v>
      </c>
      <c r="M9" s="82">
        <f ca="1">INDIRECT(calculation_hide!AF10)</f>
        <v>294.3587</v>
      </c>
      <c r="O9" s="118"/>
    </row>
    <row r="10" spans="1:15" ht="20.25" customHeight="1" x14ac:dyDescent="0.35">
      <c r="A10" s="80" t="s">
        <v>611</v>
      </c>
      <c r="B10" s="83" t="str">
        <f ca="1">IF(((B9-B8)/B8*100)&gt;100,"(+) ",IF(((B9-B8)/B8*100)&lt;-100,"(-) ",IF(ROUND(((B9-B8)/B8*100),1)=0,"0.0 ",IF(((B9-B8)/B8*100)&gt;0,TEXT(((B9-B8)/B8*100),"+0.0 "),TEXT(((B9-B8)/B8*100),"0.0 ")))))</f>
        <v xml:space="preserve">+2.0 </v>
      </c>
      <c r="C10" s="83" t="str">
        <f ca="1">IF(((C9-C8)/C8*100)&gt;100,"(+) ",IF(((C9-C8)/C8*100)&lt;-100,"(-) ",IF(ROUND(((C9-C8)/C8*100),1)=0,"0.0 ",IF(((C9-C8)/C8*100)&gt;0,TEXT(((C9-C8)/C8*100),"+0.0 "),TEXT(((C9-C8)/C8*100),"0.0 ")))))</f>
        <v xml:space="preserve">-3.7 </v>
      </c>
      <c r="D10" s="83" t="str">
        <f ca="1">IF(((D9-D8)/D8*100)&gt;100,"(+) ",IF(((D9-D8)/D8*100)&lt;-100,"(-) ",IF(ROUND(((D9-D8)/D8*100),1)=0,"0.0 ",IF(((D9-D8)/D8*100)&gt;0,TEXT(((D9-D8)/D8*100),"+0.0 "),TEXT(((D9-D8)/D8*100),"0.0 ")))))</f>
        <v xml:space="preserve">+2.7 </v>
      </c>
      <c r="E10" s="83" t="str">
        <f t="shared" ref="E10:M10" ca="1" si="0">IF(((E9-E8)/E8*100)&gt;100,"(+) ",IF(((E9-E8)/E8*100)&lt;-100,"(-) ",IF(ROUND(((E9-E8)/E8*100),1)=0,"- ",IF(((E9-E8)/E8*100)&gt;0,TEXT(((E9-E8)/E8*100),"+0.0 "),TEXT(((E9-E8)/E8*100),"0.0 ")))))</f>
        <v xml:space="preserve">+2.5 </v>
      </c>
      <c r="F10" s="83" t="str">
        <f t="shared" ca="1" si="0"/>
        <v xml:space="preserve">+1.6 </v>
      </c>
      <c r="G10" s="83" t="str">
        <f t="shared" ca="1" si="0"/>
        <v xml:space="preserve">+4.4 </v>
      </c>
      <c r="H10" s="83" t="str">
        <f t="shared" ca="1" si="0"/>
        <v xml:space="preserve">+7.6 </v>
      </c>
      <c r="I10" s="83" t="str">
        <f ca="1">IF((OR(((I9-I8)/I8*100)&lt;-100,(I9-I8)/I8*100)&gt;100),"(-) ",IF(ROUND(((I9-I8)/I8*100),1)=0,"- ",IF(((I9-I8)/I8*100)&gt;0,TEXT(((I9-I8)/I8*100),"+0.0 "),TEXT(((I9-I8)/I8*100),"0.0 "))))</f>
        <v xml:space="preserve">(-) </v>
      </c>
      <c r="J10" s="83" t="str">
        <f t="shared" ca="1" si="0"/>
        <v xml:space="preserve">-0.8 </v>
      </c>
      <c r="K10" s="83" t="str">
        <f t="shared" ca="1" si="0"/>
        <v xml:space="preserve">+2.4 </v>
      </c>
      <c r="L10" s="83" t="str">
        <f t="shared" ca="1" si="0"/>
        <v xml:space="preserve">+4.6 </v>
      </c>
      <c r="M10" s="83" t="str">
        <f t="shared" ca="1" si="0"/>
        <v xml:space="preserve">+2.4 </v>
      </c>
      <c r="O10" s="118"/>
    </row>
    <row r="11" spans="1:15" ht="20.25" customHeight="1" x14ac:dyDescent="0.35">
      <c r="A11" s="107" t="str">
        <f ca="1">INDIRECT(calculation_hide!T34)</f>
        <v xml:space="preserve">January - June 2021 </v>
      </c>
      <c r="B11" s="121">
        <f ca="1">INDIRECT(calculation_hide!U34)</f>
        <v>149.11709999999999</v>
      </c>
      <c r="C11" s="107">
        <f ca="1">INDIRECT(calculation_hide!V34)</f>
        <v>13.9061</v>
      </c>
      <c r="D11" s="107">
        <f ca="1">INDIRECT(calculation_hide!W34)</f>
        <v>135.44319999999999</v>
      </c>
      <c r="E11" s="107">
        <f ca="1">INDIRECT(calculation_hide!X34)</f>
        <v>38.399500000000003</v>
      </c>
      <c r="F11" s="107">
        <f ca="1">INDIRECT(calculation_hide!Y34)</f>
        <v>57.575800000000001</v>
      </c>
      <c r="G11" s="107">
        <f ca="1">INDIRECT(calculation_hide!Z34)</f>
        <v>39.468000000000004</v>
      </c>
      <c r="H11" s="107">
        <f ca="1">INDIRECT(calculation_hide!AA34)</f>
        <v>14.657299999999999</v>
      </c>
      <c r="I11" s="107">
        <f ca="1">INDIRECT(calculation_hide!AB34)</f>
        <v>1.4274</v>
      </c>
      <c r="J11" s="107">
        <f ca="1">INDIRECT(calculation_hide!AC34)</f>
        <v>13.229899999999999</v>
      </c>
      <c r="K11" s="107">
        <f ca="1">INDIRECT(calculation_hide!AD34)</f>
        <v>163.77439999999999</v>
      </c>
      <c r="L11" s="107">
        <f ca="1">INDIRECT(calculation_hide!AE34)</f>
        <v>15.333500000000001</v>
      </c>
      <c r="M11" s="107">
        <f ca="1">INDIRECT(calculation_hide!AF34)</f>
        <v>148.673</v>
      </c>
      <c r="O11" s="118"/>
    </row>
    <row r="12" spans="1:15" ht="20.25" customHeight="1" x14ac:dyDescent="0.35">
      <c r="A12" s="107" t="str">
        <f ca="1">INDIRECT(calculation_hide!T35)</f>
        <v>January - June 2022 [provisional]</v>
      </c>
      <c r="B12" s="113">
        <f ca="1">INDIRECT(calculation_hide!U35)</f>
        <v>144.62549999999999</v>
      </c>
      <c r="C12" s="107">
        <f ca="1">INDIRECT(calculation_hide!V35)</f>
        <v>12.067500000000001</v>
      </c>
      <c r="D12" s="107">
        <f ca="1">INDIRECT(calculation_hide!W35)</f>
        <v>132.66040000000001</v>
      </c>
      <c r="E12" s="107">
        <f ca="1">INDIRECT(calculation_hide!X35)</f>
        <v>39.247399999999999</v>
      </c>
      <c r="F12" s="107">
        <f ca="1">INDIRECT(calculation_hide!Y35)</f>
        <v>51.9161</v>
      </c>
      <c r="G12" s="107">
        <f ca="1">INDIRECT(calculation_hide!Z35)</f>
        <v>41.496899999999997</v>
      </c>
      <c r="H12" s="107">
        <f ca="1">INDIRECT(calculation_hide!AA35)</f>
        <v>12.807799999999999</v>
      </c>
      <c r="I12" s="107">
        <f ca="1">INDIRECT(calculation_hide!AB35)</f>
        <v>1.0624</v>
      </c>
      <c r="J12" s="107">
        <f ca="1">INDIRECT(calculation_hide!AC35)</f>
        <v>11.7454</v>
      </c>
      <c r="K12" s="107">
        <f ca="1">INDIRECT(calculation_hide!AD35)</f>
        <v>157.4333</v>
      </c>
      <c r="L12" s="107">
        <f ca="1">INDIRECT(calculation_hide!AE35)</f>
        <v>13.129899999999997</v>
      </c>
      <c r="M12" s="107">
        <f ca="1">INDIRECT(calculation_hide!AF35)</f>
        <v>144.4058</v>
      </c>
      <c r="O12" s="118"/>
    </row>
    <row r="13" spans="1:15" ht="20.25" customHeight="1" x14ac:dyDescent="0.35">
      <c r="A13" s="122" t="s">
        <v>644</v>
      </c>
      <c r="B13" s="123" t="str">
        <f t="shared" ref="B13:G13" ca="1" si="1">IF(((B12-B11)/B11*100)&gt;100,"(+) ",IF(((B12-B11)/B11*100)&lt;-100,"(-) ",IF(ROUND(((B12-B11)/B11*100),1)=0,"- ",IF(((B12-B11)/B11*100)&gt;0,TEXT(((B12-B11)/B11*100),"+0.0 "),TEXT(((B12-B11)/B11*100),"0.0 ")))))</f>
        <v xml:space="preserve">-3.0 </v>
      </c>
      <c r="C13" s="123" t="str">
        <f t="shared" ca="1" si="1"/>
        <v xml:space="preserve">-13.2 </v>
      </c>
      <c r="D13" s="123" t="str">
        <f ca="1">IF(((D12-D11)/D11*100)&gt;100,"(+) ",IF(((D12-D11)/D11*100)&lt;-100,"(-) ",IF(ROUND(((D12-D11)/D11*100),1)=0,"0.0 ",IF(((D12-D11)/D11*100)&gt;0,TEXT(((D12-D11)/D11*100),"+0.0 "),TEXT(((D12-D11)/D11*100),"0.0 ")))))</f>
        <v xml:space="preserve">-2.1 </v>
      </c>
      <c r="E13" s="123" t="str">
        <f ca="1">IF(((E12-E11)/E11*100)&gt;100,"(+) ",IF(((E12-E11)/E11*100)&lt;-100,"(-) ",IF(ROUND(((E12-E11)/E11*100),1)=0,"0.0 ",IF(((E12-E11)/E11*100)&gt;0,TEXT(((E12-E11)/E11*100),"+0.0 "),TEXT(((E12-E11)/E11*100),"0.0 ")))))</f>
        <v xml:space="preserve">+2.2 </v>
      </c>
      <c r="F13" s="123" t="str">
        <f t="shared" ca="1" si="1"/>
        <v xml:space="preserve">-9.8 </v>
      </c>
      <c r="G13" s="123" t="str">
        <f t="shared" ca="1" si="1"/>
        <v xml:space="preserve">+5.1 </v>
      </c>
      <c r="H13" s="123" t="str">
        <f t="shared" ref="H13:M13" ca="1" si="2">IF(((H12-H11)/H11*100)&gt;100,"(+) ",IF(((H12-H11)/H11*100)&lt;-100,"(-) ",IF(ROUND(((H12-H11)/H11*100),1)=0,"- ",IF(((H12-H11)/H11*100)&gt;0,TEXT(((H12-H11)/H11*100),"+0.0 "),TEXT(((H12-H11)/H11*100),"0.0 ")))))</f>
        <v xml:space="preserve">-12.6 </v>
      </c>
      <c r="I13" s="123" t="str">
        <f ca="1">IF(((I12-I11)/I11*100)&lt;-100,"(-) ",IF(ROUND(((I12-I11)/I11*100),1)=0,"- ",IF(((I12-I11)/I11*100)&gt;0,TEXT(((I12-I11)/I11*100),"+0.0 "),TEXT(((I12-I11)/I11*100),"0.0 "))))</f>
        <v xml:space="preserve">-25.6 </v>
      </c>
      <c r="J13" s="123" t="str">
        <f t="shared" ca="1" si="2"/>
        <v xml:space="preserve">-11.2 </v>
      </c>
      <c r="K13" s="123" t="str">
        <f t="shared" ca="1" si="2"/>
        <v xml:space="preserve">-3.9 </v>
      </c>
      <c r="L13" s="123" t="str">
        <f t="shared" ca="1" si="2"/>
        <v xml:space="preserve">-14.4 </v>
      </c>
      <c r="M13" s="123" t="str">
        <f t="shared" ca="1" si="2"/>
        <v xml:space="preserve">-2.9 </v>
      </c>
      <c r="O13" s="118"/>
    </row>
    <row r="14" spans="1:15" ht="20.25" customHeight="1" x14ac:dyDescent="0.35">
      <c r="A14" s="79" t="str">
        <f ca="1">INDIRECT(calculation_hide!T13)</f>
        <v>April 2021</v>
      </c>
      <c r="B14" s="82">
        <f ca="1">INDIRECT(calculation_hide!U13)</f>
        <v>24.0075</v>
      </c>
      <c r="C14" s="82">
        <f ca="1">INDIRECT(calculation_hide!V13)</f>
        <v>2.1482999999999999</v>
      </c>
      <c r="D14" s="82">
        <f ca="1">INDIRECT(calculation_hide!W13)</f>
        <v>21.8963</v>
      </c>
      <c r="E14" s="82">
        <f ca="1">INDIRECT(calculation_hide!X13)</f>
        <v>6.1837999999999997</v>
      </c>
      <c r="F14" s="82">
        <f ca="1">INDIRECT(calculation_hide!Y13)</f>
        <v>9.4946999999999999</v>
      </c>
      <c r="G14" s="82">
        <f ca="1">INDIRECT(calculation_hide!Z13)</f>
        <v>6.2179000000000002</v>
      </c>
      <c r="H14" s="82">
        <f ca="1">INDIRECT(calculation_hide!AA13)</f>
        <v>2.4801000000000002</v>
      </c>
      <c r="I14" s="82">
        <f ca="1">INDIRECT(calculation_hide!AB13)</f>
        <v>0.2084</v>
      </c>
      <c r="J14" s="82">
        <f ca="1">INDIRECT(calculation_hide!AC13)</f>
        <v>2.2717000000000001</v>
      </c>
      <c r="K14" s="82">
        <f ca="1">INDIRECT(calculation_hide!AD13)</f>
        <v>26.4876</v>
      </c>
      <c r="L14" s="82">
        <f ca="1">INDIRECT(calculation_hide!AE13)</f>
        <v>2.3567</v>
      </c>
      <c r="M14" s="82">
        <f ca="1">INDIRECT(calculation_hide!AF13)</f>
        <v>24.167999999999999</v>
      </c>
      <c r="O14" s="118"/>
    </row>
    <row r="15" spans="1:15" ht="20.25" customHeight="1" x14ac:dyDescent="0.35">
      <c r="A15" s="79" t="str">
        <f ca="1">INDIRECT(calculation_hide!T14)</f>
        <v>May 2021</v>
      </c>
      <c r="B15" s="82">
        <f ca="1">INDIRECT(calculation_hide!U14)</f>
        <v>23.670500000000001</v>
      </c>
      <c r="C15" s="82">
        <f ca="1">INDIRECT(calculation_hide!V14)</f>
        <v>2.2078000000000002</v>
      </c>
      <c r="D15" s="82">
        <f ca="1">INDIRECT(calculation_hide!W14)</f>
        <v>21.4984</v>
      </c>
      <c r="E15" s="82">
        <f ca="1">INDIRECT(calculation_hide!X14)</f>
        <v>6.2110000000000003</v>
      </c>
      <c r="F15" s="82">
        <f ca="1">INDIRECT(calculation_hide!Y14)</f>
        <v>8.5726999999999993</v>
      </c>
      <c r="G15" s="82">
        <f ca="1">INDIRECT(calculation_hide!Z14)</f>
        <v>6.7146999999999997</v>
      </c>
      <c r="H15" s="82">
        <f ca="1">INDIRECT(calculation_hide!AA14)</f>
        <v>2.3971</v>
      </c>
      <c r="I15" s="82">
        <f ca="1">INDIRECT(calculation_hide!AB14)</f>
        <v>0.21190000000000001</v>
      </c>
      <c r="J15" s="82">
        <f ca="1">INDIRECT(calculation_hide!AC14)</f>
        <v>2.1852</v>
      </c>
      <c r="K15" s="82">
        <f ca="1">INDIRECT(calculation_hide!AD14)</f>
        <v>26.067599999999999</v>
      </c>
      <c r="L15" s="82">
        <f ca="1">INDIRECT(calculation_hide!AE14)</f>
        <v>2.4197000000000002</v>
      </c>
      <c r="M15" s="82">
        <f ca="1">INDIRECT(calculation_hide!AF14)</f>
        <v>23.683599999999998</v>
      </c>
      <c r="O15" s="118"/>
    </row>
    <row r="16" spans="1:15" ht="20.25" customHeight="1" x14ac:dyDescent="0.35">
      <c r="A16" s="79" t="str">
        <f ca="1">INDIRECT(calculation_hide!T15)</f>
        <v>June 2021</v>
      </c>
      <c r="B16" s="82">
        <f ca="1">INDIRECT(calculation_hide!U15)</f>
        <v>21.608699999999999</v>
      </c>
      <c r="C16" s="82">
        <f ca="1">INDIRECT(calculation_hide!V15)</f>
        <v>1.9496</v>
      </c>
      <c r="D16" s="82">
        <f ca="1">INDIRECT(calculation_hide!W15)</f>
        <v>19.6907</v>
      </c>
      <c r="E16" s="82">
        <f ca="1">INDIRECT(calculation_hide!X15)</f>
        <v>6.1032000000000002</v>
      </c>
      <c r="F16" s="82">
        <f ca="1">INDIRECT(calculation_hide!Y15)</f>
        <v>7.1085000000000003</v>
      </c>
      <c r="G16" s="82">
        <f ca="1">INDIRECT(calculation_hide!Z15)</f>
        <v>6.4790999999999999</v>
      </c>
      <c r="H16" s="82">
        <f ca="1">INDIRECT(calculation_hide!AA15)</f>
        <v>2.1551999999999998</v>
      </c>
      <c r="I16" s="82">
        <f ca="1">INDIRECT(calculation_hide!AB15)</f>
        <v>0.22209999999999999</v>
      </c>
      <c r="J16" s="82">
        <f ca="1">INDIRECT(calculation_hide!AC15)</f>
        <v>1.9331</v>
      </c>
      <c r="K16" s="82">
        <f ca="1">INDIRECT(calculation_hide!AD15)</f>
        <v>23.7639</v>
      </c>
      <c r="L16" s="82">
        <f ca="1">INDIRECT(calculation_hide!AE15)</f>
        <v>2.1717</v>
      </c>
      <c r="M16" s="82">
        <f ca="1">INDIRECT(calculation_hide!AF15)</f>
        <v>21.623799999999999</v>
      </c>
      <c r="O16" s="118"/>
    </row>
    <row r="17" spans="1:17" ht="20.25" customHeight="1" x14ac:dyDescent="0.35">
      <c r="A17" s="81" t="s">
        <v>45</v>
      </c>
      <c r="B17" s="84">
        <f t="shared" ref="B17:G17" ca="1" si="3">SUM(B14:B16)</f>
        <v>69.286699999999996</v>
      </c>
      <c r="C17" s="84">
        <f t="shared" ca="1" si="3"/>
        <v>6.3056999999999999</v>
      </c>
      <c r="D17" s="84">
        <f t="shared" ca="1" si="3"/>
        <v>63.0854</v>
      </c>
      <c r="E17" s="84">
        <f t="shared" ca="1" si="3"/>
        <v>18.498000000000001</v>
      </c>
      <c r="F17" s="84">
        <f t="shared" ca="1" si="3"/>
        <v>25.175899999999999</v>
      </c>
      <c r="G17" s="84">
        <f t="shared" ca="1" si="3"/>
        <v>19.4117</v>
      </c>
      <c r="H17" s="84">
        <f t="shared" ref="H17:M17" ca="1" si="4">SUM(H14:H16)</f>
        <v>7.0324</v>
      </c>
      <c r="I17" s="84">
        <f t="shared" ca="1" si="4"/>
        <v>0.64239999999999997</v>
      </c>
      <c r="J17" s="84">
        <f t="shared" ca="1" si="4"/>
        <v>6.3900000000000006</v>
      </c>
      <c r="K17" s="84">
        <f t="shared" ca="1" si="4"/>
        <v>76.319099999999992</v>
      </c>
      <c r="L17" s="84">
        <f t="shared" ca="1" si="4"/>
        <v>6.9481000000000002</v>
      </c>
      <c r="M17" s="85">
        <f t="shared" ca="1" si="4"/>
        <v>69.475399999999993</v>
      </c>
      <c r="O17" s="118"/>
    </row>
    <row r="18" spans="1:17" ht="20.25" customHeight="1" x14ac:dyDescent="0.35">
      <c r="A18" s="79" t="str">
        <f ca="1">INDIRECT(calculation_hide!T25)</f>
        <v>April 2022</v>
      </c>
      <c r="B18" s="82">
        <f ca="1">INDIRECT(calculation_hide!U25)</f>
        <v>23.170100000000001</v>
      </c>
      <c r="C18" s="82">
        <f ca="1">INDIRECT(calculation_hide!V25)</f>
        <v>2.0116000000000001</v>
      </c>
      <c r="D18" s="82">
        <f ca="1">INDIRECT(calculation_hide!W25)</f>
        <v>21.1586</v>
      </c>
      <c r="E18" s="82">
        <f ca="1">INDIRECT(calculation_hide!X25)</f>
        <v>6.2765000000000004</v>
      </c>
      <c r="F18" s="82">
        <f ca="1">INDIRECT(calculation_hide!Y25)</f>
        <v>8.1439000000000004</v>
      </c>
      <c r="G18" s="82">
        <f ca="1">INDIRECT(calculation_hide!Z25)</f>
        <v>6.7382</v>
      </c>
      <c r="H18" s="82">
        <f ca="1">INDIRECT(calculation_hide!AA25)</f>
        <v>2.17</v>
      </c>
      <c r="I18" s="82">
        <f ca="1">INDIRECT(calculation_hide!AB25)</f>
        <v>0.14949999999999999</v>
      </c>
      <c r="J18" s="82">
        <f ca="1">INDIRECT(calculation_hide!AC25)</f>
        <v>2.0205000000000002</v>
      </c>
      <c r="K18" s="82">
        <f ca="1">INDIRECT(calculation_hide!AD25)</f>
        <v>25.3401</v>
      </c>
      <c r="L18" s="82">
        <f ca="1">INDIRECT(calculation_hide!AE25)</f>
        <v>2.1610999999999998</v>
      </c>
      <c r="M18" s="82">
        <f ca="1">INDIRECT(calculation_hide!AF25)</f>
        <v>23.179099999999998</v>
      </c>
      <c r="O18" s="118"/>
      <c r="Q18" s="94"/>
    </row>
    <row r="19" spans="1:17" ht="20.25" customHeight="1" x14ac:dyDescent="0.35">
      <c r="A19" s="79" t="str">
        <f ca="1">INDIRECT(calculation_hide!T26)</f>
        <v>May 2022</v>
      </c>
      <c r="B19" s="82">
        <f ca="1">INDIRECT(calculation_hide!U26)</f>
        <v>22.214300000000001</v>
      </c>
      <c r="C19" s="82">
        <f ca="1">INDIRECT(calculation_hide!V26)</f>
        <v>1.9458</v>
      </c>
      <c r="D19" s="82">
        <f ca="1">INDIRECT(calculation_hide!W26)</f>
        <v>20.2685</v>
      </c>
      <c r="E19" s="82">
        <f ca="1">INDIRECT(calculation_hide!X26)</f>
        <v>6.3118999999999996</v>
      </c>
      <c r="F19" s="82">
        <f ca="1">INDIRECT(calculation_hide!Y26)</f>
        <v>7.0768000000000004</v>
      </c>
      <c r="G19" s="82">
        <f ca="1">INDIRECT(calculation_hide!Z26)</f>
        <v>6.8798000000000004</v>
      </c>
      <c r="H19" s="82">
        <f ca="1">INDIRECT(calculation_hide!AA26)</f>
        <v>2.0988000000000002</v>
      </c>
      <c r="I19" s="82">
        <f ca="1">INDIRECT(calculation_hide!AB26)</f>
        <v>0.1552</v>
      </c>
      <c r="J19" s="82">
        <f ca="1">INDIRECT(calculation_hide!AC26)</f>
        <v>1.9436</v>
      </c>
      <c r="K19" s="82">
        <f ca="1">INDIRECT(calculation_hide!AD26)</f>
        <v>24.313099999999999</v>
      </c>
      <c r="L19" s="82">
        <f ca="1">INDIRECT(calculation_hide!AE26)</f>
        <v>2.101</v>
      </c>
      <c r="M19" s="82">
        <f ca="1">INDIRECT(calculation_hide!AF26)</f>
        <v>22.2121</v>
      </c>
      <c r="O19" s="118"/>
      <c r="Q19" s="94"/>
    </row>
    <row r="20" spans="1:17" ht="20.25" customHeight="1" x14ac:dyDescent="0.35">
      <c r="A20" s="79" t="str">
        <f ca="1">INDIRECT(calculation_hide!T27)</f>
        <v>June 2022 [provisional]</v>
      </c>
      <c r="B20" s="82">
        <f ca="1">INDIRECT(calculation_hide!U27)</f>
        <v>20.763500000000001</v>
      </c>
      <c r="C20" s="82">
        <f ca="1">INDIRECT(calculation_hide!V27)</f>
        <v>1.7696000000000001</v>
      </c>
      <c r="D20" s="82">
        <f ca="1">INDIRECT(calculation_hide!W27)</f>
        <v>18.9939</v>
      </c>
      <c r="E20" s="82">
        <f ca="1">INDIRECT(calculation_hide!X27)</f>
        <v>6.1730999999999998</v>
      </c>
      <c r="F20" s="82">
        <f ca="1">INDIRECT(calculation_hide!Y27)</f>
        <v>6.3299000000000003</v>
      </c>
      <c r="G20" s="82">
        <f ca="1">INDIRECT(calculation_hide!Z27)</f>
        <v>6.4908999999999999</v>
      </c>
      <c r="H20" s="82">
        <f ca="1">INDIRECT(calculation_hide!AA27)</f>
        <v>1.8913</v>
      </c>
      <c r="I20" s="82">
        <f ca="1">INDIRECT(calculation_hide!AB27)</f>
        <v>0.1719</v>
      </c>
      <c r="J20" s="82">
        <f ca="1">INDIRECT(calculation_hide!AC27)</f>
        <v>1.7194</v>
      </c>
      <c r="K20" s="82">
        <f ca="1">INDIRECT(calculation_hide!AD27)</f>
        <v>22.654800000000002</v>
      </c>
      <c r="L20" s="82">
        <f ca="1">INDIRECT(calculation_hide!AE27)</f>
        <v>1.9415</v>
      </c>
      <c r="M20" s="82">
        <f ca="1">INDIRECT(calculation_hide!AF27)</f>
        <v>20.7133</v>
      </c>
      <c r="O20" s="118"/>
      <c r="Q20" s="94"/>
    </row>
    <row r="21" spans="1:17" ht="20.25" customHeight="1" x14ac:dyDescent="0.35">
      <c r="A21" s="81" t="s">
        <v>45</v>
      </c>
      <c r="B21" s="84">
        <f t="shared" ref="B21:G21" ca="1" si="5">SUM(B18:B20)</f>
        <v>66.147899999999993</v>
      </c>
      <c r="C21" s="84">
        <f t="shared" ca="1" si="5"/>
        <v>5.7270000000000003</v>
      </c>
      <c r="D21" s="84">
        <f t="shared" ca="1" si="5"/>
        <v>60.420999999999992</v>
      </c>
      <c r="E21" s="84">
        <f t="shared" ca="1" si="5"/>
        <v>18.761499999999998</v>
      </c>
      <c r="F21" s="84">
        <f t="shared" ca="1" si="5"/>
        <v>21.550600000000003</v>
      </c>
      <c r="G21" s="84">
        <f t="shared" ca="1" si="5"/>
        <v>20.108899999999998</v>
      </c>
      <c r="H21" s="84">
        <f t="shared" ref="H21:M21" ca="1" si="6">SUM(H18:H20)</f>
        <v>6.1601000000000008</v>
      </c>
      <c r="I21" s="84">
        <f t="shared" ca="1" si="6"/>
        <v>0.47659999999999997</v>
      </c>
      <c r="J21" s="84">
        <f t="shared" ca="1" si="6"/>
        <v>5.6835000000000004</v>
      </c>
      <c r="K21" s="84">
        <f t="shared" ca="1" si="6"/>
        <v>72.307999999999993</v>
      </c>
      <c r="L21" s="84">
        <f t="shared" ca="1" si="6"/>
        <v>6.2035999999999998</v>
      </c>
      <c r="M21" s="85">
        <f t="shared" ca="1" si="6"/>
        <v>66.104500000000002</v>
      </c>
      <c r="O21" s="118"/>
    </row>
    <row r="22" spans="1:17" ht="20.25" customHeight="1" x14ac:dyDescent="0.35">
      <c r="A22" s="80" t="s">
        <v>641</v>
      </c>
      <c r="B22" s="86" t="str">
        <f t="shared" ref="B22:G22" ca="1" si="7">IF(((B21-B17)/B17*100)&gt;100,"(+) ",IF(((B21-B17)/B17*100)&lt;-100,"(-) ",IF(ROUND(((B21-B17)/B17*100),1)=0,"- ",IF(((B21-B17)/B17*100)&gt;0,TEXT(((B21-B17)/B17*100),"+0.0 "),TEXT(((B21-B17)/B17*100),"0.0 ")))))</f>
        <v xml:space="preserve">-4.5 </v>
      </c>
      <c r="C22" s="86" t="str">
        <f ca="1">IF(((C21-C17)/C17*100)&gt;100,"(+) ",IF(((C21-C17)/C17*100)&lt;-100,"(-) ",IF(ROUND(((C21-C17)/C17*100),1)=0,"0.0 ",IF(((C21-C17)/C17*100)&gt;0,TEXT(((C21-C17)/C17*100),"+0.0 "),TEXT(((C21-C17)/C17*100),"0.0 ")))))</f>
        <v xml:space="preserve">-9.2 </v>
      </c>
      <c r="D22" s="86" t="str">
        <f t="shared" ca="1" si="7"/>
        <v xml:space="preserve">-4.2 </v>
      </c>
      <c r="E22" s="86" t="str">
        <f t="shared" ca="1" si="7"/>
        <v xml:space="preserve">+1.4 </v>
      </c>
      <c r="F22" s="86" t="str">
        <f t="shared" ca="1" si="7"/>
        <v xml:space="preserve">-14.4 </v>
      </c>
      <c r="G22" s="86" t="str">
        <f t="shared" ca="1" si="7"/>
        <v xml:space="preserve">+3.6 </v>
      </c>
      <c r="H22" s="86" t="str">
        <f t="shared" ref="H22:M22" ca="1" si="8">IF(((H21-H17)/H17*100)&gt;100,"(+) ",IF(((H21-H17)/H17*100)&lt;-100,"(-) ",IF(ROUND(((H21-H17)/H17*100),1)=0,"- ",IF(((H21-H17)/H17*100)&gt;0,TEXT(((H21-H17)/H17*100),"+0.0 "),TEXT(((H21-H17)/H17*100),"0.0 ")))))</f>
        <v xml:space="preserve">-12.4 </v>
      </c>
      <c r="I22" s="86" t="str">
        <f ca="1">IF(((I21-I17)/I17*100)&gt;100,"(+) ",IF(ROUND(((I21-I17)/I17*100),1)=0,"- ",IF(((I21-I17)/I17*100)&gt;0,TEXT(((I21-I17)/I17*100),"+0.0 "),TEXT(((I21-I17)/I17*100),"0.0 "))))</f>
        <v xml:space="preserve">-25.8 </v>
      </c>
      <c r="J22" s="86" t="str">
        <f t="shared" ca="1" si="8"/>
        <v xml:space="preserve">-11.1 </v>
      </c>
      <c r="K22" s="86" t="str">
        <f t="shared" ca="1" si="8"/>
        <v xml:space="preserve">-5.3 </v>
      </c>
      <c r="L22" s="86" t="str">
        <f t="shared" ca="1" si="8"/>
        <v xml:space="preserve">-10.7 </v>
      </c>
      <c r="M22" s="86" t="str">
        <f t="shared" ca="1" si="8"/>
        <v xml:space="preserve">-4.9 </v>
      </c>
    </row>
    <row r="25" spans="1:17" x14ac:dyDescent="0.35">
      <c r="H25" s="124"/>
    </row>
  </sheetData>
  <pageMargins left="0.7" right="0.7" top="0.75" bottom="0.75" header="0.3" footer="0.3"/>
  <pageSetup paperSize="9" orientation="portrait" verticalDpi="0" r:id="rId1"/>
  <ignoredErrors>
    <ignoredError sqref="I22 C22"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0511-D6EE-46D4-845A-8E8A2D9B7346}">
  <sheetPr>
    <pageSetUpPr autoPageBreaks="0"/>
  </sheetPr>
  <dimension ref="A1:P32"/>
  <sheetViews>
    <sheetView showGridLines="0" zoomScaleNormal="100" workbookViewId="0">
      <pane xSplit="1" ySplit="5" topLeftCell="B30" activePane="bottomRight" state="frozen"/>
      <selection pane="topRight"/>
      <selection pane="bottomLeft"/>
      <selection pane="bottomRight"/>
    </sheetView>
  </sheetViews>
  <sheetFormatPr defaultColWidth="8.7265625" defaultRowHeight="15.5" x14ac:dyDescent="0.35"/>
  <cols>
    <col min="1" max="1" width="16.81640625" style="2" customWidth="1"/>
    <col min="2" max="16" width="13.54296875" style="2" customWidth="1"/>
    <col min="17" max="16384" width="8.7265625" style="2"/>
  </cols>
  <sheetData>
    <row r="1" spans="1:16" customFormat="1" ht="45" customHeight="1" x14ac:dyDescent="0.35">
      <c r="A1" s="16" t="s">
        <v>602</v>
      </c>
    </row>
    <row r="2" spans="1:16" ht="20.25" customHeight="1" x14ac:dyDescent="0.35">
      <c r="A2" s="3" t="s">
        <v>17</v>
      </c>
    </row>
    <row r="3" spans="1:16" ht="20.25" customHeight="1" x14ac:dyDescent="0.35">
      <c r="A3" s="3" t="s">
        <v>42</v>
      </c>
    </row>
    <row r="4" spans="1:16" ht="20.25" customHeight="1" x14ac:dyDescent="0.35">
      <c r="A4" s="3" t="s">
        <v>173</v>
      </c>
    </row>
    <row r="5" spans="1:16" customFormat="1" ht="124" x14ac:dyDescent="0.35">
      <c r="A5" s="95" t="s">
        <v>70</v>
      </c>
      <c r="B5" s="91" t="s">
        <v>147</v>
      </c>
      <c r="C5" s="91" t="s">
        <v>148</v>
      </c>
      <c r="D5" s="92" t="s">
        <v>154</v>
      </c>
      <c r="E5" s="92" t="s">
        <v>155</v>
      </c>
      <c r="F5" s="92" t="s">
        <v>156</v>
      </c>
      <c r="G5" s="91" t="s">
        <v>171</v>
      </c>
      <c r="H5" s="91" t="s">
        <v>139</v>
      </c>
      <c r="I5" s="91" t="s">
        <v>135</v>
      </c>
      <c r="J5" s="91" t="s">
        <v>150</v>
      </c>
      <c r="K5" s="91" t="s">
        <v>151</v>
      </c>
      <c r="L5" s="91" t="s">
        <v>149</v>
      </c>
      <c r="M5" s="91" t="s">
        <v>152</v>
      </c>
      <c r="N5" s="91" t="s">
        <v>144</v>
      </c>
      <c r="O5" s="91" t="s">
        <v>145</v>
      </c>
      <c r="P5" s="93" t="s">
        <v>146</v>
      </c>
    </row>
    <row r="6" spans="1:16" x14ac:dyDescent="0.35">
      <c r="A6" s="96">
        <v>1995</v>
      </c>
      <c r="B6" s="94">
        <f>SUM(Quarter!B7:B10)</f>
        <v>317.90999999999997</v>
      </c>
      <c r="C6" s="94">
        <f>SUM(Quarter!C7:C10)</f>
        <v>30.308299999999999</v>
      </c>
      <c r="D6" s="82" t="s">
        <v>153</v>
      </c>
      <c r="E6" s="82" t="s">
        <v>153</v>
      </c>
      <c r="F6" s="82" t="s">
        <v>153</v>
      </c>
      <c r="G6" s="94">
        <f>SUM(Quarter!G7:G10)</f>
        <v>287.59000000000003</v>
      </c>
      <c r="H6" s="94">
        <f>SUM(Quarter!H7:H10)</f>
        <v>95.51</v>
      </c>
      <c r="I6" s="94">
        <f>SUM(Quarter!I7:I10)</f>
        <v>102.22999999999999</v>
      </c>
      <c r="J6" s="94">
        <f>SUM(Quarter!J7:J10)</f>
        <v>89.86</v>
      </c>
      <c r="K6" s="94">
        <f>SUM(Quarter!K7:K10)</f>
        <v>16.32</v>
      </c>
      <c r="L6" s="94">
        <f>SUM(Quarter!L7:L10)</f>
        <v>9.9999999999988987E-5</v>
      </c>
      <c r="M6" s="94">
        <f>SUM(Quarter!M7:M10)</f>
        <v>16.319900000000001</v>
      </c>
      <c r="N6" s="94">
        <f>SUM(Quarter!N7:N10)</f>
        <v>334.24</v>
      </c>
      <c r="O6" s="94">
        <f>SUM(Quarter!O7:O10)</f>
        <v>30.321400000000001</v>
      </c>
      <c r="P6" s="97">
        <f>SUM(Quarter!P7:P10)</f>
        <v>303.92380000000003</v>
      </c>
    </row>
    <row r="7" spans="1:16" x14ac:dyDescent="0.35">
      <c r="A7" s="96">
        <v>1996</v>
      </c>
      <c r="B7" s="94">
        <f>SUM(Quarter!B11:B14)</f>
        <v>330.43999999999994</v>
      </c>
      <c r="C7" s="94">
        <f>SUM(Quarter!C11:C14)</f>
        <v>29.299999999999997</v>
      </c>
      <c r="D7" s="82" t="s">
        <v>153</v>
      </c>
      <c r="E7" s="82" t="s">
        <v>153</v>
      </c>
      <c r="F7" s="82" t="s">
        <v>153</v>
      </c>
      <c r="G7" s="94">
        <f>SUM(Quarter!G11:G14)</f>
        <v>301.14</v>
      </c>
      <c r="H7" s="94">
        <f>SUM(Quarter!H11:H14)</f>
        <v>100.27000000000001</v>
      </c>
      <c r="I7" s="94">
        <f>SUM(Quarter!I11:I14)</f>
        <v>107.49</v>
      </c>
      <c r="J7" s="94">
        <f>SUM(Quarter!J11:J14)</f>
        <v>93.37</v>
      </c>
      <c r="K7" s="94">
        <f>SUM(Quarter!K11:K14)</f>
        <v>18.660000000000004</v>
      </c>
      <c r="L7" s="94">
        <f>SUM(Quarter!L11:L14)</f>
        <v>2.6099999999999984E-2</v>
      </c>
      <c r="M7" s="94">
        <f>SUM(Quarter!M11:M14)</f>
        <v>18.631500000000003</v>
      </c>
      <c r="N7" s="94">
        <f>SUM(Quarter!N11:N14)</f>
        <v>349.09999999999997</v>
      </c>
      <c r="O7" s="94">
        <f>SUM(Quarter!O11:O14)</f>
        <v>29.335599999999999</v>
      </c>
      <c r="P7" s="97">
        <f>SUM(Quarter!P11:P14)</f>
        <v>319.78999999999996</v>
      </c>
    </row>
    <row r="8" spans="1:16" x14ac:dyDescent="0.35">
      <c r="A8" s="96">
        <v>1997</v>
      </c>
      <c r="B8" s="94">
        <f>SUM(Quarter!B15:B18)</f>
        <v>328.32600000000002</v>
      </c>
      <c r="C8" s="94">
        <f>SUM(Quarter!C15:C18)</f>
        <v>27.07</v>
      </c>
      <c r="D8" s="82" t="s">
        <v>153</v>
      </c>
      <c r="E8" s="82" t="s">
        <v>153</v>
      </c>
      <c r="F8" s="82" t="s">
        <v>153</v>
      </c>
      <c r="G8" s="94">
        <f>SUM(Quarter!G15:G18)</f>
        <v>301.25</v>
      </c>
      <c r="H8" s="94">
        <f>SUM(Quarter!H15:H18)</f>
        <v>99.03</v>
      </c>
      <c r="I8" s="94">
        <f>SUM(Quarter!I15:I18)</f>
        <v>104.45</v>
      </c>
      <c r="J8" s="94">
        <f>SUM(Quarter!J15:J18)</f>
        <v>97.759999999999991</v>
      </c>
      <c r="K8" s="94">
        <f>SUM(Quarter!K15:K18)</f>
        <v>19.86</v>
      </c>
      <c r="L8" s="94">
        <f>SUM(Quarter!L15:L18)</f>
        <v>6.0000000000000039E-2</v>
      </c>
      <c r="M8" s="94">
        <f>SUM(Quarter!M15:M18)</f>
        <v>19.8</v>
      </c>
      <c r="N8" s="94">
        <f>SUM(Quarter!N15:N18)</f>
        <v>348.19000000000005</v>
      </c>
      <c r="O8" s="94">
        <f>SUM(Quarter!O15:O18)</f>
        <v>27.13</v>
      </c>
      <c r="P8" s="97">
        <f>SUM(Quarter!P15:P18)</f>
        <v>321.06</v>
      </c>
    </row>
    <row r="9" spans="1:16" x14ac:dyDescent="0.35">
      <c r="A9" s="96">
        <v>1998</v>
      </c>
      <c r="B9" s="94">
        <f>SUM(Quarter!B19:B22)</f>
        <v>333.209</v>
      </c>
      <c r="C9" s="94">
        <f>SUM(Quarter!C19:C22)</f>
        <v>29.71</v>
      </c>
      <c r="D9" s="82" t="s">
        <v>153</v>
      </c>
      <c r="E9" s="82" t="s">
        <v>153</v>
      </c>
      <c r="F9" s="82" t="s">
        <v>153</v>
      </c>
      <c r="G9" s="94">
        <f>SUM(Quarter!G19:G22)</f>
        <v>303.48</v>
      </c>
      <c r="H9" s="94">
        <f>SUM(Quarter!H19:H22)</f>
        <v>97.46</v>
      </c>
      <c r="I9" s="94">
        <f>SUM(Quarter!I19:I22)</f>
        <v>109.41000000000001</v>
      </c>
      <c r="J9" s="94">
        <f>SUM(Quarter!J19:J22)</f>
        <v>96.61</v>
      </c>
      <c r="K9" s="94">
        <f>SUM(Quarter!K19:K22)</f>
        <v>21.96</v>
      </c>
      <c r="L9" s="94">
        <f>SUM(Quarter!L19:L22)</f>
        <v>0.09</v>
      </c>
      <c r="M9" s="94">
        <f>SUM(Quarter!M19:M22)</f>
        <v>21.87</v>
      </c>
      <c r="N9" s="94">
        <f>SUM(Quarter!N19:N22)</f>
        <v>355.16899999999998</v>
      </c>
      <c r="O9" s="94">
        <f>SUM(Quarter!O19:O22)</f>
        <v>29.82</v>
      </c>
      <c r="P9" s="97">
        <f>SUM(Quarter!P19:P22)</f>
        <v>325.35000000000002</v>
      </c>
    </row>
    <row r="10" spans="1:16" x14ac:dyDescent="0.35">
      <c r="A10" s="96">
        <v>1999</v>
      </c>
      <c r="B10" s="94">
        <f>SUM(Quarter!B23:B26)</f>
        <v>338.11700000000002</v>
      </c>
      <c r="C10" s="94">
        <f>SUM(Quarter!C23:C26)</f>
        <v>29.750999999999998</v>
      </c>
      <c r="D10" s="82" t="s">
        <v>153</v>
      </c>
      <c r="E10" s="82" t="s">
        <v>153</v>
      </c>
      <c r="F10" s="82" t="s">
        <v>153</v>
      </c>
      <c r="G10" s="94">
        <f>SUM(Quarter!G23:G26)</f>
        <v>308.35500000000002</v>
      </c>
      <c r="H10" s="94">
        <f>SUM(Quarter!H23:H26)</f>
        <v>99.224000000000004</v>
      </c>
      <c r="I10" s="94">
        <f>SUM(Quarter!I23:I26)</f>
        <v>110.30799999999999</v>
      </c>
      <c r="J10" s="94">
        <f>SUM(Quarter!J23:J26)</f>
        <v>98.814999999999998</v>
      </c>
      <c r="K10" s="94">
        <f>SUM(Quarter!K23:K26)</f>
        <v>23.819999999999997</v>
      </c>
      <c r="L10" s="94">
        <f>SUM(Quarter!L23:L26)</f>
        <v>0.12</v>
      </c>
      <c r="M10" s="94">
        <f>SUM(Quarter!M23:M26)</f>
        <v>23.700000000000003</v>
      </c>
      <c r="N10" s="94">
        <f>SUM(Quarter!N23:N26)</f>
        <v>361.91</v>
      </c>
      <c r="O10" s="94">
        <f>SUM(Quarter!O23:O26)</f>
        <v>29.85</v>
      </c>
      <c r="P10" s="97">
        <f>SUM(Quarter!P23:P26)</f>
        <v>332.06</v>
      </c>
    </row>
    <row r="11" spans="1:16" x14ac:dyDescent="0.35">
      <c r="A11" s="96">
        <v>2000</v>
      </c>
      <c r="B11" s="94">
        <f>SUM(Quarter!B27:B30)</f>
        <v>345.72500000000002</v>
      </c>
      <c r="C11" s="94">
        <f>SUM(Quarter!C27:C30)</f>
        <v>31.074000000000002</v>
      </c>
      <c r="D11" s="82" t="s">
        <v>153</v>
      </c>
      <c r="E11" s="82" t="s">
        <v>153</v>
      </c>
      <c r="F11" s="82" t="s">
        <v>153</v>
      </c>
      <c r="G11" s="94">
        <f>SUM(Quarter!G27:G30)</f>
        <v>314.68</v>
      </c>
      <c r="H11" s="94">
        <f>SUM(Quarter!H27:H30)</f>
        <v>102.02799999999999</v>
      </c>
      <c r="I11" s="94">
        <f>SUM(Quarter!I27:I30)</f>
        <v>111.84200000000001</v>
      </c>
      <c r="J11" s="94">
        <f>SUM(Quarter!J27:J30)</f>
        <v>100.80500000000001</v>
      </c>
      <c r="K11" s="94">
        <f>SUM(Quarter!K27:K30)</f>
        <v>25.716000000000001</v>
      </c>
      <c r="L11" s="94">
        <f>SUM(Quarter!L27:L30)</f>
        <v>6.9999999999999979E-2</v>
      </c>
      <c r="M11" s="94">
        <f>SUM(Quarter!M27:M30)</f>
        <v>25.643000000000001</v>
      </c>
      <c r="N11" s="94">
        <f>SUM(Quarter!N27:N30)</f>
        <v>371.43</v>
      </c>
      <c r="O11" s="94">
        <f>SUM(Quarter!O27:O30)</f>
        <v>31.119999999999997</v>
      </c>
      <c r="P11" s="97">
        <f>SUM(Quarter!P27:P30)</f>
        <v>340.30899999999997</v>
      </c>
    </row>
    <row r="12" spans="1:16" x14ac:dyDescent="0.35">
      <c r="A12" s="96">
        <v>2001</v>
      </c>
      <c r="B12" s="94">
        <f>SUM(Quarter!B31:B34)</f>
        <v>353.07700000000006</v>
      </c>
      <c r="C12" s="94">
        <f>SUM(Quarter!C31:C34)</f>
        <v>32.040000000000006</v>
      </c>
      <c r="D12" s="82" t="s">
        <v>153</v>
      </c>
      <c r="E12" s="82" t="s">
        <v>153</v>
      </c>
      <c r="F12" s="82" t="s">
        <v>153</v>
      </c>
      <c r="G12" s="94">
        <f>SUM(Quarter!G31:G34)</f>
        <v>321.04999999999995</v>
      </c>
      <c r="H12" s="94">
        <f>SUM(Quarter!H31:H34)</f>
        <v>102.2299</v>
      </c>
      <c r="I12" s="94">
        <f>SUM(Quarter!I31:I34)</f>
        <v>115.35</v>
      </c>
      <c r="J12" s="94">
        <f>SUM(Quarter!J31:J34)</f>
        <v>103.49000000000001</v>
      </c>
      <c r="K12" s="94">
        <f>SUM(Quarter!K31:K34)</f>
        <v>21.509999999999998</v>
      </c>
      <c r="L12" s="94">
        <f>SUM(Quarter!L31:L34)</f>
        <v>7.9999999999999988E-2</v>
      </c>
      <c r="M12" s="94">
        <f>SUM(Quarter!M31:M34)</f>
        <v>21.43</v>
      </c>
      <c r="N12" s="94">
        <f>SUM(Quarter!N31:N34)</f>
        <v>374.58699999999999</v>
      </c>
      <c r="O12" s="94">
        <f>SUM(Quarter!O31:O34)</f>
        <v>32.088999999999999</v>
      </c>
      <c r="P12" s="97">
        <f>SUM(Quarter!P31:P34)</f>
        <v>342.51</v>
      </c>
    </row>
    <row r="13" spans="1:16" x14ac:dyDescent="0.35">
      <c r="A13" s="96">
        <v>2002</v>
      </c>
      <c r="B13" s="94">
        <f>SUM(Quarter!B35:B38)</f>
        <v>350.75300000000004</v>
      </c>
      <c r="C13" s="94">
        <f>SUM(Quarter!C35:C38)</f>
        <v>30.95</v>
      </c>
      <c r="D13" s="94">
        <f>SUM(Quarter!D35:D38)</f>
        <v>282.10000000000002</v>
      </c>
      <c r="E13" s="94">
        <f>SUM(Quarter!E35:E38)</f>
        <v>30.33</v>
      </c>
      <c r="F13" s="94">
        <f>SUM(Quarter!F35:F38)</f>
        <v>7.37</v>
      </c>
      <c r="G13" s="94">
        <f>SUM(Quarter!G35:G38)</f>
        <v>319.81</v>
      </c>
      <c r="H13" s="94">
        <f>SUM(Quarter!H35:H38)</f>
        <v>99.11</v>
      </c>
      <c r="I13" s="94">
        <f>SUM(Quarter!I35:I38)</f>
        <v>120.02000000000001</v>
      </c>
      <c r="J13" s="94">
        <f>SUM(Quarter!J35:J38)</f>
        <v>100.67999999999999</v>
      </c>
      <c r="K13" s="94">
        <f>SUM(Quarter!K35:K38)</f>
        <v>24.33</v>
      </c>
      <c r="L13" s="94">
        <f>SUM(Quarter!L35:L38)</f>
        <v>0.03</v>
      </c>
      <c r="M13" s="94">
        <f>SUM(Quarter!M35:M38)</f>
        <v>24.299999999999997</v>
      </c>
      <c r="N13" s="94">
        <f>SUM(Quarter!N35:N38)</f>
        <v>375.06</v>
      </c>
      <c r="O13" s="94">
        <f>SUM(Quarter!O35:O38)</f>
        <v>30.94</v>
      </c>
      <c r="P13" s="97">
        <f>SUM(Quarter!P35:P38)</f>
        <v>344.12</v>
      </c>
    </row>
    <row r="14" spans="1:16" x14ac:dyDescent="0.35">
      <c r="A14" s="96">
        <v>2003</v>
      </c>
      <c r="B14" s="94">
        <f>SUM(Quarter!B39:B42)</f>
        <v>356.38499999999999</v>
      </c>
      <c r="C14" s="94">
        <f>SUM(Quarter!C39:C42)</f>
        <v>32.03</v>
      </c>
      <c r="D14" s="94">
        <f>SUM(Quarter!D39:D42)</f>
        <v>286.89999999999998</v>
      </c>
      <c r="E14" s="94">
        <f>SUM(Quarter!E39:E42)</f>
        <v>29.6</v>
      </c>
      <c r="F14" s="94">
        <f>SUM(Quarter!F39:F42)</f>
        <v>7.8100000000000005</v>
      </c>
      <c r="G14" s="94">
        <f>SUM(Quarter!G39:G42)</f>
        <v>324.34000000000003</v>
      </c>
      <c r="H14" s="94">
        <f>SUM(Quarter!H39:H42)</f>
        <v>99.28</v>
      </c>
      <c r="I14" s="94">
        <f>SUM(Quarter!I39:I42)</f>
        <v>122.99000000000001</v>
      </c>
      <c r="J14" s="94">
        <f>SUM(Quarter!J39:J42)</f>
        <v>102.05000000000001</v>
      </c>
      <c r="K14" s="94">
        <f>SUM(Quarter!K39:K42)</f>
        <v>22.303100000000001</v>
      </c>
      <c r="L14" s="94">
        <f>SUM(Quarter!L39:L42)</f>
        <v>3.9999999999999994E-2</v>
      </c>
      <c r="M14" s="94">
        <f>SUM(Quarter!M39:M42)</f>
        <v>22.285999999999998</v>
      </c>
      <c r="N14" s="94">
        <f>SUM(Quarter!N39:N42)</f>
        <v>378.69000000000005</v>
      </c>
      <c r="O14" s="94">
        <f>SUM(Quarter!O39:O42)</f>
        <v>32.06</v>
      </c>
      <c r="P14" s="97">
        <f>SUM(Quarter!P39:P42)</f>
        <v>346.63</v>
      </c>
    </row>
    <row r="15" spans="1:16" x14ac:dyDescent="0.35">
      <c r="A15" s="96">
        <v>2004</v>
      </c>
      <c r="B15" s="94">
        <f>SUM(Quarter!B43:B46)</f>
        <v>356.80230000000006</v>
      </c>
      <c r="C15" s="94">
        <f>SUM(Quarter!C43:C46)</f>
        <v>33.087400000000002</v>
      </c>
      <c r="D15" s="94">
        <f>SUM(Quarter!D43:D46)</f>
        <v>286.03949999999998</v>
      </c>
      <c r="E15" s="94">
        <f>SUM(Quarter!E43:E46)</f>
        <v>30.1173</v>
      </c>
      <c r="F15" s="94">
        <f>SUM(Quarter!F43:F46)</f>
        <v>7.5582999999999991</v>
      </c>
      <c r="G15" s="94">
        <f>SUM(Quarter!G43:G46)</f>
        <v>323.7149</v>
      </c>
      <c r="H15" s="94">
        <f>SUM(Quarter!H43:H46)</f>
        <v>98.86869999999999</v>
      </c>
      <c r="I15" s="94">
        <f>SUM(Quarter!I43:I46)</f>
        <v>124.2004</v>
      </c>
      <c r="J15" s="94">
        <f>SUM(Quarter!J43:J46)</f>
        <v>100.64570000000001</v>
      </c>
      <c r="K15" s="94">
        <f>SUM(Quarter!K43:K46)</f>
        <v>24.028099999999998</v>
      </c>
      <c r="L15" s="94">
        <f>SUM(Quarter!L43:L46)</f>
        <v>2.7E-2</v>
      </c>
      <c r="M15" s="94">
        <f>SUM(Quarter!M43:M46)</f>
        <v>24.000900000000001</v>
      </c>
      <c r="N15" s="94">
        <f>SUM(Quarter!N43:N46)</f>
        <v>380.83030000000002</v>
      </c>
      <c r="O15" s="94">
        <f>SUM(Quarter!O43:O46)</f>
        <v>33.1143</v>
      </c>
      <c r="P15" s="97">
        <f>SUM(Quarter!P43:P46)</f>
        <v>347.71600000000001</v>
      </c>
    </row>
    <row r="16" spans="1:16" x14ac:dyDescent="0.35">
      <c r="A16" s="96">
        <v>2005</v>
      </c>
      <c r="B16" s="94">
        <f>SUM(Quarter!B47:B50)</f>
        <v>359.09809999999993</v>
      </c>
      <c r="C16" s="94">
        <f>SUM(Quarter!C47:C50)</f>
        <v>27.825199999999999</v>
      </c>
      <c r="D16" s="94">
        <f>SUM(Quarter!D47:D50)</f>
        <v>292.65049999999997</v>
      </c>
      <c r="E16" s="94">
        <f>SUM(Quarter!E47:E50)</f>
        <v>30.974499999999999</v>
      </c>
      <c r="F16" s="94">
        <f>SUM(Quarter!F47:F50)</f>
        <v>7.6474000000000002</v>
      </c>
      <c r="G16" s="94">
        <f>SUM(Quarter!G47:G50)</f>
        <v>331.27300000000002</v>
      </c>
      <c r="H16" s="94">
        <f>SUM(Quarter!H47:H50)</f>
        <v>101.3783</v>
      </c>
      <c r="I16" s="94">
        <f>SUM(Quarter!I47:I50)</f>
        <v>125.711</v>
      </c>
      <c r="J16" s="94">
        <f>SUM(Quarter!J47:J50)</f>
        <v>104.1833</v>
      </c>
      <c r="K16" s="94">
        <f>SUM(Quarter!K47:K50)</f>
        <v>26.002099999999999</v>
      </c>
      <c r="L16" s="94">
        <f>SUM(Quarter!L47:L50)</f>
        <v>7.5000000000000011E-2</v>
      </c>
      <c r="M16" s="94">
        <f>SUM(Quarter!M47:M50)</f>
        <v>25.927199999999999</v>
      </c>
      <c r="N16" s="94">
        <f>SUM(Quarter!N47:N50)</f>
        <v>385.10029999999995</v>
      </c>
      <c r="O16" s="94">
        <f>SUM(Quarter!O47:O50)</f>
        <v>27.900500000000001</v>
      </c>
      <c r="P16" s="97">
        <f>SUM(Quarter!P47:P50)</f>
        <v>357.2</v>
      </c>
    </row>
    <row r="17" spans="1:16" x14ac:dyDescent="0.35">
      <c r="A17" s="96">
        <v>2006</v>
      </c>
      <c r="B17" s="94">
        <f>SUM(Quarter!B51:B54)</f>
        <v>356.7287</v>
      </c>
      <c r="C17" s="94">
        <f>SUM(Quarter!C51:C54)</f>
        <v>27.498200000000004</v>
      </c>
      <c r="D17" s="94">
        <f>SUM(Quarter!D51:D54)</f>
        <v>291.18909999999994</v>
      </c>
      <c r="E17" s="94">
        <f>SUM(Quarter!E51:E54)</f>
        <v>29.955799999999996</v>
      </c>
      <c r="F17" s="94">
        <f>SUM(Quarter!F51:F54)</f>
        <v>8.085799999999999</v>
      </c>
      <c r="G17" s="94">
        <f>SUM(Quarter!G51:G54)</f>
        <v>329.23059999999998</v>
      </c>
      <c r="H17" s="94">
        <f>SUM(Quarter!H51:H54)</f>
        <v>102.4068</v>
      </c>
      <c r="I17" s="94">
        <f>SUM(Quarter!I51:I54)</f>
        <v>124.70399999999999</v>
      </c>
      <c r="J17" s="94">
        <f>SUM(Quarter!J51:J54)</f>
        <v>102.11999999999999</v>
      </c>
      <c r="K17" s="94">
        <f>SUM(Quarter!K51:K54)</f>
        <v>24.648899999999998</v>
      </c>
      <c r="L17" s="94">
        <f>SUM(Quarter!L51:L54)</f>
        <v>1.6000000000000014E-2</v>
      </c>
      <c r="M17" s="94">
        <f>SUM(Quarter!M51:M54)</f>
        <v>24.632999999999999</v>
      </c>
      <c r="N17" s="94">
        <f>SUM(Quarter!N51:N54)</f>
        <v>381.37750000000005</v>
      </c>
      <c r="O17" s="94">
        <f>SUM(Quarter!O51:O54)</f>
        <v>27.514099999999999</v>
      </c>
      <c r="P17" s="97">
        <f>SUM(Quarter!P51:P54)</f>
        <v>353.86350000000004</v>
      </c>
    </row>
    <row r="18" spans="1:16" x14ac:dyDescent="0.35">
      <c r="A18" s="96">
        <v>2007</v>
      </c>
      <c r="B18" s="94">
        <f>SUM(Quarter!B55:B58)</f>
        <v>357.99610000000001</v>
      </c>
      <c r="C18" s="94">
        <f>SUM(Quarter!C55:C58)</f>
        <v>27.7515</v>
      </c>
      <c r="D18" s="94">
        <f>SUM(Quarter!D55:D58)</f>
        <v>292.04570000000001</v>
      </c>
      <c r="E18" s="94">
        <f>SUM(Quarter!E55:E58)</f>
        <v>29.786900000000003</v>
      </c>
      <c r="F18" s="94">
        <f>SUM(Quarter!F55:F58)</f>
        <v>8.411999999999999</v>
      </c>
      <c r="G18" s="94">
        <f>SUM(Quarter!G55:G58)</f>
        <v>330.24469999999997</v>
      </c>
      <c r="H18" s="94">
        <f>SUM(Quarter!H55:H58)</f>
        <v>104.50449999999999</v>
      </c>
      <c r="I18" s="94">
        <f>SUM(Quarter!I55:I58)</f>
        <v>123.0761</v>
      </c>
      <c r="J18" s="94">
        <f>SUM(Quarter!J55:J58)</f>
        <v>102.664</v>
      </c>
      <c r="K18" s="94">
        <f>SUM(Quarter!K55:K58)</f>
        <v>21.285299999999999</v>
      </c>
      <c r="L18" s="94">
        <f>SUM(Quarter!L55:L58)</f>
        <v>8.1699999999999995E-2</v>
      </c>
      <c r="M18" s="94">
        <f>SUM(Quarter!M55:M58)</f>
        <v>21.203699999999998</v>
      </c>
      <c r="N18" s="94">
        <f>SUM(Quarter!N55:N58)</f>
        <v>379.28120000000001</v>
      </c>
      <c r="O18" s="94">
        <f>SUM(Quarter!O55:O58)</f>
        <v>27.832699999999996</v>
      </c>
      <c r="P18" s="97">
        <f>SUM(Quarter!P55:P58)</f>
        <v>351.44849999999997</v>
      </c>
    </row>
    <row r="19" spans="1:16" x14ac:dyDescent="0.35">
      <c r="A19" s="96">
        <v>2008</v>
      </c>
      <c r="B19" s="94">
        <f>SUM(Quarter!B59:B62)</f>
        <v>359.96899999999999</v>
      </c>
      <c r="C19" s="94">
        <f>SUM(Quarter!C59:C62)</f>
        <v>28.098800000000001</v>
      </c>
      <c r="D19" s="94">
        <f>SUM(Quarter!D59:D62)</f>
        <v>293.17750000000001</v>
      </c>
      <c r="E19" s="94">
        <f>SUM(Quarter!E59:E62)</f>
        <v>30.601500000000001</v>
      </c>
      <c r="F19" s="94">
        <f>SUM(Quarter!F59:F62)</f>
        <v>8.0911000000000008</v>
      </c>
      <c r="G19" s="94">
        <f>SUM(Quarter!G59:G62)</f>
        <v>331.87009999999998</v>
      </c>
      <c r="H19" s="94">
        <f>SUM(Quarter!H59:H62)</f>
        <v>107.38220000000001</v>
      </c>
      <c r="I19" s="94">
        <f>SUM(Quarter!I59:I62)</f>
        <v>119.80000000000001</v>
      </c>
      <c r="J19" s="94">
        <f>SUM(Quarter!J59:J62)</f>
        <v>104.68790000000001</v>
      </c>
      <c r="K19" s="94">
        <f>SUM(Quarter!K59:K62)</f>
        <v>18.242799999999999</v>
      </c>
      <c r="L19" s="94">
        <f>SUM(Quarter!L59:L62)</f>
        <v>1.3500000000000005E-2</v>
      </c>
      <c r="M19" s="94">
        <f>SUM(Quarter!M59:M62)</f>
        <v>18.229600000000001</v>
      </c>
      <c r="N19" s="94">
        <f>SUM(Quarter!N59:N62)</f>
        <v>378.21170000000001</v>
      </c>
      <c r="O19" s="94">
        <f>SUM(Quarter!O59:O62)</f>
        <v>28.111999999999998</v>
      </c>
      <c r="P19" s="97">
        <f>SUM(Quarter!P59:P62)</f>
        <v>350.09950000000003</v>
      </c>
    </row>
    <row r="20" spans="1:16" x14ac:dyDescent="0.35">
      <c r="A20" s="96">
        <v>2009</v>
      </c>
      <c r="B20" s="94">
        <f>SUM(Quarter!B63:B66)</f>
        <v>341.89440000000002</v>
      </c>
      <c r="C20" s="94">
        <f>SUM(Quarter!C63:C66)</f>
        <v>28.1098</v>
      </c>
      <c r="D20" s="94">
        <f>SUM(Quarter!D63:D66)</f>
        <v>276.5616</v>
      </c>
      <c r="E20" s="94">
        <f>SUM(Quarter!E63:E66)</f>
        <v>28.6173</v>
      </c>
      <c r="F20" s="94">
        <f>SUM(Quarter!F63:F66)</f>
        <v>8.6053999999999995</v>
      </c>
      <c r="G20" s="94">
        <f>SUM(Quarter!G63:G66)</f>
        <v>313.78429999999997</v>
      </c>
      <c r="H20" s="94">
        <f>SUM(Quarter!H63:H66)</f>
        <v>95.0047</v>
      </c>
      <c r="I20" s="94">
        <f>SUM(Quarter!I63:I66)</f>
        <v>118.5408</v>
      </c>
      <c r="J20" s="94">
        <f>SUM(Quarter!J63:J66)</f>
        <v>100.23860000000001</v>
      </c>
      <c r="K20" s="94">
        <f>SUM(Quarter!K63:K66)</f>
        <v>16.272600000000001</v>
      </c>
      <c r="L20" s="94">
        <f>SUM(Quarter!L63:L66)</f>
        <v>3.8199999999999998E-2</v>
      </c>
      <c r="M20" s="94">
        <f>SUM(Quarter!M63:M66)</f>
        <v>16.234200000000001</v>
      </c>
      <c r="N20" s="94">
        <f>SUM(Quarter!N63:N66)</f>
        <v>358.16689999999994</v>
      </c>
      <c r="O20" s="94">
        <f>SUM(Quarter!O63:O66)</f>
        <v>28.148299999999999</v>
      </c>
      <c r="P20" s="97">
        <f>SUM(Quarter!P63:P66)</f>
        <v>330.01850000000002</v>
      </c>
    </row>
    <row r="21" spans="1:16" x14ac:dyDescent="0.35">
      <c r="A21" s="96">
        <v>2010</v>
      </c>
      <c r="B21" s="94">
        <f>SUM(Quarter!B67:B70)</f>
        <v>346.78859999999997</v>
      </c>
      <c r="C21" s="94">
        <f>SUM(Quarter!C67:C70)</f>
        <v>26.869299999999999</v>
      </c>
      <c r="D21" s="94">
        <f>SUM(Quarter!D67:D70)</f>
        <v>290.37569999999999</v>
      </c>
      <c r="E21" s="94">
        <f>SUM(Quarter!E67:E70)</f>
        <v>20.611600000000003</v>
      </c>
      <c r="F21" s="94">
        <f>SUM(Quarter!F67:F70)</f>
        <v>8.9321999999999981</v>
      </c>
      <c r="G21" s="94">
        <f>SUM(Quarter!G67:G70)</f>
        <v>319.91949999999997</v>
      </c>
      <c r="H21" s="94">
        <f>SUM(Quarter!H67:H70)</f>
        <v>98.965399999999988</v>
      </c>
      <c r="I21" s="94">
        <f>SUM(Quarter!I67:I70)</f>
        <v>118.81020000000001</v>
      </c>
      <c r="J21" s="94">
        <f>SUM(Quarter!J67:J70)</f>
        <v>102.14379999999998</v>
      </c>
      <c r="K21" s="94">
        <f>SUM(Quarter!K67:K70)</f>
        <v>17.6068</v>
      </c>
      <c r="L21" s="94">
        <f>SUM(Quarter!L67:L70)</f>
        <v>2.7000000000000007E-2</v>
      </c>
      <c r="M21" s="94">
        <f>SUM(Quarter!M67:M70)</f>
        <v>17.579899999999999</v>
      </c>
      <c r="N21" s="94">
        <f>SUM(Quarter!N67:N70)</f>
        <v>364.39539999999994</v>
      </c>
      <c r="O21" s="94">
        <f>SUM(Quarter!O67:O70)</f>
        <v>26.896299999999997</v>
      </c>
      <c r="P21" s="97">
        <f>SUM(Quarter!P67:P70)</f>
        <v>337.49929999999995</v>
      </c>
    </row>
    <row r="22" spans="1:16" x14ac:dyDescent="0.35">
      <c r="A22" s="96">
        <v>2011</v>
      </c>
      <c r="B22" s="94">
        <f>SUM(Quarter!B71:B74)</f>
        <v>336.00649999999996</v>
      </c>
      <c r="C22" s="94">
        <f>SUM(Quarter!C71:C74)</f>
        <v>27.973300000000002</v>
      </c>
      <c r="D22" s="94">
        <f>SUM(Quarter!D71:D74)</f>
        <v>274.9622</v>
      </c>
      <c r="E22" s="94">
        <f>SUM(Quarter!E71:E74)</f>
        <v>24.862099999999998</v>
      </c>
      <c r="F22" s="94">
        <f>SUM(Quarter!F71:F74)</f>
        <v>8.2086000000000006</v>
      </c>
      <c r="G22" s="94">
        <f>SUM(Quarter!G71:G74)</f>
        <v>308.03290000000004</v>
      </c>
      <c r="H22" s="94">
        <f>SUM(Quarter!H71:H74)</f>
        <v>96.064200000000014</v>
      </c>
      <c r="I22" s="94">
        <f>SUM(Quarter!I71:I74)</f>
        <v>111.48179999999999</v>
      </c>
      <c r="J22" s="94">
        <f>SUM(Quarter!J71:J74)</f>
        <v>100.4871</v>
      </c>
      <c r="K22" s="94">
        <f>SUM(Quarter!K71:K74)</f>
        <v>17.896100000000001</v>
      </c>
      <c r="L22" s="94">
        <f>SUM(Quarter!L71:L74)</f>
        <v>5.6000000000000001E-2</v>
      </c>
      <c r="M22" s="94">
        <f>SUM(Quarter!M71:M74)</f>
        <v>17.8399</v>
      </c>
      <c r="N22" s="94">
        <f>SUM(Quarter!N71:N74)</f>
        <v>353.90229999999997</v>
      </c>
      <c r="O22" s="94">
        <f>SUM(Quarter!O71:O74)</f>
        <v>28.029500000000002</v>
      </c>
      <c r="P22" s="97">
        <f>SUM(Quarter!P71:P74)</f>
        <v>325.87289999999996</v>
      </c>
    </row>
    <row r="23" spans="1:16" x14ac:dyDescent="0.35">
      <c r="A23" s="96">
        <v>2012</v>
      </c>
      <c r="B23" s="94">
        <f>SUM(Quarter!B75:B78)</f>
        <v>336.68729999999999</v>
      </c>
      <c r="C23" s="94">
        <f>SUM(Quarter!C75:C78)</f>
        <v>28.2789</v>
      </c>
      <c r="D23" s="94">
        <f>SUM(Quarter!D75:D78)</f>
        <v>271.6968</v>
      </c>
      <c r="E23" s="94">
        <f>SUM(Quarter!E75:E78)</f>
        <v>28.750699999999998</v>
      </c>
      <c r="F23" s="94">
        <f>SUM(Quarter!F75:F78)</f>
        <v>7.9611000000000001</v>
      </c>
      <c r="G23" s="94">
        <f>SUM(Quarter!G75:G78)</f>
        <v>308.4083</v>
      </c>
      <c r="H23" s="94">
        <f>SUM(Quarter!H75:H78)</f>
        <v>93.500599999999991</v>
      </c>
      <c r="I23" s="94">
        <f>SUM(Quarter!I75:I78)</f>
        <v>114.1553</v>
      </c>
      <c r="J23" s="94">
        <f>SUM(Quarter!J75:J78)</f>
        <v>100.75239999999999</v>
      </c>
      <c r="K23" s="94">
        <f>SUM(Quarter!K75:K78)</f>
        <v>17.088999999999999</v>
      </c>
      <c r="L23" s="94">
        <f>SUM(Quarter!L75:L78)</f>
        <v>0.3276</v>
      </c>
      <c r="M23" s="94">
        <f>SUM(Quarter!M75:M78)</f>
        <v>16.761499999999998</v>
      </c>
      <c r="N23" s="94">
        <f>SUM(Quarter!N75:N78)</f>
        <v>353.77629999999999</v>
      </c>
      <c r="O23" s="94">
        <f>SUM(Quarter!O75:O78)</f>
        <v>28.606499999999997</v>
      </c>
      <c r="P23" s="97">
        <f>SUM(Quarter!P75:P78)</f>
        <v>325.16969999999998</v>
      </c>
    </row>
    <row r="24" spans="1:16" x14ac:dyDescent="0.35">
      <c r="A24" s="96">
        <v>2013</v>
      </c>
      <c r="B24" s="94">
        <f>SUM(Quarter!B79:B82)</f>
        <v>333.18419999999998</v>
      </c>
      <c r="C24" s="94">
        <f>SUM(Quarter!C79:C82)</f>
        <v>26.436800000000002</v>
      </c>
      <c r="D24" s="94">
        <f>SUM(Quarter!D79:D82)</f>
        <v>270.07830000000001</v>
      </c>
      <c r="E24" s="94">
        <f>SUM(Quarter!E79:E82)</f>
        <v>28.878299999999999</v>
      </c>
      <c r="F24" s="94">
        <f>SUM(Quarter!F79:F82)</f>
        <v>7.7905999999999995</v>
      </c>
      <c r="G24" s="94">
        <f>SUM(Quarter!G79:G82)</f>
        <v>306.74739999999997</v>
      </c>
      <c r="H24" s="94">
        <f>SUM(Quarter!H79:H82)</f>
        <v>93.371600000000001</v>
      </c>
      <c r="I24" s="94">
        <f>SUM(Quarter!I79:I82)</f>
        <v>112.78230000000001</v>
      </c>
      <c r="J24" s="94">
        <f>SUM(Quarter!J79:J82)</f>
        <v>100.5937</v>
      </c>
      <c r="K24" s="94">
        <f>SUM(Quarter!K79:K82)</f>
        <v>17.751100000000001</v>
      </c>
      <c r="L24" s="94">
        <f>SUM(Quarter!L79:L82)</f>
        <v>0.1142</v>
      </c>
      <c r="M24" s="94">
        <f>SUM(Quarter!M79:M82)</f>
        <v>17.636800000000001</v>
      </c>
      <c r="N24" s="94">
        <f>SUM(Quarter!N79:N82)</f>
        <v>350.93540000000002</v>
      </c>
      <c r="O24" s="94">
        <f>SUM(Quarter!O79:O82)</f>
        <v>26.550999999999995</v>
      </c>
      <c r="P24" s="97">
        <f>SUM(Quarter!P79:P82)</f>
        <v>324.3843</v>
      </c>
    </row>
    <row r="25" spans="1:16" x14ac:dyDescent="0.35">
      <c r="A25" s="96">
        <v>2014</v>
      </c>
      <c r="B25" s="94">
        <f>SUM(Quarter!B83:B86)</f>
        <v>318.58390000000003</v>
      </c>
      <c r="C25" s="94">
        <f>SUM(Quarter!C83:C86)</f>
        <v>27.430399999999999</v>
      </c>
      <c r="D25" s="94">
        <f>SUM(Quarter!D83:D86)</f>
        <v>257.45230000000004</v>
      </c>
      <c r="E25" s="94">
        <f>SUM(Quarter!E83:E86)</f>
        <v>26.863099999999999</v>
      </c>
      <c r="F25" s="94">
        <f>SUM(Quarter!F83:F86)</f>
        <v>6.8377999999999997</v>
      </c>
      <c r="G25" s="94">
        <f>SUM(Quarter!G83:G86)</f>
        <v>291.15339999999998</v>
      </c>
      <c r="H25" s="94">
        <f>SUM(Quarter!H83:H86)</f>
        <v>88.477999999999994</v>
      </c>
      <c r="I25" s="94">
        <f>SUM(Quarter!I83:I86)</f>
        <v>107.18470000000002</v>
      </c>
      <c r="J25" s="94">
        <f>SUM(Quarter!J83:J86)</f>
        <v>95.490600000000001</v>
      </c>
      <c r="K25" s="94">
        <f>SUM(Quarter!K83:K86)</f>
        <v>19.667700000000004</v>
      </c>
      <c r="L25" s="94">
        <f>SUM(Quarter!L83:L86)</f>
        <v>1.6800000000000006E-2</v>
      </c>
      <c r="M25" s="94">
        <f>SUM(Quarter!M83:M86)</f>
        <v>19.651000000000003</v>
      </c>
      <c r="N25" s="94">
        <f>SUM(Quarter!N83:N86)</f>
        <v>338.25189999999998</v>
      </c>
      <c r="O25" s="94">
        <f>SUM(Quarter!O83:O86)</f>
        <v>27.447499999999998</v>
      </c>
      <c r="P25" s="97">
        <f>SUM(Quarter!P83:P86)</f>
        <v>310.80439999999999</v>
      </c>
    </row>
    <row r="26" spans="1:16" x14ac:dyDescent="0.35">
      <c r="A26" s="96">
        <v>2015</v>
      </c>
      <c r="B26" s="94">
        <f>SUM(Quarter!B87:B90)</f>
        <v>318.62530000000004</v>
      </c>
      <c r="C26" s="94">
        <f>SUM(Quarter!C87:C90)</f>
        <v>28.586500000000001</v>
      </c>
      <c r="D26" s="94">
        <f>SUM(Quarter!D87:D90)</f>
        <v>256.08450000000005</v>
      </c>
      <c r="E26" s="94">
        <f>SUM(Quarter!E87:E90)</f>
        <v>26.508199999999999</v>
      </c>
      <c r="F26" s="94">
        <f>SUM(Quarter!F87:F90)</f>
        <v>7.4463999999999997</v>
      </c>
      <c r="G26" s="94">
        <f>SUM(Quarter!G87:G90)</f>
        <v>290.03860000000003</v>
      </c>
      <c r="H26" s="94">
        <f>SUM(Quarter!H87:H90)</f>
        <v>88.259600000000006</v>
      </c>
      <c r="I26" s="94">
        <f>SUM(Quarter!I87:I90)</f>
        <v>106.62989999999999</v>
      </c>
      <c r="J26" s="94">
        <f>SUM(Quarter!J87:J90)</f>
        <v>95.149000000000001</v>
      </c>
      <c r="K26" s="94">
        <f>SUM(Quarter!K87:K90)</f>
        <v>20.993300000000001</v>
      </c>
      <c r="L26" s="94">
        <f>SUM(Quarter!L87:L90)</f>
        <v>2.0699999999999996E-2</v>
      </c>
      <c r="M26" s="94">
        <f>SUM(Quarter!M87:M90)</f>
        <v>20.9726</v>
      </c>
      <c r="N26" s="94">
        <f>SUM(Quarter!N87:N90)</f>
        <v>339.61860000000001</v>
      </c>
      <c r="O26" s="94">
        <f>SUM(Quarter!O87:O90)</f>
        <v>28.607100000000003</v>
      </c>
      <c r="P26" s="97">
        <f>SUM(Quarter!P87:P90)</f>
        <v>311.01150000000001</v>
      </c>
    </row>
    <row r="27" spans="1:16" x14ac:dyDescent="0.35">
      <c r="A27" s="96">
        <v>2016</v>
      </c>
      <c r="B27" s="94">
        <f>SUM(Quarter!B91:B94)</f>
        <v>314.72710000000001</v>
      </c>
      <c r="C27" s="94">
        <f>SUM(Quarter!C91:C94)</f>
        <v>26.396300000000004</v>
      </c>
      <c r="D27" s="94">
        <f>SUM(Quarter!D91:D94)</f>
        <v>255.24779999999998</v>
      </c>
      <c r="E27" s="94">
        <f>SUM(Quarter!E91:E94)</f>
        <v>25.770699999999998</v>
      </c>
      <c r="F27" s="94">
        <f>SUM(Quarter!F91:F94)</f>
        <v>7.3122000000000007</v>
      </c>
      <c r="G27" s="94">
        <f>SUM(Quarter!G91:G94)</f>
        <v>288.33070000000004</v>
      </c>
      <c r="H27" s="94">
        <f>SUM(Quarter!H91:H94)</f>
        <v>87.196100000000001</v>
      </c>
      <c r="I27" s="94">
        <f>SUM(Quarter!I91:I94)</f>
        <v>106.69579999999999</v>
      </c>
      <c r="J27" s="94">
        <f>SUM(Quarter!J91:J94)</f>
        <v>94.439000000000007</v>
      </c>
      <c r="K27" s="94">
        <f>SUM(Quarter!K91:K94)</f>
        <v>22.930600000000002</v>
      </c>
      <c r="L27" s="94">
        <f>SUM(Quarter!L91:L94)</f>
        <v>1.8004</v>
      </c>
      <c r="M27" s="94">
        <f>SUM(Quarter!M91:M94)</f>
        <v>21.1297</v>
      </c>
      <c r="N27" s="94">
        <f>SUM(Quarter!N91:N94)</f>
        <v>337.65750000000003</v>
      </c>
      <c r="O27" s="94">
        <f>SUM(Quarter!O91:O94)</f>
        <v>28.1968</v>
      </c>
      <c r="P27" s="97">
        <f>SUM(Quarter!P91:P94)</f>
        <v>309.46070000000003</v>
      </c>
    </row>
    <row r="28" spans="1:16" x14ac:dyDescent="0.35">
      <c r="A28" s="96">
        <v>2017</v>
      </c>
      <c r="B28" s="94">
        <f>SUM(Quarter!B95:B98)</f>
        <v>308.39080000000001</v>
      </c>
      <c r="C28" s="94">
        <f>SUM(Quarter!C95:C98)</f>
        <v>26.749699999999997</v>
      </c>
      <c r="D28" s="94">
        <f>SUM(Quarter!D95:D98)</f>
        <v>249.35289999999998</v>
      </c>
      <c r="E28" s="94">
        <f>SUM(Quarter!E95:E98)</f>
        <v>24.899100000000001</v>
      </c>
      <c r="F28" s="94">
        <f>SUM(Quarter!F95:F98)</f>
        <v>7.3891000000000009</v>
      </c>
      <c r="G28" s="94">
        <f>SUM(Quarter!G95:G98)</f>
        <v>281.6413</v>
      </c>
      <c r="H28" s="94">
        <f>SUM(Quarter!H95:H98)</f>
        <v>86.401499999999999</v>
      </c>
      <c r="I28" s="94">
        <f>SUM(Quarter!I95:I98)</f>
        <v>103.956</v>
      </c>
      <c r="J28" s="94">
        <f>SUM(Quarter!J95:J98)</f>
        <v>91.283900000000003</v>
      </c>
      <c r="K28" s="94">
        <f>SUM(Quarter!K95:K98)</f>
        <v>25.236800000000002</v>
      </c>
      <c r="L28" s="94">
        <f>SUM(Quarter!L95:L98)</f>
        <v>8.5199999999999942E-2</v>
      </c>
      <c r="M28" s="94">
        <f>SUM(Quarter!M95:M98)</f>
        <v>25.151600000000002</v>
      </c>
      <c r="N28" s="94">
        <f>SUM(Quarter!N95:N98)</f>
        <v>333.62780000000004</v>
      </c>
      <c r="O28" s="94">
        <f>SUM(Quarter!O95:O98)</f>
        <v>26.834900000000001</v>
      </c>
      <c r="P28" s="97">
        <f>SUM(Quarter!P95:P98)</f>
        <v>306.79290000000003</v>
      </c>
    </row>
    <row r="29" spans="1:16" x14ac:dyDescent="0.35">
      <c r="A29" s="96">
        <v>2018</v>
      </c>
      <c r="B29" s="94">
        <f>SUM(Quarter!B99:B102)</f>
        <v>308.11170000000004</v>
      </c>
      <c r="C29" s="94">
        <f>SUM(Quarter!C99:C102)</f>
        <v>25.709999999999994</v>
      </c>
      <c r="D29" s="94">
        <f>SUM(Quarter!D99:D102)</f>
        <v>250.02600000000001</v>
      </c>
      <c r="E29" s="94">
        <f>SUM(Quarter!E99:E102)</f>
        <v>23.625500000000002</v>
      </c>
      <c r="F29" s="94">
        <f>SUM(Quarter!F99:F102)</f>
        <v>7.9997000000000007</v>
      </c>
      <c r="G29" s="94">
        <f>SUM(Quarter!G99:G102)</f>
        <v>282.40199999999999</v>
      </c>
      <c r="H29" s="94">
        <f>SUM(Quarter!H99:H102)</f>
        <v>87.441200000000009</v>
      </c>
      <c r="I29" s="94">
        <f>SUM(Quarter!I99:I102)</f>
        <v>103.4782</v>
      </c>
      <c r="J29" s="94">
        <f>SUM(Quarter!J99:J102)</f>
        <v>91.482299999999995</v>
      </c>
      <c r="K29" s="94">
        <f>SUM(Quarter!K99:K102)</f>
        <v>24.914400000000001</v>
      </c>
      <c r="L29" s="94">
        <f>SUM(Quarter!L99:L102)</f>
        <v>-5.8499999999999996E-2</v>
      </c>
      <c r="M29" s="94">
        <f>SUM(Quarter!M99:M102)</f>
        <v>24.9727</v>
      </c>
      <c r="N29" s="94">
        <f>SUM(Quarter!N99:N102)</f>
        <v>333.02589999999998</v>
      </c>
      <c r="O29" s="94">
        <f>SUM(Quarter!O99:O102)</f>
        <v>25.651599999999998</v>
      </c>
      <c r="P29" s="97">
        <f>SUM(Quarter!P99:P102)</f>
        <v>307.37470000000002</v>
      </c>
    </row>
    <row r="30" spans="1:16" x14ac:dyDescent="0.35">
      <c r="A30" s="96">
        <v>2019</v>
      </c>
      <c r="B30" s="94">
        <f>SUM(Quarter!B103:B106)</f>
        <v>302.65690000000001</v>
      </c>
      <c r="C30" s="94">
        <f>SUM(Quarter!C103:C106)</f>
        <v>25.8324</v>
      </c>
      <c r="D30" s="94">
        <f>SUM(Quarter!D103:D106)</f>
        <v>246.17869999999999</v>
      </c>
      <c r="E30" s="94">
        <f>SUM(Quarter!E103:E106)</f>
        <v>22.918099999999999</v>
      </c>
      <c r="F30" s="94">
        <f>SUM(Quarter!F103:F106)</f>
        <v>7.7274999999999991</v>
      </c>
      <c r="G30" s="94">
        <f>SUM(Quarter!G103:G106)</f>
        <v>276.82429999999999</v>
      </c>
      <c r="H30" s="94">
        <f>SUM(Quarter!H103:H106)</f>
        <v>84.979100000000003</v>
      </c>
      <c r="I30" s="94">
        <f>SUM(Quarter!I103:I106)</f>
        <v>102.1528</v>
      </c>
      <c r="J30" s="94">
        <f>SUM(Quarter!J103:J106)</f>
        <v>89.692700000000002</v>
      </c>
      <c r="K30" s="94">
        <f>SUM(Quarter!K103:K106)</f>
        <v>25.268099999999997</v>
      </c>
      <c r="L30" s="94">
        <f>SUM(Quarter!L103:L106)</f>
        <v>-0.17999999999999997</v>
      </c>
      <c r="M30" s="94">
        <f>SUM(Quarter!M103:M106)</f>
        <v>25.448199999999996</v>
      </c>
      <c r="N30" s="94">
        <f>SUM(Quarter!N103:N106)</f>
        <v>327.9248</v>
      </c>
      <c r="O30" s="94">
        <f>SUM(Quarter!O103:O106)</f>
        <v>25.6523</v>
      </c>
      <c r="P30" s="97">
        <f>SUM(Quarter!P103:P106)</f>
        <v>302.27260000000001</v>
      </c>
    </row>
    <row r="31" spans="1:16" x14ac:dyDescent="0.35">
      <c r="A31" s="96">
        <v>2020</v>
      </c>
      <c r="B31" s="94">
        <f>SUM(Quarter!B107:B110)</f>
        <v>287.80840000000001</v>
      </c>
      <c r="C31" s="94">
        <f>SUM(Quarter!C107:C110)</f>
        <v>26.3279</v>
      </c>
      <c r="D31" s="94">
        <f>SUM(Quarter!D107:D110)</f>
        <v>232.53390000000002</v>
      </c>
      <c r="E31" s="94">
        <f>SUM(Quarter!E107:E110)</f>
        <v>21.529</v>
      </c>
      <c r="F31" s="94">
        <f>SUM(Quarter!F107:F110)</f>
        <v>7.4174000000000007</v>
      </c>
      <c r="G31" s="94">
        <f>SUM(Quarter!G107:G110)</f>
        <v>261.48019999999997</v>
      </c>
      <c r="H31" s="94">
        <f>SUM(Quarter!H107:H110)</f>
        <v>76.072699999999998</v>
      </c>
      <c r="I31" s="94">
        <f>SUM(Quarter!I107:I110)</f>
        <v>106.17659999999999</v>
      </c>
      <c r="J31" s="94">
        <f>SUM(Quarter!J107:J110)</f>
        <v>79.230800000000002</v>
      </c>
      <c r="K31" s="94">
        <f>SUM(Quarter!K107:K110)</f>
        <v>26.022800000000004</v>
      </c>
      <c r="L31" s="94">
        <f>SUM(Quarter!L107:L110)</f>
        <v>2.6200000000000057E-2</v>
      </c>
      <c r="M31" s="94">
        <f>SUM(Quarter!M107:M110)</f>
        <v>25.996600000000001</v>
      </c>
      <c r="N31" s="94">
        <f>SUM(Quarter!N107:N110)</f>
        <v>313.83099999999996</v>
      </c>
      <c r="O31" s="94">
        <f>SUM(Quarter!O107:O110)</f>
        <v>26.354300000000002</v>
      </c>
      <c r="P31" s="97">
        <f>SUM(Quarter!P107:P110)</f>
        <v>287.47679999999997</v>
      </c>
    </row>
    <row r="32" spans="1:16" x14ac:dyDescent="0.35">
      <c r="A32" s="96">
        <v>2021</v>
      </c>
      <c r="B32" s="94">
        <f>SUM(Quarter!B111:B114)</f>
        <v>293.47079999999994</v>
      </c>
      <c r="C32" s="94">
        <f>SUM(Quarter!C111:C114)</f>
        <v>25.349199999999996</v>
      </c>
      <c r="D32" s="94">
        <f>SUM(Quarter!D111:D114)</f>
        <v>238.85390000000001</v>
      </c>
      <c r="E32" s="94">
        <f>SUM(Quarter!E111:E114)</f>
        <v>22.158199999999997</v>
      </c>
      <c r="F32" s="94">
        <f>SUM(Quarter!F111:F114)</f>
        <v>7.5595999999999997</v>
      </c>
      <c r="G32" s="94">
        <f>SUM(Quarter!G111:G114)</f>
        <v>268.57139999999998</v>
      </c>
      <c r="H32" s="94">
        <f>SUM(Quarter!H111:H114)</f>
        <v>77.956500000000005</v>
      </c>
      <c r="I32" s="94">
        <f>SUM(Quarter!I111:I114)</f>
        <v>107.89670000000001</v>
      </c>
      <c r="J32" s="94">
        <f>SUM(Quarter!J111:J114)</f>
        <v>82.718299999999999</v>
      </c>
      <c r="K32" s="94">
        <f>SUM(Quarter!K111:K114)</f>
        <v>28.002200000000002</v>
      </c>
      <c r="L32" s="94">
        <f>SUM(Quarter!L111:L114)</f>
        <v>2.2148000000000003</v>
      </c>
      <c r="M32" s="94">
        <f>SUM(Quarter!M111:M114)</f>
        <v>25.787200000000002</v>
      </c>
      <c r="N32" s="94">
        <f>SUM(Quarter!N111:N114)</f>
        <v>321.47299999999996</v>
      </c>
      <c r="O32" s="94">
        <f>SUM(Quarter!O111:O114)</f>
        <v>27.564</v>
      </c>
      <c r="P32" s="97">
        <f>SUM(Quarter!P111:P114)</f>
        <v>294.3587</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DE4EB-05E5-4456-92FE-2B65ED974A94}">
  <dimension ref="A1:Q177"/>
  <sheetViews>
    <sheetView showGridLines="0" zoomScaleNormal="100" workbookViewId="0">
      <pane xSplit="1" ySplit="6" topLeftCell="B115" activePane="bottomRight" state="frozen"/>
      <selection pane="topRight"/>
      <selection pane="bottomLeft"/>
      <selection pane="bottomRight"/>
    </sheetView>
  </sheetViews>
  <sheetFormatPr defaultRowHeight="14.5" x14ac:dyDescent="0.35"/>
  <cols>
    <col min="1" max="1" width="27.1796875" customWidth="1"/>
    <col min="2" max="16" width="13.54296875" customWidth="1"/>
  </cols>
  <sheetData>
    <row r="1" spans="1:17" ht="45" customHeight="1" x14ac:dyDescent="0.35">
      <c r="A1" s="16" t="s">
        <v>604</v>
      </c>
    </row>
    <row r="2" spans="1:17" s="2" customFormat="1" ht="20.25" customHeight="1" x14ac:dyDescent="0.35">
      <c r="A2" s="3" t="s">
        <v>17</v>
      </c>
    </row>
    <row r="3" spans="1:17" s="2" customFormat="1" ht="20.25" customHeight="1" x14ac:dyDescent="0.35">
      <c r="A3" s="3" t="s">
        <v>42</v>
      </c>
      <c r="H3" s="72"/>
    </row>
    <row r="4" spans="1:17" s="2" customFormat="1" ht="20.25" customHeight="1" x14ac:dyDescent="0.35">
      <c r="A4" s="3" t="s">
        <v>173</v>
      </c>
    </row>
    <row r="5" spans="1:17" ht="20.25" customHeight="1" x14ac:dyDescent="0.35">
      <c r="A5" s="3" t="s">
        <v>174</v>
      </c>
      <c r="B5" s="48"/>
      <c r="C5" s="48"/>
      <c r="D5" s="48"/>
      <c r="E5" s="48"/>
      <c r="F5" s="48"/>
      <c r="G5" s="48"/>
      <c r="H5" s="48"/>
      <c r="I5" s="48"/>
      <c r="J5" s="72"/>
      <c r="K5" s="48"/>
      <c r="L5" s="48"/>
      <c r="M5" s="48"/>
      <c r="N5" s="48"/>
      <c r="O5" s="48"/>
      <c r="P5" s="48"/>
    </row>
    <row r="6" spans="1:17" ht="124" x14ac:dyDescent="0.35">
      <c r="A6" s="93" t="s">
        <v>71</v>
      </c>
      <c r="B6" s="91" t="s">
        <v>147</v>
      </c>
      <c r="C6" s="91" t="s">
        <v>148</v>
      </c>
      <c r="D6" s="92" t="s">
        <v>154</v>
      </c>
      <c r="E6" s="92" t="s">
        <v>155</v>
      </c>
      <c r="F6" s="92" t="s">
        <v>156</v>
      </c>
      <c r="G6" s="91" t="s">
        <v>171</v>
      </c>
      <c r="H6" s="91" t="s">
        <v>139</v>
      </c>
      <c r="I6" s="91" t="s">
        <v>135</v>
      </c>
      <c r="J6" s="91" t="s">
        <v>150</v>
      </c>
      <c r="K6" s="91" t="s">
        <v>151</v>
      </c>
      <c r="L6" s="91" t="s">
        <v>149</v>
      </c>
      <c r="M6" s="91" t="s">
        <v>152</v>
      </c>
      <c r="N6" s="91" t="s">
        <v>144</v>
      </c>
      <c r="O6" s="91" t="s">
        <v>145</v>
      </c>
      <c r="P6" s="93" t="s">
        <v>146</v>
      </c>
      <c r="Q6" s="65"/>
    </row>
    <row r="7" spans="1:17" ht="15.5" x14ac:dyDescent="0.35">
      <c r="A7" s="99" t="s">
        <v>273</v>
      </c>
      <c r="B7" s="73">
        <f>SUM(Month!B7:B9)</f>
        <v>89.71</v>
      </c>
      <c r="C7" s="73">
        <f>SUM(Month!C7:C9)</f>
        <v>8.76</v>
      </c>
      <c r="D7" s="73" t="s">
        <v>153</v>
      </c>
      <c r="E7" s="73" t="s">
        <v>153</v>
      </c>
      <c r="F7" s="73" t="s">
        <v>153</v>
      </c>
      <c r="G7" s="73">
        <f>SUM(Month!G7:G9)</f>
        <v>80.95</v>
      </c>
      <c r="H7" s="73">
        <f>SUM(Month!H7:H9)</f>
        <v>25</v>
      </c>
      <c r="I7" s="73">
        <f>SUM(Month!I7:I9)</f>
        <v>31.909999999999997</v>
      </c>
      <c r="J7" s="73">
        <f>SUM(Month!J7:J9)</f>
        <v>24.03</v>
      </c>
      <c r="K7" s="73">
        <f>SUM(Month!K7:K9)</f>
        <v>4.2507999999999999</v>
      </c>
      <c r="L7" s="74">
        <f>SUM(Month!L7:L9)</f>
        <v>2.5899999999999999E-2</v>
      </c>
      <c r="M7" s="74">
        <f>SUM(Month!M7:M9)</f>
        <v>4.2248999999999999</v>
      </c>
      <c r="N7" s="74">
        <f>SUM(Month!N7:N9)</f>
        <v>93.96</v>
      </c>
      <c r="O7" s="74">
        <f>SUM(Month!O7:O9)</f>
        <v>8.7900000000000009</v>
      </c>
      <c r="P7" s="100">
        <f>SUM(Month!P7:P9)</f>
        <v>85.171800000000005</v>
      </c>
      <c r="Q7" s="65"/>
    </row>
    <row r="8" spans="1:17" ht="15.5" x14ac:dyDescent="0.35">
      <c r="A8" s="98" t="s">
        <v>274</v>
      </c>
      <c r="B8" s="74">
        <f>SUM(Month!B10:B12)</f>
        <v>72.539999999999992</v>
      </c>
      <c r="C8" s="74">
        <f>SUM(Month!C10:C12)</f>
        <v>6.4499999999999993</v>
      </c>
      <c r="D8" s="74" t="s">
        <v>153</v>
      </c>
      <c r="E8" s="74" t="s">
        <v>153</v>
      </c>
      <c r="F8" s="74" t="s">
        <v>153</v>
      </c>
      <c r="G8" s="74">
        <f>SUM(Month!G10:G12)</f>
        <v>66.09</v>
      </c>
      <c r="H8" s="74">
        <f>SUM(Month!H10:H12)</f>
        <v>23.28</v>
      </c>
      <c r="I8" s="74">
        <f>SUM(Month!I10:I12)</f>
        <v>21.86</v>
      </c>
      <c r="J8" s="74">
        <f>SUM(Month!J10:J12)</f>
        <v>20.96</v>
      </c>
      <c r="K8" s="74">
        <f>SUM(Month!K10:K12)</f>
        <v>3.8837000000000002</v>
      </c>
      <c r="L8" s="74">
        <f>SUM(Month!L10:L12)</f>
        <v>9.3599999999999989E-2</v>
      </c>
      <c r="M8" s="74">
        <f>SUM(Month!M10:M12)</f>
        <v>3.7900999999999998</v>
      </c>
      <c r="N8" s="74">
        <f>SUM(Month!N10:N12)</f>
        <v>76.430000000000007</v>
      </c>
      <c r="O8" s="74">
        <f>SUM(Month!O10:O12)</f>
        <v>6.5514000000000001</v>
      </c>
      <c r="P8" s="100">
        <f>SUM(Month!P10:P12)</f>
        <v>69.88</v>
      </c>
      <c r="Q8" s="65"/>
    </row>
    <row r="9" spans="1:17" ht="15.5" x14ac:dyDescent="0.35">
      <c r="A9" s="98" t="s">
        <v>275</v>
      </c>
      <c r="B9" s="74">
        <f>SUM(Month!B13:B15)</f>
        <v>69.72</v>
      </c>
      <c r="C9" s="74">
        <f>SUM(Month!C13:C15)</f>
        <v>6.0282999999999998</v>
      </c>
      <c r="D9" s="74" t="s">
        <v>153</v>
      </c>
      <c r="E9" s="74" t="s">
        <v>153</v>
      </c>
      <c r="F9" s="74" t="s">
        <v>153</v>
      </c>
      <c r="G9" s="74">
        <f>SUM(Month!G13:G15)</f>
        <v>63.680000000000007</v>
      </c>
      <c r="H9" s="74">
        <f>SUM(Month!H13:H15)</f>
        <v>23.53</v>
      </c>
      <c r="I9" s="74">
        <f>SUM(Month!I13:I15)</f>
        <v>19.18</v>
      </c>
      <c r="J9" s="74">
        <f>SUM(Month!J13:J15)</f>
        <v>20.98</v>
      </c>
      <c r="K9" s="74">
        <f>SUM(Month!K13:K15)</f>
        <v>3.7717000000000001</v>
      </c>
      <c r="L9" s="74">
        <f>SUM(Month!L13:L15)</f>
        <v>5.9500000000000004E-2</v>
      </c>
      <c r="M9" s="74">
        <f>SUM(Month!M13:M15)</f>
        <v>3.7120999999999995</v>
      </c>
      <c r="N9" s="74">
        <f>SUM(Month!N13:N15)</f>
        <v>73.489999999999995</v>
      </c>
      <c r="O9" s="74">
        <f>SUM(Month!O13:O15)</f>
        <v>6.09</v>
      </c>
      <c r="P9" s="100">
        <f>SUM(Month!P13:P15)</f>
        <v>67.400000000000006</v>
      </c>
      <c r="Q9" s="65"/>
    </row>
    <row r="10" spans="1:17" ht="15.5" x14ac:dyDescent="0.35">
      <c r="A10" s="98" t="s">
        <v>276</v>
      </c>
      <c r="B10" s="74">
        <f>SUM(Month!B16:B18)</f>
        <v>85.94</v>
      </c>
      <c r="C10" s="74">
        <f>SUM(Month!C16:C18)</f>
        <v>9.07</v>
      </c>
      <c r="D10" s="74" t="s">
        <v>153</v>
      </c>
      <c r="E10" s="74" t="s">
        <v>153</v>
      </c>
      <c r="F10" s="74" t="s">
        <v>153</v>
      </c>
      <c r="G10" s="74">
        <f>SUM(Month!G16:G18)</f>
        <v>76.86999999999999</v>
      </c>
      <c r="H10" s="74">
        <f>SUM(Month!H16:H18)</f>
        <v>23.7</v>
      </c>
      <c r="I10" s="74">
        <f>SUM(Month!I16:I18)</f>
        <v>29.28</v>
      </c>
      <c r="J10" s="74">
        <f>SUM(Month!J16:J18)</f>
        <v>23.89</v>
      </c>
      <c r="K10" s="74">
        <f>SUM(Month!K16:K18)</f>
        <v>4.4138000000000002</v>
      </c>
      <c r="L10" s="74">
        <f>SUM(Month!L16:L18)</f>
        <v>-0.1789</v>
      </c>
      <c r="M10" s="74">
        <f>SUM(Month!M16:M18)</f>
        <v>4.5927999999999995</v>
      </c>
      <c r="N10" s="74">
        <f>SUM(Month!N16:N18)</f>
        <v>90.36</v>
      </c>
      <c r="O10" s="74">
        <f>SUM(Month!O16:O18)</f>
        <v>8.89</v>
      </c>
      <c r="P10" s="100">
        <f>SUM(Month!P16:P18)</f>
        <v>81.472000000000008</v>
      </c>
      <c r="Q10" s="65"/>
    </row>
    <row r="11" spans="1:17" ht="15.5" x14ac:dyDescent="0.35">
      <c r="A11" s="98" t="s">
        <v>277</v>
      </c>
      <c r="B11" s="74">
        <f>SUM(Month!B19:B21)</f>
        <v>94.16</v>
      </c>
      <c r="C11" s="74">
        <f>SUM(Month!C19:C21)</f>
        <v>8.48</v>
      </c>
      <c r="D11" s="74" t="s">
        <v>153</v>
      </c>
      <c r="E11" s="74" t="s">
        <v>153</v>
      </c>
      <c r="F11" s="74" t="s">
        <v>153</v>
      </c>
      <c r="G11" s="74">
        <f>SUM(Month!G19:G21)</f>
        <v>85.679999999999993</v>
      </c>
      <c r="H11" s="74">
        <f>SUM(Month!H19:H21)</f>
        <v>26.439999999999998</v>
      </c>
      <c r="I11" s="74">
        <f>SUM(Month!I19:I21)</f>
        <v>33.9</v>
      </c>
      <c r="J11" s="74">
        <f>SUM(Month!J19:J21)</f>
        <v>25.339999999999996</v>
      </c>
      <c r="K11" s="74">
        <f>SUM(Month!K19:K21)</f>
        <v>4.8100000000000005</v>
      </c>
      <c r="L11" s="74">
        <f>SUM(Month!L19:L21)</f>
        <v>-1.1099999999999999E-2</v>
      </c>
      <c r="M11" s="74">
        <f>SUM(Month!M19:M21)</f>
        <v>4.82</v>
      </c>
      <c r="N11" s="74">
        <f>SUM(Month!N19:N21)</f>
        <v>98.96</v>
      </c>
      <c r="O11" s="74">
        <f>SUM(Month!O19:O21)</f>
        <v>8.4700000000000006</v>
      </c>
      <c r="P11" s="100">
        <f>SUM(Month!P19:P21)</f>
        <v>90.5</v>
      </c>
      <c r="Q11" s="65"/>
    </row>
    <row r="12" spans="1:17" ht="15.5" x14ac:dyDescent="0.35">
      <c r="A12" s="98" t="s">
        <v>278</v>
      </c>
      <c r="B12" s="74">
        <f>SUM(Month!B22:B24)</f>
        <v>75.790000000000006</v>
      </c>
      <c r="C12" s="74">
        <f>SUM(Month!C22:C24)</f>
        <v>7.4499999999999993</v>
      </c>
      <c r="D12" s="74" t="s">
        <v>153</v>
      </c>
      <c r="E12" s="74" t="s">
        <v>153</v>
      </c>
      <c r="F12" s="74" t="s">
        <v>153</v>
      </c>
      <c r="G12" s="74">
        <f>SUM(Month!G22:G24)</f>
        <v>68.36</v>
      </c>
      <c r="H12" s="74">
        <f>SUM(Month!H22:H24)</f>
        <v>23.86</v>
      </c>
      <c r="I12" s="74">
        <f>SUM(Month!I22:I24)</f>
        <v>22.93</v>
      </c>
      <c r="J12" s="74">
        <f>SUM(Month!J22:J24)</f>
        <v>21.57</v>
      </c>
      <c r="K12" s="74">
        <f>SUM(Month!K22:K24)</f>
        <v>4.5199999999999996</v>
      </c>
      <c r="L12" s="74">
        <f>SUM(Month!L22:L24)</f>
        <v>-8.4500000000000006E-2</v>
      </c>
      <c r="M12" s="74">
        <f>SUM(Month!M22:M24)</f>
        <v>4.5999999999999996</v>
      </c>
      <c r="N12" s="74">
        <f>SUM(Month!N22:N24)</f>
        <v>80.31</v>
      </c>
      <c r="O12" s="74">
        <f>SUM(Month!O22:O24)</f>
        <v>7.3599999999999994</v>
      </c>
      <c r="P12" s="100">
        <f>SUM(Month!P22:P24)</f>
        <v>72.960000000000008</v>
      </c>
      <c r="Q12" s="65"/>
    </row>
    <row r="13" spans="1:17" ht="15.5" x14ac:dyDescent="0.35">
      <c r="A13" s="98" t="s">
        <v>279</v>
      </c>
      <c r="B13" s="74">
        <f>SUM(Month!B25:B27)</f>
        <v>72.52</v>
      </c>
      <c r="C13" s="74">
        <f>SUM(Month!C25:C27)</f>
        <v>6.29</v>
      </c>
      <c r="D13" s="74" t="s">
        <v>153</v>
      </c>
      <c r="E13" s="74" t="s">
        <v>153</v>
      </c>
      <c r="F13" s="74" t="s">
        <v>153</v>
      </c>
      <c r="G13" s="74">
        <f>SUM(Month!G25:G27)</f>
        <v>66.23</v>
      </c>
      <c r="H13" s="74">
        <f>SUM(Month!H25:H27)</f>
        <v>24.660000000000004</v>
      </c>
      <c r="I13" s="74">
        <f>SUM(Month!I25:I27)</f>
        <v>20.11</v>
      </c>
      <c r="J13" s="74">
        <f>SUM(Month!J25:J27)</f>
        <v>21.46</v>
      </c>
      <c r="K13" s="74">
        <f>SUM(Month!K25:K27)</f>
        <v>4.3600000000000003</v>
      </c>
      <c r="L13" s="74">
        <f>SUM(Month!L25:L27)</f>
        <v>0.18309999999999998</v>
      </c>
      <c r="M13" s="74">
        <f>SUM(Month!M25:M27)</f>
        <v>4.1800000000000006</v>
      </c>
      <c r="N13" s="74">
        <f>SUM(Month!N25:N27)</f>
        <v>76.89</v>
      </c>
      <c r="O13" s="74">
        <f>SUM(Month!O25:O27)</f>
        <v>6.46</v>
      </c>
      <c r="P13" s="100">
        <f>SUM(Month!P25:P27)</f>
        <v>70.42</v>
      </c>
      <c r="Q13" s="65"/>
    </row>
    <row r="14" spans="1:17" ht="15.5" x14ac:dyDescent="0.35">
      <c r="A14" s="98" t="s">
        <v>280</v>
      </c>
      <c r="B14" s="74">
        <f>SUM(Month!B28:B30)</f>
        <v>87.97</v>
      </c>
      <c r="C14" s="74">
        <f>SUM(Month!C28:C30)</f>
        <v>7.08</v>
      </c>
      <c r="D14" s="74" t="s">
        <v>153</v>
      </c>
      <c r="E14" s="74" t="s">
        <v>153</v>
      </c>
      <c r="F14" s="74" t="s">
        <v>153</v>
      </c>
      <c r="G14" s="74">
        <f>SUM(Month!G28:G30)</f>
        <v>80.87</v>
      </c>
      <c r="H14" s="74">
        <f>SUM(Month!H28:H30)</f>
        <v>25.310000000000002</v>
      </c>
      <c r="I14" s="74">
        <f>SUM(Month!I28:I30)</f>
        <v>30.549999999999997</v>
      </c>
      <c r="J14" s="74">
        <f>SUM(Month!J28:J30)</f>
        <v>25</v>
      </c>
      <c r="K14" s="74">
        <f>SUM(Month!K28:K30)</f>
        <v>4.9700000000000006</v>
      </c>
      <c r="L14" s="74">
        <f>SUM(Month!L28:L30)</f>
        <v>-6.1399999999999996E-2</v>
      </c>
      <c r="M14" s="74">
        <f>SUM(Month!M28:M30)</f>
        <v>5.0315000000000003</v>
      </c>
      <c r="N14" s="74">
        <f>SUM(Month!N28:N30)</f>
        <v>92.94</v>
      </c>
      <c r="O14" s="74">
        <f>SUM(Month!O28:O30)</f>
        <v>7.0456000000000003</v>
      </c>
      <c r="P14" s="100">
        <f>SUM(Month!P28:P30)</f>
        <v>85.91</v>
      </c>
      <c r="Q14" s="65"/>
    </row>
    <row r="15" spans="1:17" ht="15.5" x14ac:dyDescent="0.35">
      <c r="A15" s="98" t="s">
        <v>175</v>
      </c>
      <c r="B15" s="74">
        <f>SUM(Month!B31:B33)</f>
        <v>92.067999999999998</v>
      </c>
      <c r="C15" s="74">
        <f>SUM(Month!C31:C33)</f>
        <v>8.120000000000001</v>
      </c>
      <c r="D15" s="74" t="s">
        <v>153</v>
      </c>
      <c r="E15" s="74" t="s">
        <v>153</v>
      </c>
      <c r="F15" s="74" t="s">
        <v>153</v>
      </c>
      <c r="G15" s="74">
        <f>SUM(Month!G31:G33)</f>
        <v>83.95</v>
      </c>
      <c r="H15" s="74">
        <f>SUM(Month!H31:H33)</f>
        <v>25.549999999999997</v>
      </c>
      <c r="I15" s="74">
        <f>SUM(Month!I31:I33)</f>
        <v>31.53</v>
      </c>
      <c r="J15" s="74">
        <f>SUM(Month!J31:J33)</f>
        <v>26.87</v>
      </c>
      <c r="K15" s="74">
        <f>SUM(Month!K31:K33)</f>
        <v>4.84</v>
      </c>
      <c r="L15" s="74">
        <f>SUM(Month!L31:L33)</f>
        <v>-9.9999999999999992E-2</v>
      </c>
      <c r="M15" s="74">
        <f>SUM(Month!M31:M33)</f>
        <v>4.9399999999999995</v>
      </c>
      <c r="N15" s="74">
        <f>SUM(Month!N31:N33)</f>
        <v>96.91</v>
      </c>
      <c r="O15" s="74">
        <f>SUM(Month!O31:O33)</f>
        <v>8.02</v>
      </c>
      <c r="P15" s="100">
        <f>SUM(Month!P31:P33)</f>
        <v>88.89</v>
      </c>
      <c r="Q15" s="65"/>
    </row>
    <row r="16" spans="1:17" ht="15.5" x14ac:dyDescent="0.35">
      <c r="A16" s="98" t="s">
        <v>176</v>
      </c>
      <c r="B16" s="74">
        <f>SUM(Month!B34:B36)</f>
        <v>75.05</v>
      </c>
      <c r="C16" s="74">
        <f>SUM(Month!C34:C36)</f>
        <v>6.25</v>
      </c>
      <c r="D16" s="74" t="s">
        <v>153</v>
      </c>
      <c r="E16" s="74" t="s">
        <v>153</v>
      </c>
      <c r="F16" s="74" t="s">
        <v>153</v>
      </c>
      <c r="G16" s="74">
        <f>SUM(Month!G34:G36)</f>
        <v>68.789999999999992</v>
      </c>
      <c r="H16" s="74">
        <f>SUM(Month!H34:H36)</f>
        <v>23.98</v>
      </c>
      <c r="I16" s="74">
        <f>SUM(Month!I34:I36)</f>
        <v>22.33</v>
      </c>
      <c r="J16" s="74">
        <f>SUM(Month!J34:J36)</f>
        <v>22.48</v>
      </c>
      <c r="K16" s="74">
        <f>SUM(Month!K34:K36)</f>
        <v>4.7699999999999996</v>
      </c>
      <c r="L16" s="74">
        <f>SUM(Month!L34:L36)</f>
        <v>-0.02</v>
      </c>
      <c r="M16" s="74">
        <f>SUM(Month!M34:M36)</f>
        <v>4.79</v>
      </c>
      <c r="N16" s="74">
        <f>SUM(Month!N34:N36)</f>
        <v>79.83</v>
      </c>
      <c r="O16" s="74">
        <f>SUM(Month!O34:O36)</f>
        <v>6.23</v>
      </c>
      <c r="P16" s="100">
        <f>SUM(Month!P34:P36)</f>
        <v>73.59</v>
      </c>
      <c r="Q16" s="65"/>
    </row>
    <row r="17" spans="1:17" ht="15.5" x14ac:dyDescent="0.35">
      <c r="A17" s="98" t="s">
        <v>177</v>
      </c>
      <c r="B17" s="74">
        <f>SUM(Month!B37:B39)</f>
        <v>73.344999999999999</v>
      </c>
      <c r="C17" s="74">
        <f>SUM(Month!C37:C39)</f>
        <v>6.1400000000000006</v>
      </c>
      <c r="D17" s="74" t="s">
        <v>153</v>
      </c>
      <c r="E17" s="74" t="s">
        <v>153</v>
      </c>
      <c r="F17" s="74" t="s">
        <v>153</v>
      </c>
      <c r="G17" s="74">
        <f>SUM(Month!G37:G39)</f>
        <v>67.2</v>
      </c>
      <c r="H17" s="74">
        <f>SUM(Month!H37:H39)</f>
        <v>24.47</v>
      </c>
      <c r="I17" s="74">
        <f>SUM(Month!I37:I39)</f>
        <v>20.29</v>
      </c>
      <c r="J17" s="74">
        <f>SUM(Month!J37:J39)</f>
        <v>22.439999999999998</v>
      </c>
      <c r="K17" s="74">
        <f>SUM(Month!K37:K39)</f>
        <v>4.7700000000000005</v>
      </c>
      <c r="L17" s="74">
        <f>SUM(Month!L37:L39)</f>
        <v>0.29000000000000004</v>
      </c>
      <c r="M17" s="74">
        <f>SUM(Month!M37:M39)</f>
        <v>4.4800000000000004</v>
      </c>
      <c r="N17" s="74">
        <f>SUM(Month!N37:N39)</f>
        <v>78.11</v>
      </c>
      <c r="O17" s="74">
        <f>SUM(Month!O37:O39)</f>
        <v>6.43</v>
      </c>
      <c r="P17" s="100">
        <f>SUM(Month!P37:P39)</f>
        <v>71.69</v>
      </c>
      <c r="Q17" s="65"/>
    </row>
    <row r="18" spans="1:17" ht="15.5" x14ac:dyDescent="0.35">
      <c r="A18" s="98" t="s">
        <v>178</v>
      </c>
      <c r="B18" s="74">
        <f>SUM(Month!B40:B42)</f>
        <v>87.863</v>
      </c>
      <c r="C18" s="74">
        <f>SUM(Month!C40:C42)</f>
        <v>6.5600000000000005</v>
      </c>
      <c r="D18" s="74" t="s">
        <v>153</v>
      </c>
      <c r="E18" s="74" t="s">
        <v>153</v>
      </c>
      <c r="F18" s="74" t="s">
        <v>153</v>
      </c>
      <c r="G18" s="74">
        <f>SUM(Month!G40:G42)</f>
        <v>81.31</v>
      </c>
      <c r="H18" s="74">
        <f>SUM(Month!H40:H42)</f>
        <v>25.03</v>
      </c>
      <c r="I18" s="74">
        <f>SUM(Month!I40:I42)</f>
        <v>30.3</v>
      </c>
      <c r="J18" s="74">
        <f>SUM(Month!J40:J42)</f>
        <v>25.97</v>
      </c>
      <c r="K18" s="74">
        <f>SUM(Month!K40:K42)</f>
        <v>5.48</v>
      </c>
      <c r="L18" s="74">
        <f>SUM(Month!L40:L42)</f>
        <v>-0.11</v>
      </c>
      <c r="M18" s="74">
        <f>SUM(Month!M40:M42)</f>
        <v>5.59</v>
      </c>
      <c r="N18" s="74">
        <f>SUM(Month!N40:N42)</f>
        <v>93.34</v>
      </c>
      <c r="O18" s="74">
        <f>SUM(Month!O40:O42)</f>
        <v>6.45</v>
      </c>
      <c r="P18" s="100">
        <f>SUM(Month!P40:P42)</f>
        <v>86.89</v>
      </c>
      <c r="Q18" s="65"/>
    </row>
    <row r="19" spans="1:17" ht="15.5" x14ac:dyDescent="0.35">
      <c r="A19" s="98" t="s">
        <v>179</v>
      </c>
      <c r="B19" s="74">
        <f>SUM(Month!B43:B45)</f>
        <v>91.611999999999995</v>
      </c>
      <c r="C19" s="74">
        <f>SUM(Month!C43:C45)</f>
        <v>7.67</v>
      </c>
      <c r="D19" s="74" t="s">
        <v>153</v>
      </c>
      <c r="E19" s="74" t="s">
        <v>153</v>
      </c>
      <c r="F19" s="74" t="s">
        <v>153</v>
      </c>
      <c r="G19" s="74">
        <f>SUM(Month!G43:G45)</f>
        <v>83.94</v>
      </c>
      <c r="H19" s="74">
        <f>SUM(Month!H43:H45)</f>
        <v>25.97</v>
      </c>
      <c r="I19" s="74">
        <f>SUM(Month!I43:I45)</f>
        <v>32.35</v>
      </c>
      <c r="J19" s="74">
        <f>SUM(Month!J43:J45)</f>
        <v>25.619999999999997</v>
      </c>
      <c r="K19" s="74">
        <f>SUM(Month!K43:K45)</f>
        <v>5.47</v>
      </c>
      <c r="L19" s="74">
        <f>SUM(Month!L43:L45)</f>
        <v>0.02</v>
      </c>
      <c r="M19" s="74">
        <f>SUM(Month!M43:M45)</f>
        <v>5.45</v>
      </c>
      <c r="N19" s="74">
        <f>SUM(Month!N43:N45)</f>
        <v>97.081999999999994</v>
      </c>
      <c r="O19" s="74">
        <f>SUM(Month!O43:O45)</f>
        <v>7.6899999999999995</v>
      </c>
      <c r="P19" s="100">
        <f>SUM(Month!P43:P45)</f>
        <v>89.39</v>
      </c>
      <c r="Q19" s="65"/>
    </row>
    <row r="20" spans="1:17" ht="15.5" x14ac:dyDescent="0.35">
      <c r="A20" s="98" t="s">
        <v>180</v>
      </c>
      <c r="B20" s="74">
        <f>SUM(Month!B46:B48)</f>
        <v>77.918000000000006</v>
      </c>
      <c r="C20" s="74">
        <f>SUM(Month!C46:C48)</f>
        <v>7.08</v>
      </c>
      <c r="D20" s="74" t="s">
        <v>153</v>
      </c>
      <c r="E20" s="74" t="s">
        <v>153</v>
      </c>
      <c r="F20" s="74" t="s">
        <v>153</v>
      </c>
      <c r="G20" s="74">
        <f>SUM(Month!G46:G48)</f>
        <v>70.83</v>
      </c>
      <c r="H20" s="74">
        <f>SUM(Month!H46:H48)</f>
        <v>23.96</v>
      </c>
      <c r="I20" s="74">
        <f>SUM(Month!I46:I48)</f>
        <v>24.36</v>
      </c>
      <c r="J20" s="74">
        <f>SUM(Month!J46:J48)</f>
        <v>22.509999999999998</v>
      </c>
      <c r="K20" s="74">
        <f>SUM(Month!K46:K48)</f>
        <v>5.15</v>
      </c>
      <c r="L20" s="74">
        <f>SUM(Month!L46:L48)</f>
        <v>0.03</v>
      </c>
      <c r="M20" s="74">
        <f>SUM(Month!M46:M48)</f>
        <v>5.12</v>
      </c>
      <c r="N20" s="74">
        <f>SUM(Month!N46:N48)</f>
        <v>83.067999999999998</v>
      </c>
      <c r="O20" s="74">
        <f>SUM(Month!O46:O48)</f>
        <v>7.12</v>
      </c>
      <c r="P20" s="100">
        <f>SUM(Month!P46:P48)</f>
        <v>75.95</v>
      </c>
      <c r="Q20" s="65"/>
    </row>
    <row r="21" spans="1:17" ht="15.5" x14ac:dyDescent="0.35">
      <c r="A21" s="98" t="s">
        <v>181</v>
      </c>
      <c r="B21" s="74">
        <f>SUM(Month!B49:B51)</f>
        <v>73.632000000000005</v>
      </c>
      <c r="C21" s="74">
        <f>SUM(Month!C49:C51)</f>
        <v>6.92</v>
      </c>
      <c r="D21" s="74" t="s">
        <v>153</v>
      </c>
      <c r="E21" s="74" t="s">
        <v>153</v>
      </c>
      <c r="F21" s="74" t="s">
        <v>153</v>
      </c>
      <c r="G21" s="74">
        <f>SUM(Month!G49:G51)</f>
        <v>66.710000000000008</v>
      </c>
      <c r="H21" s="74">
        <f>SUM(Month!H49:H51)</f>
        <v>23.4</v>
      </c>
      <c r="I21" s="74">
        <f>SUM(Month!I49:I51)</f>
        <v>21.16</v>
      </c>
      <c r="J21" s="74">
        <f>SUM(Month!J49:J51)</f>
        <v>22.15</v>
      </c>
      <c r="K21" s="74">
        <f>SUM(Month!K49:K51)</f>
        <v>5.58</v>
      </c>
      <c r="L21" s="74">
        <f>SUM(Month!L49:L51)</f>
        <v>0.03</v>
      </c>
      <c r="M21" s="74">
        <f>SUM(Month!M49:M51)</f>
        <v>5.55</v>
      </c>
      <c r="N21" s="74">
        <f>SUM(Month!N49:N51)</f>
        <v>79.211999999999989</v>
      </c>
      <c r="O21" s="74">
        <f>SUM(Month!O49:O51)</f>
        <v>6.95</v>
      </c>
      <c r="P21" s="100">
        <f>SUM(Month!P49:P51)</f>
        <v>72.259999999999991</v>
      </c>
      <c r="Q21" s="65"/>
    </row>
    <row r="22" spans="1:17" ht="15.5" x14ac:dyDescent="0.35">
      <c r="A22" s="98" t="s">
        <v>182</v>
      </c>
      <c r="B22" s="74">
        <f>SUM(Month!B52:B54)</f>
        <v>90.046999999999997</v>
      </c>
      <c r="C22" s="74">
        <f>SUM(Month!C52:C54)</f>
        <v>8.0399999999999991</v>
      </c>
      <c r="D22" s="74" t="s">
        <v>153</v>
      </c>
      <c r="E22" s="74" t="s">
        <v>153</v>
      </c>
      <c r="F22" s="74" t="s">
        <v>153</v>
      </c>
      <c r="G22" s="74">
        <f>SUM(Month!G52:G54)</f>
        <v>82</v>
      </c>
      <c r="H22" s="74">
        <f>SUM(Month!H52:H54)</f>
        <v>24.13</v>
      </c>
      <c r="I22" s="74">
        <f>SUM(Month!I52:I54)</f>
        <v>31.540000000000003</v>
      </c>
      <c r="J22" s="74">
        <f>SUM(Month!J52:J54)</f>
        <v>26.33</v>
      </c>
      <c r="K22" s="74">
        <f>SUM(Month!K52:K54)</f>
        <v>5.76</v>
      </c>
      <c r="L22" s="74">
        <f>SUM(Month!L52:L54)</f>
        <v>0.01</v>
      </c>
      <c r="M22" s="74">
        <f>SUM(Month!M52:M54)</f>
        <v>5.75</v>
      </c>
      <c r="N22" s="74">
        <f>SUM(Month!N52:N54)</f>
        <v>95.807000000000002</v>
      </c>
      <c r="O22" s="74">
        <f>SUM(Month!O52:O54)</f>
        <v>8.06</v>
      </c>
      <c r="P22" s="100">
        <f>SUM(Month!P52:P54)</f>
        <v>87.75</v>
      </c>
      <c r="Q22" s="65"/>
    </row>
    <row r="23" spans="1:17" ht="15.5" x14ac:dyDescent="0.35">
      <c r="A23" s="98" t="s">
        <v>183</v>
      </c>
      <c r="B23" s="74">
        <f>SUM(Month!B55:B57)</f>
        <v>93.037999999999997</v>
      </c>
      <c r="C23" s="74">
        <f>SUM(Month!C55:C57)</f>
        <v>6.35</v>
      </c>
      <c r="D23" s="74" t="s">
        <v>153</v>
      </c>
      <c r="E23" s="74" t="s">
        <v>153</v>
      </c>
      <c r="F23" s="74" t="s">
        <v>153</v>
      </c>
      <c r="G23" s="74">
        <f>SUM(Month!G55:G57)</f>
        <v>86.68</v>
      </c>
      <c r="H23" s="74">
        <f>SUM(Month!H55:H57)</f>
        <v>26.439999999999998</v>
      </c>
      <c r="I23" s="74">
        <f>SUM(Month!I55:I57)</f>
        <v>33.850500000000004</v>
      </c>
      <c r="J23" s="74">
        <f>SUM(Month!J55:J57)</f>
        <v>26.38</v>
      </c>
      <c r="K23" s="74">
        <f>SUM(Month!K55:K57)</f>
        <v>5.93</v>
      </c>
      <c r="L23" s="74">
        <f>SUM(Month!L55:L57)</f>
        <v>0.02</v>
      </c>
      <c r="M23" s="74">
        <f>SUM(Month!M55:M57)</f>
        <v>5.91</v>
      </c>
      <c r="N23" s="74">
        <f>SUM(Month!N55:N57)</f>
        <v>98.960000000000008</v>
      </c>
      <c r="O23" s="74">
        <f>SUM(Month!O55:O57)</f>
        <v>6.3699999999999992</v>
      </c>
      <c r="P23" s="100">
        <f>SUM(Month!P55:P57)</f>
        <v>92.59</v>
      </c>
      <c r="Q23" s="65"/>
    </row>
    <row r="24" spans="1:17" ht="15.5" x14ac:dyDescent="0.35">
      <c r="A24" s="98" t="s">
        <v>184</v>
      </c>
      <c r="B24" s="74">
        <f>SUM(Month!B58:B60)</f>
        <v>78.557000000000002</v>
      </c>
      <c r="C24" s="74">
        <f>SUM(Month!C58:C60)</f>
        <v>7.28</v>
      </c>
      <c r="D24" s="74" t="s">
        <v>153</v>
      </c>
      <c r="E24" s="74" t="s">
        <v>153</v>
      </c>
      <c r="F24" s="74" t="s">
        <v>153</v>
      </c>
      <c r="G24" s="74">
        <f>SUM(Month!G58:G60)</f>
        <v>71.27000000000001</v>
      </c>
      <c r="H24" s="74">
        <f>SUM(Month!H58:H60)</f>
        <v>24.049999999999997</v>
      </c>
      <c r="I24" s="74">
        <f>SUM(Month!I58:I60)</f>
        <v>23.6905</v>
      </c>
      <c r="J24" s="74">
        <f>SUM(Month!J58:J60)</f>
        <v>23.54</v>
      </c>
      <c r="K24" s="74">
        <f>SUM(Month!K58:K60)</f>
        <v>5.58</v>
      </c>
      <c r="L24" s="74">
        <f>SUM(Month!L58:L60)</f>
        <v>0.03</v>
      </c>
      <c r="M24" s="74">
        <f>SUM(Month!M58:M60)</f>
        <v>5.55</v>
      </c>
      <c r="N24" s="74">
        <f>SUM(Month!N58:N60)</f>
        <v>84.14</v>
      </c>
      <c r="O24" s="74">
        <f>SUM(Month!O58:O60)</f>
        <v>7.32</v>
      </c>
      <c r="P24" s="100">
        <f>SUM(Month!P58:P60)</f>
        <v>76.819999999999993</v>
      </c>
      <c r="Q24" s="65"/>
    </row>
    <row r="25" spans="1:17" ht="15.5" x14ac:dyDescent="0.35">
      <c r="A25" s="98" t="s">
        <v>185</v>
      </c>
      <c r="B25" s="74">
        <f>SUM(Month!B61:B63)</f>
        <v>75.454000000000008</v>
      </c>
      <c r="C25" s="74">
        <f>SUM(Month!C61:C63)</f>
        <v>6.3819999999999997</v>
      </c>
      <c r="D25" s="74" t="s">
        <v>153</v>
      </c>
      <c r="E25" s="74" t="s">
        <v>153</v>
      </c>
      <c r="F25" s="74" t="s">
        <v>153</v>
      </c>
      <c r="G25" s="74">
        <f>SUM(Month!G61:G63)</f>
        <v>69.08</v>
      </c>
      <c r="H25" s="74">
        <f>SUM(Month!H61:H63)</f>
        <v>24.479999999999997</v>
      </c>
      <c r="I25" s="74">
        <f>SUM(Month!I61:I63)</f>
        <v>21.5505</v>
      </c>
      <c r="J25" s="74">
        <f>SUM(Month!J61:J63)</f>
        <v>23.049999999999997</v>
      </c>
      <c r="K25" s="74">
        <f>SUM(Month!K61:K63)</f>
        <v>6.0399999999999991</v>
      </c>
      <c r="L25" s="74">
        <f>SUM(Month!L61:L63)</f>
        <v>0.04</v>
      </c>
      <c r="M25" s="74">
        <f>SUM(Month!M61:M63)</f>
        <v>6</v>
      </c>
      <c r="N25" s="74">
        <f>SUM(Month!N61:N63)</f>
        <v>81.489999999999995</v>
      </c>
      <c r="O25" s="74">
        <f>SUM(Month!O61:O63)</f>
        <v>6.41</v>
      </c>
      <c r="P25" s="100">
        <f>SUM(Month!P61:P63)</f>
        <v>75.08</v>
      </c>
      <c r="Q25" s="65"/>
    </row>
    <row r="26" spans="1:17" ht="15.5" x14ac:dyDescent="0.35">
      <c r="A26" s="98" t="s">
        <v>186</v>
      </c>
      <c r="B26" s="74">
        <f>SUM(Month!B64:B66)</f>
        <v>91.067999999999998</v>
      </c>
      <c r="C26" s="74">
        <f>SUM(Month!C64:C66)</f>
        <v>9.738999999999999</v>
      </c>
      <c r="D26" s="74" t="s">
        <v>153</v>
      </c>
      <c r="E26" s="74" t="s">
        <v>153</v>
      </c>
      <c r="F26" s="74" t="s">
        <v>153</v>
      </c>
      <c r="G26" s="74">
        <f>SUM(Month!G64:G66)</f>
        <v>81.325000000000003</v>
      </c>
      <c r="H26" s="74">
        <f>SUM(Month!H64:H66)</f>
        <v>24.254000000000001</v>
      </c>
      <c r="I26" s="74">
        <f>SUM(Month!I64:I66)</f>
        <v>31.216499999999996</v>
      </c>
      <c r="J26" s="74">
        <f>SUM(Month!J64:J66)</f>
        <v>25.844999999999999</v>
      </c>
      <c r="K26" s="74">
        <f>SUM(Month!K64:K66)</f>
        <v>6.27</v>
      </c>
      <c r="L26" s="74">
        <f>SUM(Month!L64:L66)</f>
        <v>0.03</v>
      </c>
      <c r="M26" s="74">
        <f>SUM(Month!M64:M66)</f>
        <v>6.24</v>
      </c>
      <c r="N26" s="74">
        <f>SUM(Month!N64:N66)</f>
        <v>97.32</v>
      </c>
      <c r="O26" s="74">
        <f>SUM(Month!O64:O66)</f>
        <v>9.75</v>
      </c>
      <c r="P26" s="100">
        <f>SUM(Month!P64:P66)</f>
        <v>87.57</v>
      </c>
      <c r="Q26" s="65"/>
    </row>
    <row r="27" spans="1:17" ht="15.5" x14ac:dyDescent="0.35">
      <c r="A27" s="98" t="s">
        <v>187</v>
      </c>
      <c r="B27" s="74">
        <f>SUM(Month!B67:B69)</f>
        <v>94.152999999999992</v>
      </c>
      <c r="C27" s="74">
        <f>SUM(Month!C67:C69)</f>
        <v>10.93</v>
      </c>
      <c r="D27" s="74" t="s">
        <v>153</v>
      </c>
      <c r="E27" s="74" t="s">
        <v>153</v>
      </c>
      <c r="F27" s="74" t="s">
        <v>153</v>
      </c>
      <c r="G27" s="74">
        <f>SUM(Month!G67:G69)</f>
        <v>83.239000000000004</v>
      </c>
      <c r="H27" s="74">
        <f>SUM(Month!H67:H69)</f>
        <v>25.08</v>
      </c>
      <c r="I27" s="74">
        <f>SUM(Month!I67:I69)</f>
        <v>32.637999999999998</v>
      </c>
      <c r="J27" s="74">
        <f>SUM(Month!J67:J69)</f>
        <v>25.51</v>
      </c>
      <c r="K27" s="74">
        <f>SUM(Month!K67:K69)</f>
        <v>7.16</v>
      </c>
      <c r="L27" s="74">
        <f>SUM(Month!L67:L69)</f>
        <v>-0.03</v>
      </c>
      <c r="M27" s="74">
        <f>SUM(Month!M67:M69)</f>
        <v>7.19</v>
      </c>
      <c r="N27" s="74">
        <f>SUM(Month!N67:N69)</f>
        <v>101.32</v>
      </c>
      <c r="O27" s="74">
        <f>SUM(Month!O67:O69)</f>
        <v>10.899999999999999</v>
      </c>
      <c r="P27" s="100">
        <f>SUM(Month!P67:P69)</f>
        <v>90.418999999999997</v>
      </c>
      <c r="Q27" s="65"/>
    </row>
    <row r="28" spans="1:17" ht="15.5" x14ac:dyDescent="0.35">
      <c r="A28" s="98" t="s">
        <v>188</v>
      </c>
      <c r="B28" s="74">
        <f>SUM(Month!B70:B72)</f>
        <v>81.099000000000004</v>
      </c>
      <c r="C28" s="74">
        <f>SUM(Month!C70:C72)</f>
        <v>7.6700000000000008</v>
      </c>
      <c r="D28" s="74" t="s">
        <v>153</v>
      </c>
      <c r="E28" s="74" t="s">
        <v>153</v>
      </c>
      <c r="F28" s="74" t="s">
        <v>153</v>
      </c>
      <c r="G28" s="74">
        <f>SUM(Month!G70:G72)</f>
        <v>73.433999999999997</v>
      </c>
      <c r="H28" s="74">
        <f>SUM(Month!H70:H72)</f>
        <v>25.03</v>
      </c>
      <c r="I28" s="74">
        <f>SUM(Month!I70:I72)</f>
        <v>23.638000000000002</v>
      </c>
      <c r="J28" s="74">
        <f>SUM(Month!J70:J72)</f>
        <v>24.765000000000001</v>
      </c>
      <c r="K28" s="74">
        <f>SUM(Month!K70:K72)</f>
        <v>6.47</v>
      </c>
      <c r="L28" s="74">
        <f>SUM(Month!L70:L72)</f>
        <v>0.18</v>
      </c>
      <c r="M28" s="74">
        <f>SUM(Month!M70:M72)</f>
        <v>6.2900000000000009</v>
      </c>
      <c r="N28" s="74">
        <f>SUM(Month!N70:N72)</f>
        <v>87.56</v>
      </c>
      <c r="O28" s="74">
        <f>SUM(Month!O70:O72)</f>
        <v>7.84</v>
      </c>
      <c r="P28" s="100">
        <f>SUM(Month!P70:P72)</f>
        <v>79.72</v>
      </c>
      <c r="Q28" s="65"/>
    </row>
    <row r="29" spans="1:17" ht="15.5" x14ac:dyDescent="0.35">
      <c r="A29" s="98" t="s">
        <v>189</v>
      </c>
      <c r="B29" s="74">
        <f>SUM(Month!B73:B75)</f>
        <v>77.814999999999998</v>
      </c>
      <c r="C29" s="74">
        <f>SUM(Month!C73:C75)</f>
        <v>4.4539999999999997</v>
      </c>
      <c r="D29" s="74" t="s">
        <v>153</v>
      </c>
      <c r="E29" s="74" t="s">
        <v>153</v>
      </c>
      <c r="F29" s="74" t="s">
        <v>153</v>
      </c>
      <c r="G29" s="74">
        <f>SUM(Month!G73:G75)</f>
        <v>73.356999999999999</v>
      </c>
      <c r="H29" s="74">
        <f>SUM(Month!H73:H75)</f>
        <v>25.597999999999999</v>
      </c>
      <c r="I29" s="74">
        <f>SUM(Month!I73:I75)</f>
        <v>23.368000000000002</v>
      </c>
      <c r="J29" s="74">
        <f>SUM(Month!J73:J75)</f>
        <v>24.4</v>
      </c>
      <c r="K29" s="74">
        <f>SUM(Month!K73:K75)</f>
        <v>5.9399999999999995</v>
      </c>
      <c r="L29" s="74">
        <f>SUM(Month!L73:L75)</f>
        <v>0.08</v>
      </c>
      <c r="M29" s="74">
        <f>SUM(Month!M73:M75)</f>
        <v>5.86</v>
      </c>
      <c r="N29" s="74">
        <f>SUM(Month!N73:N75)</f>
        <v>83.740000000000009</v>
      </c>
      <c r="O29" s="74">
        <f>SUM(Month!O73:O75)</f>
        <v>4.5200000000000005</v>
      </c>
      <c r="P29" s="100">
        <f>SUM(Month!P73:P75)</f>
        <v>79.216999999999999</v>
      </c>
      <c r="Q29" s="65"/>
    </row>
    <row r="30" spans="1:17" ht="15.5" x14ac:dyDescent="0.35">
      <c r="A30" s="98" t="s">
        <v>190</v>
      </c>
      <c r="B30" s="74">
        <f>SUM(Month!B76:B78)</f>
        <v>92.657999999999987</v>
      </c>
      <c r="C30" s="74">
        <f>SUM(Month!C76:C78)</f>
        <v>8.02</v>
      </c>
      <c r="D30" s="74" t="s">
        <v>153</v>
      </c>
      <c r="E30" s="74" t="s">
        <v>153</v>
      </c>
      <c r="F30" s="74" t="s">
        <v>153</v>
      </c>
      <c r="G30" s="74">
        <f>SUM(Month!G76:G78)</f>
        <v>84.65</v>
      </c>
      <c r="H30" s="74">
        <f>SUM(Month!H76:H78)</f>
        <v>26.32</v>
      </c>
      <c r="I30" s="74">
        <f>SUM(Month!I76:I78)</f>
        <v>32.198</v>
      </c>
      <c r="J30" s="74">
        <f>SUM(Month!J76:J78)</f>
        <v>26.13</v>
      </c>
      <c r="K30" s="74">
        <f>SUM(Month!K76:K78)</f>
        <v>6.1459999999999999</v>
      </c>
      <c r="L30" s="74">
        <f>SUM(Month!L76:L78)</f>
        <v>-0.16</v>
      </c>
      <c r="M30" s="74">
        <f>SUM(Month!M76:M78)</f>
        <v>6.3029999999999999</v>
      </c>
      <c r="N30" s="74">
        <f>SUM(Month!N76:N78)</f>
        <v>98.81</v>
      </c>
      <c r="O30" s="74">
        <f>SUM(Month!O76:O78)</f>
        <v>7.8599999999999994</v>
      </c>
      <c r="P30" s="100">
        <f>SUM(Month!P76:P78)</f>
        <v>90.953000000000003</v>
      </c>
      <c r="Q30" s="65"/>
    </row>
    <row r="31" spans="1:17" ht="15.5" x14ac:dyDescent="0.35">
      <c r="A31" s="98" t="s">
        <v>191</v>
      </c>
      <c r="B31" s="74">
        <f>SUM(Month!B79:B81)</f>
        <v>99.241</v>
      </c>
      <c r="C31" s="74">
        <f>SUM(Month!C79:C81)</f>
        <v>7.85</v>
      </c>
      <c r="D31" s="74" t="s">
        <v>153</v>
      </c>
      <c r="E31" s="74" t="s">
        <v>153</v>
      </c>
      <c r="F31" s="74" t="s">
        <v>153</v>
      </c>
      <c r="G31" s="74">
        <f>SUM(Month!G79:G81)</f>
        <v>91.4</v>
      </c>
      <c r="H31" s="74">
        <f>SUM(Month!H79:H81)</f>
        <v>27.83</v>
      </c>
      <c r="I31" s="74">
        <f>SUM(Month!I79:I81)</f>
        <v>35.049999999999997</v>
      </c>
      <c r="J31" s="74">
        <f>SUM(Month!J79:J81)</f>
        <v>28.509999999999998</v>
      </c>
      <c r="K31" s="74">
        <f>SUM(Month!K79:K81)</f>
        <v>5.5500000000000007</v>
      </c>
      <c r="L31" s="74">
        <f>SUM(Month!L79:L81)</f>
        <v>0</v>
      </c>
      <c r="M31" s="74">
        <f>SUM(Month!M79:M81)</f>
        <v>5.5500000000000007</v>
      </c>
      <c r="N31" s="74">
        <f>SUM(Month!N79:N81)</f>
        <v>104.791</v>
      </c>
      <c r="O31" s="74">
        <f>SUM(Month!O79:O81)</f>
        <v>7.8409999999999993</v>
      </c>
      <c r="P31" s="100">
        <f>SUM(Month!P79:P81)</f>
        <v>96.95</v>
      </c>
      <c r="Q31" s="65"/>
    </row>
    <row r="32" spans="1:17" ht="15.5" x14ac:dyDescent="0.35">
      <c r="A32" s="98" t="s">
        <v>192</v>
      </c>
      <c r="B32" s="74">
        <f>SUM(Month!B82:B84)</f>
        <v>82.337999999999994</v>
      </c>
      <c r="C32" s="74">
        <f>SUM(Month!C82:C84)</f>
        <v>6.04</v>
      </c>
      <c r="D32" s="74" t="s">
        <v>153</v>
      </c>
      <c r="E32" s="74" t="s">
        <v>153</v>
      </c>
      <c r="F32" s="74" t="s">
        <v>153</v>
      </c>
      <c r="G32" s="74">
        <f>SUM(Month!G82:G84)</f>
        <v>76.3</v>
      </c>
      <c r="H32" s="74">
        <f>SUM(Month!H82:H84)</f>
        <v>25.559899999999999</v>
      </c>
      <c r="I32" s="74">
        <f>SUM(Month!I82:I84)</f>
        <v>25.659999999999997</v>
      </c>
      <c r="J32" s="74">
        <f>SUM(Month!J82:J84)</f>
        <v>25.1</v>
      </c>
      <c r="K32" s="74">
        <f>SUM(Month!K82:K84)</f>
        <v>5.72</v>
      </c>
      <c r="L32" s="74">
        <f>SUM(Month!L82:L84)</f>
        <v>0.09</v>
      </c>
      <c r="M32" s="74">
        <f>SUM(Month!M82:M84)</f>
        <v>5.63</v>
      </c>
      <c r="N32" s="74">
        <f>SUM(Month!N82:N84)</f>
        <v>88.057999999999993</v>
      </c>
      <c r="O32" s="74">
        <f>SUM(Month!O82:O84)</f>
        <v>6.128000000000001</v>
      </c>
      <c r="P32" s="100">
        <f>SUM(Month!P82:P84)</f>
        <v>81.929999999999993</v>
      </c>
      <c r="Q32" s="65"/>
    </row>
    <row r="33" spans="1:17" ht="15.5" x14ac:dyDescent="0.35">
      <c r="A33" s="98" t="s">
        <v>193</v>
      </c>
      <c r="B33" s="74">
        <f>SUM(Month!B85:B87)</f>
        <v>78.52000000000001</v>
      </c>
      <c r="C33" s="74">
        <f>SUM(Month!C85:C87)</f>
        <v>7.62</v>
      </c>
      <c r="D33" s="74" t="s">
        <v>153</v>
      </c>
      <c r="E33" s="74" t="s">
        <v>153</v>
      </c>
      <c r="F33" s="74" t="s">
        <v>153</v>
      </c>
      <c r="G33" s="74">
        <f>SUM(Month!G85:G87)</f>
        <v>70.91</v>
      </c>
      <c r="H33" s="74">
        <f>SUM(Month!H85:H87)</f>
        <v>24.2501</v>
      </c>
      <c r="I33" s="74">
        <f>SUM(Month!I85:I87)</f>
        <v>23.11</v>
      </c>
      <c r="J33" s="74">
        <f>SUM(Month!J85:J87)</f>
        <v>23.560000000000002</v>
      </c>
      <c r="K33" s="74">
        <f>SUM(Month!K85:K87)</f>
        <v>5.1499999999999995</v>
      </c>
      <c r="L33" s="74">
        <f>SUM(Month!L85:L87)</f>
        <v>0.06</v>
      </c>
      <c r="M33" s="74">
        <f>SUM(Month!M85:M87)</f>
        <v>5.09</v>
      </c>
      <c r="N33" s="74">
        <f>SUM(Month!N85:N87)</f>
        <v>83.67</v>
      </c>
      <c r="O33" s="74">
        <f>SUM(Month!O85:O87)</f>
        <v>7.67</v>
      </c>
      <c r="P33" s="100">
        <f>SUM(Month!P85:P87)</f>
        <v>76.009999999999991</v>
      </c>
      <c r="Q33" s="65"/>
    </row>
    <row r="34" spans="1:17" ht="15.5" x14ac:dyDescent="0.35">
      <c r="A34" s="98" t="s">
        <v>194</v>
      </c>
      <c r="B34" s="74">
        <f>SUM(Month!B88:B90)</f>
        <v>92.978000000000009</v>
      </c>
      <c r="C34" s="74">
        <f>SUM(Month!C88:C90)</f>
        <v>10.530000000000001</v>
      </c>
      <c r="D34" s="74" t="s">
        <v>153</v>
      </c>
      <c r="E34" s="74" t="s">
        <v>153</v>
      </c>
      <c r="F34" s="74" t="s">
        <v>153</v>
      </c>
      <c r="G34" s="74">
        <f>SUM(Month!G88:G90)</f>
        <v>82.44</v>
      </c>
      <c r="H34" s="74">
        <f>SUM(Month!H88:H90)</f>
        <v>24.5899</v>
      </c>
      <c r="I34" s="74">
        <f>SUM(Month!I88:I90)</f>
        <v>31.529999999999998</v>
      </c>
      <c r="J34" s="74">
        <f>SUM(Month!J88:J90)</f>
        <v>26.32</v>
      </c>
      <c r="K34" s="74">
        <f>SUM(Month!K88:K90)</f>
        <v>5.09</v>
      </c>
      <c r="L34" s="74">
        <f>SUM(Month!L88:L90)</f>
        <v>-7.0000000000000007E-2</v>
      </c>
      <c r="M34" s="74">
        <f>SUM(Month!M88:M90)</f>
        <v>5.16</v>
      </c>
      <c r="N34" s="74">
        <f>SUM(Month!N88:N90)</f>
        <v>98.068000000000012</v>
      </c>
      <c r="O34" s="74">
        <f>SUM(Month!O88:O90)</f>
        <v>10.45</v>
      </c>
      <c r="P34" s="100">
        <f>SUM(Month!P88:P90)</f>
        <v>87.62</v>
      </c>
      <c r="Q34" s="65"/>
    </row>
    <row r="35" spans="1:17" ht="15.5" x14ac:dyDescent="0.35">
      <c r="A35" s="98" t="s">
        <v>195</v>
      </c>
      <c r="B35" s="74">
        <f>SUM(Month!B91:B93)</f>
        <v>96.522999999999996</v>
      </c>
      <c r="C35" s="74">
        <f>SUM(Month!C91:C93)</f>
        <v>7.82</v>
      </c>
      <c r="D35" s="74">
        <f>SUM(Month!D91:D93)</f>
        <v>77.83</v>
      </c>
      <c r="E35" s="74">
        <f>SUM(Month!E91:E93)</f>
        <v>8.98</v>
      </c>
      <c r="F35" s="74">
        <f>SUM(Month!F91:F93)</f>
        <v>1.9000000000000001</v>
      </c>
      <c r="G35" s="74">
        <f>SUM(Month!G91:G93)</f>
        <v>88.710000000000008</v>
      </c>
      <c r="H35" s="74">
        <f>SUM(Month!H91:H93)</f>
        <v>26.509999999999998</v>
      </c>
      <c r="I35" s="74">
        <f>SUM(Month!I91:I93)</f>
        <v>35.200000000000003</v>
      </c>
      <c r="J35" s="74">
        <f>SUM(Month!J91:J93)</f>
        <v>27</v>
      </c>
      <c r="K35" s="74">
        <f>SUM(Month!K91:K93)</f>
        <v>6.29</v>
      </c>
      <c r="L35" s="74">
        <f>SUM(Month!L91:L93)</f>
        <v>0</v>
      </c>
      <c r="M35" s="74">
        <f>SUM(Month!M91:M93)</f>
        <v>6.29</v>
      </c>
      <c r="N35" s="74">
        <f>SUM(Month!N91:N93)</f>
        <v>102.81</v>
      </c>
      <c r="O35" s="74">
        <f>SUM(Month!O91:O93)</f>
        <v>7.82</v>
      </c>
      <c r="P35" s="100">
        <f>SUM(Month!P91:P93)</f>
        <v>94.99</v>
      </c>
      <c r="Q35" s="65"/>
    </row>
    <row r="36" spans="1:17" ht="15.5" x14ac:dyDescent="0.35">
      <c r="A36" s="98" t="s">
        <v>196</v>
      </c>
      <c r="B36" s="74">
        <f>SUM(Month!B94:B96)</f>
        <v>81.609000000000009</v>
      </c>
      <c r="C36" s="74">
        <f>SUM(Month!C94:C96)</f>
        <v>7.07</v>
      </c>
      <c r="D36" s="74">
        <f>SUM(Month!D94:D96)</f>
        <v>65.72</v>
      </c>
      <c r="E36" s="74">
        <f>SUM(Month!E94:E96)</f>
        <v>6.97</v>
      </c>
      <c r="F36" s="74">
        <f>SUM(Month!F94:F96)</f>
        <v>1.8399999999999999</v>
      </c>
      <c r="G36" s="74">
        <f>SUM(Month!G94:G96)</f>
        <v>74.540000000000006</v>
      </c>
      <c r="H36" s="74">
        <f>SUM(Month!H94:H96)</f>
        <v>24.35</v>
      </c>
      <c r="I36" s="74">
        <f>SUM(Month!I94:I96)</f>
        <v>26.29</v>
      </c>
      <c r="J36" s="74">
        <f>SUM(Month!J94:J96)</f>
        <v>23.89</v>
      </c>
      <c r="K36" s="74">
        <f>SUM(Month!K94:K96)</f>
        <v>6.13</v>
      </c>
      <c r="L36" s="74">
        <f>SUM(Month!L94:L96)</f>
        <v>0.01</v>
      </c>
      <c r="M36" s="74">
        <f>SUM(Month!M94:M96)</f>
        <v>6.12</v>
      </c>
      <c r="N36" s="74">
        <f>SUM(Month!N94:N96)</f>
        <v>87.73</v>
      </c>
      <c r="O36" s="74">
        <f>SUM(Month!O94:O96)</f>
        <v>7.07</v>
      </c>
      <c r="P36" s="100">
        <f>SUM(Month!P94:P96)</f>
        <v>80.66</v>
      </c>
      <c r="Q36" s="65"/>
    </row>
    <row r="37" spans="1:17" ht="15.5" x14ac:dyDescent="0.35">
      <c r="A37" s="98" t="s">
        <v>197</v>
      </c>
      <c r="B37" s="74">
        <f>SUM(Month!B97:B99)</f>
        <v>78.453000000000003</v>
      </c>
      <c r="C37" s="74">
        <f>SUM(Month!C97:C99)</f>
        <v>6.7500000000000009</v>
      </c>
      <c r="D37" s="74">
        <f>SUM(Month!D97:D99)</f>
        <v>63.53</v>
      </c>
      <c r="E37" s="74">
        <f>SUM(Month!E97:E99)</f>
        <v>6.3599999999999994</v>
      </c>
      <c r="F37" s="74">
        <f>SUM(Month!F97:F99)</f>
        <v>1.7999999999999998</v>
      </c>
      <c r="G37" s="74">
        <f>SUM(Month!G97:G99)</f>
        <v>71.7</v>
      </c>
      <c r="H37" s="74">
        <f>SUM(Month!H97:H99)</f>
        <v>23.39</v>
      </c>
      <c r="I37" s="74">
        <f>SUM(Month!I97:I99)</f>
        <v>24.4</v>
      </c>
      <c r="J37" s="74">
        <f>SUM(Month!J97:J99)</f>
        <v>23.93</v>
      </c>
      <c r="K37" s="74">
        <f>SUM(Month!K97:K99)</f>
        <v>5.9399999999999995</v>
      </c>
      <c r="L37" s="74">
        <f>SUM(Month!L97:L99)</f>
        <v>0.02</v>
      </c>
      <c r="M37" s="74">
        <f>SUM(Month!M97:M99)</f>
        <v>5.92</v>
      </c>
      <c r="N37" s="74">
        <f>SUM(Month!N97:N99)</f>
        <v>84.39</v>
      </c>
      <c r="O37" s="74">
        <f>SUM(Month!O97:O99)</f>
        <v>6.7600000000000007</v>
      </c>
      <c r="P37" s="100">
        <f>SUM(Month!P97:P99)</f>
        <v>77.63</v>
      </c>
      <c r="Q37" s="65"/>
    </row>
    <row r="38" spans="1:17" ht="15.5" x14ac:dyDescent="0.35">
      <c r="A38" s="98" t="s">
        <v>198</v>
      </c>
      <c r="B38" s="74">
        <f>SUM(Month!B100:B102)</f>
        <v>94.168000000000006</v>
      </c>
      <c r="C38" s="74">
        <f>SUM(Month!C100:C102)</f>
        <v>9.3099999999999987</v>
      </c>
      <c r="D38" s="74">
        <f>SUM(Month!D100:D102)</f>
        <v>75.02</v>
      </c>
      <c r="E38" s="74">
        <f>SUM(Month!E100:E102)</f>
        <v>8.02</v>
      </c>
      <c r="F38" s="74">
        <f>SUM(Month!F100:F102)</f>
        <v>1.83</v>
      </c>
      <c r="G38" s="74">
        <f>SUM(Month!G100:G102)</f>
        <v>84.86</v>
      </c>
      <c r="H38" s="74">
        <f>SUM(Month!H100:H102)</f>
        <v>24.86</v>
      </c>
      <c r="I38" s="74">
        <f>SUM(Month!I100:I102)</f>
        <v>34.130000000000003</v>
      </c>
      <c r="J38" s="74">
        <f>SUM(Month!J100:J102)</f>
        <v>25.86</v>
      </c>
      <c r="K38" s="74">
        <f>SUM(Month!K100:K102)</f>
        <v>5.9700000000000006</v>
      </c>
      <c r="L38" s="74">
        <f>SUM(Month!L100:L102)</f>
        <v>0</v>
      </c>
      <c r="M38" s="74">
        <f>SUM(Month!M100:M102)</f>
        <v>5.9700000000000006</v>
      </c>
      <c r="N38" s="74">
        <f>SUM(Month!N100:N102)</f>
        <v>100.13</v>
      </c>
      <c r="O38" s="74">
        <f>SUM(Month!O100:O102)</f>
        <v>9.2899999999999991</v>
      </c>
      <c r="P38" s="100">
        <f>SUM(Month!P100:P102)</f>
        <v>90.84</v>
      </c>
      <c r="Q38" s="65"/>
    </row>
    <row r="39" spans="1:17" ht="15.5" x14ac:dyDescent="0.35">
      <c r="A39" s="98" t="s">
        <v>199</v>
      </c>
      <c r="B39" s="74">
        <f>SUM(Month!B103:B105)</f>
        <v>97.430999999999997</v>
      </c>
      <c r="C39" s="74">
        <f>SUM(Month!C103:C105)</f>
        <v>9.2199999999999989</v>
      </c>
      <c r="D39" s="74">
        <f>SUM(Month!D103:D105)</f>
        <v>77.709999999999994</v>
      </c>
      <c r="E39" s="74">
        <f>SUM(Month!E103:E105)</f>
        <v>8.35</v>
      </c>
      <c r="F39" s="74">
        <f>SUM(Month!F103:F105)</f>
        <v>2.14</v>
      </c>
      <c r="G39" s="74">
        <f>SUM(Month!G103:G105)</f>
        <v>88.210000000000008</v>
      </c>
      <c r="H39" s="74">
        <f>SUM(Month!H103:H105)</f>
        <v>25.5</v>
      </c>
      <c r="I39" s="74">
        <f>SUM(Month!I103:I105)</f>
        <v>36.630000000000003</v>
      </c>
      <c r="J39" s="74">
        <f>SUM(Month!J103:J105)</f>
        <v>26.080000000000002</v>
      </c>
      <c r="K39" s="74">
        <f>SUM(Month!K103:K105)</f>
        <v>5.62</v>
      </c>
      <c r="L39" s="74">
        <f>SUM(Month!L103:L105)</f>
        <v>-0.03</v>
      </c>
      <c r="M39" s="74">
        <f>SUM(Month!M103:M105)</f>
        <v>5.6548999999999996</v>
      </c>
      <c r="N39" s="74">
        <f>SUM(Month!N103:N105)</f>
        <v>103.06</v>
      </c>
      <c r="O39" s="74">
        <f>SUM(Month!O103:O105)</f>
        <v>9.1999999999999993</v>
      </c>
      <c r="P39" s="100">
        <f>SUM(Month!P103:P105)</f>
        <v>93.860000000000014</v>
      </c>
      <c r="Q39" s="65"/>
    </row>
    <row r="40" spans="1:17" ht="15.5" x14ac:dyDescent="0.35">
      <c r="A40" s="98" t="s">
        <v>200</v>
      </c>
      <c r="B40" s="74">
        <f>SUM(Month!B106:B108)</f>
        <v>82.760999999999996</v>
      </c>
      <c r="C40" s="74">
        <f>SUM(Month!C106:C108)</f>
        <v>6.57</v>
      </c>
      <c r="D40" s="74">
        <f>SUM(Month!D106:D108)</f>
        <v>67.67</v>
      </c>
      <c r="E40" s="74">
        <f>SUM(Month!E106:E108)</f>
        <v>6.67</v>
      </c>
      <c r="F40" s="74">
        <f>SUM(Month!F106:F108)</f>
        <v>1.8399999999999999</v>
      </c>
      <c r="G40" s="74">
        <f>SUM(Month!G106:G108)</f>
        <v>76.19</v>
      </c>
      <c r="H40" s="74">
        <f>SUM(Month!H106:H108)</f>
        <v>24.98</v>
      </c>
      <c r="I40" s="74">
        <f>SUM(Month!I106:I108)</f>
        <v>26.560000000000002</v>
      </c>
      <c r="J40" s="74">
        <f>SUM(Month!J106:J108)</f>
        <v>24.65</v>
      </c>
      <c r="K40" s="74">
        <f>SUM(Month!K106:K108)</f>
        <v>5.5270999999999999</v>
      </c>
      <c r="L40" s="74">
        <f>SUM(Month!L106:L108)</f>
        <v>0.06</v>
      </c>
      <c r="M40" s="74">
        <f>SUM(Month!M106:M108)</f>
        <v>5.4782999999999999</v>
      </c>
      <c r="N40" s="74">
        <f>SUM(Month!N106:N108)</f>
        <v>88.289999999999992</v>
      </c>
      <c r="O40" s="74">
        <f>SUM(Month!O106:O108)</f>
        <v>6.6099999999999994</v>
      </c>
      <c r="P40" s="100">
        <f>SUM(Month!P106:P108)</f>
        <v>81.680000000000007</v>
      </c>
      <c r="Q40" s="65"/>
    </row>
    <row r="41" spans="1:17" ht="15.5" x14ac:dyDescent="0.35">
      <c r="A41" s="98" t="s">
        <v>201</v>
      </c>
      <c r="B41" s="74">
        <f>SUM(Month!B109:B111)</f>
        <v>79.903999999999996</v>
      </c>
      <c r="C41" s="74">
        <f>SUM(Month!C109:C111)</f>
        <v>7.03</v>
      </c>
      <c r="D41" s="74">
        <f>SUM(Month!D109:D111)</f>
        <v>64.990000000000009</v>
      </c>
      <c r="E41" s="74">
        <f>SUM(Month!E109:E111)</f>
        <v>6.16</v>
      </c>
      <c r="F41" s="74">
        <f>SUM(Month!F109:F111)</f>
        <v>1.72</v>
      </c>
      <c r="G41" s="74">
        <f>SUM(Month!G109:G111)</f>
        <v>72.87</v>
      </c>
      <c r="H41" s="74">
        <f>SUM(Month!H109:H111)</f>
        <v>24.52</v>
      </c>
      <c r="I41" s="74">
        <f>SUM(Month!I109:I111)</f>
        <v>24.240000000000002</v>
      </c>
      <c r="J41" s="74">
        <f>SUM(Month!J109:J111)</f>
        <v>24.11</v>
      </c>
      <c r="K41" s="74">
        <f>SUM(Month!K109:K111)</f>
        <v>5.3388</v>
      </c>
      <c r="L41" s="74">
        <f>SUM(Month!L109:L111)</f>
        <v>0.08</v>
      </c>
      <c r="M41" s="74">
        <f>SUM(Month!M109:M111)</f>
        <v>5.2567000000000004</v>
      </c>
      <c r="N41" s="74">
        <f>SUM(Month!N109:N111)</f>
        <v>85.240000000000009</v>
      </c>
      <c r="O41" s="74">
        <f>SUM(Month!O109:O111)</f>
        <v>7.11</v>
      </c>
      <c r="P41" s="100">
        <f>SUM(Month!P109:P111)</f>
        <v>78.13</v>
      </c>
      <c r="Q41" s="65"/>
    </row>
    <row r="42" spans="1:17" ht="15.5" x14ac:dyDescent="0.35">
      <c r="A42" s="98" t="s">
        <v>202</v>
      </c>
      <c r="B42" s="74">
        <f>SUM(Month!B112:B114)</f>
        <v>96.289000000000001</v>
      </c>
      <c r="C42" s="74">
        <f>SUM(Month!C112:C114)</f>
        <v>9.2100000000000009</v>
      </c>
      <c r="D42" s="74">
        <f>SUM(Month!D112:D114)</f>
        <v>76.53</v>
      </c>
      <c r="E42" s="74">
        <f>SUM(Month!E112:E114)</f>
        <v>8.4200000000000017</v>
      </c>
      <c r="F42" s="74">
        <f>SUM(Month!F112:F114)</f>
        <v>2.11</v>
      </c>
      <c r="G42" s="74">
        <f>SUM(Month!G112:G114)</f>
        <v>87.07</v>
      </c>
      <c r="H42" s="74">
        <f>SUM(Month!H112:H114)</f>
        <v>24.28</v>
      </c>
      <c r="I42" s="74">
        <f>SUM(Month!I112:I114)</f>
        <v>35.56</v>
      </c>
      <c r="J42" s="74">
        <f>SUM(Month!J112:J114)</f>
        <v>27.21</v>
      </c>
      <c r="K42" s="74">
        <f>SUM(Month!K112:K114)</f>
        <v>5.8171999999999997</v>
      </c>
      <c r="L42" s="74">
        <f>SUM(Month!L112:L114)</f>
        <v>-7.0000000000000007E-2</v>
      </c>
      <c r="M42" s="74">
        <f>SUM(Month!M112:M114)</f>
        <v>5.8961000000000006</v>
      </c>
      <c r="N42" s="74">
        <f>SUM(Month!N112:N114)</f>
        <v>102.1</v>
      </c>
      <c r="O42" s="74">
        <f>SUM(Month!O112:O114)</f>
        <v>9.14</v>
      </c>
      <c r="P42" s="100">
        <f>SUM(Month!P112:P114)</f>
        <v>92.960000000000008</v>
      </c>
      <c r="Q42" s="65"/>
    </row>
    <row r="43" spans="1:17" ht="15.5" x14ac:dyDescent="0.35">
      <c r="A43" s="98" t="s">
        <v>203</v>
      </c>
      <c r="B43" s="74">
        <f>SUM(Month!B115:B117)</f>
        <v>100.1061</v>
      </c>
      <c r="C43" s="74">
        <f>SUM(Month!C115:C117)</f>
        <v>9.4458000000000002</v>
      </c>
      <c r="D43" s="74">
        <f>SUM(Month!D115:D117)</f>
        <v>80.406400000000005</v>
      </c>
      <c r="E43" s="74">
        <f>SUM(Month!E115:E117)</f>
        <v>8.1837000000000018</v>
      </c>
      <c r="F43" s="74">
        <f>SUM(Month!F115:F117)</f>
        <v>2.0703</v>
      </c>
      <c r="G43" s="74">
        <f>SUM(Month!G115:G117)</f>
        <v>90.660300000000007</v>
      </c>
      <c r="H43" s="74">
        <f>SUM(Month!H115:H117)</f>
        <v>25.171500000000002</v>
      </c>
      <c r="I43" s="74">
        <f>SUM(Month!I115:I117)</f>
        <v>35.703499999999998</v>
      </c>
      <c r="J43" s="74">
        <f>SUM(Month!J115:J117)</f>
        <v>29.785299999999999</v>
      </c>
      <c r="K43" s="74">
        <f>SUM(Month!K115:K117)</f>
        <v>6.24</v>
      </c>
      <c r="L43" s="74">
        <f>SUM(Month!L115:L117)</f>
        <v>6.9999999999999999E-4</v>
      </c>
      <c r="M43" s="74">
        <f>SUM(Month!M115:M117)</f>
        <v>6.2393000000000001</v>
      </c>
      <c r="N43" s="74">
        <f>SUM(Month!N115:N117)</f>
        <v>106.34610000000001</v>
      </c>
      <c r="O43" s="74">
        <f>SUM(Month!O115:O117)</f>
        <v>9.4465000000000003</v>
      </c>
      <c r="P43" s="100">
        <f>SUM(Month!P115:P117)</f>
        <v>96.899599999999992</v>
      </c>
      <c r="Q43" s="65"/>
    </row>
    <row r="44" spans="1:17" ht="15.5" x14ac:dyDescent="0.35">
      <c r="A44" s="98" t="s">
        <v>204</v>
      </c>
      <c r="B44" s="74">
        <f>SUM(Month!B118:B120)</f>
        <v>78.770800000000008</v>
      </c>
      <c r="C44" s="74">
        <f>SUM(Month!C118:C120)</f>
        <v>6.2848999999999995</v>
      </c>
      <c r="D44" s="74">
        <f>SUM(Month!D118:D120)</f>
        <v>64.022500000000008</v>
      </c>
      <c r="E44" s="74">
        <f>SUM(Month!E118:E120)</f>
        <v>6.6855999999999991</v>
      </c>
      <c r="F44" s="74">
        <f>SUM(Month!F118:F120)</f>
        <v>1.7777000000000001</v>
      </c>
      <c r="G44" s="74">
        <f>SUM(Month!G118:G120)</f>
        <v>72.485799999999998</v>
      </c>
      <c r="H44" s="74">
        <f>SUM(Month!H118:H120)</f>
        <v>22.4894</v>
      </c>
      <c r="I44" s="74">
        <f>SUM(Month!I118:I120)</f>
        <v>27.7714</v>
      </c>
      <c r="J44" s="74">
        <f>SUM(Month!J118:J120)</f>
        <v>22.225000000000001</v>
      </c>
      <c r="K44" s="74">
        <f>SUM(Month!K118:K120)</f>
        <v>5.9295</v>
      </c>
      <c r="L44" s="74">
        <f>SUM(Month!L118:L120)</f>
        <v>1.2E-2</v>
      </c>
      <c r="M44" s="74">
        <f>SUM(Month!M118:M120)</f>
        <v>5.9175000000000004</v>
      </c>
      <c r="N44" s="74">
        <f>SUM(Month!N118:N120)</f>
        <v>84.700200000000009</v>
      </c>
      <c r="O44" s="74">
        <f>SUM(Month!O118:O120)</f>
        <v>6.2968999999999999</v>
      </c>
      <c r="P44" s="100">
        <f>SUM(Month!P118:P120)</f>
        <v>78.403199999999998</v>
      </c>
      <c r="Q44" s="65"/>
    </row>
    <row r="45" spans="1:17" ht="15.5" x14ac:dyDescent="0.35">
      <c r="A45" s="98" t="s">
        <v>205</v>
      </c>
      <c r="B45" s="74">
        <f>SUM(Month!B121:B123)</f>
        <v>81.356200000000001</v>
      </c>
      <c r="C45" s="74">
        <f>SUM(Month!C121:C123)</f>
        <v>7.844100000000001</v>
      </c>
      <c r="D45" s="74">
        <f>SUM(Month!D121:D123)</f>
        <v>65.086600000000004</v>
      </c>
      <c r="E45" s="74">
        <f>SUM(Month!E121:E123)</f>
        <v>6.7324000000000002</v>
      </c>
      <c r="F45" s="74">
        <f>SUM(Month!F121:F123)</f>
        <v>1.6932999999999998</v>
      </c>
      <c r="G45" s="74">
        <f>SUM(Month!G121:G123)</f>
        <v>73.512200000000007</v>
      </c>
      <c r="H45" s="74">
        <f>SUM(Month!H121:H123)</f>
        <v>23.660599999999999</v>
      </c>
      <c r="I45" s="74">
        <f>SUM(Month!I121:I123)</f>
        <v>26.176200000000001</v>
      </c>
      <c r="J45" s="74">
        <f>SUM(Month!J121:J123)</f>
        <v>23.675400000000003</v>
      </c>
      <c r="K45" s="74">
        <f>SUM(Month!K121:K123)</f>
        <v>5.6745999999999999</v>
      </c>
      <c r="L45" s="74">
        <f>SUM(Month!L121:L123)</f>
        <v>1.3100000000000001E-2</v>
      </c>
      <c r="M45" s="74">
        <f>SUM(Month!M121:M123)</f>
        <v>5.6614000000000004</v>
      </c>
      <c r="N45" s="74">
        <f>SUM(Month!N121:N123)</f>
        <v>87.030799999999999</v>
      </c>
      <c r="O45" s="74">
        <f>SUM(Month!O121:O123)</f>
        <v>7.8571000000000009</v>
      </c>
      <c r="P45" s="100">
        <f>SUM(Month!P121:P123)</f>
        <v>79.1738</v>
      </c>
      <c r="Q45" s="65"/>
    </row>
    <row r="46" spans="1:17" ht="15.5" x14ac:dyDescent="0.35">
      <c r="A46" s="98" t="s">
        <v>206</v>
      </c>
      <c r="B46" s="74">
        <f>SUM(Month!B124:B126)</f>
        <v>96.569199999999995</v>
      </c>
      <c r="C46" s="74">
        <f>SUM(Month!C124:C126)</f>
        <v>9.5126000000000008</v>
      </c>
      <c r="D46" s="74">
        <f>SUM(Month!D124:D126)</f>
        <v>76.524000000000001</v>
      </c>
      <c r="E46" s="74">
        <f>SUM(Month!E124:E126)</f>
        <v>8.5155999999999992</v>
      </c>
      <c r="F46" s="74">
        <f>SUM(Month!F124:F126)</f>
        <v>2.0169999999999999</v>
      </c>
      <c r="G46" s="74">
        <f>SUM(Month!G124:G126)</f>
        <v>87.056600000000003</v>
      </c>
      <c r="H46" s="74">
        <f>SUM(Month!H124:H126)</f>
        <v>27.547199999999997</v>
      </c>
      <c r="I46" s="74">
        <f>SUM(Month!I124:I126)</f>
        <v>34.549300000000002</v>
      </c>
      <c r="J46" s="74">
        <f>SUM(Month!J124:J126)</f>
        <v>24.96</v>
      </c>
      <c r="K46" s="74">
        <f>SUM(Month!K124:K126)</f>
        <v>6.1840000000000002</v>
      </c>
      <c r="L46" s="74">
        <f>SUM(Month!L124:L126)</f>
        <v>1.2000000000000001E-3</v>
      </c>
      <c r="M46" s="74">
        <f>SUM(Month!M124:M126)</f>
        <v>6.1827000000000005</v>
      </c>
      <c r="N46" s="74">
        <f>SUM(Month!N124:N126)</f>
        <v>102.75319999999999</v>
      </c>
      <c r="O46" s="74">
        <f>SUM(Month!O124:O126)</f>
        <v>9.5137999999999998</v>
      </c>
      <c r="P46" s="100">
        <f>SUM(Month!P124:P126)</f>
        <v>93.239400000000003</v>
      </c>
      <c r="Q46" s="65"/>
    </row>
    <row r="47" spans="1:17" ht="15.5" x14ac:dyDescent="0.35">
      <c r="A47" s="98" t="s">
        <v>207</v>
      </c>
      <c r="B47" s="74">
        <f>SUM(Month!B127:B129)</f>
        <v>98.360399999999998</v>
      </c>
      <c r="C47" s="74">
        <f>SUM(Month!C127:C129)</f>
        <v>8.3727</v>
      </c>
      <c r="D47" s="74">
        <f>SUM(Month!D127:D129)</f>
        <v>78.895399999999995</v>
      </c>
      <c r="E47" s="74">
        <f>SUM(Month!E127:E129)</f>
        <v>9.085700000000001</v>
      </c>
      <c r="F47" s="74">
        <f>SUM(Month!F127:F129)</f>
        <v>2.0064000000000002</v>
      </c>
      <c r="G47" s="74">
        <f>SUM(Month!G127:G129)</f>
        <v>89.987700000000004</v>
      </c>
      <c r="H47" s="74">
        <f>SUM(Month!H127:H129)</f>
        <v>25.901100000000003</v>
      </c>
      <c r="I47" s="74">
        <f>SUM(Month!I127:I129)</f>
        <v>36.374099999999999</v>
      </c>
      <c r="J47" s="74">
        <f>SUM(Month!J127:J129)</f>
        <v>27.712400000000002</v>
      </c>
      <c r="K47" s="74">
        <f>SUM(Month!K127:K129)</f>
        <v>6.7643000000000004</v>
      </c>
      <c r="L47" s="74">
        <f>SUM(Month!L127:L129)</f>
        <v>4.2999999999999997E-2</v>
      </c>
      <c r="M47" s="74">
        <f>SUM(Month!M127:M129)</f>
        <v>6.7212999999999994</v>
      </c>
      <c r="N47" s="74">
        <f>SUM(Month!N127:N129)</f>
        <v>105.12469999999999</v>
      </c>
      <c r="O47" s="74">
        <f>SUM(Month!O127:O129)</f>
        <v>8.4157999999999991</v>
      </c>
      <c r="P47" s="100">
        <f>SUM(Month!P127:P129)</f>
        <v>96.7089</v>
      </c>
      <c r="Q47" s="65"/>
    </row>
    <row r="48" spans="1:17" ht="15.5" x14ac:dyDescent="0.35">
      <c r="A48" s="98" t="s">
        <v>208</v>
      </c>
      <c r="B48" s="74">
        <f>SUM(Month!B130:B132)</f>
        <v>84.136299999999991</v>
      </c>
      <c r="C48" s="74">
        <f>SUM(Month!C130:C132)</f>
        <v>6.0061</v>
      </c>
      <c r="D48" s="74">
        <f>SUM(Month!D130:D132)</f>
        <v>69.067599999999999</v>
      </c>
      <c r="E48" s="74">
        <f>SUM(Month!E130:E132)</f>
        <v>7.2447999999999997</v>
      </c>
      <c r="F48" s="74">
        <f>SUM(Month!F130:F132)</f>
        <v>1.8176000000000001</v>
      </c>
      <c r="G48" s="74">
        <f>SUM(Month!G130:G132)</f>
        <v>78.130200000000002</v>
      </c>
      <c r="H48" s="74">
        <f>SUM(Month!H130:H132)</f>
        <v>25.580500000000001</v>
      </c>
      <c r="I48" s="74">
        <f>SUM(Month!I130:I132)</f>
        <v>27.840599999999998</v>
      </c>
      <c r="J48" s="74">
        <f>SUM(Month!J130:J132)</f>
        <v>24.7089</v>
      </c>
      <c r="K48" s="74">
        <f>SUM(Month!K130:K132)</f>
        <v>6.3045</v>
      </c>
      <c r="L48" s="74">
        <f>SUM(Month!L130:L132)</f>
        <v>-1.2199999999999999E-2</v>
      </c>
      <c r="M48" s="74">
        <f>SUM(Month!M130:M132)</f>
        <v>6.3167000000000009</v>
      </c>
      <c r="N48" s="74">
        <f>SUM(Month!N130:N132)</f>
        <v>90.440799999999996</v>
      </c>
      <c r="O48" s="74">
        <f>SUM(Month!O130:O132)</f>
        <v>5.9939999999999998</v>
      </c>
      <c r="P48" s="100">
        <f>SUM(Month!P130:P132)</f>
        <v>84.446899999999999</v>
      </c>
      <c r="Q48" s="65"/>
    </row>
    <row r="49" spans="1:17" ht="15.5" x14ac:dyDescent="0.35">
      <c r="A49" s="98" t="s">
        <v>209</v>
      </c>
      <c r="B49" s="74">
        <f>SUM(Month!B133:B135)</f>
        <v>80.389099999999999</v>
      </c>
      <c r="C49" s="74">
        <f>SUM(Month!C133:C135)</f>
        <v>6.7591999999999999</v>
      </c>
      <c r="D49" s="74">
        <f>SUM(Month!D133:D135)</f>
        <v>65.50569999999999</v>
      </c>
      <c r="E49" s="74">
        <f>SUM(Month!E133:E135)</f>
        <v>6.3854000000000006</v>
      </c>
      <c r="F49" s="74">
        <f>SUM(Month!F133:F135)</f>
        <v>1.7387999999999999</v>
      </c>
      <c r="G49" s="74">
        <f>SUM(Month!G133:G135)</f>
        <v>73.63000000000001</v>
      </c>
      <c r="H49" s="74">
        <f>SUM(Month!H133:H135)</f>
        <v>23.8827</v>
      </c>
      <c r="I49" s="74">
        <f>SUM(Month!I133:I135)</f>
        <v>25.689699999999998</v>
      </c>
      <c r="J49" s="74">
        <f>SUM(Month!J133:J135)</f>
        <v>24.057600000000001</v>
      </c>
      <c r="K49" s="74">
        <f>SUM(Month!K133:K135)</f>
        <v>6.3869999999999996</v>
      </c>
      <c r="L49" s="74">
        <f>SUM(Month!L133:L135)</f>
        <v>-4.3999999999999994E-3</v>
      </c>
      <c r="M49" s="74">
        <f>SUM(Month!M133:M135)</f>
        <v>6.3914</v>
      </c>
      <c r="N49" s="74">
        <f>SUM(Month!N133:N135)</f>
        <v>86.7761</v>
      </c>
      <c r="O49" s="74">
        <f>SUM(Month!O133:O135)</f>
        <v>6.7547999999999995</v>
      </c>
      <c r="P49" s="100">
        <f>SUM(Month!P133:P135)</f>
        <v>80.021299999999997</v>
      </c>
      <c r="Q49" s="65"/>
    </row>
    <row r="50" spans="1:17" ht="15.5" x14ac:dyDescent="0.35">
      <c r="A50" s="98" t="s">
        <v>210</v>
      </c>
      <c r="B50" s="74">
        <f>SUM(Month!B136:B138)</f>
        <v>96.212299999999999</v>
      </c>
      <c r="C50" s="74">
        <f>SUM(Month!C136:C138)</f>
        <v>6.6871999999999998</v>
      </c>
      <c r="D50" s="74">
        <f>SUM(Month!D136:D138)</f>
        <v>79.181799999999996</v>
      </c>
      <c r="E50" s="74">
        <f>SUM(Month!E136:E138)</f>
        <v>8.2585999999999995</v>
      </c>
      <c r="F50" s="74">
        <f>SUM(Month!F136:F138)</f>
        <v>2.0846</v>
      </c>
      <c r="G50" s="74">
        <f>SUM(Month!G136:G138)</f>
        <v>89.525099999999995</v>
      </c>
      <c r="H50" s="74">
        <f>SUM(Month!H136:H138)</f>
        <v>26.013999999999999</v>
      </c>
      <c r="I50" s="74">
        <f>SUM(Month!I136:I138)</f>
        <v>35.806600000000003</v>
      </c>
      <c r="J50" s="74">
        <f>SUM(Month!J136:J138)</f>
        <v>27.7044</v>
      </c>
      <c r="K50" s="74">
        <f>SUM(Month!K136:K138)</f>
        <v>6.5463000000000005</v>
      </c>
      <c r="L50" s="74">
        <f>SUM(Month!L136:L138)</f>
        <v>4.8600000000000004E-2</v>
      </c>
      <c r="M50" s="74">
        <f>SUM(Month!M136:M138)</f>
        <v>6.4977999999999998</v>
      </c>
      <c r="N50" s="74">
        <f>SUM(Month!N136:N138)</f>
        <v>102.7587</v>
      </c>
      <c r="O50" s="74">
        <f>SUM(Month!O136:O138)</f>
        <v>6.7359</v>
      </c>
      <c r="P50" s="100">
        <f>SUM(Month!P136:P138)</f>
        <v>96.022900000000007</v>
      </c>
      <c r="Q50" s="65"/>
    </row>
    <row r="51" spans="1:17" ht="15.5" x14ac:dyDescent="0.35">
      <c r="A51" s="98" t="s">
        <v>211</v>
      </c>
      <c r="B51" s="74">
        <f>SUM(Month!B139:B141)</f>
        <v>100.59950000000001</v>
      </c>
      <c r="C51" s="74">
        <f>SUM(Month!C139:C141)</f>
        <v>8.2949000000000002</v>
      </c>
      <c r="D51" s="74">
        <f>SUM(Month!D139:D141)</f>
        <v>81.525599999999997</v>
      </c>
      <c r="E51" s="74">
        <f>SUM(Month!E139:E141)</f>
        <v>8.5602</v>
      </c>
      <c r="F51" s="74">
        <f>SUM(Month!F139:F141)</f>
        <v>2.2188999999999997</v>
      </c>
      <c r="G51" s="74">
        <f>SUM(Month!G139:G141)</f>
        <v>92.304500000000004</v>
      </c>
      <c r="H51" s="74">
        <f>SUM(Month!H139:H141)</f>
        <v>27.2364</v>
      </c>
      <c r="I51" s="74">
        <f>SUM(Month!I139:I141)</f>
        <v>37.467199999999998</v>
      </c>
      <c r="J51" s="74">
        <f>SUM(Month!J139:J141)</f>
        <v>27.600999999999999</v>
      </c>
      <c r="K51" s="74">
        <f>SUM(Month!K139:K141)</f>
        <v>6.3766999999999996</v>
      </c>
      <c r="L51" s="74">
        <f>SUM(Month!L139:L141)</f>
        <v>-2.3200000000000002E-2</v>
      </c>
      <c r="M51" s="74">
        <f>SUM(Month!M139:M141)</f>
        <v>6.4</v>
      </c>
      <c r="N51" s="74">
        <f>SUM(Month!N139:N141)</f>
        <v>106.9761</v>
      </c>
      <c r="O51" s="74">
        <f>SUM(Month!O139:O141)</f>
        <v>8.2716999999999992</v>
      </c>
      <c r="P51" s="100">
        <f>SUM(Month!P139:P141)</f>
        <v>98.704499999999996</v>
      </c>
      <c r="Q51" s="65"/>
    </row>
    <row r="52" spans="1:17" ht="15.5" x14ac:dyDescent="0.35">
      <c r="A52" s="98" t="s">
        <v>212</v>
      </c>
      <c r="B52" s="74">
        <f>SUM(Month!B142:B144)</f>
        <v>82.502600000000001</v>
      </c>
      <c r="C52" s="74">
        <f>SUM(Month!C142:C144)</f>
        <v>6.3098000000000001</v>
      </c>
      <c r="D52" s="74">
        <f>SUM(Month!D142:D144)</f>
        <v>67.365999999999985</v>
      </c>
      <c r="E52" s="74">
        <f>SUM(Month!E142:E144)</f>
        <v>7.0259</v>
      </c>
      <c r="F52" s="74">
        <f>SUM(Month!F142:F144)</f>
        <v>1.8010000000000002</v>
      </c>
      <c r="G52" s="74">
        <f>SUM(Month!G142:G144)</f>
        <v>76.192899999999995</v>
      </c>
      <c r="H52" s="74">
        <f>SUM(Month!H142:H144)</f>
        <v>24.589399999999998</v>
      </c>
      <c r="I52" s="74">
        <f>SUM(Month!I142:I144)</f>
        <v>27.4894</v>
      </c>
      <c r="J52" s="74">
        <f>SUM(Month!J142:J144)</f>
        <v>24.114199999999997</v>
      </c>
      <c r="K52" s="74">
        <f>SUM(Month!K142:K144)</f>
        <v>6.1051000000000002</v>
      </c>
      <c r="L52" s="74">
        <f>SUM(Month!L142:L144)</f>
        <v>-5.8799999999999991E-2</v>
      </c>
      <c r="M52" s="74">
        <f>SUM(Month!M142:M144)</f>
        <v>6.1638999999999999</v>
      </c>
      <c r="N52" s="74">
        <f>SUM(Month!N142:N144)</f>
        <v>88.607700000000008</v>
      </c>
      <c r="O52" s="74">
        <f>SUM(Month!O142:O144)</f>
        <v>6.2508999999999997</v>
      </c>
      <c r="P52" s="100">
        <f>SUM(Month!P142:P144)</f>
        <v>82.356800000000007</v>
      </c>
      <c r="Q52" s="65"/>
    </row>
    <row r="53" spans="1:17" ht="15.5" x14ac:dyDescent="0.35">
      <c r="A53" s="98" t="s">
        <v>213</v>
      </c>
      <c r="B53" s="74">
        <f>SUM(Month!B145:B147)</f>
        <v>80.388000000000005</v>
      </c>
      <c r="C53" s="74">
        <f>SUM(Month!C145:C147)</f>
        <v>6.3015000000000008</v>
      </c>
      <c r="D53" s="74">
        <f>SUM(Month!D145:D147)</f>
        <v>65.910699999999991</v>
      </c>
      <c r="E53" s="74">
        <f>SUM(Month!E145:E147)</f>
        <v>6.3157999999999994</v>
      </c>
      <c r="F53" s="74">
        <f>SUM(Month!F145:F147)</f>
        <v>1.8599000000000001</v>
      </c>
      <c r="G53" s="74">
        <f>SUM(Month!G145:G147)</f>
        <v>74.086500000000001</v>
      </c>
      <c r="H53" s="74">
        <f>SUM(Month!H145:H147)</f>
        <v>25.0746</v>
      </c>
      <c r="I53" s="74">
        <f>SUM(Month!I145:I147)</f>
        <v>24.993600000000001</v>
      </c>
      <c r="J53" s="74">
        <f>SUM(Month!J145:J147)</f>
        <v>24.0183</v>
      </c>
      <c r="K53" s="74">
        <f>SUM(Month!K145:K147)</f>
        <v>5.95</v>
      </c>
      <c r="L53" s="74">
        <f>SUM(Month!L145:L147)</f>
        <v>-1.0599999999999998E-2</v>
      </c>
      <c r="M53" s="74">
        <f>SUM(Month!M145:M147)</f>
        <v>5.9605999999999995</v>
      </c>
      <c r="N53" s="74">
        <f>SUM(Month!N145:N147)</f>
        <v>86.338000000000008</v>
      </c>
      <c r="O53" s="74">
        <f>SUM(Month!O145:O147)</f>
        <v>6.2909000000000006</v>
      </c>
      <c r="P53" s="100">
        <f>SUM(Month!P145:P147)</f>
        <v>80.0471</v>
      </c>
      <c r="Q53" s="65"/>
    </row>
    <row r="54" spans="1:17" ht="15.5" x14ac:dyDescent="0.35">
      <c r="A54" s="98" t="s">
        <v>214</v>
      </c>
      <c r="B54" s="74">
        <f>SUM(Month!B148:B150)</f>
        <v>93.238599999999991</v>
      </c>
      <c r="C54" s="74">
        <f>SUM(Month!C148:C150)</f>
        <v>6.5920000000000005</v>
      </c>
      <c r="D54" s="74">
        <f>SUM(Month!D148:D150)</f>
        <v>76.386799999999994</v>
      </c>
      <c r="E54" s="74">
        <f>SUM(Month!E148:E150)</f>
        <v>8.0538999999999987</v>
      </c>
      <c r="F54" s="74">
        <f>SUM(Month!F148:F150)</f>
        <v>2.206</v>
      </c>
      <c r="G54" s="74">
        <f>SUM(Month!G148:G150)</f>
        <v>86.64670000000001</v>
      </c>
      <c r="H54" s="74">
        <f>SUM(Month!H148:H150)</f>
        <v>25.506399999999999</v>
      </c>
      <c r="I54" s="74">
        <f>SUM(Month!I148:I150)</f>
        <v>34.753799999999998</v>
      </c>
      <c r="J54" s="74">
        <f>SUM(Month!J148:J150)</f>
        <v>26.386499999999998</v>
      </c>
      <c r="K54" s="74">
        <f>SUM(Month!K148:K150)</f>
        <v>6.2170999999999994</v>
      </c>
      <c r="L54" s="74">
        <f>SUM(Month!L148:L150)</f>
        <v>0.1086</v>
      </c>
      <c r="M54" s="74">
        <f>SUM(Month!M148:M150)</f>
        <v>6.1084999999999994</v>
      </c>
      <c r="N54" s="74">
        <f>SUM(Month!N148:N150)</f>
        <v>99.455700000000007</v>
      </c>
      <c r="O54" s="74">
        <f>SUM(Month!O148:O150)</f>
        <v>6.7005999999999997</v>
      </c>
      <c r="P54" s="100">
        <f>SUM(Month!P148:P150)</f>
        <v>92.755099999999999</v>
      </c>
      <c r="Q54" s="65"/>
    </row>
    <row r="55" spans="1:17" ht="15.5" x14ac:dyDescent="0.35">
      <c r="A55" s="98" t="s">
        <v>215</v>
      </c>
      <c r="B55" s="74">
        <f>SUM(Month!B151:B153)</f>
        <v>97.190100000000001</v>
      </c>
      <c r="C55" s="74">
        <f>SUM(Month!C151:C153)</f>
        <v>8.2303999999999995</v>
      </c>
      <c r="D55" s="74">
        <f>SUM(Month!D151:D153)</f>
        <v>78.211299999999994</v>
      </c>
      <c r="E55" s="74">
        <f>SUM(Month!E151:E153)</f>
        <v>8.4853000000000005</v>
      </c>
      <c r="F55" s="74">
        <f>SUM(Month!F151:F153)</f>
        <v>2.2629999999999999</v>
      </c>
      <c r="G55" s="74">
        <f>SUM(Month!G151:G153)</f>
        <v>88.959699999999998</v>
      </c>
      <c r="H55" s="74">
        <f>SUM(Month!H151:H153)</f>
        <v>26.255600000000001</v>
      </c>
      <c r="I55" s="74">
        <f>SUM(Month!I151:I153)</f>
        <v>35.217700000000001</v>
      </c>
      <c r="J55" s="74">
        <f>SUM(Month!J151:J153)</f>
        <v>27.4864</v>
      </c>
      <c r="K55" s="74">
        <f>SUM(Month!K151:K153)</f>
        <v>5.4466999999999999</v>
      </c>
      <c r="L55" s="74">
        <f>SUM(Month!L151:L153)</f>
        <v>2.6500000000000003E-2</v>
      </c>
      <c r="M55" s="74">
        <f>SUM(Month!M151:M153)</f>
        <v>5.4202000000000004</v>
      </c>
      <c r="N55" s="74">
        <f>SUM(Month!N151:N153)</f>
        <v>102.63679999999999</v>
      </c>
      <c r="O55" s="74">
        <f>SUM(Month!O151:O153)</f>
        <v>8.2569999999999997</v>
      </c>
      <c r="P55" s="100">
        <f>SUM(Month!P151:P153)</f>
        <v>94.379899999999992</v>
      </c>
      <c r="Q55" s="65"/>
    </row>
    <row r="56" spans="1:17" ht="15.5" x14ac:dyDescent="0.35">
      <c r="A56" s="98" t="s">
        <v>216</v>
      </c>
      <c r="B56" s="74">
        <f>SUM(Month!B154:B156)</f>
        <v>82.168000000000006</v>
      </c>
      <c r="C56" s="74">
        <f>SUM(Month!C154:C156)</f>
        <v>5.8293999999999997</v>
      </c>
      <c r="D56" s="74">
        <f>SUM(Month!D154:D156)</f>
        <v>67.521200000000007</v>
      </c>
      <c r="E56" s="74">
        <f>SUM(Month!E154:E156)</f>
        <v>6.8529999999999998</v>
      </c>
      <c r="F56" s="74">
        <f>SUM(Month!F154:F156)</f>
        <v>1.9646000000000001</v>
      </c>
      <c r="G56" s="74">
        <f>SUM(Month!G154:G156)</f>
        <v>76.338699999999989</v>
      </c>
      <c r="H56" s="74">
        <f>SUM(Month!H154:H156)</f>
        <v>25.7241</v>
      </c>
      <c r="I56" s="74">
        <f>SUM(Month!I154:I156)</f>
        <v>26.646899999999999</v>
      </c>
      <c r="J56" s="74">
        <f>SUM(Month!J154:J156)</f>
        <v>23.967700000000001</v>
      </c>
      <c r="K56" s="74">
        <f>SUM(Month!K154:K156)</f>
        <v>5.3563999999999998</v>
      </c>
      <c r="L56" s="74">
        <f>SUM(Month!L154:L156)</f>
        <v>-2.81E-2</v>
      </c>
      <c r="M56" s="74">
        <f>SUM(Month!M154:M156)</f>
        <v>5.3845000000000001</v>
      </c>
      <c r="N56" s="74">
        <f>SUM(Month!N154:N156)</f>
        <v>87.5244</v>
      </c>
      <c r="O56" s="74">
        <f>SUM(Month!O154:O156)</f>
        <v>5.8011999999999997</v>
      </c>
      <c r="P56" s="100">
        <f>SUM(Month!P154:P156)</f>
        <v>81.723099999999988</v>
      </c>
      <c r="Q56" s="65"/>
    </row>
    <row r="57" spans="1:17" ht="15.5" x14ac:dyDescent="0.35">
      <c r="A57" s="98" t="s">
        <v>217</v>
      </c>
      <c r="B57" s="74">
        <f>SUM(Month!B157:B159)</f>
        <v>81.147000000000006</v>
      </c>
      <c r="C57" s="74">
        <f>SUM(Month!C157:C159)</f>
        <v>6.1265999999999998</v>
      </c>
      <c r="D57" s="74">
        <f>SUM(Month!D157:D159)</f>
        <v>66.663499999999999</v>
      </c>
      <c r="E57" s="74">
        <f>SUM(Month!E157:E159)</f>
        <v>6.4083000000000006</v>
      </c>
      <c r="F57" s="74">
        <f>SUM(Month!F157:F159)</f>
        <v>1.9485000000000001</v>
      </c>
      <c r="G57" s="74">
        <f>SUM(Month!G157:G159)</f>
        <v>75.020399999999995</v>
      </c>
      <c r="H57" s="74">
        <f>SUM(Month!H157:H159)</f>
        <v>25.535999999999998</v>
      </c>
      <c r="I57" s="74">
        <f>SUM(Month!I157:I159)</f>
        <v>25.4863</v>
      </c>
      <c r="J57" s="74">
        <f>SUM(Month!J157:J159)</f>
        <v>23.998100000000001</v>
      </c>
      <c r="K57" s="74">
        <f>SUM(Month!K157:K159)</f>
        <v>4.9205000000000005</v>
      </c>
      <c r="L57" s="74">
        <f>SUM(Month!L157:L159)</f>
        <v>1.6399999999999998E-2</v>
      </c>
      <c r="M57" s="74">
        <f>SUM(Month!M157:M159)</f>
        <v>4.9041999999999994</v>
      </c>
      <c r="N57" s="74">
        <f>SUM(Month!N157:N159)</f>
        <v>86.067399999999992</v>
      </c>
      <c r="O57" s="74">
        <f>SUM(Month!O157:O159)</f>
        <v>6.1426999999999996</v>
      </c>
      <c r="P57" s="100">
        <f>SUM(Month!P157:P159)</f>
        <v>79.924700000000001</v>
      </c>
      <c r="Q57" s="65"/>
    </row>
    <row r="58" spans="1:17" ht="15.5" x14ac:dyDescent="0.35">
      <c r="A58" s="98" t="s">
        <v>218</v>
      </c>
      <c r="B58" s="74">
        <f>SUM(Month!B160:B162)</f>
        <v>97.491</v>
      </c>
      <c r="C58" s="74">
        <f>SUM(Month!C160:C162)</f>
        <v>7.5651000000000002</v>
      </c>
      <c r="D58" s="74">
        <f>SUM(Month!D160:D162)</f>
        <v>79.649699999999996</v>
      </c>
      <c r="E58" s="74">
        <f>SUM(Month!E160:E162)</f>
        <v>8.0403000000000002</v>
      </c>
      <c r="F58" s="74">
        <f>SUM(Month!F160:F162)</f>
        <v>2.2359</v>
      </c>
      <c r="G58" s="74">
        <f>SUM(Month!G160:G162)</f>
        <v>89.925900000000013</v>
      </c>
      <c r="H58" s="74">
        <f>SUM(Month!H160:H162)</f>
        <v>26.988799999999998</v>
      </c>
      <c r="I58" s="74">
        <f>SUM(Month!I160:I162)</f>
        <v>35.725200000000001</v>
      </c>
      <c r="J58" s="74">
        <f>SUM(Month!J160:J162)</f>
        <v>27.2118</v>
      </c>
      <c r="K58" s="74">
        <f>SUM(Month!K160:K162)</f>
        <v>5.5617000000000001</v>
      </c>
      <c r="L58" s="74">
        <f>SUM(Month!L160:L162)</f>
        <v>6.6899999999999987E-2</v>
      </c>
      <c r="M58" s="74">
        <f>SUM(Month!M160:M162)</f>
        <v>5.4947999999999997</v>
      </c>
      <c r="N58" s="74">
        <f>SUM(Month!N160:N162)</f>
        <v>103.05260000000001</v>
      </c>
      <c r="O58" s="74">
        <f>SUM(Month!O160:O162)</f>
        <v>7.6318000000000001</v>
      </c>
      <c r="P58" s="100">
        <f>SUM(Month!P160:P162)</f>
        <v>95.4208</v>
      </c>
      <c r="Q58" s="65"/>
    </row>
    <row r="59" spans="1:17" ht="15.5" x14ac:dyDescent="0.35">
      <c r="A59" s="98" t="s">
        <v>219</v>
      </c>
      <c r="B59" s="74">
        <f>SUM(Month!B163:B165)</f>
        <v>99.707899999999995</v>
      </c>
      <c r="C59" s="74">
        <f>SUM(Month!C163:C165)</f>
        <v>7.9240999999999993</v>
      </c>
      <c r="D59" s="74">
        <f>SUM(Month!D163:D165)</f>
        <v>80.710000000000008</v>
      </c>
      <c r="E59" s="74">
        <f>SUM(Month!E163:E165)</f>
        <v>8.7848000000000006</v>
      </c>
      <c r="F59" s="74">
        <f>SUM(Month!F163:F165)</f>
        <v>2.2892000000000001</v>
      </c>
      <c r="G59" s="74">
        <f>SUM(Month!G163:G165)</f>
        <v>91.783799999999999</v>
      </c>
      <c r="H59" s="74">
        <f>SUM(Month!H163:H165)</f>
        <v>28.433799999999998</v>
      </c>
      <c r="I59" s="74">
        <f>SUM(Month!I163:I165)</f>
        <v>34.683</v>
      </c>
      <c r="J59" s="74">
        <f>SUM(Month!J163:J165)</f>
        <v>28.667100000000001</v>
      </c>
      <c r="K59" s="74">
        <f>SUM(Month!K163:K165)</f>
        <v>4.7908999999999997</v>
      </c>
      <c r="L59" s="74">
        <f>SUM(Month!L163:L165)</f>
        <v>-4.0899999999999999E-2</v>
      </c>
      <c r="M59" s="74">
        <f>SUM(Month!M163:M165)</f>
        <v>4.8319999999999999</v>
      </c>
      <c r="N59" s="74">
        <f>SUM(Month!N163:N165)</f>
        <v>104.49889999999999</v>
      </c>
      <c r="O59" s="74">
        <f>SUM(Month!O163:O165)</f>
        <v>7.8830999999999998</v>
      </c>
      <c r="P59" s="100">
        <f>SUM(Month!P163:P165)</f>
        <v>96.615799999999993</v>
      </c>
      <c r="Q59" s="65"/>
    </row>
    <row r="60" spans="1:17" ht="15.5" x14ac:dyDescent="0.35">
      <c r="A60" s="98" t="s">
        <v>220</v>
      </c>
      <c r="B60" s="74">
        <f>SUM(Month!B166:B168)</f>
        <v>84.235700000000008</v>
      </c>
      <c r="C60" s="74">
        <f>SUM(Month!C166:C168)</f>
        <v>6.5121000000000002</v>
      </c>
      <c r="D60" s="74">
        <f>SUM(Month!D166:D168)</f>
        <v>68.661699999999996</v>
      </c>
      <c r="E60" s="74">
        <f>SUM(Month!E166:E168)</f>
        <v>7.1837</v>
      </c>
      <c r="F60" s="74">
        <f>SUM(Month!F166:F168)</f>
        <v>1.8782000000000001</v>
      </c>
      <c r="G60" s="74">
        <f>SUM(Month!G166:G168)</f>
        <v>77.723600000000005</v>
      </c>
      <c r="H60" s="74">
        <f>SUM(Month!H166:H168)</f>
        <v>26.413599999999999</v>
      </c>
      <c r="I60" s="74">
        <f>SUM(Month!I166:I168)</f>
        <v>26.548700000000004</v>
      </c>
      <c r="J60" s="74">
        <f>SUM(Month!J166:J168)</f>
        <v>24.761200000000002</v>
      </c>
      <c r="K60" s="74">
        <f>SUM(Month!K166:K168)</f>
        <v>4.4897999999999998</v>
      </c>
      <c r="L60" s="74">
        <f>SUM(Month!L166:L168)</f>
        <v>1.5999999999999999E-3</v>
      </c>
      <c r="M60" s="74">
        <f>SUM(Month!M166:M168)</f>
        <v>4.4883000000000006</v>
      </c>
      <c r="N60" s="74">
        <f>SUM(Month!N166:N168)</f>
        <v>88.725400000000008</v>
      </c>
      <c r="O60" s="74">
        <f>SUM(Month!O166:O168)</f>
        <v>6.5135000000000005</v>
      </c>
      <c r="P60" s="100">
        <f>SUM(Month!P166:P168)</f>
        <v>82.211799999999997</v>
      </c>
      <c r="Q60" s="65"/>
    </row>
    <row r="61" spans="1:17" ht="15.5" x14ac:dyDescent="0.35">
      <c r="A61" s="98" t="s">
        <v>221</v>
      </c>
      <c r="B61" s="74">
        <f>SUM(Month!B169:B171)</f>
        <v>81.418999999999997</v>
      </c>
      <c r="C61" s="74">
        <f>SUM(Month!C169:C171)</f>
        <v>6.6327000000000007</v>
      </c>
      <c r="D61" s="74">
        <f>SUM(Month!D169:D171)</f>
        <v>66.43010000000001</v>
      </c>
      <c r="E61" s="74">
        <f>SUM(Month!E169:E171)</f>
        <v>6.5683999999999996</v>
      </c>
      <c r="F61" s="74">
        <f>SUM(Month!F169:F171)</f>
        <v>1.7877000000000001</v>
      </c>
      <c r="G61" s="74">
        <f>SUM(Month!G169:G171)</f>
        <v>74.786299999999997</v>
      </c>
      <c r="H61" s="74">
        <f>SUM(Month!H169:H171)</f>
        <v>25.468600000000002</v>
      </c>
      <c r="I61" s="74">
        <f>SUM(Month!I169:I171)</f>
        <v>24.990400000000001</v>
      </c>
      <c r="J61" s="74">
        <f>SUM(Month!J169:J171)</f>
        <v>24.327300000000001</v>
      </c>
      <c r="K61" s="74">
        <f>SUM(Month!K169:K171)</f>
        <v>4.4966999999999997</v>
      </c>
      <c r="L61" s="74">
        <f>SUM(Month!L169:L171)</f>
        <v>1.8E-3</v>
      </c>
      <c r="M61" s="74">
        <f>SUM(Month!M169:M171)</f>
        <v>4.4949000000000003</v>
      </c>
      <c r="N61" s="74">
        <f>SUM(Month!N169:N171)</f>
        <v>85.915599999999998</v>
      </c>
      <c r="O61" s="74">
        <f>SUM(Month!O169:O171)</f>
        <v>6.6344999999999992</v>
      </c>
      <c r="P61" s="100">
        <f>SUM(Month!P169:P171)</f>
        <v>79.281100000000009</v>
      </c>
      <c r="Q61" s="65"/>
    </row>
    <row r="62" spans="1:17" ht="15.5" x14ac:dyDescent="0.35">
      <c r="A62" s="98" t="s">
        <v>222</v>
      </c>
      <c r="B62" s="74">
        <f>SUM(Month!B172:B174)</f>
        <v>94.606400000000008</v>
      </c>
      <c r="C62" s="74">
        <f>SUM(Month!C172:C174)</f>
        <v>7.0299000000000005</v>
      </c>
      <c r="D62" s="74">
        <f>SUM(Month!D172:D174)</f>
        <v>77.375700000000009</v>
      </c>
      <c r="E62" s="74">
        <f>SUM(Month!E172:E174)</f>
        <v>8.0646000000000004</v>
      </c>
      <c r="F62" s="74">
        <f>SUM(Month!F172:F174)</f>
        <v>2.1360000000000001</v>
      </c>
      <c r="G62" s="74">
        <f>SUM(Month!G172:G174)</f>
        <v>87.576400000000007</v>
      </c>
      <c r="H62" s="74">
        <f>SUM(Month!H172:H174)</f>
        <v>27.066200000000002</v>
      </c>
      <c r="I62" s="74">
        <f>SUM(Month!I172:I174)</f>
        <v>33.5779</v>
      </c>
      <c r="J62" s="74">
        <f>SUM(Month!J172:J174)</f>
        <v>26.932300000000001</v>
      </c>
      <c r="K62" s="74">
        <f>SUM(Month!K172:K174)</f>
        <v>4.4653999999999998</v>
      </c>
      <c r="L62" s="74">
        <f>SUM(Month!L172:L174)</f>
        <v>5.1000000000000004E-2</v>
      </c>
      <c r="M62" s="74">
        <f>SUM(Month!M172:M174)</f>
        <v>4.4143999999999997</v>
      </c>
      <c r="N62" s="74">
        <f>SUM(Month!N172:N174)</f>
        <v>99.071799999999996</v>
      </c>
      <c r="O62" s="74">
        <f>SUM(Month!O172:O174)</f>
        <v>7.0808999999999997</v>
      </c>
      <c r="P62" s="100">
        <f>SUM(Month!P172:P174)</f>
        <v>91.990800000000007</v>
      </c>
      <c r="Q62" s="65"/>
    </row>
    <row r="63" spans="1:17" ht="15.5" x14ac:dyDescent="0.35">
      <c r="A63" s="98" t="s">
        <v>223</v>
      </c>
      <c r="B63" s="74">
        <f>SUM(Month!B175:B177)</f>
        <v>95.5304</v>
      </c>
      <c r="C63" s="74">
        <f>SUM(Month!C175:C177)</f>
        <v>8.3628999999999998</v>
      </c>
      <c r="D63" s="74">
        <f>SUM(Month!D175:D177)</f>
        <v>76.98</v>
      </c>
      <c r="E63" s="74">
        <f>SUM(Month!E175:E177)</f>
        <v>7.7808999999999999</v>
      </c>
      <c r="F63" s="74">
        <f>SUM(Month!F175:F177)</f>
        <v>2.4064000000000001</v>
      </c>
      <c r="G63" s="74">
        <f>SUM(Month!G175:G177)</f>
        <v>87.167400000000001</v>
      </c>
      <c r="H63" s="74">
        <f>SUM(Month!H175:H177)</f>
        <v>23.970300000000002</v>
      </c>
      <c r="I63" s="74">
        <f>SUM(Month!I175:I177)</f>
        <v>36.388000000000005</v>
      </c>
      <c r="J63" s="74">
        <f>SUM(Month!J175:J177)</f>
        <v>26.809100000000001</v>
      </c>
      <c r="K63" s="74">
        <f>SUM(Month!K175:K177)</f>
        <v>4.5178000000000003</v>
      </c>
      <c r="L63" s="74">
        <f>SUM(Month!L175:L177)</f>
        <v>2.9600000000000001E-2</v>
      </c>
      <c r="M63" s="74">
        <f>SUM(Month!M175:M177)</f>
        <v>4.4880999999999993</v>
      </c>
      <c r="N63" s="74">
        <f>SUM(Month!N175:N177)</f>
        <v>100.04810000000001</v>
      </c>
      <c r="O63" s="74">
        <f>SUM(Month!O175:O177)</f>
        <v>8.3925999999999998</v>
      </c>
      <c r="P63" s="100">
        <f>SUM(Month!P175:P177)</f>
        <v>91.655500000000004</v>
      </c>
      <c r="Q63" s="65"/>
    </row>
    <row r="64" spans="1:17" ht="15.5" x14ac:dyDescent="0.35">
      <c r="A64" s="98" t="s">
        <v>224</v>
      </c>
      <c r="B64" s="74">
        <f>SUM(Month!B178:B180)</f>
        <v>79.012900000000002</v>
      </c>
      <c r="C64" s="74">
        <f>SUM(Month!C178:C180)</f>
        <v>6.8971</v>
      </c>
      <c r="D64" s="74">
        <f>SUM(Month!D178:D180)</f>
        <v>63.500100000000003</v>
      </c>
      <c r="E64" s="74">
        <f>SUM(Month!E178:E180)</f>
        <v>6.6385000000000005</v>
      </c>
      <c r="F64" s="74">
        <f>SUM(Month!F178:F180)</f>
        <v>1.9771999999999998</v>
      </c>
      <c r="G64" s="74">
        <f>SUM(Month!G178:G180)</f>
        <v>72.115700000000004</v>
      </c>
      <c r="H64" s="74">
        <f>SUM(Month!H178:H180)</f>
        <v>22.4633</v>
      </c>
      <c r="I64" s="74">
        <f>SUM(Month!I178:I180)</f>
        <v>25.323900000000002</v>
      </c>
      <c r="J64" s="74">
        <f>SUM(Month!J178:J180)</f>
        <v>24.328499999999998</v>
      </c>
      <c r="K64" s="74">
        <f>SUM(Month!K178:K180)</f>
        <v>4.0717999999999996</v>
      </c>
      <c r="L64" s="74">
        <f>SUM(Month!L178:L180)</f>
        <v>3.1399999999999997E-2</v>
      </c>
      <c r="M64" s="74">
        <f>SUM(Month!M178:M180)</f>
        <v>4.0404</v>
      </c>
      <c r="N64" s="74">
        <f>SUM(Month!N178:N180)</f>
        <v>83.084699999999998</v>
      </c>
      <c r="O64" s="74">
        <f>SUM(Month!O178:O180)</f>
        <v>6.9284999999999997</v>
      </c>
      <c r="P64" s="100">
        <f>SUM(Month!P178:P180)</f>
        <v>76.156100000000009</v>
      </c>
      <c r="Q64" s="65"/>
    </row>
    <row r="65" spans="1:17" ht="15.5" x14ac:dyDescent="0.35">
      <c r="A65" s="98" t="s">
        <v>225</v>
      </c>
      <c r="B65" s="74">
        <f>SUM(Month!B181:B183)</f>
        <v>77.810100000000006</v>
      </c>
      <c r="C65" s="74">
        <f>SUM(Month!C181:C183)</f>
        <v>6.8270999999999997</v>
      </c>
      <c r="D65" s="74">
        <f>SUM(Month!D181:D183)</f>
        <v>62.394200000000005</v>
      </c>
      <c r="E65" s="74">
        <f>SUM(Month!E181:E183)</f>
        <v>6.6657999999999999</v>
      </c>
      <c r="F65" s="74">
        <f>SUM(Month!F181:F183)</f>
        <v>1.923</v>
      </c>
      <c r="G65" s="74">
        <f>SUM(Month!G181:G183)</f>
        <v>70.983000000000004</v>
      </c>
      <c r="H65" s="74">
        <f>SUM(Month!H181:H183)</f>
        <v>22.5351</v>
      </c>
      <c r="I65" s="74">
        <f>SUM(Month!I181:I183)</f>
        <v>23.872199999999999</v>
      </c>
      <c r="J65" s="74">
        <f>SUM(Month!J181:J183)</f>
        <v>24.575700000000001</v>
      </c>
      <c r="K65" s="74">
        <f>SUM(Month!K181:K183)</f>
        <v>3.7649999999999997</v>
      </c>
      <c r="L65" s="74">
        <f>SUM(Month!L181:L183)</f>
        <v>4.1999999999999997E-3</v>
      </c>
      <c r="M65" s="74">
        <f>SUM(Month!M181:M183)</f>
        <v>3.7606999999999999</v>
      </c>
      <c r="N65" s="74">
        <f>SUM(Month!N181:N183)</f>
        <v>81.575199999999995</v>
      </c>
      <c r="O65" s="74">
        <f>SUM(Month!O181:O183)</f>
        <v>6.8314000000000004</v>
      </c>
      <c r="P65" s="100">
        <f>SUM(Month!P181:P183)</f>
        <v>74.743799999999993</v>
      </c>
      <c r="Q65" s="65"/>
    </row>
    <row r="66" spans="1:17" ht="15.5" x14ac:dyDescent="0.35">
      <c r="A66" s="98" t="s">
        <v>226</v>
      </c>
      <c r="B66" s="74">
        <f>SUM(Month!B184:B186)</f>
        <v>89.540999999999997</v>
      </c>
      <c r="C66" s="74">
        <f>SUM(Month!C184:C186)</f>
        <v>6.0226999999999995</v>
      </c>
      <c r="D66" s="74">
        <f>SUM(Month!D184:D186)</f>
        <v>73.687300000000008</v>
      </c>
      <c r="E66" s="74">
        <f>SUM(Month!E184:E186)</f>
        <v>7.5320999999999998</v>
      </c>
      <c r="F66" s="74">
        <f>SUM(Month!F184:F186)</f>
        <v>2.2988</v>
      </c>
      <c r="G66" s="74">
        <f>SUM(Month!G184:G186)</f>
        <v>83.518199999999993</v>
      </c>
      <c r="H66" s="74">
        <f>SUM(Month!H184:H186)</f>
        <v>26.036000000000001</v>
      </c>
      <c r="I66" s="74">
        <f>SUM(Month!I184:I186)</f>
        <v>32.956699999999998</v>
      </c>
      <c r="J66" s="74">
        <f>SUM(Month!J184:J186)</f>
        <v>24.525300000000001</v>
      </c>
      <c r="K66" s="74">
        <f>SUM(Month!K184:K186)</f>
        <v>3.9180000000000001</v>
      </c>
      <c r="L66" s="74">
        <f>SUM(Month!L184:L186)</f>
        <v>-2.6999999999999996E-2</v>
      </c>
      <c r="M66" s="74">
        <f>SUM(Month!M184:M186)</f>
        <v>3.9450000000000003</v>
      </c>
      <c r="N66" s="74">
        <f>SUM(Month!N184:N186)</f>
        <v>93.4589</v>
      </c>
      <c r="O66" s="74">
        <f>SUM(Month!O184:O186)</f>
        <v>5.9958</v>
      </c>
      <c r="P66" s="100">
        <f>SUM(Month!P184:P186)</f>
        <v>87.463099999999997</v>
      </c>
      <c r="Q66" s="65"/>
    </row>
    <row r="67" spans="1:17" ht="15.5" x14ac:dyDescent="0.35">
      <c r="A67" s="98" t="s">
        <v>227</v>
      </c>
      <c r="B67" s="74">
        <f>SUM(Month!B187:B189)</f>
        <v>96.338200000000001</v>
      </c>
      <c r="C67" s="74">
        <f>SUM(Month!C187:C189)</f>
        <v>7.3265000000000002</v>
      </c>
      <c r="D67" s="74">
        <f>SUM(Month!D187:D189)</f>
        <v>79.8018</v>
      </c>
      <c r="E67" s="74">
        <f>SUM(Month!E187:E189)</f>
        <v>6.7111000000000001</v>
      </c>
      <c r="F67" s="74">
        <f>SUM(Month!F187:F189)</f>
        <v>2.4988999999999999</v>
      </c>
      <c r="G67" s="74">
        <f>SUM(Month!G187:G189)</f>
        <v>89.011799999999994</v>
      </c>
      <c r="H67" s="74">
        <f>SUM(Month!H187:H189)</f>
        <v>24.958100000000002</v>
      </c>
      <c r="I67" s="74">
        <f>SUM(Month!I187:I189)</f>
        <v>36.079900000000002</v>
      </c>
      <c r="J67" s="74">
        <f>SUM(Month!J187:J189)</f>
        <v>27.973699999999997</v>
      </c>
      <c r="K67" s="74">
        <f>SUM(Month!K187:K189)</f>
        <v>4.4070999999999998</v>
      </c>
      <c r="L67" s="74">
        <f>SUM(Month!L187:L189)</f>
        <v>4.9100000000000005E-2</v>
      </c>
      <c r="M67" s="74">
        <f>SUM(Month!M187:M189)</f>
        <v>4.3580000000000005</v>
      </c>
      <c r="N67" s="74">
        <f>SUM(Month!N187:N189)</f>
        <v>100.74529999999999</v>
      </c>
      <c r="O67" s="74">
        <f>SUM(Month!O187:O189)</f>
        <v>7.3755999999999995</v>
      </c>
      <c r="P67" s="100">
        <f>SUM(Month!P187:P189)</f>
        <v>93.369799999999998</v>
      </c>
      <c r="Q67" s="65"/>
    </row>
    <row r="68" spans="1:17" ht="15.5" x14ac:dyDescent="0.35">
      <c r="A68" s="98" t="s">
        <v>228</v>
      </c>
      <c r="B68" s="74">
        <f>SUM(Month!B190:B192)</f>
        <v>79.172399999999996</v>
      </c>
      <c r="C68" s="74">
        <f>SUM(Month!C190:C192)</f>
        <v>6.3334000000000001</v>
      </c>
      <c r="D68" s="74">
        <f>SUM(Month!D190:D192)</f>
        <v>66.883700000000005</v>
      </c>
      <c r="E68" s="74">
        <f>SUM(Month!E190:E192)</f>
        <v>3.8763000000000001</v>
      </c>
      <c r="F68" s="74">
        <f>SUM(Month!F190:F192)</f>
        <v>2.0789999999999997</v>
      </c>
      <c r="G68" s="74">
        <f>SUM(Month!G190:G192)</f>
        <v>72.838999999999999</v>
      </c>
      <c r="H68" s="74">
        <f>SUM(Month!H190:H192)</f>
        <v>23.979399999999998</v>
      </c>
      <c r="I68" s="74">
        <f>SUM(Month!I190:I192)</f>
        <v>25.0702</v>
      </c>
      <c r="J68" s="74">
        <f>SUM(Month!J190:J192)</f>
        <v>23.789299999999997</v>
      </c>
      <c r="K68" s="74">
        <f>SUM(Month!K190:K192)</f>
        <v>4.2341999999999995</v>
      </c>
      <c r="L68" s="74">
        <f>SUM(Month!L190:L192)</f>
        <v>-8.6E-3</v>
      </c>
      <c r="M68" s="74">
        <f>SUM(Month!M190:M192)</f>
        <v>4.2427999999999999</v>
      </c>
      <c r="N68" s="74">
        <f>SUM(Month!N190:N192)</f>
        <v>83.406599999999997</v>
      </c>
      <c r="O68" s="74">
        <f>SUM(Month!O190:O192)</f>
        <v>6.3247999999999998</v>
      </c>
      <c r="P68" s="100">
        <f>SUM(Month!P190:P192)</f>
        <v>77.08189999999999</v>
      </c>
      <c r="Q68" s="65"/>
    </row>
    <row r="69" spans="1:17" ht="15.5" x14ac:dyDescent="0.35">
      <c r="A69" s="98" t="s">
        <v>229</v>
      </c>
      <c r="B69" s="74">
        <f>SUM(Month!B193:B195)</f>
        <v>76.9679</v>
      </c>
      <c r="C69" s="74">
        <f>SUM(Month!C193:C195)</f>
        <v>6.2376000000000005</v>
      </c>
      <c r="D69" s="74">
        <f>SUM(Month!D193:D195)</f>
        <v>64.737200000000001</v>
      </c>
      <c r="E69" s="74">
        <f>SUM(Month!E193:E195)</f>
        <v>4.0121000000000002</v>
      </c>
      <c r="F69" s="74">
        <f>SUM(Month!F193:F195)</f>
        <v>1.9811000000000001</v>
      </c>
      <c r="G69" s="74">
        <f>SUM(Month!G193:G195)</f>
        <v>70.7303</v>
      </c>
      <c r="H69" s="74">
        <f>SUM(Month!H193:H195)</f>
        <v>24.087699999999998</v>
      </c>
      <c r="I69" s="74">
        <f>SUM(Month!I193:I195)</f>
        <v>23.207799999999999</v>
      </c>
      <c r="J69" s="74">
        <f>SUM(Month!J193:J195)</f>
        <v>23.434899999999999</v>
      </c>
      <c r="K69" s="74">
        <f>SUM(Month!K193:K195)</f>
        <v>4.3640999999999996</v>
      </c>
      <c r="L69" s="74">
        <f>SUM(Month!L193:L195)</f>
        <v>-1.8800000000000001E-2</v>
      </c>
      <c r="M69" s="74">
        <f>SUM(Month!M193:M195)</f>
        <v>4.3829000000000002</v>
      </c>
      <c r="N69" s="74">
        <f>SUM(Month!N193:N195)</f>
        <v>81.331999999999994</v>
      </c>
      <c r="O69" s="74">
        <f>SUM(Month!O193:O195)</f>
        <v>6.2187999999999999</v>
      </c>
      <c r="P69" s="100">
        <f>SUM(Month!P193:P195)</f>
        <v>75.113199999999992</v>
      </c>
      <c r="Q69" s="65"/>
    </row>
    <row r="70" spans="1:17" ht="15.5" x14ac:dyDescent="0.35">
      <c r="A70" s="98" t="s">
        <v>230</v>
      </c>
      <c r="B70" s="74">
        <f>SUM(Month!B196:B198)</f>
        <v>94.310100000000006</v>
      </c>
      <c r="C70" s="74">
        <f>SUM(Month!C196:C198)</f>
        <v>6.9717999999999991</v>
      </c>
      <c r="D70" s="74">
        <f>SUM(Month!D196:D198)</f>
        <v>78.953000000000003</v>
      </c>
      <c r="E70" s="74">
        <f>SUM(Month!E196:E198)</f>
        <v>6.0121000000000002</v>
      </c>
      <c r="F70" s="74">
        <f>SUM(Month!F196:F198)</f>
        <v>2.3731999999999998</v>
      </c>
      <c r="G70" s="74">
        <f>SUM(Month!G196:G198)</f>
        <v>87.338399999999993</v>
      </c>
      <c r="H70" s="74">
        <f>SUM(Month!H196:H198)</f>
        <v>25.940199999999997</v>
      </c>
      <c r="I70" s="74">
        <f>SUM(Month!I196:I198)</f>
        <v>34.452300000000001</v>
      </c>
      <c r="J70" s="74">
        <f>SUM(Month!J196:J198)</f>
        <v>26.945899999999998</v>
      </c>
      <c r="K70" s="74">
        <f>SUM(Month!K196:K198)</f>
        <v>4.6013999999999999</v>
      </c>
      <c r="L70" s="74">
        <f>SUM(Month!L196:L198)</f>
        <v>5.3E-3</v>
      </c>
      <c r="M70" s="74">
        <f>SUM(Month!M196:M198)</f>
        <v>4.5961999999999996</v>
      </c>
      <c r="N70" s="74">
        <f>SUM(Month!N196:N198)</f>
        <v>98.911500000000004</v>
      </c>
      <c r="O70" s="74">
        <f>SUM(Month!O196:O198)</f>
        <v>6.9771000000000001</v>
      </c>
      <c r="P70" s="100">
        <f>SUM(Month!P196:P198)</f>
        <v>91.934400000000011</v>
      </c>
      <c r="Q70" s="65"/>
    </row>
    <row r="71" spans="1:17" ht="15.5" x14ac:dyDescent="0.35">
      <c r="A71" s="98" t="s">
        <v>231</v>
      </c>
      <c r="B71" s="74">
        <f>SUM(Month!B199:B201)</f>
        <v>94.034099999999995</v>
      </c>
      <c r="C71" s="74">
        <f>SUM(Month!C199:C201)</f>
        <v>8.4516000000000009</v>
      </c>
      <c r="D71" s="74">
        <f>SUM(Month!D199:D201)</f>
        <v>76.509900000000002</v>
      </c>
      <c r="E71" s="74">
        <f>SUM(Month!E199:E201)</f>
        <v>6.8209</v>
      </c>
      <c r="F71" s="74">
        <f>SUM(Month!F199:F201)</f>
        <v>2.2516999999999996</v>
      </c>
      <c r="G71" s="74">
        <f>SUM(Month!G199:G201)</f>
        <v>85.582499999999996</v>
      </c>
      <c r="H71" s="74">
        <f>SUM(Month!H199:H201)</f>
        <v>25.043900000000001</v>
      </c>
      <c r="I71" s="74">
        <f>SUM(Month!I199:I201)</f>
        <v>34.075699999999998</v>
      </c>
      <c r="J71" s="74">
        <f>SUM(Month!J199:J201)</f>
        <v>26.463099999999997</v>
      </c>
      <c r="K71" s="74">
        <f>SUM(Month!K199:K201)</f>
        <v>4.6651000000000007</v>
      </c>
      <c r="L71" s="74">
        <f>SUM(Month!L199:L201)</f>
        <v>1.4E-3</v>
      </c>
      <c r="M71" s="74">
        <f>SUM(Month!M199:M201)</f>
        <v>4.6635999999999997</v>
      </c>
      <c r="N71" s="74">
        <f>SUM(Month!N199:N201)</f>
        <v>98.699099999999987</v>
      </c>
      <c r="O71" s="74">
        <f>SUM(Month!O199:O201)</f>
        <v>8.4529000000000014</v>
      </c>
      <c r="P71" s="100">
        <f>SUM(Month!P199:P201)</f>
        <v>90.246099999999998</v>
      </c>
      <c r="Q71" s="65"/>
    </row>
    <row r="72" spans="1:17" ht="15.5" x14ac:dyDescent="0.35">
      <c r="A72" s="98" t="s">
        <v>232</v>
      </c>
      <c r="B72" s="74">
        <f>SUM(Month!B202:B204)</f>
        <v>77.499099999999999</v>
      </c>
      <c r="C72" s="74">
        <f>SUM(Month!C202:C204)</f>
        <v>6.3903999999999996</v>
      </c>
      <c r="D72" s="74">
        <f>SUM(Month!D202:D204)</f>
        <v>65.2179</v>
      </c>
      <c r="E72" s="74">
        <f>SUM(Month!E202:E204)</f>
        <v>3.9717000000000002</v>
      </c>
      <c r="F72" s="74">
        <f>SUM(Month!F202:F204)</f>
        <v>1.9189000000000001</v>
      </c>
      <c r="G72" s="74">
        <f>SUM(Month!G202:G204)</f>
        <v>71.108500000000006</v>
      </c>
      <c r="H72" s="74">
        <f>SUM(Month!H202:H204)</f>
        <v>23.2682</v>
      </c>
      <c r="I72" s="74">
        <f>SUM(Month!I202:I204)</f>
        <v>23.924800000000001</v>
      </c>
      <c r="J72" s="74">
        <f>SUM(Month!J202:J204)</f>
        <v>23.915499999999998</v>
      </c>
      <c r="K72" s="74">
        <f>SUM(Month!K202:K204)</f>
        <v>4.4481999999999999</v>
      </c>
      <c r="L72" s="74">
        <f>SUM(Month!L202:L204)</f>
        <v>1.2400000000000001E-2</v>
      </c>
      <c r="M72" s="74">
        <f>SUM(Month!M202:M204)</f>
        <v>4.4358000000000004</v>
      </c>
      <c r="N72" s="74">
        <f>SUM(Month!N202:N204)</f>
        <v>81.947200000000009</v>
      </c>
      <c r="O72" s="74">
        <f>SUM(Month!O202:O204)</f>
        <v>6.4030000000000005</v>
      </c>
      <c r="P72" s="100">
        <f>SUM(Month!P202:P204)</f>
        <v>75.544299999999993</v>
      </c>
      <c r="Q72" s="65"/>
    </row>
    <row r="73" spans="1:17" ht="15.5" x14ac:dyDescent="0.35">
      <c r="A73" s="98" t="s">
        <v>233</v>
      </c>
      <c r="B73" s="74">
        <f>SUM(Month!B205:B207)</f>
        <v>76.839100000000002</v>
      </c>
      <c r="C73" s="74">
        <f>SUM(Month!C205:C207)</f>
        <v>6.3328999999999995</v>
      </c>
      <c r="D73" s="74">
        <f>SUM(Month!D205:D207)</f>
        <v>62.496799999999993</v>
      </c>
      <c r="E73" s="74">
        <f>SUM(Month!E205:E207)</f>
        <v>6.1393000000000004</v>
      </c>
      <c r="F73" s="74">
        <f>SUM(Month!F205:F207)</f>
        <v>1.87</v>
      </c>
      <c r="G73" s="74">
        <f>SUM(Month!G205:G207)</f>
        <v>70.506199999999993</v>
      </c>
      <c r="H73" s="74">
        <f>SUM(Month!H205:H207)</f>
        <v>23.547800000000002</v>
      </c>
      <c r="I73" s="74">
        <f>SUM(Month!I205:I207)</f>
        <v>22.844100000000001</v>
      </c>
      <c r="J73" s="74">
        <f>SUM(Month!J205:J207)</f>
        <v>24.1143</v>
      </c>
      <c r="K73" s="74">
        <f>SUM(Month!K205:K207)</f>
        <v>4.3773999999999997</v>
      </c>
      <c r="L73" s="74">
        <f>SUM(Month!L205:L207)</f>
        <v>-1.8E-3</v>
      </c>
      <c r="M73" s="74">
        <f>SUM(Month!M205:M207)</f>
        <v>4.3792</v>
      </c>
      <c r="N73" s="74">
        <f>SUM(Month!N205:N207)</f>
        <v>81.216499999999996</v>
      </c>
      <c r="O73" s="74">
        <f>SUM(Month!O205:O207)</f>
        <v>6.3311000000000002</v>
      </c>
      <c r="P73" s="100">
        <f>SUM(Month!P205:P207)</f>
        <v>74.885400000000004</v>
      </c>
      <c r="Q73" s="65"/>
    </row>
    <row r="74" spans="1:17" ht="15.5" x14ac:dyDescent="0.35">
      <c r="A74" s="98" t="s">
        <v>234</v>
      </c>
      <c r="B74" s="74">
        <f>SUM(Month!B208:B210)</f>
        <v>87.634199999999993</v>
      </c>
      <c r="C74" s="74">
        <f>SUM(Month!C208:C210)</f>
        <v>6.7984</v>
      </c>
      <c r="D74" s="74">
        <f>SUM(Month!D208:D210)</f>
        <v>70.7376</v>
      </c>
      <c r="E74" s="74">
        <f>SUM(Month!E208:E210)</f>
        <v>7.930200000000001</v>
      </c>
      <c r="F74" s="74">
        <f>SUM(Month!F208:F210)</f>
        <v>2.1680000000000001</v>
      </c>
      <c r="G74" s="74">
        <f>SUM(Month!G208:G210)</f>
        <v>80.835700000000003</v>
      </c>
      <c r="H74" s="74">
        <f>SUM(Month!H208:H210)</f>
        <v>24.204300000000003</v>
      </c>
      <c r="I74" s="74">
        <f>SUM(Month!I208:I210)</f>
        <v>30.6372</v>
      </c>
      <c r="J74" s="74">
        <f>SUM(Month!J208:J210)</f>
        <v>25.994199999999999</v>
      </c>
      <c r="K74" s="74">
        <f>SUM(Month!K208:K210)</f>
        <v>4.4054000000000002</v>
      </c>
      <c r="L74" s="74">
        <f>SUM(Month!L208:L210)</f>
        <v>4.3999999999999997E-2</v>
      </c>
      <c r="M74" s="74">
        <f>SUM(Month!M208:M210)</f>
        <v>4.3613</v>
      </c>
      <c r="N74" s="74">
        <f>SUM(Month!N208:N210)</f>
        <v>92.039500000000004</v>
      </c>
      <c r="O74" s="74">
        <f>SUM(Month!O208:O210)</f>
        <v>6.8425000000000002</v>
      </c>
      <c r="P74" s="100">
        <f>SUM(Month!P208:P210)</f>
        <v>85.197100000000006</v>
      </c>
      <c r="Q74" s="65"/>
    </row>
    <row r="75" spans="1:17" ht="15.5" x14ac:dyDescent="0.35">
      <c r="A75" s="98" t="s">
        <v>235</v>
      </c>
      <c r="B75" s="74">
        <f>SUM(Month!B211:B213)</f>
        <v>91.575800000000001</v>
      </c>
      <c r="C75" s="74">
        <f>SUM(Month!C211:C213)</f>
        <v>8.0978999999999992</v>
      </c>
      <c r="D75" s="74">
        <f>SUM(Month!D211:D213)</f>
        <v>73.714500000000001</v>
      </c>
      <c r="E75" s="74">
        <f>SUM(Month!E211:E213)</f>
        <v>7.6510999999999996</v>
      </c>
      <c r="F75" s="74">
        <f>SUM(Month!F211:F213)</f>
        <v>2.1124000000000001</v>
      </c>
      <c r="G75" s="74">
        <f>SUM(Month!G211:G213)</f>
        <v>83.477800000000002</v>
      </c>
      <c r="H75" s="74">
        <f>SUM(Month!H211:H213)</f>
        <v>23.307200000000002</v>
      </c>
      <c r="I75" s="74">
        <f>SUM(Month!I211:I213)</f>
        <v>33.4343</v>
      </c>
      <c r="J75" s="74">
        <f>SUM(Month!J211:J213)</f>
        <v>26.7363</v>
      </c>
      <c r="K75" s="74">
        <f>SUM(Month!K211:K213)</f>
        <v>4.4463999999999997</v>
      </c>
      <c r="L75" s="74">
        <f>SUM(Month!L211:L213)</f>
        <v>8.9800000000000005E-2</v>
      </c>
      <c r="M75" s="74">
        <f>SUM(Month!M211:M213)</f>
        <v>4.3566000000000003</v>
      </c>
      <c r="N75" s="74">
        <f>SUM(Month!N211:N213)</f>
        <v>96.022199999999998</v>
      </c>
      <c r="O75" s="74">
        <f>SUM(Month!O211:O213)</f>
        <v>8.1876999999999995</v>
      </c>
      <c r="P75" s="100">
        <f>SUM(Month!P211:P213)</f>
        <v>87.834499999999991</v>
      </c>
      <c r="Q75" s="65"/>
    </row>
    <row r="76" spans="1:17" ht="15.5" x14ac:dyDescent="0.35">
      <c r="A76" s="98" t="s">
        <v>236</v>
      </c>
      <c r="B76" s="74">
        <f>SUM(Month!B214:B216)</f>
        <v>79.183899999999994</v>
      </c>
      <c r="C76" s="74">
        <f>SUM(Month!C214:C216)</f>
        <v>7.1545000000000005</v>
      </c>
      <c r="D76" s="74">
        <f>SUM(Month!D214:D216)</f>
        <v>63.348100000000002</v>
      </c>
      <c r="E76" s="74">
        <f>SUM(Month!E214:E216)</f>
        <v>6.8124000000000002</v>
      </c>
      <c r="F76" s="74">
        <f>SUM(Month!F214:F216)</f>
        <v>1.8691</v>
      </c>
      <c r="G76" s="74">
        <f>SUM(Month!G214:G216)</f>
        <v>72.02940000000001</v>
      </c>
      <c r="H76" s="74">
        <f>SUM(Month!H214:H216)</f>
        <v>22.880099999999999</v>
      </c>
      <c r="I76" s="74">
        <f>SUM(Month!I214:I216)</f>
        <v>24.996200000000002</v>
      </c>
      <c r="J76" s="74">
        <f>SUM(Month!J214:J216)</f>
        <v>24.153200000000002</v>
      </c>
      <c r="K76" s="74">
        <f>SUM(Month!K214:K216)</f>
        <v>4.0876000000000001</v>
      </c>
      <c r="L76" s="74">
        <f>SUM(Month!L214:L216)</f>
        <v>4.5999999999999999E-2</v>
      </c>
      <c r="M76" s="74">
        <f>SUM(Month!M214:M216)</f>
        <v>4.0415999999999999</v>
      </c>
      <c r="N76" s="74">
        <f>SUM(Month!N214:N216)</f>
        <v>83.271500000000003</v>
      </c>
      <c r="O76" s="74">
        <f>SUM(Month!O214:O216)</f>
        <v>7.200499999999999</v>
      </c>
      <c r="P76" s="100">
        <f>SUM(Month!P214:P216)</f>
        <v>76.070999999999998</v>
      </c>
      <c r="Q76" s="65"/>
    </row>
    <row r="77" spans="1:17" ht="15.5" x14ac:dyDescent="0.35">
      <c r="A77" s="98" t="s">
        <v>237</v>
      </c>
      <c r="B77" s="74">
        <f>SUM(Month!B217:B219)</f>
        <v>76.123900000000006</v>
      </c>
      <c r="C77" s="74">
        <f>SUM(Month!C217:C219)</f>
        <v>6.1993999999999998</v>
      </c>
      <c r="D77" s="74">
        <f>SUM(Month!D217:D219)</f>
        <v>61.706500000000005</v>
      </c>
      <c r="E77" s="74">
        <f>SUM(Month!E217:E219)</f>
        <v>6.4516</v>
      </c>
      <c r="F77" s="74">
        <f>SUM(Month!F217:F219)</f>
        <v>1.7662999999999998</v>
      </c>
      <c r="G77" s="74">
        <f>SUM(Month!G217:G219)</f>
        <v>69.924499999999995</v>
      </c>
      <c r="H77" s="74">
        <f>SUM(Month!H217:H219)</f>
        <v>23.044599999999999</v>
      </c>
      <c r="I77" s="74">
        <f>SUM(Month!I217:I219)</f>
        <v>22.9663</v>
      </c>
      <c r="J77" s="74">
        <f>SUM(Month!J217:J219)</f>
        <v>23.913499999999999</v>
      </c>
      <c r="K77" s="74">
        <f>SUM(Month!K217:K219)</f>
        <v>4.2754000000000003</v>
      </c>
      <c r="L77" s="74">
        <f>SUM(Month!L217:L219)</f>
        <v>7.3200000000000001E-2</v>
      </c>
      <c r="M77" s="74">
        <f>SUM(Month!M217:M219)</f>
        <v>4.2022000000000004</v>
      </c>
      <c r="N77" s="74">
        <f>SUM(Month!N217:N219)</f>
        <v>80.399200000000008</v>
      </c>
      <c r="O77" s="74">
        <f>SUM(Month!O217:O219)</f>
        <v>6.2725999999999997</v>
      </c>
      <c r="P77" s="100">
        <f>SUM(Month!P217:P219)</f>
        <v>74.126499999999993</v>
      </c>
      <c r="Q77" s="65"/>
    </row>
    <row r="78" spans="1:17" ht="15.5" x14ac:dyDescent="0.35">
      <c r="A78" s="98" t="s">
        <v>238</v>
      </c>
      <c r="B78" s="74">
        <f>SUM(Month!B220:B222)</f>
        <v>89.803699999999992</v>
      </c>
      <c r="C78" s="74">
        <f>SUM(Month!C220:C222)</f>
        <v>6.8270999999999997</v>
      </c>
      <c r="D78" s="74">
        <f>SUM(Month!D220:D222)</f>
        <v>72.927700000000002</v>
      </c>
      <c r="E78" s="74">
        <f>SUM(Month!E220:E222)</f>
        <v>7.8355999999999995</v>
      </c>
      <c r="F78" s="74">
        <f>SUM(Month!F220:F222)</f>
        <v>2.2132999999999998</v>
      </c>
      <c r="G78" s="74">
        <f>SUM(Month!G220:G222)</f>
        <v>82.976600000000005</v>
      </c>
      <c r="H78" s="74">
        <f>SUM(Month!H220:H222)</f>
        <v>24.268699999999999</v>
      </c>
      <c r="I78" s="74">
        <f>SUM(Month!I220:I222)</f>
        <v>32.758499999999998</v>
      </c>
      <c r="J78" s="74">
        <f>SUM(Month!J220:J222)</f>
        <v>25.949399999999997</v>
      </c>
      <c r="K78" s="74">
        <f>SUM(Month!K220:K222)</f>
        <v>4.2796000000000003</v>
      </c>
      <c r="L78" s="74">
        <f>SUM(Month!L220:L222)</f>
        <v>0.11860000000000001</v>
      </c>
      <c r="M78" s="74">
        <f>SUM(Month!M220:M222)</f>
        <v>4.1610999999999994</v>
      </c>
      <c r="N78" s="74">
        <f>SUM(Month!N220:N222)</f>
        <v>94.083399999999997</v>
      </c>
      <c r="O78" s="74">
        <f>SUM(Month!O220:O222)</f>
        <v>6.9456999999999995</v>
      </c>
      <c r="P78" s="100">
        <f>SUM(Month!P220:P222)</f>
        <v>87.137700000000009</v>
      </c>
      <c r="Q78" s="65"/>
    </row>
    <row r="79" spans="1:17" ht="15.5" x14ac:dyDescent="0.35">
      <c r="A79" s="98" t="s">
        <v>239</v>
      </c>
      <c r="B79" s="74">
        <f>SUM(Month!B223:B225)</f>
        <v>93.561399999999992</v>
      </c>
      <c r="C79" s="74">
        <f>SUM(Month!C223:C225)</f>
        <v>8.4131</v>
      </c>
      <c r="D79" s="74">
        <f>SUM(Month!D223:D225)</f>
        <v>75.016400000000004</v>
      </c>
      <c r="E79" s="74">
        <f>SUM(Month!E223:E225)</f>
        <v>7.9903000000000004</v>
      </c>
      <c r="F79" s="74">
        <f>SUM(Month!F223:F225)</f>
        <v>2.1415999999999999</v>
      </c>
      <c r="G79" s="74">
        <f>SUM(Month!G223:G225)</f>
        <v>85.148300000000006</v>
      </c>
      <c r="H79" s="74">
        <f>SUM(Month!H223:H225)</f>
        <v>23.740699999999997</v>
      </c>
      <c r="I79" s="74">
        <f>SUM(Month!I223:I225)</f>
        <v>34.239199999999997</v>
      </c>
      <c r="J79" s="74">
        <f>SUM(Month!J223:J225)</f>
        <v>27.168500000000002</v>
      </c>
      <c r="K79" s="74">
        <f>SUM(Month!K223:K225)</f>
        <v>4.6032999999999999</v>
      </c>
      <c r="L79" s="74">
        <f>SUM(Month!L223:L225)</f>
        <v>-0.13600000000000001</v>
      </c>
      <c r="M79" s="74">
        <f>SUM(Month!M223:M225)</f>
        <v>4.7393000000000001</v>
      </c>
      <c r="N79" s="74">
        <f>SUM(Month!N223:N225)</f>
        <v>98.164700000000011</v>
      </c>
      <c r="O79" s="74">
        <f>SUM(Month!O223:O225)</f>
        <v>8.277099999999999</v>
      </c>
      <c r="P79" s="100">
        <f>SUM(Month!P223:P225)</f>
        <v>89.887699999999995</v>
      </c>
      <c r="Q79" s="65"/>
    </row>
    <row r="80" spans="1:17" ht="15.5" x14ac:dyDescent="0.35">
      <c r="A80" s="98" t="s">
        <v>240</v>
      </c>
      <c r="B80" s="74">
        <f>SUM(Month!B226:B228)</f>
        <v>77.765999999999991</v>
      </c>
      <c r="C80" s="74">
        <f>SUM(Month!C226:C228)</f>
        <v>6.2144000000000004</v>
      </c>
      <c r="D80" s="74">
        <f>SUM(Month!D226:D228)</f>
        <v>62.823399999999992</v>
      </c>
      <c r="E80" s="74">
        <f>SUM(Month!E226:E228)</f>
        <v>6.8834</v>
      </c>
      <c r="F80" s="74">
        <f>SUM(Month!F226:F228)</f>
        <v>1.8447</v>
      </c>
      <c r="G80" s="74">
        <f>SUM(Month!G226:G228)</f>
        <v>71.551600000000008</v>
      </c>
      <c r="H80" s="74">
        <f>SUM(Month!H226:H228)</f>
        <v>22.9893</v>
      </c>
      <c r="I80" s="74">
        <f>SUM(Month!I226:I228)</f>
        <v>25.2561</v>
      </c>
      <c r="J80" s="74">
        <f>SUM(Month!J226:J228)</f>
        <v>23.3062</v>
      </c>
      <c r="K80" s="74">
        <f>SUM(Month!K226:K228)</f>
        <v>4.4481999999999999</v>
      </c>
      <c r="L80" s="74">
        <f>SUM(Month!L226:L228)</f>
        <v>3.3600000000000005E-2</v>
      </c>
      <c r="M80" s="74">
        <f>SUM(Month!M226:M228)</f>
        <v>4.4146000000000001</v>
      </c>
      <c r="N80" s="74">
        <f>SUM(Month!N226:N228)</f>
        <v>82.214200000000005</v>
      </c>
      <c r="O80" s="74">
        <f>SUM(Month!O226:O228)</f>
        <v>6.2479999999999993</v>
      </c>
      <c r="P80" s="100">
        <f>SUM(Month!P226:P228)</f>
        <v>75.966200000000001</v>
      </c>
      <c r="Q80" s="65"/>
    </row>
    <row r="81" spans="1:17" ht="15.5" x14ac:dyDescent="0.35">
      <c r="A81" s="98" t="s">
        <v>241</v>
      </c>
      <c r="B81" s="74">
        <f>SUM(Month!B229:B231)</f>
        <v>74.835999999999999</v>
      </c>
      <c r="C81" s="74">
        <f>SUM(Month!C229:C231)</f>
        <v>5.2115</v>
      </c>
      <c r="D81" s="74">
        <f>SUM(Month!D229:D231)</f>
        <v>61.230499999999992</v>
      </c>
      <c r="E81" s="74">
        <f>SUM(Month!E229:E231)</f>
        <v>6.5868000000000002</v>
      </c>
      <c r="F81" s="74">
        <f>SUM(Month!F229:F231)</f>
        <v>1.8073000000000001</v>
      </c>
      <c r="G81" s="74">
        <f>SUM(Month!G229:G231)</f>
        <v>69.624600000000001</v>
      </c>
      <c r="H81" s="74">
        <f>SUM(Month!H229:H231)</f>
        <v>23.151799999999998</v>
      </c>
      <c r="I81" s="74">
        <f>SUM(Month!I229:I231)</f>
        <v>22.461300000000001</v>
      </c>
      <c r="J81" s="74">
        <f>SUM(Month!J229:J231)</f>
        <v>24.011600000000001</v>
      </c>
      <c r="K81" s="74">
        <f>SUM(Month!K229:K231)</f>
        <v>4.1828000000000003</v>
      </c>
      <c r="L81" s="74">
        <f>SUM(Month!L229:L231)</f>
        <v>1.77E-2</v>
      </c>
      <c r="M81" s="74">
        <f>SUM(Month!M229:M231)</f>
        <v>4.1651000000000007</v>
      </c>
      <c r="N81" s="74">
        <f>SUM(Month!N229:N231)</f>
        <v>79.018900000000002</v>
      </c>
      <c r="O81" s="74">
        <f>SUM(Month!O229:O231)</f>
        <v>5.2290999999999999</v>
      </c>
      <c r="P81" s="100">
        <f>SUM(Month!P229:P231)</f>
        <v>73.789600000000007</v>
      </c>
      <c r="Q81" s="65"/>
    </row>
    <row r="82" spans="1:17" ht="15.5" x14ac:dyDescent="0.35">
      <c r="A82" s="98" t="s">
        <v>242</v>
      </c>
      <c r="B82" s="75">
        <f>SUM(Month!B232:B234)</f>
        <v>87.020799999999994</v>
      </c>
      <c r="C82" s="75">
        <f>SUM(Month!C232:C234)</f>
        <v>6.5978000000000003</v>
      </c>
      <c r="D82" s="75">
        <f>SUM(Month!D232:D234)</f>
        <v>71.00800000000001</v>
      </c>
      <c r="E82" s="75">
        <f>SUM(Month!E232:E234)</f>
        <v>7.4178000000000006</v>
      </c>
      <c r="F82" s="75">
        <f>SUM(Month!F232:F234)</f>
        <v>1.9969999999999999</v>
      </c>
      <c r="G82" s="75">
        <f>SUM(Month!G232:G234)</f>
        <v>80.422899999999998</v>
      </c>
      <c r="H82" s="75">
        <f>SUM(Month!H232:H234)</f>
        <v>23.489800000000002</v>
      </c>
      <c r="I82" s="75">
        <f>SUM(Month!I232:I234)</f>
        <v>30.825699999999998</v>
      </c>
      <c r="J82" s="75">
        <f>SUM(Month!J232:J234)</f>
        <v>26.107400000000002</v>
      </c>
      <c r="K82" s="75">
        <f>SUM(Month!K232:K234)</f>
        <v>4.5167999999999999</v>
      </c>
      <c r="L82" s="75">
        <f>SUM(Month!L232:L234)</f>
        <v>0.19889999999999999</v>
      </c>
      <c r="M82" s="75">
        <f>SUM(Month!M232:M234)</f>
        <v>4.3178000000000001</v>
      </c>
      <c r="N82" s="75">
        <f>SUM(Month!N232:N234)</f>
        <v>91.537599999999998</v>
      </c>
      <c r="O82" s="75">
        <f>SUM(Month!O232:O234)</f>
        <v>6.7967999999999993</v>
      </c>
      <c r="P82" s="101">
        <f>SUM(Month!P232:P234)</f>
        <v>84.740799999999993</v>
      </c>
      <c r="Q82" s="65"/>
    </row>
    <row r="83" spans="1:17" ht="15.5" x14ac:dyDescent="0.35">
      <c r="A83" s="98" t="s">
        <v>243</v>
      </c>
      <c r="B83" s="75">
        <f>SUM(Month!B235:B237)</f>
        <v>87.772300000000001</v>
      </c>
      <c r="C83" s="75">
        <f>SUM(Month!C235:C237)</f>
        <v>7.9447999999999999</v>
      </c>
      <c r="D83" s="75">
        <f>SUM(Month!D235:D237)</f>
        <v>70.262</v>
      </c>
      <c r="E83" s="75">
        <f>SUM(Month!E235:E237)</f>
        <v>7.7299000000000007</v>
      </c>
      <c r="F83" s="75">
        <f>SUM(Month!F235:F237)</f>
        <v>1.8355999999999999</v>
      </c>
      <c r="G83" s="75">
        <f>SUM(Month!G235:G237)</f>
        <v>79.827399999999997</v>
      </c>
      <c r="H83" s="75">
        <f>SUM(Month!H235:H237)</f>
        <v>23.1294</v>
      </c>
      <c r="I83" s="75">
        <f>SUM(Month!I235:I237)</f>
        <v>31.589100000000002</v>
      </c>
      <c r="J83" s="75">
        <f>SUM(Month!J235:J237)</f>
        <v>25.108899999999998</v>
      </c>
      <c r="K83" s="75">
        <f>SUM(Month!K235:K237)</f>
        <v>5.0207999999999995</v>
      </c>
      <c r="L83" s="75">
        <f>SUM(Month!L235:L237)</f>
        <v>-1.7299999999999999E-2</v>
      </c>
      <c r="M83" s="75">
        <f>SUM(Month!M235:M237)</f>
        <v>5.0381</v>
      </c>
      <c r="N83" s="75">
        <f>SUM(Month!N235:N237)</f>
        <v>92.793199999999999</v>
      </c>
      <c r="O83" s="75">
        <f>SUM(Month!O235:O237)</f>
        <v>7.9275999999999991</v>
      </c>
      <c r="P83" s="101">
        <f>SUM(Month!P235:P237)</f>
        <v>84.865700000000004</v>
      </c>
      <c r="Q83" s="65"/>
    </row>
    <row r="84" spans="1:17" ht="15.5" x14ac:dyDescent="0.35">
      <c r="A84" s="98" t="s">
        <v>244</v>
      </c>
      <c r="B84" s="75">
        <f>SUM(Month!B238:B240)</f>
        <v>74.011399999999995</v>
      </c>
      <c r="C84" s="75">
        <f>SUM(Month!C238:C240)</f>
        <v>5.8663000000000007</v>
      </c>
      <c r="D84" s="75">
        <f>SUM(Month!D238:D240)</f>
        <v>60.280999999999999</v>
      </c>
      <c r="E84" s="75">
        <f>SUM(Month!E238:E240)</f>
        <v>6.2257999999999996</v>
      </c>
      <c r="F84" s="75">
        <f>SUM(Month!F238:F240)</f>
        <v>1.6381000000000001</v>
      </c>
      <c r="G84" s="75">
        <f>SUM(Month!G238:G240)</f>
        <v>68.145099999999999</v>
      </c>
      <c r="H84" s="75">
        <f>SUM(Month!H238:H240)</f>
        <v>21.418599999999998</v>
      </c>
      <c r="I84" s="75">
        <f>SUM(Month!I238:I240)</f>
        <v>23.821600000000004</v>
      </c>
      <c r="J84" s="75">
        <f>SUM(Month!J238:J240)</f>
        <v>22.904800000000002</v>
      </c>
      <c r="K84" s="75">
        <f>SUM(Month!K238:K240)</f>
        <v>4.7625000000000002</v>
      </c>
      <c r="L84" s="75">
        <f>SUM(Month!L238:L240)</f>
        <v>4.99E-2</v>
      </c>
      <c r="M84" s="75">
        <f>SUM(Month!M238:M240)</f>
        <v>4.7126000000000001</v>
      </c>
      <c r="N84" s="75">
        <f>SUM(Month!N238:N240)</f>
        <v>78.774000000000001</v>
      </c>
      <c r="O84" s="75">
        <f>SUM(Month!O238:O240)</f>
        <v>5.9162999999999997</v>
      </c>
      <c r="P84" s="101">
        <f>SUM(Month!P238:P240)</f>
        <v>72.857699999999994</v>
      </c>
      <c r="Q84" s="65"/>
    </row>
    <row r="85" spans="1:17" ht="15.5" x14ac:dyDescent="0.35">
      <c r="A85" s="98" t="s">
        <v>245</v>
      </c>
      <c r="B85" s="75">
        <f>SUM(Month!B241:B243)</f>
        <v>72.168800000000005</v>
      </c>
      <c r="C85" s="75">
        <f>SUM(Month!C241:C243)</f>
        <v>5.2305999999999999</v>
      </c>
      <c r="D85" s="75">
        <f>SUM(Month!D241:D243)</f>
        <v>59.529800000000009</v>
      </c>
      <c r="E85" s="75">
        <f>SUM(Month!E241:E243)</f>
        <v>5.8419999999999996</v>
      </c>
      <c r="F85" s="75">
        <f>SUM(Month!F241:F243)</f>
        <v>1.5663</v>
      </c>
      <c r="G85" s="75">
        <f>SUM(Month!G241:G243)</f>
        <v>66.938199999999995</v>
      </c>
      <c r="H85" s="75">
        <f>SUM(Month!H241:H243)</f>
        <v>22.2438</v>
      </c>
      <c r="I85" s="75">
        <f>SUM(Month!I241:I243)</f>
        <v>22.0349</v>
      </c>
      <c r="J85" s="75">
        <f>SUM(Month!J241:J243)</f>
        <v>22.659500000000001</v>
      </c>
      <c r="K85" s="75">
        <f>SUM(Month!K241:K243)</f>
        <v>4.8334999999999999</v>
      </c>
      <c r="L85" s="75">
        <f>SUM(Month!L241:L243)</f>
        <v>-8.2000000000000007E-3</v>
      </c>
      <c r="M85" s="75">
        <f>SUM(Month!M241:M243)</f>
        <v>4.8418000000000001</v>
      </c>
      <c r="N85" s="75">
        <f>SUM(Month!N241:N243)</f>
        <v>77.002399999999994</v>
      </c>
      <c r="O85" s="75">
        <f>SUM(Month!O241:O243)</f>
        <v>5.2225000000000001</v>
      </c>
      <c r="P85" s="101">
        <f>SUM(Month!P241:P243)</f>
        <v>71.779899999999998</v>
      </c>
      <c r="Q85" s="65"/>
    </row>
    <row r="86" spans="1:17" ht="15.5" x14ac:dyDescent="0.35">
      <c r="A86" s="98" t="s">
        <v>246</v>
      </c>
      <c r="B86" s="75">
        <f>SUM(Month!B244:B246)</f>
        <v>84.631399999999999</v>
      </c>
      <c r="C86" s="75">
        <f>SUM(Month!C244:C246)</f>
        <v>8.3887</v>
      </c>
      <c r="D86" s="75">
        <f>SUM(Month!D244:D246)</f>
        <v>67.379500000000007</v>
      </c>
      <c r="E86" s="75">
        <f>SUM(Month!E244:E246)</f>
        <v>7.0653999999999995</v>
      </c>
      <c r="F86" s="75">
        <f>SUM(Month!F244:F246)</f>
        <v>1.7978000000000001</v>
      </c>
      <c r="G86" s="75">
        <f>SUM(Month!G244:G246)</f>
        <v>76.242699999999999</v>
      </c>
      <c r="H86" s="75">
        <f>SUM(Month!H244:H246)</f>
        <v>21.686199999999999</v>
      </c>
      <c r="I86" s="75">
        <f>SUM(Month!I244:I246)</f>
        <v>29.739100000000001</v>
      </c>
      <c r="J86" s="75">
        <f>SUM(Month!J244:J246)</f>
        <v>24.817399999999999</v>
      </c>
      <c r="K86" s="75">
        <f>SUM(Month!K244:K246)</f>
        <v>5.0509000000000004</v>
      </c>
      <c r="L86" s="75">
        <f>SUM(Month!L244:L246)</f>
        <v>-7.6E-3</v>
      </c>
      <c r="M86" s="75">
        <f>SUM(Month!M244:M246)</f>
        <v>5.0585000000000004</v>
      </c>
      <c r="N86" s="75">
        <f>SUM(Month!N244:N246)</f>
        <v>89.682299999999998</v>
      </c>
      <c r="O86" s="75">
        <f>SUM(Month!O244:O246)</f>
        <v>8.3811</v>
      </c>
      <c r="P86" s="101">
        <f>SUM(Month!P244:P246)</f>
        <v>81.301100000000005</v>
      </c>
      <c r="Q86" s="65"/>
    </row>
    <row r="87" spans="1:17" ht="15.5" x14ac:dyDescent="0.35">
      <c r="A87" s="98" t="s">
        <v>247</v>
      </c>
      <c r="B87" s="75">
        <f>SUM(Month!B247:B249)</f>
        <v>89.534300000000002</v>
      </c>
      <c r="C87" s="75">
        <f>SUM(Month!C247:C249)</f>
        <v>9.5982000000000003</v>
      </c>
      <c r="D87" s="75">
        <f>SUM(Month!D247:D249)</f>
        <v>70.378399999999999</v>
      </c>
      <c r="E87" s="75">
        <f>SUM(Month!E247:E249)</f>
        <v>7.5482999999999993</v>
      </c>
      <c r="F87" s="75">
        <f>SUM(Month!F247:F249)</f>
        <v>2.0095000000000001</v>
      </c>
      <c r="G87" s="75">
        <f>SUM(Month!G247:G249)</f>
        <v>79.936000000000007</v>
      </c>
      <c r="H87" s="75">
        <f>SUM(Month!H247:H249)</f>
        <v>23.6418</v>
      </c>
      <c r="I87" s="75">
        <f>SUM(Month!I247:I249)</f>
        <v>31.3611</v>
      </c>
      <c r="J87" s="75">
        <f>SUM(Month!J247:J249)</f>
        <v>24.9331</v>
      </c>
      <c r="K87" s="75">
        <f>SUM(Month!K247:K249)</f>
        <v>5.4027000000000003</v>
      </c>
      <c r="L87" s="75">
        <f>SUM(Month!L247:L249)</f>
        <v>-0.25230000000000002</v>
      </c>
      <c r="M87" s="75">
        <f>SUM(Month!M247:M249)</f>
        <v>5.6550000000000002</v>
      </c>
      <c r="N87" s="75">
        <f>SUM(Month!N247:N249)</f>
        <v>94.936999999999998</v>
      </c>
      <c r="O87" s="75">
        <f>SUM(Month!O247:O249)</f>
        <v>9.3459000000000003</v>
      </c>
      <c r="P87" s="101">
        <f>SUM(Month!P247:P249)</f>
        <v>85.591000000000008</v>
      </c>
      <c r="Q87" s="65"/>
    </row>
    <row r="88" spans="1:17" ht="15.5" x14ac:dyDescent="0.35">
      <c r="A88" s="98" t="s">
        <v>248</v>
      </c>
      <c r="B88" s="75">
        <f>SUM(Month!B250:B252)</f>
        <v>73.879599999999996</v>
      </c>
      <c r="C88" s="75">
        <f>SUM(Month!C250:C252)</f>
        <v>5.8140999999999998</v>
      </c>
      <c r="D88" s="75">
        <f>SUM(Month!D250:D252)</f>
        <v>60.024900000000002</v>
      </c>
      <c r="E88" s="75">
        <f>SUM(Month!E250:E252)</f>
        <v>6.2858000000000001</v>
      </c>
      <c r="F88" s="75">
        <f>SUM(Month!F250:F252)</f>
        <v>1.7549999999999999</v>
      </c>
      <c r="G88" s="75">
        <f>SUM(Month!G250:G252)</f>
        <v>68.0655</v>
      </c>
      <c r="H88" s="75">
        <f>SUM(Month!H250:H252)</f>
        <v>21.911000000000001</v>
      </c>
      <c r="I88" s="75">
        <f>SUM(Month!I250:I252)</f>
        <v>23.721299999999999</v>
      </c>
      <c r="J88" s="75">
        <f>SUM(Month!J250:J252)</f>
        <v>22.433199999999999</v>
      </c>
      <c r="K88" s="75">
        <f>SUM(Month!K250:K252)</f>
        <v>5.4092000000000002</v>
      </c>
      <c r="L88" s="75">
        <f>SUM(Month!L250:L252)</f>
        <v>0.11220000000000002</v>
      </c>
      <c r="M88" s="75">
        <f>SUM(Month!M250:M252)</f>
        <v>5.2969999999999997</v>
      </c>
      <c r="N88" s="75">
        <f>SUM(Month!N250:N252)</f>
        <v>79.288700000000006</v>
      </c>
      <c r="O88" s="75">
        <f>SUM(Month!O250:O252)</f>
        <v>5.9262000000000006</v>
      </c>
      <c r="P88" s="101">
        <f>SUM(Month!P250:P252)</f>
        <v>73.362599999999986</v>
      </c>
      <c r="Q88" s="65"/>
    </row>
    <row r="89" spans="1:17" ht="15.5" x14ac:dyDescent="0.35">
      <c r="A89" s="98" t="s">
        <v>249</v>
      </c>
      <c r="B89" s="75">
        <f>SUM(Month!B253:B255)</f>
        <v>72.258399999999995</v>
      </c>
      <c r="C89" s="75">
        <f>SUM(Month!C253:C255)</f>
        <v>5.3864000000000001</v>
      </c>
      <c r="D89" s="75">
        <f>SUM(Month!D253:D255)</f>
        <v>59.374499999999998</v>
      </c>
      <c r="E89" s="75">
        <f>SUM(Month!E253:E255)</f>
        <v>5.7793000000000001</v>
      </c>
      <c r="F89" s="75">
        <f>SUM(Month!F253:F255)</f>
        <v>1.7181999999999999</v>
      </c>
      <c r="G89" s="75">
        <f>SUM(Month!G253:G255)</f>
        <v>66.871900000000011</v>
      </c>
      <c r="H89" s="75">
        <f>SUM(Month!H253:H255)</f>
        <v>22.040900000000001</v>
      </c>
      <c r="I89" s="75">
        <f>SUM(Month!I253:I255)</f>
        <v>21.799799999999998</v>
      </c>
      <c r="J89" s="75">
        <f>SUM(Month!J253:J255)</f>
        <v>23.031199999999998</v>
      </c>
      <c r="K89" s="75">
        <f>SUM(Month!K253:K255)</f>
        <v>5.3174000000000001</v>
      </c>
      <c r="L89" s="75">
        <f>SUM(Month!L253:L255)</f>
        <v>-7.5200000000000003E-2</v>
      </c>
      <c r="M89" s="75">
        <f>SUM(Month!M253:M255)</f>
        <v>5.3925999999999998</v>
      </c>
      <c r="N89" s="75">
        <f>SUM(Month!N253:N255)</f>
        <v>77.575699999999998</v>
      </c>
      <c r="O89" s="75">
        <f>SUM(Month!O253:O255)</f>
        <v>5.3111999999999995</v>
      </c>
      <c r="P89" s="101">
        <f>SUM(Month!P253:P255)</f>
        <v>72.264600000000002</v>
      </c>
      <c r="Q89" s="65"/>
    </row>
    <row r="90" spans="1:17" ht="15.5" x14ac:dyDescent="0.35">
      <c r="A90" s="98" t="s">
        <v>250</v>
      </c>
      <c r="B90" s="75">
        <f>SUM(Month!B256:B258)</f>
        <v>82.953000000000003</v>
      </c>
      <c r="C90" s="75">
        <f>SUM(Month!C256:C258)</f>
        <v>7.7877999999999998</v>
      </c>
      <c r="D90" s="75">
        <f>SUM(Month!D256:D258)</f>
        <v>66.306700000000006</v>
      </c>
      <c r="E90" s="75">
        <f>SUM(Month!E256:E258)</f>
        <v>6.8948</v>
      </c>
      <c r="F90" s="75">
        <f>SUM(Month!F256:F258)</f>
        <v>1.9637</v>
      </c>
      <c r="G90" s="75">
        <f>SUM(Month!G256:G258)</f>
        <v>75.165199999999999</v>
      </c>
      <c r="H90" s="75">
        <f>SUM(Month!H256:H258)</f>
        <v>20.665899999999997</v>
      </c>
      <c r="I90" s="75">
        <f>SUM(Month!I256:I258)</f>
        <v>29.747699999999998</v>
      </c>
      <c r="J90" s="75">
        <f>SUM(Month!J256:J258)</f>
        <v>24.7515</v>
      </c>
      <c r="K90" s="75">
        <f>SUM(Month!K256:K258)</f>
        <v>4.8639999999999999</v>
      </c>
      <c r="L90" s="75">
        <f>SUM(Month!L256:L258)</f>
        <v>0.23599999999999999</v>
      </c>
      <c r="M90" s="75">
        <f>SUM(Month!M256:M258)</f>
        <v>4.6280000000000001</v>
      </c>
      <c r="N90" s="75">
        <f>SUM(Month!N256:N258)</f>
        <v>87.8172</v>
      </c>
      <c r="O90" s="75">
        <f>SUM(Month!O256:O258)</f>
        <v>8.0237999999999996</v>
      </c>
      <c r="P90" s="101">
        <f>SUM(Month!P256:P258)</f>
        <v>79.793300000000002</v>
      </c>
      <c r="Q90" s="65"/>
    </row>
    <row r="91" spans="1:17" ht="15.5" x14ac:dyDescent="0.35">
      <c r="A91" s="98" t="s">
        <v>251</v>
      </c>
      <c r="B91" s="75">
        <f>SUM(Month!B259:B261)</f>
        <v>87.648200000000003</v>
      </c>
      <c r="C91" s="75">
        <f>SUM(Month!C259:C261)</f>
        <v>8.716800000000001</v>
      </c>
      <c r="D91" s="75">
        <f>SUM(Month!D259:D261)</f>
        <v>69.835899999999995</v>
      </c>
      <c r="E91" s="75">
        <f>SUM(Month!E259:E261)</f>
        <v>7.1677</v>
      </c>
      <c r="F91" s="75">
        <f>SUM(Month!F259:F261)</f>
        <v>1.9279000000000002</v>
      </c>
      <c r="G91" s="75">
        <f>SUM(Month!G259:G261)</f>
        <v>78.931399999999996</v>
      </c>
      <c r="H91" s="75">
        <f>SUM(Month!H259:H261)</f>
        <v>21.846800000000002</v>
      </c>
      <c r="I91" s="75">
        <f>SUM(Month!I259:I261)</f>
        <v>31.735899999999997</v>
      </c>
      <c r="J91" s="75">
        <f>SUM(Month!J259:J261)</f>
        <v>25.348700000000001</v>
      </c>
      <c r="K91" s="75">
        <f>SUM(Month!K259:K261)</f>
        <v>5.5239000000000003</v>
      </c>
      <c r="L91" s="75">
        <f>SUM(Month!L259:L261)</f>
        <v>0.30269999999999997</v>
      </c>
      <c r="M91" s="75">
        <f>SUM(Month!M259:M261)</f>
        <v>5.2210999999999999</v>
      </c>
      <c r="N91" s="75">
        <f>SUM(Month!N259:N261)</f>
        <v>93.1721</v>
      </c>
      <c r="O91" s="75">
        <f>SUM(Month!O259:O261)</f>
        <v>9.0195000000000007</v>
      </c>
      <c r="P91" s="101">
        <f>SUM(Month!P259:P261)</f>
        <v>84.152699999999996</v>
      </c>
      <c r="Q91" s="65"/>
    </row>
    <row r="92" spans="1:17" ht="15.5" x14ac:dyDescent="0.35">
      <c r="A92" s="98" t="s">
        <v>252</v>
      </c>
      <c r="B92" s="75">
        <f>SUM(Month!B262:B264)</f>
        <v>73.004599999999996</v>
      </c>
      <c r="C92" s="75">
        <f>SUM(Month!C262:C264)</f>
        <v>5.9779999999999998</v>
      </c>
      <c r="D92" s="75">
        <f>SUM(Month!D262:D264)</f>
        <v>59.349399999999989</v>
      </c>
      <c r="E92" s="75">
        <f>SUM(Month!E262:E264)</f>
        <v>5.9748000000000001</v>
      </c>
      <c r="F92" s="75">
        <f>SUM(Month!F262:F264)</f>
        <v>1.7026000000000001</v>
      </c>
      <c r="G92" s="75">
        <f>SUM(Month!G262:G264)</f>
        <v>67.026700000000005</v>
      </c>
      <c r="H92" s="75">
        <f>SUM(Month!H262:H264)</f>
        <v>21.301400000000001</v>
      </c>
      <c r="I92" s="75">
        <f>SUM(Month!I262:I264)</f>
        <v>23.525100000000002</v>
      </c>
      <c r="J92" s="75">
        <f>SUM(Month!J262:J264)</f>
        <v>22.200199999999999</v>
      </c>
      <c r="K92" s="75">
        <f>SUM(Month!K262:K264)</f>
        <v>5.7058</v>
      </c>
      <c r="L92" s="75">
        <f>SUM(Month!L262:L264)</f>
        <v>0.63060000000000005</v>
      </c>
      <c r="M92" s="75">
        <f>SUM(Month!M262:M264)</f>
        <v>5.0750000000000002</v>
      </c>
      <c r="N92" s="75">
        <f>SUM(Month!N262:N264)</f>
        <v>78.710300000000004</v>
      </c>
      <c r="O92" s="75">
        <f>SUM(Month!O262:O264)</f>
        <v>6.6084999999999994</v>
      </c>
      <c r="P92" s="101">
        <f>SUM(Month!P262:P264)</f>
        <v>72.101799999999997</v>
      </c>
      <c r="Q92" s="65"/>
    </row>
    <row r="93" spans="1:17" ht="15.5" x14ac:dyDescent="0.35">
      <c r="A93" s="98" t="s">
        <v>253</v>
      </c>
      <c r="B93" s="75">
        <f>SUM(Month!B265:B267)</f>
        <v>70.302400000000006</v>
      </c>
      <c r="C93" s="75">
        <f>SUM(Month!C265:C267)</f>
        <v>5.0356000000000005</v>
      </c>
      <c r="D93" s="75">
        <f>SUM(Month!D265:D267)</f>
        <v>57.9604</v>
      </c>
      <c r="E93" s="75">
        <f>SUM(Month!E265:E267)</f>
        <v>5.6105999999999998</v>
      </c>
      <c r="F93" s="75">
        <f>SUM(Month!F265:F267)</f>
        <v>1.6955999999999998</v>
      </c>
      <c r="G93" s="75">
        <f>SUM(Month!G265:G267)</f>
        <v>65.2667</v>
      </c>
      <c r="H93" s="75">
        <f>SUM(Month!H265:H267)</f>
        <v>21.583199999999998</v>
      </c>
      <c r="I93" s="75">
        <f>SUM(Month!I265:I267)</f>
        <v>21.369599999999998</v>
      </c>
      <c r="J93" s="75">
        <f>SUM(Month!J265:J267)</f>
        <v>22.3139</v>
      </c>
      <c r="K93" s="75">
        <f>SUM(Month!K265:K267)</f>
        <v>5.9922000000000004</v>
      </c>
      <c r="L93" s="75">
        <f>SUM(Month!L265:L267)</f>
        <v>0.57289999999999996</v>
      </c>
      <c r="M93" s="75">
        <f>SUM(Month!M265:M267)</f>
        <v>5.4192999999999998</v>
      </c>
      <c r="N93" s="75">
        <f>SUM(Month!N265:N267)</f>
        <v>76.294600000000003</v>
      </c>
      <c r="O93" s="75">
        <f>SUM(Month!O265:O267)</f>
        <v>5.6086</v>
      </c>
      <c r="P93" s="101">
        <f>SUM(Month!P265:P267)</f>
        <v>70.685900000000004</v>
      </c>
      <c r="Q93" s="65"/>
    </row>
    <row r="94" spans="1:17" ht="15.5" x14ac:dyDescent="0.35">
      <c r="A94" s="98" t="s">
        <v>254</v>
      </c>
      <c r="B94" s="75">
        <f>SUM(Month!B268:B270)</f>
        <v>83.771900000000002</v>
      </c>
      <c r="C94" s="75">
        <f>SUM(Month!C268:C270)</f>
        <v>6.6659000000000006</v>
      </c>
      <c r="D94" s="75">
        <f>SUM(Month!D268:D270)</f>
        <v>68.102100000000007</v>
      </c>
      <c r="E94" s="75">
        <f>SUM(Month!E268:E270)</f>
        <v>7.0175999999999998</v>
      </c>
      <c r="F94" s="75">
        <f>SUM(Month!F268:F270)</f>
        <v>1.9861</v>
      </c>
      <c r="G94" s="75">
        <f>SUM(Month!G268:G270)</f>
        <v>77.105900000000005</v>
      </c>
      <c r="H94" s="75">
        <f>SUM(Month!H268:H270)</f>
        <v>22.464700000000001</v>
      </c>
      <c r="I94" s="75">
        <f>SUM(Month!I268:I270)</f>
        <v>30.065200000000001</v>
      </c>
      <c r="J94" s="75">
        <f>SUM(Month!J268:J270)</f>
        <v>24.5762</v>
      </c>
      <c r="K94" s="75">
        <f>SUM(Month!K268:K270)</f>
        <v>5.7087000000000003</v>
      </c>
      <c r="L94" s="75">
        <f>SUM(Month!L268:L270)</f>
        <v>0.29420000000000002</v>
      </c>
      <c r="M94" s="75">
        <f>SUM(Month!M268:M270)</f>
        <v>5.4142999999999999</v>
      </c>
      <c r="N94" s="75">
        <f>SUM(Month!N268:N270)</f>
        <v>89.480500000000006</v>
      </c>
      <c r="O94" s="75">
        <f>SUM(Month!O268:O270)</f>
        <v>6.9601999999999995</v>
      </c>
      <c r="P94" s="101">
        <f>SUM(Month!P268:P270)</f>
        <v>82.520300000000006</v>
      </c>
      <c r="Q94" s="65"/>
    </row>
    <row r="95" spans="1:17" ht="15.5" x14ac:dyDescent="0.35">
      <c r="A95" s="98" t="s">
        <v>255</v>
      </c>
      <c r="B95" s="75">
        <f>SUM(Month!B271:B273)</f>
        <v>84.646600000000007</v>
      </c>
      <c r="C95" s="75">
        <f>SUM(Month!C271:C273)</f>
        <v>8.9212000000000007</v>
      </c>
      <c r="D95" s="75">
        <f>SUM(Month!D271:D273)</f>
        <v>66.701400000000007</v>
      </c>
      <c r="E95" s="75">
        <f>SUM(Month!E271:E273)</f>
        <v>7.0254000000000003</v>
      </c>
      <c r="F95" s="75">
        <f>SUM(Month!F271:F273)</f>
        <v>1.9986000000000002</v>
      </c>
      <c r="G95" s="75">
        <f>SUM(Month!G271:G273)</f>
        <v>75.725499999999997</v>
      </c>
      <c r="H95" s="75">
        <f>SUM(Month!H271:H273)</f>
        <v>21.497399999999999</v>
      </c>
      <c r="I95" s="75">
        <f>SUM(Month!I271:I273)</f>
        <v>30.301199999999998</v>
      </c>
      <c r="J95" s="75">
        <f>SUM(Month!J271:J273)</f>
        <v>23.9269</v>
      </c>
      <c r="K95" s="75">
        <f>SUM(Month!K271:K273)</f>
        <v>6.4154</v>
      </c>
      <c r="L95" s="75">
        <f>SUM(Month!L271:L273)</f>
        <v>-0.15129999999999999</v>
      </c>
      <c r="M95" s="75">
        <f>SUM(Month!M271:M273)</f>
        <v>6.5666999999999991</v>
      </c>
      <c r="N95" s="75">
        <f>SUM(Month!N271:N273)</f>
        <v>91.061999999999998</v>
      </c>
      <c r="O95" s="75">
        <f>SUM(Month!O271:O273)</f>
        <v>8.7698999999999998</v>
      </c>
      <c r="P95" s="101">
        <f>SUM(Month!P271:P273)</f>
        <v>82.292100000000005</v>
      </c>
      <c r="Q95" s="65"/>
    </row>
    <row r="96" spans="1:17" ht="15.5" x14ac:dyDescent="0.35">
      <c r="A96" s="98" t="s">
        <v>256</v>
      </c>
      <c r="B96" s="75">
        <f>SUM(Month!B274:B276)</f>
        <v>71.152500000000003</v>
      </c>
      <c r="C96" s="75">
        <f>SUM(Month!C274:C276)</f>
        <v>6.0149999999999997</v>
      </c>
      <c r="D96" s="75">
        <f>SUM(Month!D274:D276)</f>
        <v>57.753499999999995</v>
      </c>
      <c r="E96" s="75">
        <f>SUM(Month!E274:E276)</f>
        <v>5.6714000000000002</v>
      </c>
      <c r="F96" s="75">
        <f>SUM(Month!F274:F276)</f>
        <v>1.7126000000000001</v>
      </c>
      <c r="G96" s="75">
        <f>SUM(Month!G274:G276)</f>
        <v>65.137500000000003</v>
      </c>
      <c r="H96" s="75">
        <f>SUM(Month!H274:H276)</f>
        <v>20.8111</v>
      </c>
      <c r="I96" s="75">
        <f>SUM(Month!I274:I276)</f>
        <v>22.430399999999999</v>
      </c>
      <c r="J96" s="75">
        <f>SUM(Month!J274:J276)</f>
        <v>21.896100000000001</v>
      </c>
      <c r="K96" s="75">
        <f>SUM(Month!K274:K276)</f>
        <v>6.3834</v>
      </c>
      <c r="L96" s="75">
        <f>SUM(Month!L274:L276)</f>
        <v>0.40369999999999995</v>
      </c>
      <c r="M96" s="75">
        <f>SUM(Month!M274:M276)</f>
        <v>5.9797000000000002</v>
      </c>
      <c r="N96" s="75">
        <f>SUM(Month!N274:N276)</f>
        <v>77.536200000000008</v>
      </c>
      <c r="O96" s="75">
        <f>SUM(Month!O274:O276)</f>
        <v>6.4189000000000007</v>
      </c>
      <c r="P96" s="101">
        <f>SUM(Month!P274:P276)</f>
        <v>71.1173</v>
      </c>
      <c r="Q96" s="65"/>
    </row>
    <row r="97" spans="1:17" ht="15.5" x14ac:dyDescent="0.35">
      <c r="A97" s="98" t="s">
        <v>257</v>
      </c>
      <c r="B97" s="75">
        <f>SUM(Month!B277:B279)</f>
        <v>69.827699999999993</v>
      </c>
      <c r="C97" s="75">
        <f>SUM(Month!C277:C279)</f>
        <v>5.3464999999999998</v>
      </c>
      <c r="D97" s="75">
        <f>SUM(Month!D277:D279)</f>
        <v>57.318899999999999</v>
      </c>
      <c r="E97" s="75">
        <f>SUM(Month!E277:E279)</f>
        <v>5.4356999999999998</v>
      </c>
      <c r="F97" s="75">
        <f>SUM(Month!F277:F279)</f>
        <v>1.7267000000000001</v>
      </c>
      <c r="G97" s="75">
        <f>SUM(Month!G277:G279)</f>
        <v>64.481300000000005</v>
      </c>
      <c r="H97" s="75">
        <f>SUM(Month!H277:H279)</f>
        <v>21.6556</v>
      </c>
      <c r="I97" s="75">
        <f>SUM(Month!I277:I279)</f>
        <v>21.509500000000003</v>
      </c>
      <c r="J97" s="75">
        <f>SUM(Month!J277:J279)</f>
        <v>21.316200000000002</v>
      </c>
      <c r="K97" s="75">
        <f>SUM(Month!K277:K279)</f>
        <v>6.3398000000000003</v>
      </c>
      <c r="L97" s="75">
        <f>SUM(Month!L277:L279)</f>
        <v>9.4E-2</v>
      </c>
      <c r="M97" s="75">
        <f>SUM(Month!M277:M279)</f>
        <v>6.2458000000000009</v>
      </c>
      <c r="N97" s="75">
        <f>SUM(Month!N277:N279)</f>
        <v>76.167500000000004</v>
      </c>
      <c r="O97" s="75">
        <f>SUM(Month!O277:O279)</f>
        <v>5.4405000000000001</v>
      </c>
      <c r="P97" s="101">
        <f>SUM(Month!P277:P279)</f>
        <v>70.727100000000007</v>
      </c>
      <c r="Q97" s="65"/>
    </row>
    <row r="98" spans="1:17" ht="15.5" x14ac:dyDescent="0.35">
      <c r="A98" s="98" t="s">
        <v>258</v>
      </c>
      <c r="B98" s="75">
        <f>SUM(Month!B280:B282)</f>
        <v>82.76400000000001</v>
      </c>
      <c r="C98" s="75">
        <f>SUM(Month!C280:C282)</f>
        <v>6.4669999999999996</v>
      </c>
      <c r="D98" s="75">
        <f>SUM(Month!D280:D282)</f>
        <v>67.579099999999997</v>
      </c>
      <c r="E98" s="75">
        <f>SUM(Month!E280:E282)</f>
        <v>6.7666000000000004</v>
      </c>
      <c r="F98" s="75">
        <f>SUM(Month!F280:F282)</f>
        <v>1.9512</v>
      </c>
      <c r="G98" s="75">
        <f>SUM(Month!G280:G282)</f>
        <v>76.296999999999997</v>
      </c>
      <c r="H98" s="75">
        <f>SUM(Month!H280:H282)</f>
        <v>22.4374</v>
      </c>
      <c r="I98" s="75">
        <f>SUM(Month!I280:I282)</f>
        <v>29.7149</v>
      </c>
      <c r="J98" s="75">
        <f>SUM(Month!J280:J282)</f>
        <v>24.1447</v>
      </c>
      <c r="K98" s="75">
        <f>SUM(Month!K280:K282)</f>
        <v>6.0982000000000003</v>
      </c>
      <c r="L98" s="75">
        <f>SUM(Month!L280:L282)</f>
        <v>-0.26119999999999999</v>
      </c>
      <c r="M98" s="75">
        <f>SUM(Month!M280:M282)</f>
        <v>6.3593999999999999</v>
      </c>
      <c r="N98" s="75">
        <f>SUM(Month!N280:N282)</f>
        <v>88.862099999999998</v>
      </c>
      <c r="O98" s="75">
        <f>SUM(Month!O280:O282)</f>
        <v>6.2056000000000004</v>
      </c>
      <c r="P98" s="101">
        <f>SUM(Month!P280:P282)</f>
        <v>82.656399999999991</v>
      </c>
      <c r="Q98" s="65"/>
    </row>
    <row r="99" spans="1:17" ht="15.5" x14ac:dyDescent="0.35">
      <c r="A99" s="98" t="s">
        <v>259</v>
      </c>
      <c r="B99" s="75">
        <f>SUM(Month!B283:B285)</f>
        <v>87.588099999999997</v>
      </c>
      <c r="C99" s="75">
        <f>SUM(Month!C283:C285)</f>
        <v>8.4582999999999995</v>
      </c>
      <c r="D99" s="75">
        <f>SUM(Month!D283:D285)</f>
        <v>69.698800000000006</v>
      </c>
      <c r="E99" s="75">
        <f>SUM(Month!E283:E285)</f>
        <v>6.9378000000000002</v>
      </c>
      <c r="F99" s="75">
        <f>SUM(Month!F283:F285)</f>
        <v>2.1797</v>
      </c>
      <c r="G99" s="75">
        <f>SUM(Month!G283:G285)</f>
        <v>79.13</v>
      </c>
      <c r="H99" s="75">
        <f>SUM(Month!H283:H285)</f>
        <v>22.418600000000001</v>
      </c>
      <c r="I99" s="75">
        <f>SUM(Month!I283:I285)</f>
        <v>32.061</v>
      </c>
      <c r="J99" s="75">
        <f>SUM(Month!J283:J285)</f>
        <v>24.650300000000001</v>
      </c>
      <c r="K99" s="75">
        <f>SUM(Month!K283:K285)</f>
        <v>6.1398999999999999</v>
      </c>
      <c r="L99" s="75">
        <f>SUM(Month!L283:L285)</f>
        <v>0.24990000000000001</v>
      </c>
      <c r="M99" s="75">
        <f>SUM(Month!M283:M285)</f>
        <v>5.889899999999999</v>
      </c>
      <c r="N99" s="75">
        <f>SUM(Month!N283:N285)</f>
        <v>93.727999999999994</v>
      </c>
      <c r="O99" s="75">
        <f>SUM(Month!O283:O285)</f>
        <v>8.7081999999999997</v>
      </c>
      <c r="P99" s="101">
        <f>SUM(Month!P283:P285)</f>
        <v>85.019800000000004</v>
      </c>
      <c r="Q99" s="65"/>
    </row>
    <row r="100" spans="1:17" ht="15.5" x14ac:dyDescent="0.35">
      <c r="A100" s="98" t="s">
        <v>260</v>
      </c>
      <c r="B100" s="75">
        <f>SUM(Month!B286:B288)</f>
        <v>70.928100000000001</v>
      </c>
      <c r="C100" s="75">
        <f>SUM(Month!C286:C288)</f>
        <v>5.6781999999999995</v>
      </c>
      <c r="D100" s="75">
        <f>SUM(Month!D286:D288)</f>
        <v>57.7166</v>
      </c>
      <c r="E100" s="75">
        <f>SUM(Month!E286:E288)</f>
        <v>5.4516999999999998</v>
      </c>
      <c r="F100" s="75">
        <f>SUM(Month!F286:F288)</f>
        <v>1.8841999999999999</v>
      </c>
      <c r="G100" s="75">
        <f>SUM(Month!G286:G288)</f>
        <v>65.25</v>
      </c>
      <c r="H100" s="75">
        <f>SUM(Month!H286:H288)</f>
        <v>21.109300000000001</v>
      </c>
      <c r="I100" s="75">
        <f>SUM(Month!I286:I288)</f>
        <v>22.618500000000001</v>
      </c>
      <c r="J100" s="75">
        <f>SUM(Month!J286:J288)</f>
        <v>21.522100000000002</v>
      </c>
      <c r="K100" s="75">
        <f>SUM(Month!K286:K288)</f>
        <v>6.5852000000000004</v>
      </c>
      <c r="L100" s="75">
        <f>SUM(Month!L286:L288)</f>
        <v>-7.2300000000000003E-2</v>
      </c>
      <c r="M100" s="75">
        <f>SUM(Month!M286:M288)</f>
        <v>6.6574999999999998</v>
      </c>
      <c r="N100" s="75">
        <f>SUM(Month!N286:N288)</f>
        <v>77.513300000000001</v>
      </c>
      <c r="O100" s="75">
        <f>SUM(Month!O286:O288)</f>
        <v>5.6059999999999999</v>
      </c>
      <c r="P100" s="101">
        <f>SUM(Month!P286:P288)</f>
        <v>71.907299999999992</v>
      </c>
      <c r="Q100" s="65"/>
    </row>
    <row r="101" spans="1:17" ht="15.5" x14ac:dyDescent="0.35">
      <c r="A101" s="98" t="s">
        <v>261</v>
      </c>
      <c r="B101" s="75">
        <f>SUM(Month!B289:B291)</f>
        <v>69.253699999999995</v>
      </c>
      <c r="C101" s="75">
        <f>SUM(Month!C289:C291)</f>
        <v>4.9795999999999996</v>
      </c>
      <c r="D101" s="75">
        <f>SUM(Month!D289:D291)</f>
        <v>56.990400000000001</v>
      </c>
      <c r="E101" s="75">
        <f>SUM(Month!E289:E291)</f>
        <v>5.0731000000000002</v>
      </c>
      <c r="F101" s="75">
        <f>SUM(Month!F289:F291)</f>
        <v>1.8621000000000001</v>
      </c>
      <c r="G101" s="75">
        <f>SUM(Month!G289:G291)</f>
        <v>64.274100000000004</v>
      </c>
      <c r="H101" s="75">
        <f>SUM(Month!H289:H291)</f>
        <v>21.9923</v>
      </c>
      <c r="I101" s="75">
        <f>SUM(Month!I289:I291)</f>
        <v>20.226800000000001</v>
      </c>
      <c r="J101" s="75">
        <f>SUM(Month!J289:J291)</f>
        <v>22.0549</v>
      </c>
      <c r="K101" s="75">
        <f>SUM(Month!K289:K291)</f>
        <v>6.2355</v>
      </c>
      <c r="L101" s="75">
        <f>SUM(Month!L289:L291)</f>
        <v>-0.15740000000000001</v>
      </c>
      <c r="M101" s="75">
        <f>SUM(Month!M289:M291)</f>
        <v>6.3928999999999991</v>
      </c>
      <c r="N101" s="75">
        <f>SUM(Month!N289:N291)</f>
        <v>75.489199999999997</v>
      </c>
      <c r="O101" s="75">
        <f>SUM(Month!O289:O291)</f>
        <v>4.8221999999999996</v>
      </c>
      <c r="P101" s="101">
        <f>SUM(Month!P289:P291)</f>
        <v>70.667200000000008</v>
      </c>
      <c r="Q101" s="65"/>
    </row>
    <row r="102" spans="1:17" ht="15.5" x14ac:dyDescent="0.35">
      <c r="A102" s="98" t="s">
        <v>262</v>
      </c>
      <c r="B102" s="75">
        <f>SUM(Month!B292:B294)</f>
        <v>80.341800000000006</v>
      </c>
      <c r="C102" s="75">
        <f>SUM(Month!C292:C294)</f>
        <v>6.5938999999999997</v>
      </c>
      <c r="D102" s="75">
        <f>SUM(Month!D292:D294)</f>
        <v>65.620199999999997</v>
      </c>
      <c r="E102" s="75">
        <f>SUM(Month!E292:E294)</f>
        <v>6.1629000000000005</v>
      </c>
      <c r="F102" s="75">
        <f>SUM(Month!F292:F294)</f>
        <v>2.0737000000000001</v>
      </c>
      <c r="G102" s="75">
        <f>SUM(Month!G292:G294)</f>
        <v>73.747900000000001</v>
      </c>
      <c r="H102" s="75">
        <f>SUM(Month!H292:H294)</f>
        <v>21.920999999999999</v>
      </c>
      <c r="I102" s="75">
        <f>SUM(Month!I292:I294)</f>
        <v>28.571899999999999</v>
      </c>
      <c r="J102" s="75">
        <f>SUM(Month!J292:J294)</f>
        <v>23.254999999999999</v>
      </c>
      <c r="K102" s="75">
        <f>SUM(Month!K292:K294)</f>
        <v>5.9538000000000002</v>
      </c>
      <c r="L102" s="75">
        <f>SUM(Month!L292:L294)</f>
        <v>-7.8699999999999992E-2</v>
      </c>
      <c r="M102" s="75">
        <f>SUM(Month!M292:M294)</f>
        <v>6.0324</v>
      </c>
      <c r="N102" s="75">
        <f>SUM(Month!N292:N294)</f>
        <v>86.295400000000001</v>
      </c>
      <c r="O102" s="75">
        <f>SUM(Month!O292:O294)</f>
        <v>6.5152000000000001</v>
      </c>
      <c r="P102" s="101">
        <f>SUM(Month!P292:P294)</f>
        <v>79.7804</v>
      </c>
      <c r="Q102" s="65"/>
    </row>
    <row r="103" spans="1:17" ht="15.5" x14ac:dyDescent="0.35">
      <c r="A103" s="98" t="s">
        <v>263</v>
      </c>
      <c r="B103" s="75">
        <f>SUM(Month!B295:B297)</f>
        <v>82.921700000000001</v>
      </c>
      <c r="C103" s="75">
        <f>SUM(Month!C295:C297)</f>
        <v>7.4245999999999999</v>
      </c>
      <c r="D103" s="75">
        <f>SUM(Month!D295:D297)</f>
        <v>67.063500000000005</v>
      </c>
      <c r="E103" s="75">
        <f>SUM(Month!E295:E297)</f>
        <v>6.3444000000000003</v>
      </c>
      <c r="F103" s="75">
        <f>SUM(Month!F295:F297)</f>
        <v>2.089</v>
      </c>
      <c r="G103" s="75">
        <f>SUM(Month!G295:G297)</f>
        <v>75.496899999999997</v>
      </c>
      <c r="H103" s="75">
        <f>SUM(Month!H295:H297)</f>
        <v>22.279900000000001</v>
      </c>
      <c r="I103" s="75">
        <f>SUM(Month!I295:I297)</f>
        <v>30.4514</v>
      </c>
      <c r="J103" s="75">
        <f>SUM(Month!J295:J297)</f>
        <v>22.765800000000002</v>
      </c>
      <c r="K103" s="75">
        <f>SUM(Month!K295:K297)</f>
        <v>5.956999999999999</v>
      </c>
      <c r="L103" s="75">
        <f>SUM(Month!L295:L297)</f>
        <v>-0.39689999999999998</v>
      </c>
      <c r="M103" s="75">
        <f>SUM(Month!M295:M297)</f>
        <v>6.3538999999999994</v>
      </c>
      <c r="N103" s="75">
        <f>SUM(Month!N295:N297)</f>
        <v>88.878599999999992</v>
      </c>
      <c r="O103" s="75">
        <f>SUM(Month!O295:O297)</f>
        <v>7.0277000000000003</v>
      </c>
      <c r="P103" s="101">
        <f>SUM(Month!P295:P297)</f>
        <v>81.850899999999996</v>
      </c>
      <c r="Q103" s="65"/>
    </row>
    <row r="104" spans="1:17" ht="15.5" x14ac:dyDescent="0.35">
      <c r="A104" s="98" t="s">
        <v>264</v>
      </c>
      <c r="B104" s="75">
        <f>SUM(Month!B298:B300)</f>
        <v>69.8857</v>
      </c>
      <c r="C104" s="75">
        <f>SUM(Month!C298:C300)</f>
        <v>5.7365000000000004</v>
      </c>
      <c r="D104" s="75">
        <f>SUM(Month!D298:D300)</f>
        <v>57.061300000000003</v>
      </c>
      <c r="E104" s="75">
        <f>SUM(Month!E298:E300)</f>
        <v>5.2890999999999995</v>
      </c>
      <c r="F104" s="75">
        <f>SUM(Month!F298:F300)</f>
        <v>1.7988999999999997</v>
      </c>
      <c r="G104" s="75">
        <f>SUM(Month!G298:G300)</f>
        <v>64.149200000000008</v>
      </c>
      <c r="H104" s="75">
        <f>SUM(Month!H298:H300)</f>
        <v>20.262499999999999</v>
      </c>
      <c r="I104" s="75">
        <f>SUM(Month!I298:I300)</f>
        <v>22.455500000000001</v>
      </c>
      <c r="J104" s="75">
        <f>SUM(Month!J298:J300)</f>
        <v>21.4312</v>
      </c>
      <c r="K104" s="75">
        <f>SUM(Month!K298:K300)</f>
        <v>6.5312000000000001</v>
      </c>
      <c r="L104" s="75">
        <f>SUM(Month!L298:L300)</f>
        <v>6.4699999999999994E-2</v>
      </c>
      <c r="M104" s="75">
        <f>SUM(Month!M298:M300)</f>
        <v>6.4664999999999999</v>
      </c>
      <c r="N104" s="75">
        <f>SUM(Month!N298:N300)</f>
        <v>76.416699999999992</v>
      </c>
      <c r="O104" s="75">
        <f>SUM(Month!O298:O300)</f>
        <v>5.8010999999999999</v>
      </c>
      <c r="P104" s="101">
        <f>SUM(Month!P298:P300)</f>
        <v>70.615700000000004</v>
      </c>
      <c r="Q104" s="65"/>
    </row>
    <row r="105" spans="1:17" ht="15.5" x14ac:dyDescent="0.35">
      <c r="A105" s="98" t="s">
        <v>265</v>
      </c>
      <c r="B105" s="75">
        <f>SUM(Month!B301:B303)</f>
        <v>68.088400000000007</v>
      </c>
      <c r="C105" s="75">
        <f>SUM(Month!C301:C303)</f>
        <v>5.6132999999999997</v>
      </c>
      <c r="D105" s="75">
        <f>SUM(Month!D301:D303)</f>
        <v>55.659099999999995</v>
      </c>
      <c r="E105" s="75">
        <f>SUM(Month!E301:E303)</f>
        <v>5.0737999999999994</v>
      </c>
      <c r="F105" s="75">
        <f>SUM(Month!F301:F303)</f>
        <v>1.7422</v>
      </c>
      <c r="G105" s="75">
        <f>SUM(Month!G301:G303)</f>
        <v>62.475099999999998</v>
      </c>
      <c r="H105" s="75">
        <f>SUM(Month!H301:H303)</f>
        <v>20.924199999999999</v>
      </c>
      <c r="I105" s="75">
        <f>SUM(Month!I301:I303)</f>
        <v>20.074999999999999</v>
      </c>
      <c r="J105" s="75">
        <f>SUM(Month!J301:J303)</f>
        <v>21.475999999999999</v>
      </c>
      <c r="K105" s="75">
        <f>SUM(Month!K301:K303)</f>
        <v>6.6620000000000008</v>
      </c>
      <c r="L105" s="75">
        <f>SUM(Month!L301:L303)</f>
        <v>0.30720000000000003</v>
      </c>
      <c r="M105" s="75">
        <f>SUM(Month!M301:M303)</f>
        <v>6.3547999999999991</v>
      </c>
      <c r="N105" s="75">
        <f>SUM(Month!N301:N303)</f>
        <v>74.750500000000002</v>
      </c>
      <c r="O105" s="75">
        <f>SUM(Month!O301:O303)</f>
        <v>5.9204999999999997</v>
      </c>
      <c r="P105" s="101">
        <f>SUM(Month!P301:P303)</f>
        <v>68.83</v>
      </c>
      <c r="Q105" s="65"/>
    </row>
    <row r="106" spans="1:17" ht="15.5" x14ac:dyDescent="0.35">
      <c r="A106" s="98" t="s">
        <v>266</v>
      </c>
      <c r="B106" s="75">
        <f>SUM(Month!B304:B306)</f>
        <v>81.761099999999999</v>
      </c>
      <c r="C106" s="75">
        <f>SUM(Month!C304:C306)</f>
        <v>7.0579999999999998</v>
      </c>
      <c r="D106" s="75">
        <f>SUM(Month!D304:D306)</f>
        <v>66.394799999999989</v>
      </c>
      <c r="E106" s="75">
        <f>SUM(Month!E304:E306)</f>
        <v>6.2107999999999999</v>
      </c>
      <c r="F106" s="75">
        <f>SUM(Month!F304:F306)</f>
        <v>2.0973999999999999</v>
      </c>
      <c r="G106" s="75">
        <f>SUM(Month!G304:G306)</f>
        <v>74.703099999999992</v>
      </c>
      <c r="H106" s="75">
        <f>SUM(Month!H304:H306)</f>
        <v>21.512499999999999</v>
      </c>
      <c r="I106" s="75">
        <f>SUM(Month!I304:I306)</f>
        <v>29.1709</v>
      </c>
      <c r="J106" s="75">
        <f>SUM(Month!J304:J306)</f>
        <v>24.0197</v>
      </c>
      <c r="K106" s="75">
        <f>SUM(Month!K304:K306)</f>
        <v>6.1179000000000006</v>
      </c>
      <c r="L106" s="75">
        <f>SUM(Month!L304:L306)</f>
        <v>-0.155</v>
      </c>
      <c r="M106" s="75">
        <f>SUM(Month!M304:M306)</f>
        <v>6.2729999999999997</v>
      </c>
      <c r="N106" s="75">
        <f>SUM(Month!N304:N306)</f>
        <v>87.878999999999991</v>
      </c>
      <c r="O106" s="75">
        <f>SUM(Month!O304:O306)</f>
        <v>6.9029999999999996</v>
      </c>
      <c r="P106" s="101">
        <f>SUM(Month!P304:P306)</f>
        <v>80.975999999999999</v>
      </c>
      <c r="Q106" s="65"/>
    </row>
    <row r="107" spans="1:17" ht="15.5" x14ac:dyDescent="0.35">
      <c r="A107" s="98" t="s">
        <v>267</v>
      </c>
      <c r="B107" s="75">
        <f>SUM(Month!B307:B309)</f>
        <v>82.36330000000001</v>
      </c>
      <c r="C107" s="75">
        <f>SUM(Month!C307:C309)</f>
        <v>8.6874000000000002</v>
      </c>
      <c r="D107" s="75">
        <f>SUM(Month!D307:D309)</f>
        <v>65.463300000000004</v>
      </c>
      <c r="E107" s="75">
        <f>SUM(Month!E307:E309)</f>
        <v>6.1303999999999998</v>
      </c>
      <c r="F107" s="75">
        <f>SUM(Month!F307:F309)</f>
        <v>2.0822000000000003</v>
      </c>
      <c r="G107" s="75">
        <f>SUM(Month!G307:G309)</f>
        <v>73.675899999999999</v>
      </c>
      <c r="H107" s="75">
        <f>SUM(Month!H307:H309)</f>
        <v>20.104199999999999</v>
      </c>
      <c r="I107" s="75">
        <f>SUM(Month!I307:I309)</f>
        <v>30.580999999999996</v>
      </c>
      <c r="J107" s="75">
        <f>SUM(Month!J307:J309)</f>
        <v>22.990600000000001</v>
      </c>
      <c r="K107" s="75">
        <f>SUM(Month!K307:K309)</f>
        <v>5.9118000000000004</v>
      </c>
      <c r="L107" s="75">
        <f>SUM(Month!L307:L309)</f>
        <v>-0.31589999999999996</v>
      </c>
      <c r="M107" s="75">
        <f>SUM(Month!M307:M309)</f>
        <v>6.2278000000000002</v>
      </c>
      <c r="N107" s="75">
        <f>SUM(Month!N307:N309)</f>
        <v>88.275099999999995</v>
      </c>
      <c r="O107" s="75">
        <f>SUM(Month!O307:O309)</f>
        <v>8.3714999999999993</v>
      </c>
      <c r="P107" s="101">
        <f>SUM(Month!P307:P309)</f>
        <v>79.903599999999997</v>
      </c>
      <c r="Q107" s="65"/>
    </row>
    <row r="108" spans="1:17" ht="15.5" x14ac:dyDescent="0.35">
      <c r="A108" s="98" t="s">
        <v>268</v>
      </c>
      <c r="B108" s="75">
        <f>SUM(Month!B310:B312)</f>
        <v>60.939400000000006</v>
      </c>
      <c r="C108" s="75">
        <f>SUM(Month!C310:C312)</f>
        <v>4.9079999999999995</v>
      </c>
      <c r="D108" s="75">
        <f>SUM(Month!D310:D312)</f>
        <v>49.853099999999998</v>
      </c>
      <c r="E108" s="75">
        <f>SUM(Month!E310:E312)</f>
        <v>4.5697999999999999</v>
      </c>
      <c r="F108" s="75">
        <f>SUM(Month!F310:F312)</f>
        <v>1.6085</v>
      </c>
      <c r="G108" s="75">
        <f>SUM(Month!G310:G312)</f>
        <v>56.031399999999991</v>
      </c>
      <c r="H108" s="75">
        <f>SUM(Month!H310:H312)</f>
        <v>16.269300000000001</v>
      </c>
      <c r="I108" s="75">
        <f>SUM(Month!I310:I312)</f>
        <v>23.5016</v>
      </c>
      <c r="J108" s="75">
        <f>SUM(Month!J310:J312)</f>
        <v>16.2605</v>
      </c>
      <c r="K108" s="75">
        <f>SUM(Month!K310:K312)</f>
        <v>6.5023999999999997</v>
      </c>
      <c r="L108" s="75">
        <f>SUM(Month!L310:L312)</f>
        <v>0.26790000000000003</v>
      </c>
      <c r="M108" s="75">
        <f>SUM(Month!M310:M312)</f>
        <v>6.2343999999999991</v>
      </c>
      <c r="N108" s="75">
        <f>SUM(Month!N310:N312)</f>
        <v>67.441699999999997</v>
      </c>
      <c r="O108" s="75">
        <f>SUM(Month!O310:O312)</f>
        <v>5.1757999999999997</v>
      </c>
      <c r="P108" s="101">
        <f>SUM(Month!P310:P312)</f>
        <v>62.265799999999999</v>
      </c>
      <c r="Q108" s="65"/>
    </row>
    <row r="109" spans="1:17" ht="15.5" x14ac:dyDescent="0.35">
      <c r="A109" s="98" t="s">
        <v>269</v>
      </c>
      <c r="B109" s="75">
        <f>SUM(Month!B313:B315)</f>
        <v>65.619299999999996</v>
      </c>
      <c r="C109" s="75">
        <f>SUM(Month!C313:C315)</f>
        <v>5.9115000000000002</v>
      </c>
      <c r="D109" s="75">
        <f>SUM(Month!D313:D315)</f>
        <v>53.134799999999998</v>
      </c>
      <c r="E109" s="75">
        <f>SUM(Month!E313:E315)</f>
        <v>4.8711000000000002</v>
      </c>
      <c r="F109" s="75">
        <f>SUM(Month!F313:F315)</f>
        <v>1.7018</v>
      </c>
      <c r="G109" s="75">
        <f>SUM(Month!G313:G315)</f>
        <v>59.707599999999999</v>
      </c>
      <c r="H109" s="75">
        <f>SUM(Month!H313:H315)</f>
        <v>19.077500000000001</v>
      </c>
      <c r="I109" s="75">
        <f>SUM(Month!I313:I315)</f>
        <v>21.3658</v>
      </c>
      <c r="J109" s="75">
        <f>SUM(Month!J313:J315)</f>
        <v>19.264299999999999</v>
      </c>
      <c r="K109" s="75">
        <f>SUM(Month!K313:K315)</f>
        <v>6.4261999999999997</v>
      </c>
      <c r="L109" s="75">
        <f>SUM(Month!L313:L315)</f>
        <v>0.32100000000000001</v>
      </c>
      <c r="M109" s="75">
        <f>SUM(Month!M313:M315)</f>
        <v>6.1052</v>
      </c>
      <c r="N109" s="75">
        <f>SUM(Month!N313:N315)</f>
        <v>72.045400000000001</v>
      </c>
      <c r="O109" s="75">
        <f>SUM(Month!O313:O315)</f>
        <v>6.2326999999999995</v>
      </c>
      <c r="P109" s="101">
        <f>SUM(Month!P313:P315)</f>
        <v>65.812799999999996</v>
      </c>
      <c r="Q109" s="65"/>
    </row>
    <row r="110" spans="1:17" ht="15.5" x14ac:dyDescent="0.35">
      <c r="A110" s="98" t="s">
        <v>270</v>
      </c>
      <c r="B110" s="75">
        <f>SUM(Month!B316:B318)</f>
        <v>78.886399999999995</v>
      </c>
      <c r="C110" s="75">
        <f>SUM(Month!C316:C318)</f>
        <v>6.8209999999999997</v>
      </c>
      <c r="D110" s="75">
        <f>SUM(Month!D316:D318)</f>
        <v>64.082700000000003</v>
      </c>
      <c r="E110" s="75">
        <f>SUM(Month!E316:E318)</f>
        <v>5.9577</v>
      </c>
      <c r="F110" s="75">
        <f>SUM(Month!F316:F318)</f>
        <v>2.0249000000000001</v>
      </c>
      <c r="G110" s="75">
        <f>SUM(Month!G316:G318)</f>
        <v>72.065300000000008</v>
      </c>
      <c r="H110" s="75">
        <f>SUM(Month!H316:H318)</f>
        <v>20.621700000000001</v>
      </c>
      <c r="I110" s="75">
        <f>SUM(Month!I316:I318)</f>
        <v>30.728200000000001</v>
      </c>
      <c r="J110" s="75">
        <f>SUM(Month!J316:J318)</f>
        <v>20.715400000000002</v>
      </c>
      <c r="K110" s="75">
        <f>SUM(Month!K316:K318)</f>
        <v>7.1823999999999995</v>
      </c>
      <c r="L110" s="75">
        <f>SUM(Month!L316:L318)</f>
        <v>-0.24680000000000002</v>
      </c>
      <c r="M110" s="75">
        <f>SUM(Month!M316:M318)</f>
        <v>7.4291999999999998</v>
      </c>
      <c r="N110" s="75">
        <f>SUM(Month!N316:N318)</f>
        <v>86.068799999999996</v>
      </c>
      <c r="O110" s="75">
        <f>SUM(Month!O316:O318)</f>
        <v>6.5743</v>
      </c>
      <c r="P110" s="101">
        <f>SUM(Month!P316:P318)</f>
        <v>79.494600000000005</v>
      </c>
      <c r="Q110" s="65"/>
    </row>
    <row r="111" spans="1:17" ht="15.5" x14ac:dyDescent="0.35">
      <c r="A111" s="98" t="s">
        <v>271</v>
      </c>
      <c r="B111" s="75">
        <f>SUM(Month!B319:B321)</f>
        <v>79.830399999999997</v>
      </c>
      <c r="C111" s="75">
        <f>SUM(Month!C319:C321)</f>
        <v>7.6004000000000005</v>
      </c>
      <c r="D111" s="75">
        <f>SUM(Month!D319:D321)</f>
        <v>64.321500000000015</v>
      </c>
      <c r="E111" s="75">
        <f>SUM(Month!E319:E321)</f>
        <v>6.0080999999999998</v>
      </c>
      <c r="F111" s="75">
        <f>SUM(Month!F319:F321)</f>
        <v>2.0284</v>
      </c>
      <c r="G111" s="75">
        <f>SUM(Month!G319:G321)</f>
        <v>72.357799999999997</v>
      </c>
      <c r="H111" s="75">
        <f>SUM(Month!H319:H321)</f>
        <v>19.901500000000002</v>
      </c>
      <c r="I111" s="75">
        <f>SUM(Month!I319:I321)</f>
        <v>32.399900000000002</v>
      </c>
      <c r="J111" s="75">
        <f>SUM(Month!J319:J321)</f>
        <v>20.0563</v>
      </c>
      <c r="K111" s="75">
        <f>SUM(Month!K319:K321)</f>
        <v>7.6249000000000002</v>
      </c>
      <c r="L111" s="75">
        <f>SUM(Month!L319:L321)</f>
        <v>0.78500000000000003</v>
      </c>
      <c r="M111" s="75">
        <f>SUM(Month!M319:M321)</f>
        <v>6.8399000000000001</v>
      </c>
      <c r="N111" s="75">
        <f>SUM(Month!N319:N321)</f>
        <v>87.455299999999994</v>
      </c>
      <c r="O111" s="75">
        <f>SUM(Month!O319:O321)</f>
        <v>8.3854000000000006</v>
      </c>
      <c r="P111" s="101">
        <f>SUM(Month!P319:P321)</f>
        <v>79.197599999999994</v>
      </c>
      <c r="Q111" s="65"/>
    </row>
    <row r="112" spans="1:17" ht="15.5" x14ac:dyDescent="0.35">
      <c r="A112" s="98" t="s">
        <v>272</v>
      </c>
      <c r="B112" s="105">
        <f>SUM(Month!B322:B324)</f>
        <v>69.286699999999996</v>
      </c>
      <c r="C112" s="106">
        <f>SUM(Month!C322:C324)</f>
        <v>6.3056999999999999</v>
      </c>
      <c r="D112" s="106">
        <f>SUM(Month!D322:D324)</f>
        <v>56.130600000000001</v>
      </c>
      <c r="E112" s="106">
        <f>SUM(Month!E322:E324)</f>
        <v>5.1920999999999999</v>
      </c>
      <c r="F112" s="106">
        <f>SUM(Month!F322:F324)</f>
        <v>1.7626999999999999</v>
      </c>
      <c r="G112" s="106">
        <f>SUM(Month!G322:G324)</f>
        <v>63.0854</v>
      </c>
      <c r="H112" s="106">
        <f>SUM(Month!H322:H324)</f>
        <v>18.498000000000001</v>
      </c>
      <c r="I112" s="106">
        <f>SUM(Month!I322:I324)</f>
        <v>25.175899999999999</v>
      </c>
      <c r="J112" s="106">
        <f>SUM(Month!J322:J324)</f>
        <v>19.4117</v>
      </c>
      <c r="K112" s="106">
        <f>SUM(Month!K322:K324)</f>
        <v>7.0324</v>
      </c>
      <c r="L112" s="106">
        <f>SUM(Month!L322:L324)</f>
        <v>0.64239999999999997</v>
      </c>
      <c r="M112" s="106">
        <f>SUM(Month!M322:M324)</f>
        <v>6.3900000000000006</v>
      </c>
      <c r="N112" s="106">
        <f>SUM(Month!N322:N324)</f>
        <v>76.319099999999992</v>
      </c>
      <c r="O112" s="106">
        <f>SUM(Month!O322:O324)</f>
        <v>6.9481000000000002</v>
      </c>
      <c r="P112" s="101">
        <f>SUM(Month!P322:P324)</f>
        <v>69.475399999999993</v>
      </c>
      <c r="Q112" s="65"/>
    </row>
    <row r="113" spans="1:17" ht="15.5" x14ac:dyDescent="0.35">
      <c r="A113" s="98" t="s">
        <v>639</v>
      </c>
      <c r="B113" s="105">
        <f>SUM(Month!B325:B327)</f>
        <v>66.312799999999996</v>
      </c>
      <c r="C113" s="106">
        <f>SUM(Month!C325:C327)</f>
        <v>5.0109999999999992</v>
      </c>
      <c r="D113" s="106">
        <f>SUM(Month!D325:D327)</f>
        <v>54.646999999999991</v>
      </c>
      <c r="E113" s="106">
        <f>SUM(Month!E325:E327)</f>
        <v>5.0356000000000005</v>
      </c>
      <c r="F113" s="106">
        <f>SUM(Month!F325:F327)</f>
        <v>1.7303999999999999</v>
      </c>
      <c r="G113" s="106">
        <f>SUM(Month!G325:G327)</f>
        <v>61.412899999999993</v>
      </c>
      <c r="H113" s="106">
        <f>SUM(Month!H325:H327)</f>
        <v>19.480400000000003</v>
      </c>
      <c r="I113" s="106">
        <f>SUM(Month!I325:I327)</f>
        <v>21.025700000000001</v>
      </c>
      <c r="J113" s="106">
        <f>SUM(Month!J325:J327)</f>
        <v>20.9069</v>
      </c>
      <c r="K113" s="106">
        <f>SUM(Month!K325:K327)</f>
        <v>6.5650999999999993</v>
      </c>
      <c r="L113" s="106">
        <f>SUM(Month!L325:L327)</f>
        <v>0.62050000000000005</v>
      </c>
      <c r="M113" s="106">
        <f>SUM(Month!M325:M327)</f>
        <v>5.9445999999999994</v>
      </c>
      <c r="N113" s="106">
        <f>SUM(Month!N325:N327)</f>
        <v>72.877899999999997</v>
      </c>
      <c r="O113" s="106">
        <f>SUM(Month!O325:O327)</f>
        <v>5.6314000000000002</v>
      </c>
      <c r="P113" s="101">
        <f>SUM(Month!P325:P327)</f>
        <v>67.357699999999994</v>
      </c>
      <c r="Q113" s="65"/>
    </row>
    <row r="114" spans="1:17" ht="15.5" x14ac:dyDescent="0.35">
      <c r="A114" s="98" t="s">
        <v>660</v>
      </c>
      <c r="B114" s="105">
        <f>SUM(Month!B328:B330)</f>
        <v>78.040899999999993</v>
      </c>
      <c r="C114" s="106">
        <f>SUM(Month!C328:C330)</f>
        <v>6.4321000000000002</v>
      </c>
      <c r="D114" s="106">
        <f>SUM(Month!D328:D330)</f>
        <v>63.754800000000003</v>
      </c>
      <c r="E114" s="106">
        <f>SUM(Month!E328:E330)</f>
        <v>5.9224000000000006</v>
      </c>
      <c r="F114" s="106">
        <f>SUM(Month!F328:F330)</f>
        <v>2.0381</v>
      </c>
      <c r="G114" s="106">
        <f>SUM(Month!G328:G330)</f>
        <v>71.715299999999999</v>
      </c>
      <c r="H114" s="106">
        <f>SUM(Month!H328:H330)</f>
        <v>20.076599999999999</v>
      </c>
      <c r="I114" s="106">
        <f>SUM(Month!I328:I330)</f>
        <v>29.295200000000001</v>
      </c>
      <c r="J114" s="106">
        <f>SUM(Month!J328:J330)</f>
        <v>22.343400000000003</v>
      </c>
      <c r="K114" s="106">
        <f>SUM(Month!K328:K330)</f>
        <v>6.7797999999999998</v>
      </c>
      <c r="L114" s="106">
        <f>SUM(Month!L328:L330)</f>
        <v>0.16689999999999999</v>
      </c>
      <c r="M114" s="106">
        <f>SUM(Month!M328:M330)</f>
        <v>6.6126999999999994</v>
      </c>
      <c r="N114" s="106">
        <f>SUM(Month!N328:N330)</f>
        <v>84.820700000000002</v>
      </c>
      <c r="O114" s="106">
        <f>SUM(Month!O328:O330)</f>
        <v>6.5991</v>
      </c>
      <c r="P114" s="101">
        <f>SUM(Month!P328:P330)</f>
        <v>78.328000000000003</v>
      </c>
      <c r="Q114" s="65"/>
    </row>
    <row r="115" spans="1:17" ht="15.5" x14ac:dyDescent="0.35">
      <c r="A115" s="125" t="s">
        <v>672</v>
      </c>
      <c r="B115" s="106">
        <f>SUM(Month!B331:B333)</f>
        <v>78.477599999999995</v>
      </c>
      <c r="C115" s="106">
        <f>SUM(Month!C331:C333)</f>
        <v>6.3405000000000005</v>
      </c>
      <c r="D115" s="106">
        <f>SUM(Month!D331:D333)</f>
        <v>64.21520000000001</v>
      </c>
      <c r="E115" s="106">
        <f>SUM(Month!E331:E333)</f>
        <v>5.9995000000000003</v>
      </c>
      <c r="F115" s="106">
        <f>SUM(Month!F331:F333)</f>
        <v>2.0249000000000001</v>
      </c>
      <c r="G115" s="106">
        <f>SUM(Month!G331:G333)</f>
        <v>72.239399999999989</v>
      </c>
      <c r="H115" s="106">
        <f>SUM(Month!H331:H333)</f>
        <v>20.485900000000001</v>
      </c>
      <c r="I115" s="106">
        <f>SUM(Month!I331:I333)</f>
        <v>30.365500000000001</v>
      </c>
      <c r="J115" s="106">
        <f>SUM(Month!J331:J333)</f>
        <v>21.388000000000002</v>
      </c>
      <c r="K115" s="106">
        <f>SUM(Month!K331:K333)</f>
        <v>6.6476999999999995</v>
      </c>
      <c r="L115" s="106">
        <f>SUM(Month!L331:L333)</f>
        <v>0.58579999999999999</v>
      </c>
      <c r="M115" s="106">
        <f>SUM(Month!M331:M333)</f>
        <v>6.0618999999999996</v>
      </c>
      <c r="N115" s="106">
        <f>SUM(Month!N331:N333)</f>
        <v>85.12530000000001</v>
      </c>
      <c r="O115" s="106">
        <f>SUM(Month!O331:O333)</f>
        <v>6.9262999999999995</v>
      </c>
      <c r="P115" s="101">
        <f>SUM(Month!P331:P333)</f>
        <v>78.301299999999998</v>
      </c>
      <c r="Q115" s="65"/>
    </row>
    <row r="116" spans="1:17" ht="15.5" x14ac:dyDescent="0.35">
      <c r="A116" s="125" t="s">
        <v>671</v>
      </c>
      <c r="B116" s="106">
        <f>SUM(Month!B334:B336)</f>
        <v>66.147899999999993</v>
      </c>
      <c r="C116" s="106">
        <f>SUM(Month!C334:C336)</f>
        <v>5.7270000000000003</v>
      </c>
      <c r="D116" s="106">
        <f>SUM(Month!D334:D336)</f>
        <v>53.660600000000002</v>
      </c>
      <c r="E116" s="106">
        <f>SUM(Month!E334:E336)</f>
        <v>5.0478000000000005</v>
      </c>
      <c r="F116" s="106">
        <f>SUM(Month!F334:F336)</f>
        <v>1.7124999999999999</v>
      </c>
      <c r="G116" s="106">
        <f>SUM(Month!G334:G336)</f>
        <v>60.420999999999992</v>
      </c>
      <c r="H116" s="106">
        <f>SUM(Month!H334:H336)</f>
        <v>18.761499999999998</v>
      </c>
      <c r="I116" s="106">
        <f>SUM(Month!I334:I336)</f>
        <v>21.550600000000003</v>
      </c>
      <c r="J116" s="106">
        <f>SUM(Month!J334:J336)</f>
        <v>20.108899999999998</v>
      </c>
      <c r="K116" s="106">
        <f>SUM(Month!K334:K336)</f>
        <v>6.1601000000000008</v>
      </c>
      <c r="L116" s="106">
        <f>SUM(Month!L334:L336)</f>
        <v>0.47659999999999997</v>
      </c>
      <c r="M116" s="106">
        <f>SUM(Month!M334:M336)</f>
        <v>5.6835000000000004</v>
      </c>
      <c r="N116" s="106">
        <f>SUM(Month!N334:N336)</f>
        <v>72.307999999999993</v>
      </c>
      <c r="O116" s="106">
        <f>SUM(Month!O334:O336)</f>
        <v>6.2035999999999998</v>
      </c>
      <c r="P116" s="101">
        <f>SUM(Month!P334:P336)</f>
        <v>66.104500000000002</v>
      </c>
      <c r="Q116" s="65"/>
    </row>
    <row r="117" spans="1:17" ht="15.5" x14ac:dyDescent="0.35">
      <c r="A117" s="65"/>
      <c r="B117" s="65"/>
      <c r="C117" s="65"/>
      <c r="D117" s="65"/>
      <c r="E117" s="65"/>
      <c r="F117" s="65"/>
      <c r="G117" s="65"/>
      <c r="H117" s="65"/>
      <c r="I117" s="65"/>
      <c r="J117" s="65"/>
      <c r="K117" s="65"/>
      <c r="L117" s="65"/>
      <c r="M117" s="65"/>
      <c r="N117" s="65"/>
      <c r="O117" s="65"/>
      <c r="P117" s="65"/>
      <c r="Q117" s="65"/>
    </row>
    <row r="118" spans="1:17" ht="15.5" x14ac:dyDescent="0.35">
      <c r="A118" s="65"/>
      <c r="B118" s="112"/>
      <c r="C118" s="112"/>
      <c r="D118" s="112"/>
      <c r="E118" s="112"/>
      <c r="F118" s="112"/>
      <c r="G118" s="112"/>
      <c r="H118" s="112"/>
      <c r="I118" s="112"/>
      <c r="J118" s="112"/>
      <c r="K118" s="112"/>
      <c r="L118" s="112"/>
      <c r="M118" s="112"/>
      <c r="N118" s="112"/>
      <c r="O118" s="112"/>
      <c r="P118" s="112"/>
      <c r="Q118" s="65"/>
    </row>
    <row r="119" spans="1:17" ht="15.5" x14ac:dyDescent="0.35">
      <c r="A119" s="65"/>
      <c r="B119" s="65"/>
      <c r="C119" s="65"/>
      <c r="D119" s="65"/>
      <c r="E119" s="65"/>
      <c r="F119" s="65"/>
      <c r="G119" s="65"/>
      <c r="H119" s="65"/>
      <c r="I119" s="65"/>
      <c r="J119" s="65"/>
      <c r="K119" s="65"/>
      <c r="L119" s="65"/>
      <c r="M119" s="65"/>
      <c r="N119" s="65"/>
      <c r="O119" s="65"/>
      <c r="P119" s="65"/>
      <c r="Q119" s="65"/>
    </row>
    <row r="120" spans="1:17" ht="15.5" x14ac:dyDescent="0.35">
      <c r="A120" s="65"/>
      <c r="B120" s="65"/>
      <c r="C120" s="65"/>
      <c r="D120" s="65"/>
      <c r="E120" s="65"/>
      <c r="F120" s="65"/>
      <c r="G120" s="65"/>
      <c r="H120" s="65"/>
      <c r="I120" s="65"/>
      <c r="J120" s="65"/>
      <c r="K120" s="65"/>
      <c r="L120" s="65"/>
      <c r="M120" s="65"/>
      <c r="N120" s="65"/>
      <c r="O120" s="65"/>
      <c r="P120" s="65"/>
      <c r="Q120" s="65"/>
    </row>
    <row r="121" spans="1:17" ht="15.5" x14ac:dyDescent="0.35">
      <c r="A121" s="65"/>
      <c r="B121" s="65"/>
      <c r="C121" s="65"/>
      <c r="D121" s="65"/>
      <c r="E121" s="65"/>
      <c r="F121" s="65"/>
      <c r="G121" s="65"/>
      <c r="H121" s="65"/>
      <c r="I121" s="65"/>
      <c r="J121" s="65"/>
      <c r="K121" s="65"/>
      <c r="L121" s="65"/>
      <c r="M121" s="65"/>
      <c r="N121" s="65"/>
      <c r="O121" s="65"/>
      <c r="P121" s="65"/>
      <c r="Q121" s="65"/>
    </row>
    <row r="122" spans="1:17" ht="15.5" x14ac:dyDescent="0.35">
      <c r="A122" s="65"/>
      <c r="B122" s="65"/>
      <c r="C122" s="65"/>
      <c r="D122" s="65"/>
      <c r="E122" s="65"/>
      <c r="F122" s="65"/>
      <c r="G122" s="65"/>
      <c r="H122" s="65"/>
      <c r="I122" s="65"/>
      <c r="J122" s="65"/>
      <c r="K122" s="65"/>
      <c r="L122" s="65"/>
      <c r="M122" s="65"/>
      <c r="N122" s="65"/>
      <c r="O122" s="65"/>
      <c r="P122" s="65"/>
      <c r="Q122" s="65"/>
    </row>
    <row r="123" spans="1:17" ht="15.5" x14ac:dyDescent="0.35">
      <c r="A123" s="65"/>
      <c r="B123" s="65"/>
      <c r="C123" s="65"/>
      <c r="D123" s="65"/>
      <c r="E123" s="65"/>
      <c r="F123" s="65"/>
      <c r="G123" s="65"/>
      <c r="H123" s="65"/>
      <c r="I123" s="65"/>
      <c r="J123" s="65"/>
      <c r="K123" s="65"/>
      <c r="L123" s="65"/>
      <c r="M123" s="65"/>
      <c r="N123" s="65"/>
      <c r="O123" s="65"/>
      <c r="P123" s="65"/>
      <c r="Q123" s="65"/>
    </row>
    <row r="124" spans="1:17" ht="15.5" x14ac:dyDescent="0.35">
      <c r="A124" s="65"/>
      <c r="B124" s="65"/>
      <c r="C124" s="65"/>
      <c r="D124" s="65"/>
      <c r="E124" s="65"/>
      <c r="F124" s="65"/>
      <c r="G124" s="65"/>
      <c r="H124" s="65"/>
      <c r="I124" s="65"/>
      <c r="J124" s="65"/>
      <c r="K124" s="65"/>
      <c r="L124" s="65"/>
      <c r="M124" s="65"/>
      <c r="N124" s="65"/>
      <c r="O124" s="65"/>
      <c r="P124" s="65"/>
      <c r="Q124" s="65"/>
    </row>
    <row r="125" spans="1:17" ht="15.5" x14ac:dyDescent="0.35">
      <c r="A125" s="65"/>
      <c r="B125" s="65"/>
      <c r="C125" s="65"/>
      <c r="D125" s="65"/>
      <c r="E125" s="65"/>
      <c r="F125" s="65"/>
      <c r="G125" s="65"/>
      <c r="H125" s="65"/>
      <c r="I125" s="65"/>
      <c r="J125" s="65"/>
      <c r="K125" s="65"/>
      <c r="L125" s="65"/>
      <c r="M125" s="65"/>
      <c r="N125" s="65"/>
      <c r="O125" s="65"/>
      <c r="P125" s="65"/>
      <c r="Q125" s="65"/>
    </row>
    <row r="126" spans="1:17" ht="15.5" x14ac:dyDescent="0.35">
      <c r="A126" s="65"/>
      <c r="B126" s="65"/>
      <c r="C126" s="65"/>
      <c r="D126" s="65"/>
      <c r="E126" s="65"/>
      <c r="F126" s="65"/>
      <c r="G126" s="65"/>
      <c r="H126" s="65"/>
      <c r="I126" s="65"/>
      <c r="J126" s="65"/>
      <c r="K126" s="65"/>
      <c r="L126" s="65"/>
      <c r="M126" s="65"/>
      <c r="N126" s="65"/>
      <c r="O126" s="65"/>
      <c r="P126" s="65"/>
      <c r="Q126" s="65"/>
    </row>
    <row r="127" spans="1:17" ht="15.5" x14ac:dyDescent="0.35">
      <c r="A127" s="65"/>
      <c r="B127" s="65"/>
      <c r="C127" s="65"/>
      <c r="D127" s="65"/>
      <c r="E127" s="65"/>
      <c r="F127" s="65"/>
      <c r="G127" s="65"/>
      <c r="H127" s="65"/>
      <c r="I127" s="65"/>
      <c r="J127" s="65"/>
      <c r="K127" s="65"/>
      <c r="L127" s="65"/>
      <c r="M127" s="65"/>
      <c r="N127" s="65"/>
      <c r="O127" s="65"/>
      <c r="P127" s="65"/>
      <c r="Q127" s="65"/>
    </row>
    <row r="128" spans="1:17" ht="15.5" x14ac:dyDescent="0.35">
      <c r="A128" s="65"/>
      <c r="B128" s="65"/>
      <c r="C128" s="65"/>
      <c r="D128" s="65"/>
      <c r="E128" s="65"/>
      <c r="F128" s="65"/>
      <c r="G128" s="65"/>
      <c r="H128" s="65"/>
      <c r="I128" s="65"/>
      <c r="J128" s="65"/>
      <c r="K128" s="65"/>
      <c r="L128" s="65"/>
      <c r="M128" s="65"/>
      <c r="N128" s="65"/>
      <c r="O128" s="65"/>
      <c r="P128" s="65"/>
      <c r="Q128" s="65"/>
    </row>
    <row r="129" spans="1:17" ht="15.5" x14ac:dyDescent="0.35">
      <c r="A129" s="65"/>
      <c r="B129" s="65"/>
      <c r="C129" s="65"/>
      <c r="D129" s="65"/>
      <c r="E129" s="65"/>
      <c r="F129" s="65"/>
      <c r="G129" s="65"/>
      <c r="H129" s="65"/>
      <c r="I129" s="65"/>
      <c r="J129" s="65"/>
      <c r="K129" s="65"/>
      <c r="L129" s="65"/>
      <c r="M129" s="65"/>
      <c r="N129" s="65"/>
      <c r="O129" s="65"/>
      <c r="P129" s="65"/>
      <c r="Q129" s="65"/>
    </row>
    <row r="130" spans="1:17" ht="15.5" x14ac:dyDescent="0.35">
      <c r="A130" s="65"/>
      <c r="B130" s="65"/>
      <c r="C130" s="65"/>
      <c r="D130" s="65"/>
      <c r="E130" s="65"/>
      <c r="F130" s="65"/>
      <c r="G130" s="65"/>
      <c r="H130" s="65"/>
      <c r="I130" s="65"/>
      <c r="J130" s="65"/>
      <c r="K130" s="65"/>
      <c r="L130" s="65"/>
      <c r="M130" s="65"/>
      <c r="N130" s="65"/>
      <c r="O130" s="65"/>
      <c r="P130" s="65"/>
      <c r="Q130" s="65"/>
    </row>
    <row r="131" spans="1:17" ht="15.5" x14ac:dyDescent="0.35">
      <c r="A131" s="65"/>
      <c r="B131" s="65"/>
      <c r="C131" s="65"/>
      <c r="D131" s="65"/>
      <c r="E131" s="65"/>
      <c r="F131" s="65"/>
      <c r="G131" s="65"/>
      <c r="H131" s="65"/>
      <c r="I131" s="65"/>
      <c r="J131" s="65"/>
      <c r="K131" s="65"/>
      <c r="L131" s="65"/>
      <c r="M131" s="65"/>
      <c r="N131" s="65"/>
      <c r="O131" s="65"/>
      <c r="P131" s="65"/>
      <c r="Q131" s="65"/>
    </row>
    <row r="132" spans="1:17" ht="15.5" x14ac:dyDescent="0.35">
      <c r="A132" s="65"/>
      <c r="B132" s="65"/>
      <c r="C132" s="65"/>
      <c r="D132" s="65"/>
      <c r="E132" s="65"/>
      <c r="F132" s="65"/>
      <c r="G132" s="65"/>
      <c r="H132" s="65"/>
      <c r="I132" s="65"/>
      <c r="J132" s="65"/>
      <c r="K132" s="65"/>
      <c r="L132" s="65"/>
      <c r="M132" s="65"/>
      <c r="N132" s="65"/>
      <c r="O132" s="65"/>
      <c r="P132" s="65"/>
      <c r="Q132" s="65"/>
    </row>
    <row r="133" spans="1:17" ht="15.5" x14ac:dyDescent="0.35">
      <c r="A133" s="65"/>
      <c r="B133" s="65"/>
      <c r="C133" s="65"/>
      <c r="D133" s="65"/>
      <c r="E133" s="65"/>
      <c r="F133" s="65"/>
      <c r="G133" s="65"/>
      <c r="H133" s="65"/>
      <c r="I133" s="65"/>
      <c r="J133" s="65"/>
      <c r="K133" s="65"/>
      <c r="L133" s="65"/>
      <c r="M133" s="65"/>
      <c r="N133" s="65"/>
      <c r="O133" s="65"/>
      <c r="P133" s="65"/>
      <c r="Q133" s="65"/>
    </row>
    <row r="134" spans="1:17" ht="15.5" x14ac:dyDescent="0.35">
      <c r="A134" s="65"/>
      <c r="B134" s="65"/>
      <c r="C134" s="65"/>
      <c r="D134" s="65"/>
      <c r="E134" s="65"/>
      <c r="F134" s="65"/>
      <c r="G134" s="65"/>
      <c r="H134" s="65"/>
      <c r="I134" s="65"/>
      <c r="J134" s="65"/>
      <c r="K134" s="65"/>
      <c r="L134" s="65"/>
      <c r="M134" s="65"/>
      <c r="N134" s="65"/>
      <c r="O134" s="65"/>
      <c r="P134" s="65"/>
      <c r="Q134" s="65"/>
    </row>
    <row r="135" spans="1:17" ht="15.5" x14ac:dyDescent="0.35">
      <c r="A135" s="65"/>
      <c r="B135" s="65"/>
      <c r="C135" s="65"/>
      <c r="D135" s="65"/>
      <c r="E135" s="65"/>
      <c r="F135" s="65"/>
      <c r="G135" s="65"/>
      <c r="H135" s="65"/>
      <c r="I135" s="65"/>
      <c r="J135" s="65"/>
      <c r="K135" s="65"/>
      <c r="L135" s="65"/>
      <c r="M135" s="65"/>
      <c r="N135" s="65"/>
      <c r="O135" s="65"/>
      <c r="P135" s="65"/>
      <c r="Q135" s="65"/>
    </row>
    <row r="136" spans="1:17" ht="15.5" x14ac:dyDescent="0.35">
      <c r="A136" s="65"/>
      <c r="B136" s="65"/>
      <c r="C136" s="65"/>
      <c r="D136" s="65"/>
      <c r="E136" s="65"/>
      <c r="F136" s="65"/>
      <c r="G136" s="65"/>
      <c r="H136" s="65"/>
      <c r="I136" s="65"/>
      <c r="J136" s="65"/>
      <c r="K136" s="65"/>
      <c r="L136" s="65"/>
      <c r="M136" s="65"/>
      <c r="N136" s="65"/>
      <c r="O136" s="65"/>
      <c r="P136" s="65"/>
      <c r="Q136" s="65"/>
    </row>
    <row r="137" spans="1:17" ht="15.5" x14ac:dyDescent="0.35">
      <c r="A137" s="65"/>
      <c r="B137" s="65"/>
      <c r="C137" s="65"/>
      <c r="D137" s="65"/>
      <c r="E137" s="65"/>
      <c r="F137" s="65"/>
      <c r="G137" s="65"/>
      <c r="H137" s="65"/>
      <c r="I137" s="65"/>
      <c r="J137" s="65"/>
      <c r="K137" s="65"/>
      <c r="L137" s="65"/>
      <c r="M137" s="65"/>
      <c r="N137" s="65"/>
      <c r="O137" s="65"/>
      <c r="P137" s="65"/>
      <c r="Q137" s="65"/>
    </row>
    <row r="138" spans="1:17" ht="15.5" x14ac:dyDescent="0.35">
      <c r="A138" s="65"/>
      <c r="B138" s="65"/>
      <c r="C138" s="65"/>
      <c r="D138" s="65"/>
      <c r="E138" s="65"/>
      <c r="F138" s="65"/>
      <c r="G138" s="65"/>
      <c r="H138" s="65"/>
      <c r="I138" s="65"/>
      <c r="J138" s="65"/>
      <c r="K138" s="65"/>
      <c r="L138" s="65"/>
      <c r="M138" s="65"/>
      <c r="N138" s="65"/>
      <c r="O138" s="65"/>
      <c r="P138" s="65"/>
      <c r="Q138" s="65"/>
    </row>
    <row r="139" spans="1:17" ht="15.5" x14ac:dyDescent="0.35">
      <c r="A139" s="65"/>
      <c r="B139" s="65"/>
      <c r="C139" s="65"/>
      <c r="D139" s="65"/>
      <c r="E139" s="65"/>
      <c r="F139" s="65"/>
      <c r="G139" s="65"/>
      <c r="H139" s="65"/>
      <c r="I139" s="65"/>
      <c r="J139" s="65"/>
      <c r="K139" s="65"/>
      <c r="L139" s="65"/>
      <c r="M139" s="65"/>
      <c r="N139" s="65"/>
      <c r="O139" s="65"/>
      <c r="P139" s="65"/>
      <c r="Q139" s="65"/>
    </row>
    <row r="140" spans="1:17" ht="15.5" x14ac:dyDescent="0.35">
      <c r="A140" s="65"/>
      <c r="B140" s="65"/>
      <c r="C140" s="65"/>
      <c r="D140" s="65"/>
      <c r="E140" s="65"/>
      <c r="F140" s="65"/>
      <c r="G140" s="65"/>
      <c r="H140" s="65"/>
      <c r="I140" s="65"/>
      <c r="J140" s="65"/>
      <c r="K140" s="65"/>
      <c r="L140" s="65"/>
      <c r="M140" s="65"/>
      <c r="N140" s="65"/>
      <c r="O140" s="65"/>
      <c r="P140" s="65"/>
      <c r="Q140" s="65"/>
    </row>
    <row r="141" spans="1:17" ht="15.5" x14ac:dyDescent="0.35">
      <c r="A141" s="65"/>
      <c r="B141" s="65"/>
      <c r="C141" s="65"/>
      <c r="D141" s="65"/>
      <c r="E141" s="65"/>
      <c r="F141" s="65"/>
      <c r="G141" s="65"/>
      <c r="H141" s="65"/>
      <c r="I141" s="65"/>
      <c r="J141" s="65"/>
      <c r="K141" s="65"/>
      <c r="L141" s="65"/>
      <c r="M141" s="65"/>
      <c r="N141" s="65"/>
      <c r="O141" s="65"/>
      <c r="P141" s="65"/>
      <c r="Q141" s="65"/>
    </row>
    <row r="142" spans="1:17" ht="15.5" x14ac:dyDescent="0.35">
      <c r="A142" s="65"/>
      <c r="B142" s="65"/>
      <c r="C142" s="65"/>
      <c r="D142" s="65"/>
      <c r="E142" s="65"/>
      <c r="F142" s="65"/>
      <c r="G142" s="65"/>
      <c r="H142" s="65"/>
      <c r="I142" s="65"/>
      <c r="J142" s="65"/>
      <c r="K142" s="65"/>
      <c r="L142" s="65"/>
      <c r="M142" s="65"/>
      <c r="N142" s="65"/>
      <c r="O142" s="65"/>
      <c r="P142" s="65"/>
      <c r="Q142" s="65"/>
    </row>
    <row r="143" spans="1:17" ht="15.5" x14ac:dyDescent="0.35">
      <c r="A143" s="65"/>
      <c r="B143" s="65"/>
      <c r="C143" s="65"/>
      <c r="D143" s="65"/>
      <c r="E143" s="65"/>
      <c r="F143" s="65"/>
      <c r="G143" s="65"/>
      <c r="H143" s="65"/>
      <c r="I143" s="65"/>
      <c r="J143" s="65"/>
      <c r="K143" s="65"/>
      <c r="L143" s="65"/>
      <c r="M143" s="65"/>
      <c r="N143" s="65"/>
      <c r="O143" s="65"/>
      <c r="P143" s="65"/>
      <c r="Q143" s="65"/>
    </row>
    <row r="144" spans="1:17" ht="15.5" x14ac:dyDescent="0.35">
      <c r="A144" s="65"/>
      <c r="B144" s="65"/>
      <c r="C144" s="65"/>
      <c r="D144" s="65"/>
      <c r="E144" s="65"/>
      <c r="F144" s="65"/>
      <c r="G144" s="65"/>
      <c r="H144" s="65"/>
      <c r="I144" s="65"/>
      <c r="J144" s="65"/>
      <c r="K144" s="65"/>
      <c r="L144" s="65"/>
      <c r="M144" s="65"/>
      <c r="N144" s="65"/>
      <c r="O144" s="65"/>
      <c r="P144" s="65"/>
      <c r="Q144" s="65"/>
    </row>
    <row r="145" spans="1:17" ht="15.5" x14ac:dyDescent="0.35">
      <c r="A145" s="65"/>
      <c r="B145" s="65"/>
      <c r="C145" s="65"/>
      <c r="D145" s="65"/>
      <c r="E145" s="65"/>
      <c r="F145" s="65"/>
      <c r="G145" s="65"/>
      <c r="H145" s="65"/>
      <c r="I145" s="65"/>
      <c r="J145" s="65"/>
      <c r="K145" s="65"/>
      <c r="L145" s="65"/>
      <c r="M145" s="65"/>
      <c r="N145" s="65"/>
      <c r="O145" s="65"/>
      <c r="P145" s="65"/>
      <c r="Q145" s="65"/>
    </row>
    <row r="146" spans="1:17" ht="15.5" x14ac:dyDescent="0.35">
      <c r="A146" s="65"/>
      <c r="B146" s="65"/>
      <c r="C146" s="65"/>
      <c r="D146" s="65"/>
      <c r="E146" s="65"/>
      <c r="F146" s="65"/>
      <c r="G146" s="65"/>
      <c r="H146" s="65"/>
      <c r="I146" s="65"/>
      <c r="J146" s="65"/>
      <c r="K146" s="65"/>
      <c r="L146" s="65"/>
      <c r="M146" s="65"/>
      <c r="N146" s="65"/>
      <c r="O146" s="65"/>
      <c r="P146" s="65"/>
      <c r="Q146" s="65"/>
    </row>
    <row r="147" spans="1:17" ht="15.5" x14ac:dyDescent="0.35">
      <c r="A147" s="65"/>
      <c r="B147" s="65"/>
      <c r="C147" s="65"/>
      <c r="D147" s="65"/>
      <c r="E147" s="65"/>
      <c r="F147" s="65"/>
      <c r="G147" s="65"/>
      <c r="H147" s="65"/>
      <c r="I147" s="65"/>
      <c r="J147" s="65"/>
      <c r="K147" s="65"/>
      <c r="L147" s="65"/>
      <c r="M147" s="65"/>
      <c r="N147" s="65"/>
      <c r="O147" s="65"/>
      <c r="P147" s="65"/>
      <c r="Q147" s="65"/>
    </row>
    <row r="148" spans="1:17" ht="15.5" x14ac:dyDescent="0.35">
      <c r="A148" s="65"/>
      <c r="B148" s="65"/>
      <c r="C148" s="65"/>
      <c r="D148" s="65"/>
      <c r="E148" s="65"/>
      <c r="F148" s="65"/>
      <c r="G148" s="65"/>
      <c r="H148" s="65"/>
      <c r="I148" s="65"/>
      <c r="J148" s="65"/>
      <c r="K148" s="65"/>
      <c r="L148" s="65"/>
      <c r="M148" s="65"/>
      <c r="N148" s="65"/>
      <c r="O148" s="65"/>
      <c r="P148" s="65"/>
      <c r="Q148" s="65"/>
    </row>
    <row r="149" spans="1:17" ht="15.5" x14ac:dyDescent="0.35">
      <c r="A149" s="65"/>
      <c r="B149" s="65"/>
      <c r="C149" s="65"/>
      <c r="D149" s="65"/>
      <c r="E149" s="65"/>
      <c r="F149" s="65"/>
      <c r="G149" s="65"/>
      <c r="H149" s="65"/>
      <c r="I149" s="65"/>
      <c r="J149" s="65"/>
      <c r="K149" s="65"/>
      <c r="L149" s="65"/>
      <c r="M149" s="65"/>
      <c r="N149" s="65"/>
      <c r="O149" s="65"/>
      <c r="P149" s="65"/>
      <c r="Q149" s="65"/>
    </row>
    <row r="150" spans="1:17" ht="15.5" x14ac:dyDescent="0.35">
      <c r="A150" s="65"/>
      <c r="B150" s="65"/>
      <c r="C150" s="65"/>
      <c r="D150" s="65"/>
      <c r="E150" s="65"/>
      <c r="F150" s="65"/>
      <c r="G150" s="65"/>
      <c r="H150" s="65"/>
      <c r="I150" s="65"/>
      <c r="J150" s="65"/>
      <c r="K150" s="65"/>
      <c r="L150" s="65"/>
      <c r="M150" s="65"/>
      <c r="N150" s="65"/>
      <c r="O150" s="65"/>
      <c r="P150" s="65"/>
      <c r="Q150" s="65"/>
    </row>
    <row r="151" spans="1:17" ht="15.5" x14ac:dyDescent="0.35">
      <c r="A151" s="65"/>
      <c r="B151" s="65"/>
      <c r="C151" s="65"/>
      <c r="D151" s="65"/>
      <c r="E151" s="65"/>
      <c r="F151" s="65"/>
      <c r="G151" s="65"/>
      <c r="H151" s="65"/>
      <c r="I151" s="65"/>
      <c r="J151" s="65"/>
      <c r="K151" s="65"/>
      <c r="L151" s="65"/>
      <c r="M151" s="65"/>
      <c r="N151" s="65"/>
      <c r="O151" s="65"/>
      <c r="P151" s="65"/>
      <c r="Q151" s="65"/>
    </row>
    <row r="152" spans="1:17" ht="15.5" x14ac:dyDescent="0.35">
      <c r="A152" s="65"/>
      <c r="B152" s="65"/>
      <c r="C152" s="65"/>
      <c r="D152" s="65"/>
      <c r="E152" s="65"/>
      <c r="F152" s="65"/>
      <c r="G152" s="65"/>
      <c r="H152" s="65"/>
      <c r="I152" s="65"/>
      <c r="J152" s="65"/>
      <c r="K152" s="65"/>
      <c r="L152" s="65"/>
      <c r="M152" s="65"/>
      <c r="N152" s="65"/>
      <c r="O152" s="65"/>
      <c r="P152" s="65"/>
      <c r="Q152" s="65"/>
    </row>
    <row r="153" spans="1:17" ht="15.5" x14ac:dyDescent="0.35">
      <c r="A153" s="65"/>
      <c r="B153" s="65"/>
      <c r="C153" s="65"/>
      <c r="D153" s="65"/>
      <c r="E153" s="65"/>
      <c r="F153" s="65"/>
      <c r="G153" s="65"/>
      <c r="H153" s="65"/>
      <c r="I153" s="65"/>
      <c r="J153" s="65"/>
      <c r="K153" s="65"/>
      <c r="L153" s="65"/>
      <c r="M153" s="65"/>
      <c r="N153" s="65"/>
      <c r="O153" s="65"/>
      <c r="P153" s="65"/>
      <c r="Q153" s="65"/>
    </row>
    <row r="154" spans="1:17" ht="15.5" x14ac:dyDescent="0.35">
      <c r="A154" s="65"/>
      <c r="B154" s="65"/>
      <c r="C154" s="65"/>
      <c r="D154" s="65"/>
      <c r="E154" s="65"/>
      <c r="F154" s="65"/>
      <c r="G154" s="65"/>
      <c r="H154" s="65"/>
      <c r="I154" s="65"/>
      <c r="J154" s="65"/>
      <c r="K154" s="65"/>
      <c r="L154" s="65"/>
      <c r="M154" s="65"/>
      <c r="N154" s="65"/>
      <c r="O154" s="65"/>
      <c r="P154" s="65"/>
      <c r="Q154" s="65"/>
    </row>
    <row r="155" spans="1:17" ht="15.5" x14ac:dyDescent="0.35">
      <c r="A155" s="65"/>
      <c r="B155" s="65"/>
      <c r="C155" s="65"/>
      <c r="D155" s="65"/>
      <c r="E155" s="65"/>
      <c r="F155" s="65"/>
      <c r="G155" s="65"/>
      <c r="H155" s="65"/>
      <c r="I155" s="65"/>
      <c r="J155" s="65"/>
      <c r="K155" s="65"/>
      <c r="L155" s="65"/>
      <c r="M155" s="65"/>
      <c r="N155" s="65"/>
      <c r="O155" s="65"/>
      <c r="P155" s="65"/>
      <c r="Q155" s="65"/>
    </row>
    <row r="156" spans="1:17" ht="15.5" x14ac:dyDescent="0.35">
      <c r="A156" s="65"/>
      <c r="B156" s="65"/>
      <c r="C156" s="65"/>
      <c r="D156" s="65"/>
      <c r="E156" s="65"/>
      <c r="F156" s="65"/>
      <c r="G156" s="65"/>
      <c r="H156" s="65"/>
      <c r="I156" s="65"/>
      <c r="J156" s="65"/>
      <c r="K156" s="65"/>
      <c r="L156" s="65"/>
      <c r="M156" s="65"/>
      <c r="N156" s="65"/>
      <c r="O156" s="65"/>
      <c r="P156" s="65"/>
      <c r="Q156" s="65"/>
    </row>
    <row r="157" spans="1:17" ht="15.5" x14ac:dyDescent="0.35">
      <c r="A157" s="65"/>
      <c r="B157" s="65"/>
      <c r="C157" s="65"/>
      <c r="D157" s="65"/>
      <c r="E157" s="65"/>
      <c r="F157" s="65"/>
      <c r="G157" s="65"/>
      <c r="H157" s="65"/>
      <c r="I157" s="65"/>
      <c r="J157" s="65"/>
      <c r="K157" s="65"/>
      <c r="L157" s="65"/>
      <c r="M157" s="65"/>
      <c r="N157" s="65"/>
      <c r="O157" s="65"/>
      <c r="P157" s="65"/>
      <c r="Q157" s="65"/>
    </row>
    <row r="158" spans="1:17" ht="15.5" x14ac:dyDescent="0.35">
      <c r="A158" s="65"/>
      <c r="B158" s="65"/>
      <c r="C158" s="65"/>
      <c r="D158" s="65"/>
      <c r="E158" s="65"/>
      <c r="F158" s="65"/>
      <c r="G158" s="65"/>
      <c r="H158" s="65"/>
      <c r="I158" s="65"/>
      <c r="J158" s="65"/>
      <c r="K158" s="65"/>
      <c r="L158" s="65"/>
      <c r="M158" s="65"/>
      <c r="N158" s="65"/>
      <c r="O158" s="65"/>
      <c r="P158" s="65"/>
      <c r="Q158" s="65"/>
    </row>
    <row r="159" spans="1:17" ht="15.5" x14ac:dyDescent="0.35">
      <c r="A159" s="65"/>
      <c r="B159" s="65"/>
      <c r="C159" s="65"/>
      <c r="D159" s="65"/>
      <c r="E159" s="65"/>
      <c r="F159" s="65"/>
      <c r="G159" s="65"/>
      <c r="H159" s="65"/>
      <c r="I159" s="65"/>
      <c r="J159" s="65"/>
      <c r="K159" s="65"/>
      <c r="L159" s="65"/>
      <c r="M159" s="65"/>
      <c r="N159" s="65"/>
      <c r="O159" s="65"/>
      <c r="P159" s="65"/>
      <c r="Q159" s="65"/>
    </row>
    <row r="160" spans="1:17" ht="15.5" x14ac:dyDescent="0.35">
      <c r="A160" s="65"/>
      <c r="B160" s="65"/>
      <c r="C160" s="65"/>
      <c r="D160" s="65"/>
      <c r="E160" s="65"/>
      <c r="F160" s="65"/>
      <c r="G160" s="65"/>
      <c r="H160" s="65"/>
      <c r="I160" s="65"/>
      <c r="J160" s="65"/>
      <c r="K160" s="65"/>
      <c r="L160" s="65"/>
      <c r="M160" s="65"/>
      <c r="N160" s="65"/>
      <c r="O160" s="65"/>
      <c r="P160" s="65"/>
      <c r="Q160" s="65"/>
    </row>
    <row r="161" spans="1:17" ht="15.5" x14ac:dyDescent="0.35">
      <c r="A161" s="65"/>
      <c r="B161" s="65"/>
      <c r="C161" s="65"/>
      <c r="D161" s="65"/>
      <c r="E161" s="65"/>
      <c r="F161" s="65"/>
      <c r="G161" s="65"/>
      <c r="H161" s="65"/>
      <c r="I161" s="65"/>
      <c r="J161" s="65"/>
      <c r="K161" s="65"/>
      <c r="L161" s="65"/>
      <c r="M161" s="65"/>
      <c r="N161" s="65"/>
      <c r="O161" s="65"/>
      <c r="P161" s="65"/>
      <c r="Q161" s="65"/>
    </row>
    <row r="162" spans="1:17" ht="15.5" x14ac:dyDescent="0.35">
      <c r="A162" s="65"/>
      <c r="B162" s="65"/>
      <c r="C162" s="65"/>
      <c r="D162" s="65"/>
      <c r="E162" s="65"/>
      <c r="F162" s="65"/>
      <c r="G162" s="65"/>
      <c r="H162" s="65"/>
      <c r="I162" s="65"/>
      <c r="J162" s="65"/>
      <c r="K162" s="65"/>
      <c r="L162" s="65"/>
      <c r="M162" s="65"/>
      <c r="N162" s="65"/>
      <c r="O162" s="65"/>
      <c r="P162" s="65"/>
      <c r="Q162" s="65"/>
    </row>
    <row r="163" spans="1:17" ht="15.5" x14ac:dyDescent="0.35">
      <c r="A163" s="65"/>
      <c r="B163" s="65"/>
      <c r="C163" s="65"/>
      <c r="D163" s="65"/>
      <c r="E163" s="65"/>
      <c r="F163" s="65"/>
      <c r="G163" s="65"/>
      <c r="H163" s="65"/>
      <c r="I163" s="65"/>
      <c r="J163" s="65"/>
      <c r="K163" s="65"/>
      <c r="L163" s="65"/>
      <c r="M163" s="65"/>
      <c r="N163" s="65"/>
      <c r="O163" s="65"/>
      <c r="P163" s="65"/>
      <c r="Q163" s="65"/>
    </row>
    <row r="164" spans="1:17" ht="15.5" x14ac:dyDescent="0.35">
      <c r="A164" s="65"/>
      <c r="B164" s="65"/>
      <c r="C164" s="65"/>
      <c r="D164" s="65"/>
      <c r="E164" s="65"/>
      <c r="F164" s="65"/>
      <c r="G164" s="65"/>
      <c r="H164" s="65"/>
      <c r="I164" s="65"/>
      <c r="J164" s="65"/>
      <c r="K164" s="65"/>
      <c r="L164" s="65"/>
      <c r="M164" s="65"/>
      <c r="N164" s="65"/>
      <c r="O164" s="65"/>
      <c r="P164" s="65"/>
      <c r="Q164" s="65"/>
    </row>
    <row r="165" spans="1:17" ht="15.5" x14ac:dyDescent="0.35">
      <c r="A165" s="65"/>
      <c r="B165" s="65"/>
      <c r="C165" s="65"/>
      <c r="D165" s="65"/>
      <c r="E165" s="65"/>
      <c r="F165" s="65"/>
      <c r="G165" s="65"/>
      <c r="H165" s="65"/>
      <c r="I165" s="65"/>
      <c r="J165" s="65"/>
      <c r="K165" s="65"/>
      <c r="L165" s="65"/>
      <c r="M165" s="65"/>
      <c r="N165" s="65"/>
      <c r="O165" s="65"/>
      <c r="P165" s="65"/>
      <c r="Q165" s="65"/>
    </row>
    <row r="166" spans="1:17" ht="15.5" x14ac:dyDescent="0.35">
      <c r="A166" s="65"/>
      <c r="B166" s="65"/>
      <c r="C166" s="65"/>
      <c r="D166" s="65"/>
      <c r="E166" s="65"/>
      <c r="F166" s="65"/>
      <c r="G166" s="65"/>
      <c r="H166" s="65"/>
      <c r="I166" s="65"/>
      <c r="J166" s="65"/>
      <c r="K166" s="65"/>
      <c r="L166" s="65"/>
      <c r="M166" s="65"/>
      <c r="N166" s="65"/>
      <c r="O166" s="65"/>
      <c r="P166" s="65"/>
      <c r="Q166" s="65"/>
    </row>
    <row r="167" spans="1:17" ht="15.5" x14ac:dyDescent="0.35">
      <c r="A167" s="65"/>
      <c r="B167" s="65"/>
      <c r="C167" s="65"/>
      <c r="D167" s="65"/>
      <c r="E167" s="65"/>
      <c r="F167" s="65"/>
      <c r="G167" s="65"/>
      <c r="H167" s="65"/>
      <c r="I167" s="65"/>
      <c r="J167" s="65"/>
      <c r="K167" s="65"/>
      <c r="L167" s="65"/>
      <c r="M167" s="65"/>
      <c r="N167" s="65"/>
      <c r="O167" s="65"/>
      <c r="P167" s="65"/>
      <c r="Q167" s="65"/>
    </row>
    <row r="168" spans="1:17" ht="15.5" x14ac:dyDescent="0.35">
      <c r="A168" s="65"/>
      <c r="B168" s="65"/>
      <c r="C168" s="65"/>
      <c r="D168" s="65"/>
      <c r="E168" s="65"/>
      <c r="F168" s="65"/>
      <c r="G168" s="65"/>
      <c r="H168" s="65"/>
      <c r="I168" s="65"/>
      <c r="J168" s="65"/>
      <c r="K168" s="65"/>
      <c r="L168" s="65"/>
      <c r="M168" s="65"/>
      <c r="N168" s="65"/>
      <c r="O168" s="65"/>
      <c r="P168" s="65"/>
      <c r="Q168" s="65"/>
    </row>
    <row r="169" spans="1:17" ht="15.5" x14ac:dyDescent="0.35">
      <c r="A169" s="65"/>
      <c r="B169" s="65"/>
      <c r="C169" s="65"/>
      <c r="D169" s="65"/>
      <c r="E169" s="65"/>
      <c r="F169" s="65"/>
      <c r="G169" s="65"/>
      <c r="H169" s="65"/>
      <c r="I169" s="65"/>
      <c r="J169" s="65"/>
      <c r="K169" s="65"/>
      <c r="L169" s="65"/>
      <c r="M169" s="65"/>
      <c r="N169" s="65"/>
      <c r="O169" s="65"/>
      <c r="P169" s="65"/>
      <c r="Q169" s="65"/>
    </row>
    <row r="170" spans="1:17" ht="15.5" x14ac:dyDescent="0.35">
      <c r="A170" s="65"/>
      <c r="B170" s="65"/>
      <c r="C170" s="65"/>
      <c r="D170" s="65"/>
      <c r="E170" s="65"/>
      <c r="F170" s="65"/>
      <c r="G170" s="65"/>
      <c r="H170" s="65"/>
      <c r="I170" s="65"/>
      <c r="J170" s="65"/>
      <c r="K170" s="65"/>
      <c r="L170" s="65"/>
      <c r="M170" s="65"/>
      <c r="N170" s="65"/>
      <c r="O170" s="65"/>
      <c r="P170" s="65"/>
      <c r="Q170" s="65"/>
    </row>
    <row r="171" spans="1:17" ht="15.5" x14ac:dyDescent="0.35">
      <c r="A171" s="65"/>
      <c r="B171" s="65"/>
      <c r="C171" s="65"/>
      <c r="D171" s="65"/>
      <c r="E171" s="65"/>
      <c r="F171" s="65"/>
      <c r="G171" s="65"/>
      <c r="H171" s="65"/>
      <c r="I171" s="65"/>
      <c r="J171" s="65"/>
      <c r="K171" s="65"/>
      <c r="L171" s="65"/>
      <c r="M171" s="65"/>
      <c r="N171" s="65"/>
      <c r="O171" s="65"/>
      <c r="P171" s="65"/>
      <c r="Q171" s="65"/>
    </row>
    <row r="172" spans="1:17" ht="15.5" x14ac:dyDescent="0.35">
      <c r="A172" s="65"/>
      <c r="B172" s="65"/>
      <c r="C172" s="65"/>
      <c r="D172" s="65"/>
      <c r="E172" s="65"/>
      <c r="F172" s="65"/>
      <c r="G172" s="65"/>
      <c r="H172" s="65"/>
      <c r="I172" s="65"/>
      <c r="J172" s="65"/>
      <c r="K172" s="65"/>
      <c r="L172" s="65"/>
      <c r="M172" s="65"/>
      <c r="N172" s="65"/>
      <c r="O172" s="65"/>
      <c r="P172" s="65"/>
      <c r="Q172" s="65"/>
    </row>
    <row r="173" spans="1:17" ht="15.5" x14ac:dyDescent="0.35">
      <c r="A173" s="65"/>
      <c r="B173" s="65"/>
      <c r="C173" s="65"/>
      <c r="D173" s="65"/>
      <c r="E173" s="65"/>
      <c r="F173" s="65"/>
      <c r="G173" s="65"/>
      <c r="H173" s="65"/>
      <c r="I173" s="65"/>
      <c r="J173" s="65"/>
      <c r="K173" s="65"/>
      <c r="L173" s="65"/>
      <c r="M173" s="65"/>
      <c r="N173" s="65"/>
      <c r="O173" s="65"/>
      <c r="P173" s="65"/>
      <c r="Q173" s="65"/>
    </row>
    <row r="174" spans="1:17" ht="15.5" x14ac:dyDescent="0.35">
      <c r="A174" s="65"/>
      <c r="B174" s="65"/>
      <c r="C174" s="65"/>
      <c r="D174" s="65"/>
      <c r="E174" s="65"/>
      <c r="F174" s="65"/>
      <c r="G174" s="65"/>
      <c r="H174" s="65"/>
      <c r="I174" s="65"/>
      <c r="J174" s="65"/>
      <c r="K174" s="65"/>
      <c r="L174" s="65"/>
      <c r="M174" s="65"/>
      <c r="N174" s="65"/>
      <c r="O174" s="65"/>
      <c r="P174" s="65"/>
      <c r="Q174" s="65"/>
    </row>
    <row r="175" spans="1:17" ht="15.5" x14ac:dyDescent="0.35">
      <c r="A175" s="65"/>
      <c r="B175" s="65"/>
      <c r="C175" s="65"/>
      <c r="D175" s="65"/>
      <c r="E175" s="65"/>
      <c r="F175" s="65"/>
      <c r="G175" s="65"/>
      <c r="H175" s="65"/>
      <c r="I175" s="65"/>
      <c r="J175" s="65"/>
      <c r="K175" s="65"/>
      <c r="L175" s="65"/>
      <c r="M175" s="65"/>
      <c r="N175" s="65"/>
      <c r="O175" s="65"/>
      <c r="P175" s="65"/>
      <c r="Q175" s="65"/>
    </row>
    <row r="176" spans="1:17" ht="15.5" x14ac:dyDescent="0.35">
      <c r="A176" s="65"/>
      <c r="B176" s="65"/>
      <c r="C176" s="65"/>
      <c r="D176" s="65"/>
      <c r="E176" s="65"/>
      <c r="F176" s="65"/>
      <c r="G176" s="65"/>
      <c r="H176" s="65"/>
      <c r="I176" s="65"/>
      <c r="J176" s="65"/>
      <c r="K176" s="65"/>
      <c r="L176" s="65"/>
      <c r="M176" s="65"/>
      <c r="N176" s="65"/>
      <c r="O176" s="65"/>
      <c r="P176" s="65"/>
      <c r="Q176" s="65"/>
    </row>
    <row r="177" spans="1:17" ht="15.5" x14ac:dyDescent="0.35">
      <c r="A177" s="65"/>
      <c r="B177" s="65"/>
      <c r="C177" s="65"/>
      <c r="D177" s="65"/>
      <c r="E177" s="65"/>
      <c r="F177" s="65"/>
      <c r="G177" s="65"/>
      <c r="H177" s="65"/>
      <c r="I177" s="65"/>
      <c r="J177" s="65"/>
      <c r="K177" s="65"/>
      <c r="L177" s="65"/>
      <c r="M177" s="65"/>
      <c r="N177" s="65"/>
      <c r="O177" s="65"/>
      <c r="P177" s="65"/>
      <c r="Q177" s="65"/>
    </row>
  </sheetData>
  <phoneticPr fontId="25" type="noConversion"/>
  <pageMargins left="0.7" right="0.7" top="0.75" bottom="0.75" header="0.3" footer="0.3"/>
  <pageSetup paperSize="9" orientation="portrait" verticalDpi="0" r:id="rId1"/>
  <ignoredErrors>
    <ignoredError sqref="B7:P112 B113:C113 D113:P113 B114:P114 B115:P115 B116:P116"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EE1C8-1A62-47D0-B293-22BAEFBA7673}">
  <dimension ref="A1:AI473"/>
  <sheetViews>
    <sheetView showGridLines="0" zoomScaleNormal="100" workbookViewId="0">
      <pane xSplit="1" ySplit="6" topLeftCell="B335" activePane="bottomRight" state="frozen"/>
      <selection pane="topRight"/>
      <selection pane="bottomLeft"/>
      <selection pane="bottomRight"/>
    </sheetView>
  </sheetViews>
  <sheetFormatPr defaultColWidth="8.7265625" defaultRowHeight="15.5" x14ac:dyDescent="0.35"/>
  <cols>
    <col min="1" max="1" width="27.1796875" style="2" customWidth="1"/>
    <col min="2" max="16" width="13.54296875" style="2" customWidth="1"/>
    <col min="17" max="18" width="8.7265625" style="2"/>
    <col min="19" max="19" width="16.81640625" style="2" customWidth="1"/>
    <col min="20" max="20" width="17.54296875" style="2" bestFit="1" customWidth="1"/>
    <col min="21" max="16384" width="8.7265625" style="2"/>
  </cols>
  <sheetData>
    <row r="1" spans="1:19" customFormat="1" ht="45" customHeight="1" x14ac:dyDescent="0.35">
      <c r="A1" s="16" t="s">
        <v>606</v>
      </c>
    </row>
    <row r="2" spans="1:19" ht="20.25" customHeight="1" x14ac:dyDescent="0.35">
      <c r="A2" s="3" t="s">
        <v>17</v>
      </c>
    </row>
    <row r="3" spans="1:19" ht="20.25" customHeight="1" x14ac:dyDescent="0.35">
      <c r="A3" s="3" t="s">
        <v>42</v>
      </c>
    </row>
    <row r="4" spans="1:19" ht="20.25" customHeight="1" x14ac:dyDescent="0.35">
      <c r="A4" s="3" t="s">
        <v>173</v>
      </c>
    </row>
    <row r="5" spans="1:19" customFormat="1" ht="20.25" customHeight="1" x14ac:dyDescent="0.35">
      <c r="A5" s="3" t="s">
        <v>174</v>
      </c>
      <c r="B5" s="48"/>
      <c r="C5" s="48"/>
      <c r="D5" s="48"/>
      <c r="E5" s="48"/>
      <c r="F5" s="48"/>
      <c r="G5" s="48"/>
      <c r="H5" s="48"/>
      <c r="I5" s="48"/>
      <c r="J5" s="48"/>
      <c r="K5" s="48"/>
      <c r="L5" s="48"/>
      <c r="M5" s="48"/>
      <c r="N5" s="48"/>
      <c r="O5" s="48"/>
      <c r="P5" s="48"/>
    </row>
    <row r="6" spans="1:19" ht="124" x14ac:dyDescent="0.35">
      <c r="A6" s="103" t="s">
        <v>134</v>
      </c>
      <c r="B6" s="89" t="s">
        <v>147</v>
      </c>
      <c r="C6" s="89" t="s">
        <v>148</v>
      </c>
      <c r="D6" s="89" t="s">
        <v>154</v>
      </c>
      <c r="E6" s="89" t="s">
        <v>155</v>
      </c>
      <c r="F6" s="89" t="s">
        <v>156</v>
      </c>
      <c r="G6" s="89" t="s">
        <v>171</v>
      </c>
      <c r="H6" s="89" t="s">
        <v>139</v>
      </c>
      <c r="I6" s="89" t="s">
        <v>135</v>
      </c>
      <c r="J6" s="89" t="s">
        <v>150</v>
      </c>
      <c r="K6" s="89" t="s">
        <v>151</v>
      </c>
      <c r="L6" s="89" t="s">
        <v>149</v>
      </c>
      <c r="M6" s="89" t="s">
        <v>152</v>
      </c>
      <c r="N6" s="89" t="s">
        <v>144</v>
      </c>
      <c r="O6" s="89" t="s">
        <v>145</v>
      </c>
      <c r="P6" s="90" t="s">
        <v>146</v>
      </c>
      <c r="Q6" s="114"/>
      <c r="R6" s="114"/>
    </row>
    <row r="7" spans="1:19" x14ac:dyDescent="0.35">
      <c r="A7" s="102" t="s">
        <v>282</v>
      </c>
      <c r="B7" s="82">
        <v>28.5</v>
      </c>
      <c r="C7" s="82">
        <v>2.86</v>
      </c>
      <c r="D7" s="82" t="s">
        <v>153</v>
      </c>
      <c r="E7" s="82" t="s">
        <v>153</v>
      </c>
      <c r="F7" s="82" t="s">
        <v>153</v>
      </c>
      <c r="G7" s="82">
        <v>25.64</v>
      </c>
      <c r="H7" s="82">
        <v>7.76</v>
      </c>
      <c r="I7" s="82">
        <v>10.029999999999999</v>
      </c>
      <c r="J7" s="82">
        <v>7.85</v>
      </c>
      <c r="K7" s="82">
        <v>1.3455999999999999</v>
      </c>
      <c r="L7" s="82">
        <v>7.9000000000000008E-3</v>
      </c>
      <c r="M7" s="82">
        <v>1.3376999999999999</v>
      </c>
      <c r="N7" s="82">
        <v>29.85</v>
      </c>
      <c r="O7" s="82">
        <v>2.87</v>
      </c>
      <c r="P7" s="104">
        <v>26.98</v>
      </c>
      <c r="Q7" s="107"/>
      <c r="R7" s="107"/>
      <c r="S7" s="107"/>
    </row>
    <row r="8" spans="1:19" x14ac:dyDescent="0.35">
      <c r="A8" s="102" t="s">
        <v>283</v>
      </c>
      <c r="B8" s="82">
        <v>27.88</v>
      </c>
      <c r="C8" s="82">
        <v>2.69</v>
      </c>
      <c r="D8" s="82" t="s">
        <v>153</v>
      </c>
      <c r="E8" s="82" t="s">
        <v>153</v>
      </c>
      <c r="F8" s="82" t="s">
        <v>153</v>
      </c>
      <c r="G8" s="82">
        <v>25.19</v>
      </c>
      <c r="H8" s="82">
        <v>7.96</v>
      </c>
      <c r="I8" s="82">
        <v>9.66</v>
      </c>
      <c r="J8" s="82">
        <v>7.56</v>
      </c>
      <c r="K8" s="82">
        <v>1.3251999999999999</v>
      </c>
      <c r="L8" s="82">
        <v>9.7999999999999997E-3</v>
      </c>
      <c r="M8" s="82">
        <v>1.3153999999999999</v>
      </c>
      <c r="N8" s="82">
        <v>29.2</v>
      </c>
      <c r="O8" s="82">
        <v>2.7</v>
      </c>
      <c r="P8" s="104">
        <v>26.5</v>
      </c>
      <c r="Q8" s="107"/>
      <c r="R8" s="107"/>
      <c r="S8" s="107"/>
    </row>
    <row r="9" spans="1:19" x14ac:dyDescent="0.35">
      <c r="A9" s="102" t="s">
        <v>284</v>
      </c>
      <c r="B9" s="82">
        <v>33.33</v>
      </c>
      <c r="C9" s="82">
        <v>3.21</v>
      </c>
      <c r="D9" s="82" t="s">
        <v>153</v>
      </c>
      <c r="E9" s="82" t="s">
        <v>153</v>
      </c>
      <c r="F9" s="82" t="s">
        <v>153</v>
      </c>
      <c r="G9" s="82">
        <v>30.12</v>
      </c>
      <c r="H9" s="82">
        <v>9.2799999999999994</v>
      </c>
      <c r="I9" s="82">
        <v>12.22</v>
      </c>
      <c r="J9" s="82">
        <v>8.6199999999999992</v>
      </c>
      <c r="K9" s="82">
        <v>1.58</v>
      </c>
      <c r="L9" s="82">
        <v>8.2000000000000007E-3</v>
      </c>
      <c r="M9" s="82">
        <v>1.5718000000000001</v>
      </c>
      <c r="N9" s="82">
        <v>34.909999999999997</v>
      </c>
      <c r="O9" s="82">
        <v>3.22</v>
      </c>
      <c r="P9" s="104">
        <v>31.691800000000001</v>
      </c>
      <c r="Q9" s="107"/>
      <c r="R9" s="107"/>
      <c r="S9" s="107"/>
    </row>
    <row r="10" spans="1:19" x14ac:dyDescent="0.35">
      <c r="A10" s="102" t="s">
        <v>285</v>
      </c>
      <c r="B10" s="82">
        <v>23.88</v>
      </c>
      <c r="C10" s="82">
        <v>2.2799999999999998</v>
      </c>
      <c r="D10" s="82" t="s">
        <v>153</v>
      </c>
      <c r="E10" s="82" t="s">
        <v>153</v>
      </c>
      <c r="F10" s="82" t="s">
        <v>153</v>
      </c>
      <c r="G10" s="82">
        <v>21.6</v>
      </c>
      <c r="H10" s="82">
        <v>7.05</v>
      </c>
      <c r="I10" s="82">
        <v>7.81</v>
      </c>
      <c r="J10" s="82">
        <v>6.75</v>
      </c>
      <c r="K10" s="82">
        <v>1.2742</v>
      </c>
      <c r="L10" s="82">
        <v>2.5700000000000001E-2</v>
      </c>
      <c r="M10" s="82">
        <v>1.2484999999999999</v>
      </c>
      <c r="N10" s="82">
        <v>25.16</v>
      </c>
      <c r="O10" s="82">
        <v>2.31</v>
      </c>
      <c r="P10" s="104">
        <v>22.85</v>
      </c>
      <c r="Q10" s="107"/>
      <c r="R10" s="107"/>
      <c r="S10" s="107"/>
    </row>
    <row r="11" spans="1:19" x14ac:dyDescent="0.35">
      <c r="A11" s="102" t="s">
        <v>286</v>
      </c>
      <c r="B11" s="82">
        <v>22.61</v>
      </c>
      <c r="C11" s="82">
        <v>2.09</v>
      </c>
      <c r="D11" s="82" t="s">
        <v>153</v>
      </c>
      <c r="E11" s="82" t="s">
        <v>153</v>
      </c>
      <c r="F11" s="82" t="s">
        <v>153</v>
      </c>
      <c r="G11" s="82">
        <v>20.52</v>
      </c>
      <c r="H11" s="82">
        <v>7.56</v>
      </c>
      <c r="I11" s="82">
        <v>6.54</v>
      </c>
      <c r="J11" s="82">
        <v>6.42</v>
      </c>
      <c r="K11" s="82">
        <v>1.2130000000000001</v>
      </c>
      <c r="L11" s="82">
        <v>3.1399999999999997E-2</v>
      </c>
      <c r="M11" s="82">
        <v>1.1816</v>
      </c>
      <c r="N11" s="82">
        <v>23.82</v>
      </c>
      <c r="O11" s="82">
        <v>2.1214</v>
      </c>
      <c r="P11" s="104">
        <v>21.7</v>
      </c>
      <c r="Q11" s="107"/>
      <c r="R11" s="107"/>
      <c r="S11" s="107"/>
    </row>
    <row r="12" spans="1:19" x14ac:dyDescent="0.35">
      <c r="A12" s="102" t="s">
        <v>287</v>
      </c>
      <c r="B12" s="82">
        <v>26.05</v>
      </c>
      <c r="C12" s="82">
        <v>2.08</v>
      </c>
      <c r="D12" s="82" t="s">
        <v>153</v>
      </c>
      <c r="E12" s="82" t="s">
        <v>153</v>
      </c>
      <c r="F12" s="82" t="s">
        <v>153</v>
      </c>
      <c r="G12" s="82">
        <v>23.97</v>
      </c>
      <c r="H12" s="82">
        <v>8.67</v>
      </c>
      <c r="I12" s="82">
        <v>7.51</v>
      </c>
      <c r="J12" s="82">
        <v>7.79</v>
      </c>
      <c r="K12" s="82">
        <v>1.3965000000000001</v>
      </c>
      <c r="L12" s="82">
        <v>3.6499999999999998E-2</v>
      </c>
      <c r="M12" s="82">
        <v>1.36</v>
      </c>
      <c r="N12" s="82">
        <v>27.45</v>
      </c>
      <c r="O12" s="82">
        <v>2.12</v>
      </c>
      <c r="P12" s="104">
        <v>25.33</v>
      </c>
      <c r="Q12" s="107"/>
      <c r="R12" s="107"/>
      <c r="S12" s="107"/>
    </row>
    <row r="13" spans="1:19" x14ac:dyDescent="0.35">
      <c r="A13" s="102" t="s">
        <v>288</v>
      </c>
      <c r="B13" s="82">
        <v>21.13</v>
      </c>
      <c r="C13" s="82">
        <v>1.71</v>
      </c>
      <c r="D13" s="82" t="s">
        <v>153</v>
      </c>
      <c r="E13" s="82" t="s">
        <v>153</v>
      </c>
      <c r="F13" s="82" t="s">
        <v>153</v>
      </c>
      <c r="G13" s="82">
        <v>19.420000000000002</v>
      </c>
      <c r="H13" s="82">
        <v>7.31</v>
      </c>
      <c r="I13" s="82">
        <v>5.67</v>
      </c>
      <c r="J13" s="82">
        <v>6.44</v>
      </c>
      <c r="K13" s="82">
        <v>1.1416999999999999</v>
      </c>
      <c r="L13" s="82">
        <v>1.5800000000000002E-2</v>
      </c>
      <c r="M13" s="82">
        <v>1.1258999999999999</v>
      </c>
      <c r="N13" s="82">
        <v>22.27</v>
      </c>
      <c r="O13" s="82">
        <v>1.72</v>
      </c>
      <c r="P13" s="104">
        <v>20.55</v>
      </c>
      <c r="Q13" s="107"/>
      <c r="R13" s="107"/>
      <c r="S13" s="107"/>
    </row>
    <row r="14" spans="1:19" x14ac:dyDescent="0.35">
      <c r="A14" s="102" t="s">
        <v>289</v>
      </c>
      <c r="B14" s="82">
        <v>21.14</v>
      </c>
      <c r="C14" s="82">
        <v>1.7383</v>
      </c>
      <c r="D14" s="82" t="s">
        <v>153</v>
      </c>
      <c r="E14" s="82" t="s">
        <v>153</v>
      </c>
      <c r="F14" s="82" t="s">
        <v>153</v>
      </c>
      <c r="G14" s="82">
        <v>19.39</v>
      </c>
      <c r="H14" s="82">
        <v>7.37</v>
      </c>
      <c r="I14" s="82">
        <v>5.57</v>
      </c>
      <c r="J14" s="82">
        <v>6.46</v>
      </c>
      <c r="K14" s="82">
        <v>1.1416999999999999</v>
      </c>
      <c r="L14" s="82">
        <v>1.5800000000000002E-2</v>
      </c>
      <c r="M14" s="82">
        <v>1.1258999999999999</v>
      </c>
      <c r="N14" s="82">
        <v>22.28</v>
      </c>
      <c r="O14" s="82">
        <v>1.76</v>
      </c>
      <c r="P14" s="104">
        <v>20.52</v>
      </c>
      <c r="Q14" s="107"/>
      <c r="R14" s="107"/>
      <c r="S14" s="107"/>
    </row>
    <row r="15" spans="1:19" x14ac:dyDescent="0.35">
      <c r="A15" s="102" t="s">
        <v>290</v>
      </c>
      <c r="B15" s="82">
        <v>27.45</v>
      </c>
      <c r="C15" s="82">
        <v>2.58</v>
      </c>
      <c r="D15" s="82" t="s">
        <v>153</v>
      </c>
      <c r="E15" s="82" t="s">
        <v>153</v>
      </c>
      <c r="F15" s="82" t="s">
        <v>153</v>
      </c>
      <c r="G15" s="82">
        <v>24.87</v>
      </c>
      <c r="H15" s="82">
        <v>8.85</v>
      </c>
      <c r="I15" s="82">
        <v>7.94</v>
      </c>
      <c r="J15" s="82">
        <v>8.08</v>
      </c>
      <c r="K15" s="82">
        <v>1.4883</v>
      </c>
      <c r="L15" s="82">
        <v>2.7900000000000001E-2</v>
      </c>
      <c r="M15" s="82">
        <v>1.4602999999999999</v>
      </c>
      <c r="N15" s="82">
        <v>28.94</v>
      </c>
      <c r="O15" s="82">
        <v>2.61</v>
      </c>
      <c r="P15" s="104">
        <v>26.33</v>
      </c>
      <c r="Q15" s="107"/>
      <c r="R15" s="107"/>
      <c r="S15" s="107"/>
    </row>
    <row r="16" spans="1:19" x14ac:dyDescent="0.35">
      <c r="A16" s="102" t="s">
        <v>291</v>
      </c>
      <c r="B16" s="82">
        <v>23.99</v>
      </c>
      <c r="C16" s="82">
        <v>2.17</v>
      </c>
      <c r="D16" s="82" t="s">
        <v>153</v>
      </c>
      <c r="E16" s="82" t="s">
        <v>153</v>
      </c>
      <c r="F16" s="82" t="s">
        <v>153</v>
      </c>
      <c r="G16" s="82">
        <v>21.82</v>
      </c>
      <c r="H16" s="82">
        <v>7.55</v>
      </c>
      <c r="I16" s="82">
        <v>7.27</v>
      </c>
      <c r="J16" s="82">
        <v>7</v>
      </c>
      <c r="K16" s="82">
        <v>1.2334000000000001</v>
      </c>
      <c r="L16" s="82">
        <v>-4.8500000000000001E-2</v>
      </c>
      <c r="M16" s="82">
        <v>1.282</v>
      </c>
      <c r="N16" s="82">
        <v>25.22</v>
      </c>
      <c r="O16" s="82">
        <v>2.12</v>
      </c>
      <c r="P16" s="104">
        <v>23.102</v>
      </c>
      <c r="Q16" s="107"/>
      <c r="R16" s="107"/>
      <c r="S16" s="107"/>
    </row>
    <row r="17" spans="1:19" x14ac:dyDescent="0.35">
      <c r="A17" s="102" t="s">
        <v>292</v>
      </c>
      <c r="B17" s="82">
        <v>26.68</v>
      </c>
      <c r="C17" s="82">
        <v>2.87</v>
      </c>
      <c r="D17" s="82" t="s">
        <v>153</v>
      </c>
      <c r="E17" s="82" t="s">
        <v>153</v>
      </c>
      <c r="F17" s="82" t="s">
        <v>153</v>
      </c>
      <c r="G17" s="82">
        <v>23.81</v>
      </c>
      <c r="H17" s="82">
        <v>7.67</v>
      </c>
      <c r="I17" s="82">
        <v>8.7200000000000006</v>
      </c>
      <c r="J17" s="82">
        <v>7.42</v>
      </c>
      <c r="K17" s="82">
        <v>1.3658999999999999</v>
      </c>
      <c r="L17" s="82">
        <v>-6.0900000000000003E-2</v>
      </c>
      <c r="M17" s="82">
        <v>1.4269000000000001</v>
      </c>
      <c r="N17" s="82">
        <v>28.05</v>
      </c>
      <c r="O17" s="82">
        <v>2.81</v>
      </c>
      <c r="P17" s="104">
        <v>25.24</v>
      </c>
      <c r="Q17" s="107"/>
      <c r="R17" s="107"/>
      <c r="S17" s="107"/>
    </row>
    <row r="18" spans="1:19" x14ac:dyDescent="0.35">
      <c r="A18" s="102" t="s">
        <v>293</v>
      </c>
      <c r="B18" s="82">
        <v>35.270000000000003</v>
      </c>
      <c r="C18" s="82">
        <v>4.03</v>
      </c>
      <c r="D18" s="82" t="s">
        <v>153</v>
      </c>
      <c r="E18" s="82" t="s">
        <v>153</v>
      </c>
      <c r="F18" s="82" t="s">
        <v>153</v>
      </c>
      <c r="G18" s="82">
        <v>31.24</v>
      </c>
      <c r="H18" s="82">
        <v>8.48</v>
      </c>
      <c r="I18" s="82">
        <v>13.29</v>
      </c>
      <c r="J18" s="82">
        <v>9.4700000000000006</v>
      </c>
      <c r="K18" s="82">
        <v>1.8145</v>
      </c>
      <c r="L18" s="82">
        <v>-6.9500000000000006E-2</v>
      </c>
      <c r="M18" s="82">
        <v>1.8838999999999999</v>
      </c>
      <c r="N18" s="82">
        <v>37.090000000000003</v>
      </c>
      <c r="O18" s="82">
        <v>3.96</v>
      </c>
      <c r="P18" s="104">
        <v>33.130000000000003</v>
      </c>
      <c r="Q18" s="107"/>
      <c r="R18" s="107"/>
      <c r="S18" s="107"/>
    </row>
    <row r="19" spans="1:19" x14ac:dyDescent="0.35">
      <c r="A19" s="102" t="s">
        <v>294</v>
      </c>
      <c r="B19" s="82">
        <v>28.89</v>
      </c>
      <c r="C19" s="82">
        <v>2.23</v>
      </c>
      <c r="D19" s="82" t="s">
        <v>153</v>
      </c>
      <c r="E19" s="82" t="s">
        <v>153</v>
      </c>
      <c r="F19" s="82" t="s">
        <v>153</v>
      </c>
      <c r="G19" s="82">
        <v>26.66</v>
      </c>
      <c r="H19" s="82">
        <v>8.08</v>
      </c>
      <c r="I19" s="82">
        <v>10.4</v>
      </c>
      <c r="J19" s="82">
        <v>8.18</v>
      </c>
      <c r="K19" s="82">
        <v>1.49</v>
      </c>
      <c r="L19" s="82">
        <v>9.9000000000000008E-3</v>
      </c>
      <c r="M19" s="82">
        <v>1.48</v>
      </c>
      <c r="N19" s="82">
        <v>30.38</v>
      </c>
      <c r="O19" s="82">
        <v>2.2400000000000002</v>
      </c>
      <c r="P19" s="104">
        <v>28.15</v>
      </c>
      <c r="Q19" s="107"/>
      <c r="R19" s="107"/>
      <c r="S19" s="107"/>
    </row>
    <row r="20" spans="1:19" x14ac:dyDescent="0.35">
      <c r="A20" s="102" t="s">
        <v>295</v>
      </c>
      <c r="B20" s="82">
        <v>30.14</v>
      </c>
      <c r="C20" s="82">
        <v>3.06</v>
      </c>
      <c r="D20" s="82" t="s">
        <v>153</v>
      </c>
      <c r="E20" s="82" t="s">
        <v>153</v>
      </c>
      <c r="F20" s="82" t="s">
        <v>153</v>
      </c>
      <c r="G20" s="82">
        <v>27.08</v>
      </c>
      <c r="H20" s="82">
        <v>8.2100000000000009</v>
      </c>
      <c r="I20" s="82">
        <v>10.9</v>
      </c>
      <c r="J20" s="82">
        <v>7.97</v>
      </c>
      <c r="K20" s="82">
        <v>1.58</v>
      </c>
      <c r="L20" s="82">
        <v>2.4E-2</v>
      </c>
      <c r="M20" s="82">
        <v>1.56</v>
      </c>
      <c r="N20" s="82">
        <v>31.72</v>
      </c>
      <c r="O20" s="82">
        <v>3.09</v>
      </c>
      <c r="P20" s="104">
        <v>28.63</v>
      </c>
      <c r="Q20" s="107"/>
      <c r="R20" s="107"/>
      <c r="S20" s="107"/>
    </row>
    <row r="21" spans="1:19" x14ac:dyDescent="0.35">
      <c r="A21" s="102" t="s">
        <v>296</v>
      </c>
      <c r="B21" s="82">
        <v>35.130000000000003</v>
      </c>
      <c r="C21" s="82">
        <v>3.19</v>
      </c>
      <c r="D21" s="82" t="s">
        <v>153</v>
      </c>
      <c r="E21" s="82" t="s">
        <v>153</v>
      </c>
      <c r="F21" s="82" t="s">
        <v>153</v>
      </c>
      <c r="G21" s="82">
        <v>31.94</v>
      </c>
      <c r="H21" s="82">
        <v>10.15</v>
      </c>
      <c r="I21" s="82">
        <v>12.6</v>
      </c>
      <c r="J21" s="82">
        <v>9.19</v>
      </c>
      <c r="K21" s="82">
        <v>1.74</v>
      </c>
      <c r="L21" s="82">
        <v>-4.4999999999999998E-2</v>
      </c>
      <c r="M21" s="82">
        <v>1.78</v>
      </c>
      <c r="N21" s="82">
        <v>36.86</v>
      </c>
      <c r="O21" s="82">
        <v>3.14</v>
      </c>
      <c r="P21" s="104">
        <v>33.72</v>
      </c>
      <c r="Q21" s="107"/>
      <c r="R21" s="107"/>
      <c r="S21" s="107"/>
    </row>
    <row r="22" spans="1:19" x14ac:dyDescent="0.35">
      <c r="A22" s="102" t="s">
        <v>297</v>
      </c>
      <c r="B22" s="82">
        <v>24.76</v>
      </c>
      <c r="C22" s="82">
        <v>2.64</v>
      </c>
      <c r="D22" s="82" t="s">
        <v>153</v>
      </c>
      <c r="E22" s="82" t="s">
        <v>153</v>
      </c>
      <c r="F22" s="82" t="s">
        <v>153</v>
      </c>
      <c r="G22" s="82">
        <v>22.13</v>
      </c>
      <c r="H22" s="82">
        <v>7.29</v>
      </c>
      <c r="I22" s="82">
        <v>7.98</v>
      </c>
      <c r="J22" s="82">
        <v>6.86</v>
      </c>
      <c r="K22" s="82">
        <v>1.37</v>
      </c>
      <c r="L22" s="82">
        <v>-4.53E-2</v>
      </c>
      <c r="M22" s="82">
        <v>1.41</v>
      </c>
      <c r="N22" s="82">
        <v>26.13</v>
      </c>
      <c r="O22" s="82">
        <v>2.59</v>
      </c>
      <c r="P22" s="104">
        <v>23.54</v>
      </c>
      <c r="Q22" s="107"/>
      <c r="R22" s="107"/>
      <c r="S22" s="107"/>
    </row>
    <row r="23" spans="1:19" x14ac:dyDescent="0.35">
      <c r="A23" s="102" t="s">
        <v>298</v>
      </c>
      <c r="B23" s="82">
        <v>24</v>
      </c>
      <c r="C23" s="82">
        <v>2.62</v>
      </c>
      <c r="D23" s="82" t="s">
        <v>153</v>
      </c>
      <c r="E23" s="82" t="s">
        <v>153</v>
      </c>
      <c r="F23" s="82" t="s">
        <v>153</v>
      </c>
      <c r="G23" s="82">
        <v>21.38</v>
      </c>
      <c r="H23" s="82">
        <v>7.43</v>
      </c>
      <c r="I23" s="82">
        <v>7.27</v>
      </c>
      <c r="J23" s="82">
        <v>6.68</v>
      </c>
      <c r="K23" s="82">
        <v>1.39</v>
      </c>
      <c r="L23" s="82">
        <v>-2.52E-2</v>
      </c>
      <c r="M23" s="82">
        <v>1.42</v>
      </c>
      <c r="N23" s="82">
        <v>25.39</v>
      </c>
      <c r="O23" s="82">
        <v>2.6</v>
      </c>
      <c r="P23" s="104">
        <v>22.8</v>
      </c>
      <c r="Q23" s="107"/>
      <c r="R23" s="107"/>
      <c r="S23" s="107"/>
    </row>
    <row r="24" spans="1:19" x14ac:dyDescent="0.35">
      <c r="A24" s="102" t="s">
        <v>299</v>
      </c>
      <c r="B24" s="82">
        <v>27.03</v>
      </c>
      <c r="C24" s="82">
        <v>2.19</v>
      </c>
      <c r="D24" s="82" t="s">
        <v>153</v>
      </c>
      <c r="E24" s="82" t="s">
        <v>153</v>
      </c>
      <c r="F24" s="82" t="s">
        <v>153</v>
      </c>
      <c r="G24" s="82">
        <v>24.85</v>
      </c>
      <c r="H24" s="82">
        <v>9.14</v>
      </c>
      <c r="I24" s="82">
        <v>7.68</v>
      </c>
      <c r="J24" s="82">
        <v>8.0299999999999994</v>
      </c>
      <c r="K24" s="82">
        <v>1.76</v>
      </c>
      <c r="L24" s="82">
        <v>-1.4E-2</v>
      </c>
      <c r="M24" s="82">
        <v>1.77</v>
      </c>
      <c r="N24" s="82">
        <v>28.79</v>
      </c>
      <c r="O24" s="82">
        <v>2.17</v>
      </c>
      <c r="P24" s="104">
        <v>26.62</v>
      </c>
      <c r="Q24" s="107"/>
      <c r="R24" s="107"/>
      <c r="S24" s="107"/>
    </row>
    <row r="25" spans="1:19" x14ac:dyDescent="0.35">
      <c r="A25" s="102" t="s">
        <v>300</v>
      </c>
      <c r="B25" s="82">
        <v>21.88</v>
      </c>
      <c r="C25" s="82">
        <v>1.62</v>
      </c>
      <c r="D25" s="82" t="s">
        <v>153</v>
      </c>
      <c r="E25" s="82" t="s">
        <v>153</v>
      </c>
      <c r="F25" s="82" t="s">
        <v>153</v>
      </c>
      <c r="G25" s="82">
        <v>20.260000000000002</v>
      </c>
      <c r="H25" s="82">
        <v>7.61</v>
      </c>
      <c r="I25" s="82">
        <v>5.96</v>
      </c>
      <c r="J25" s="82">
        <v>6.69</v>
      </c>
      <c r="K25" s="82">
        <v>1.34</v>
      </c>
      <c r="L25" s="82">
        <v>5.6899999999999999E-2</v>
      </c>
      <c r="M25" s="82">
        <v>1.28</v>
      </c>
      <c r="N25" s="82">
        <v>23.22</v>
      </c>
      <c r="O25" s="82">
        <v>1.67</v>
      </c>
      <c r="P25" s="104">
        <v>21.54</v>
      </c>
      <c r="Q25" s="107"/>
      <c r="R25" s="107"/>
      <c r="S25" s="107"/>
    </row>
    <row r="26" spans="1:19" x14ac:dyDescent="0.35">
      <c r="A26" s="102" t="s">
        <v>301</v>
      </c>
      <c r="B26" s="82">
        <v>21.38</v>
      </c>
      <c r="C26" s="82">
        <v>1.51</v>
      </c>
      <c r="D26" s="82" t="s">
        <v>153</v>
      </c>
      <c r="E26" s="82" t="s">
        <v>153</v>
      </c>
      <c r="F26" s="82" t="s">
        <v>153</v>
      </c>
      <c r="G26" s="82">
        <v>19.87</v>
      </c>
      <c r="H26" s="82">
        <v>7.58</v>
      </c>
      <c r="I26" s="82">
        <v>5.86</v>
      </c>
      <c r="J26" s="82">
        <v>6.43</v>
      </c>
      <c r="K26" s="82">
        <v>1.31</v>
      </c>
      <c r="L26" s="82">
        <v>2.5899999999999999E-2</v>
      </c>
      <c r="M26" s="82">
        <v>1.29</v>
      </c>
      <c r="N26" s="82">
        <v>22.69</v>
      </c>
      <c r="O26" s="82">
        <v>1.53</v>
      </c>
      <c r="P26" s="104">
        <v>21.16</v>
      </c>
      <c r="Q26" s="107"/>
      <c r="R26" s="107"/>
      <c r="S26" s="107"/>
    </row>
    <row r="27" spans="1:19" x14ac:dyDescent="0.35">
      <c r="A27" s="102" t="s">
        <v>302</v>
      </c>
      <c r="B27" s="82">
        <v>29.26</v>
      </c>
      <c r="C27" s="82">
        <v>3.16</v>
      </c>
      <c r="D27" s="82" t="s">
        <v>153</v>
      </c>
      <c r="E27" s="82" t="s">
        <v>153</v>
      </c>
      <c r="F27" s="82" t="s">
        <v>153</v>
      </c>
      <c r="G27" s="82">
        <v>26.1</v>
      </c>
      <c r="H27" s="82">
        <v>9.4700000000000006</v>
      </c>
      <c r="I27" s="82">
        <v>8.2899999999999991</v>
      </c>
      <c r="J27" s="82">
        <v>8.34</v>
      </c>
      <c r="K27" s="82">
        <v>1.71</v>
      </c>
      <c r="L27" s="82">
        <v>0.1003</v>
      </c>
      <c r="M27" s="82">
        <v>1.61</v>
      </c>
      <c r="N27" s="82">
        <v>30.98</v>
      </c>
      <c r="O27" s="82">
        <v>3.26</v>
      </c>
      <c r="P27" s="104">
        <v>27.72</v>
      </c>
      <c r="Q27" s="107"/>
      <c r="R27" s="107"/>
      <c r="S27" s="107"/>
    </row>
    <row r="28" spans="1:19" x14ac:dyDescent="0.35">
      <c r="A28" s="102" t="s">
        <v>303</v>
      </c>
      <c r="B28" s="82">
        <v>24.65</v>
      </c>
      <c r="C28" s="82">
        <v>1.78</v>
      </c>
      <c r="D28" s="82" t="s">
        <v>153</v>
      </c>
      <c r="E28" s="82" t="s">
        <v>153</v>
      </c>
      <c r="F28" s="82" t="s">
        <v>153</v>
      </c>
      <c r="G28" s="82">
        <v>22.87</v>
      </c>
      <c r="H28" s="82">
        <v>8.09</v>
      </c>
      <c r="I28" s="82">
        <v>7.47</v>
      </c>
      <c r="J28" s="82">
        <v>7.31</v>
      </c>
      <c r="K28" s="82">
        <v>1.41</v>
      </c>
      <c r="L28" s="82">
        <v>-4.9299999999999997E-2</v>
      </c>
      <c r="M28" s="82">
        <v>1.46</v>
      </c>
      <c r="N28" s="82">
        <v>26.06</v>
      </c>
      <c r="O28" s="82">
        <v>1.73</v>
      </c>
      <c r="P28" s="104">
        <v>24.34</v>
      </c>
      <c r="Q28" s="107"/>
      <c r="R28" s="107"/>
      <c r="S28" s="107"/>
    </row>
    <row r="29" spans="1:19" x14ac:dyDescent="0.35">
      <c r="A29" s="102" t="s">
        <v>304</v>
      </c>
      <c r="B29" s="82">
        <v>27.36</v>
      </c>
      <c r="C29" s="82">
        <v>1.67</v>
      </c>
      <c r="D29" s="82" t="s">
        <v>153</v>
      </c>
      <c r="E29" s="82" t="s">
        <v>153</v>
      </c>
      <c r="F29" s="82" t="s">
        <v>153</v>
      </c>
      <c r="G29" s="82">
        <v>25.67</v>
      </c>
      <c r="H29" s="82">
        <v>8.34</v>
      </c>
      <c r="I29" s="82">
        <v>9.39</v>
      </c>
      <c r="J29" s="82">
        <v>7.94</v>
      </c>
      <c r="K29" s="82">
        <v>1.58</v>
      </c>
      <c r="L29" s="82">
        <v>-4.2099999999999999E-2</v>
      </c>
      <c r="M29" s="82">
        <v>1.62</v>
      </c>
      <c r="N29" s="82">
        <v>28.94</v>
      </c>
      <c r="O29" s="82">
        <v>1.65</v>
      </c>
      <c r="P29" s="104">
        <v>27.29</v>
      </c>
      <c r="Q29" s="107"/>
      <c r="R29" s="107"/>
      <c r="S29" s="107"/>
    </row>
    <row r="30" spans="1:19" x14ac:dyDescent="0.35">
      <c r="A30" s="102" t="s">
        <v>305</v>
      </c>
      <c r="B30" s="82">
        <v>35.96</v>
      </c>
      <c r="C30" s="82">
        <v>3.63</v>
      </c>
      <c r="D30" s="82" t="s">
        <v>153</v>
      </c>
      <c r="E30" s="82" t="s">
        <v>153</v>
      </c>
      <c r="F30" s="82" t="s">
        <v>153</v>
      </c>
      <c r="G30" s="82">
        <v>32.33</v>
      </c>
      <c r="H30" s="82">
        <v>8.8800000000000008</v>
      </c>
      <c r="I30" s="82">
        <v>13.69</v>
      </c>
      <c r="J30" s="82">
        <v>9.75</v>
      </c>
      <c r="K30" s="82">
        <v>1.98</v>
      </c>
      <c r="L30" s="82">
        <v>0.03</v>
      </c>
      <c r="M30" s="82">
        <v>1.9515</v>
      </c>
      <c r="N30" s="82">
        <v>37.94</v>
      </c>
      <c r="O30" s="82">
        <v>3.6656</v>
      </c>
      <c r="P30" s="104">
        <v>34.28</v>
      </c>
      <c r="Q30" s="107"/>
      <c r="R30" s="107"/>
      <c r="S30" s="107"/>
    </row>
    <row r="31" spans="1:19" x14ac:dyDescent="0.35">
      <c r="A31" s="102" t="s">
        <v>306</v>
      </c>
      <c r="B31" s="82">
        <v>30.033000000000001</v>
      </c>
      <c r="C31" s="82">
        <v>2.41</v>
      </c>
      <c r="D31" s="82" t="s">
        <v>153</v>
      </c>
      <c r="E31" s="82" t="s">
        <v>153</v>
      </c>
      <c r="F31" s="82" t="s">
        <v>153</v>
      </c>
      <c r="G31" s="82">
        <v>27.62</v>
      </c>
      <c r="H31" s="82">
        <v>7.99</v>
      </c>
      <c r="I31" s="82">
        <v>10.82</v>
      </c>
      <c r="J31" s="82">
        <v>8.81</v>
      </c>
      <c r="K31" s="82">
        <v>1.58</v>
      </c>
      <c r="L31" s="82">
        <v>-0.05</v>
      </c>
      <c r="M31" s="82">
        <v>1.63</v>
      </c>
      <c r="N31" s="82">
        <v>31.61</v>
      </c>
      <c r="O31" s="82">
        <v>2.36</v>
      </c>
      <c r="P31" s="104">
        <v>29.25</v>
      </c>
      <c r="Q31" s="107"/>
      <c r="R31" s="107"/>
      <c r="S31" s="107"/>
    </row>
    <row r="32" spans="1:19" x14ac:dyDescent="0.35">
      <c r="A32" s="102" t="s">
        <v>307</v>
      </c>
      <c r="B32" s="82">
        <v>28.779</v>
      </c>
      <c r="C32" s="82">
        <v>2.2200000000000002</v>
      </c>
      <c r="D32" s="82" t="s">
        <v>153</v>
      </c>
      <c r="E32" s="82" t="s">
        <v>153</v>
      </c>
      <c r="F32" s="82" t="s">
        <v>153</v>
      </c>
      <c r="G32" s="82">
        <v>26.56</v>
      </c>
      <c r="H32" s="82">
        <v>8.09</v>
      </c>
      <c r="I32" s="82">
        <v>10.11</v>
      </c>
      <c r="J32" s="82">
        <v>8.36</v>
      </c>
      <c r="K32" s="82">
        <v>1.52</v>
      </c>
      <c r="L32" s="82">
        <v>-0.04</v>
      </c>
      <c r="M32" s="82">
        <v>1.56</v>
      </c>
      <c r="N32" s="82">
        <v>30.3</v>
      </c>
      <c r="O32" s="82">
        <v>2.1800000000000002</v>
      </c>
      <c r="P32" s="104">
        <v>28.12</v>
      </c>
      <c r="Q32" s="107"/>
      <c r="R32" s="107"/>
      <c r="S32" s="107"/>
    </row>
    <row r="33" spans="1:19" x14ac:dyDescent="0.35">
      <c r="A33" s="102" t="s">
        <v>308</v>
      </c>
      <c r="B33" s="82">
        <v>33.256</v>
      </c>
      <c r="C33" s="82">
        <v>3.49</v>
      </c>
      <c r="D33" s="82" t="s">
        <v>153</v>
      </c>
      <c r="E33" s="82" t="s">
        <v>153</v>
      </c>
      <c r="F33" s="82" t="s">
        <v>153</v>
      </c>
      <c r="G33" s="82">
        <v>29.77</v>
      </c>
      <c r="H33" s="82">
        <v>9.4700000000000006</v>
      </c>
      <c r="I33" s="82">
        <v>10.6</v>
      </c>
      <c r="J33" s="82">
        <v>9.6999999999999993</v>
      </c>
      <c r="K33" s="82">
        <v>1.74</v>
      </c>
      <c r="L33" s="82">
        <v>-0.01</v>
      </c>
      <c r="M33" s="82">
        <v>1.75</v>
      </c>
      <c r="N33" s="82">
        <v>35</v>
      </c>
      <c r="O33" s="82">
        <v>3.48</v>
      </c>
      <c r="P33" s="104">
        <v>31.52</v>
      </c>
      <c r="Q33" s="107"/>
      <c r="R33" s="107"/>
      <c r="S33" s="107"/>
    </row>
    <row r="34" spans="1:19" x14ac:dyDescent="0.35">
      <c r="A34" s="102" t="s">
        <v>309</v>
      </c>
      <c r="B34" s="82">
        <v>24.167000000000002</v>
      </c>
      <c r="C34" s="82">
        <v>2.31</v>
      </c>
      <c r="D34" s="82" t="s">
        <v>153</v>
      </c>
      <c r="E34" s="82" t="s">
        <v>153</v>
      </c>
      <c r="F34" s="82" t="s">
        <v>153</v>
      </c>
      <c r="G34" s="82">
        <v>21.85</v>
      </c>
      <c r="H34" s="82">
        <v>7.29</v>
      </c>
      <c r="I34" s="82">
        <v>7.51</v>
      </c>
      <c r="J34" s="82">
        <v>7.05</v>
      </c>
      <c r="K34" s="82">
        <v>1.43</v>
      </c>
      <c r="L34" s="82">
        <v>-0.01</v>
      </c>
      <c r="M34" s="82">
        <v>1.44</v>
      </c>
      <c r="N34" s="82">
        <v>25.6</v>
      </c>
      <c r="O34" s="82">
        <v>2.2999999999999998</v>
      </c>
      <c r="P34" s="104">
        <v>23.3</v>
      </c>
      <c r="Q34" s="107"/>
      <c r="R34" s="107"/>
      <c r="S34" s="107"/>
    </row>
    <row r="35" spans="1:19" x14ac:dyDescent="0.35">
      <c r="A35" s="102" t="s">
        <v>310</v>
      </c>
      <c r="B35" s="82">
        <v>23.408999999999999</v>
      </c>
      <c r="C35" s="82">
        <v>1.82</v>
      </c>
      <c r="D35" s="82" t="s">
        <v>153</v>
      </c>
      <c r="E35" s="82" t="s">
        <v>153</v>
      </c>
      <c r="F35" s="82" t="s">
        <v>153</v>
      </c>
      <c r="G35" s="82">
        <v>21.59</v>
      </c>
      <c r="H35" s="82">
        <v>7.72</v>
      </c>
      <c r="I35" s="82">
        <v>6.92</v>
      </c>
      <c r="J35" s="82">
        <v>6.95</v>
      </c>
      <c r="K35" s="82">
        <v>1.43</v>
      </c>
      <c r="L35" s="82">
        <v>0.01</v>
      </c>
      <c r="M35" s="82">
        <v>1.42</v>
      </c>
      <c r="N35" s="82">
        <v>24.84</v>
      </c>
      <c r="O35" s="82">
        <v>1.83</v>
      </c>
      <c r="P35" s="104">
        <v>23.01</v>
      </c>
      <c r="Q35" s="107"/>
      <c r="R35" s="107"/>
      <c r="S35" s="107"/>
    </row>
    <row r="36" spans="1:19" x14ac:dyDescent="0.35">
      <c r="A36" s="102" t="s">
        <v>311</v>
      </c>
      <c r="B36" s="82">
        <v>27.474</v>
      </c>
      <c r="C36" s="82">
        <v>2.12</v>
      </c>
      <c r="D36" s="82" t="s">
        <v>153</v>
      </c>
      <c r="E36" s="82" t="s">
        <v>153</v>
      </c>
      <c r="F36" s="82" t="s">
        <v>153</v>
      </c>
      <c r="G36" s="82">
        <v>25.35</v>
      </c>
      <c r="H36" s="82">
        <v>8.9700000000000006</v>
      </c>
      <c r="I36" s="82">
        <v>7.9</v>
      </c>
      <c r="J36" s="82">
        <v>8.48</v>
      </c>
      <c r="K36" s="82">
        <v>1.91</v>
      </c>
      <c r="L36" s="82">
        <v>-0.02</v>
      </c>
      <c r="M36" s="82">
        <v>1.93</v>
      </c>
      <c r="N36" s="82">
        <v>29.39</v>
      </c>
      <c r="O36" s="82">
        <v>2.1</v>
      </c>
      <c r="P36" s="104">
        <v>27.28</v>
      </c>
      <c r="Q36" s="107"/>
      <c r="R36" s="107"/>
      <c r="S36" s="107"/>
    </row>
    <row r="37" spans="1:19" x14ac:dyDescent="0.35">
      <c r="A37" s="102" t="s">
        <v>312</v>
      </c>
      <c r="B37" s="82">
        <v>22.734000000000002</v>
      </c>
      <c r="C37" s="82">
        <v>2.12</v>
      </c>
      <c r="D37" s="82" t="s">
        <v>153</v>
      </c>
      <c r="E37" s="82" t="s">
        <v>153</v>
      </c>
      <c r="F37" s="82" t="s">
        <v>153</v>
      </c>
      <c r="G37" s="82">
        <v>20.62</v>
      </c>
      <c r="H37" s="82">
        <v>7.78</v>
      </c>
      <c r="I37" s="82">
        <v>6.14</v>
      </c>
      <c r="J37" s="82">
        <v>6.7</v>
      </c>
      <c r="K37" s="82">
        <v>1.49</v>
      </c>
      <c r="L37" s="82">
        <v>0.05</v>
      </c>
      <c r="M37" s="82">
        <v>1.44</v>
      </c>
      <c r="N37" s="82">
        <v>24.22</v>
      </c>
      <c r="O37" s="82">
        <v>2.17</v>
      </c>
      <c r="P37" s="104">
        <v>22.06</v>
      </c>
      <c r="Q37" s="107"/>
      <c r="R37" s="107"/>
      <c r="S37" s="107"/>
    </row>
    <row r="38" spans="1:19" x14ac:dyDescent="0.35">
      <c r="A38" s="102" t="s">
        <v>313</v>
      </c>
      <c r="B38" s="82">
        <v>22.024999999999999</v>
      </c>
      <c r="C38" s="82">
        <v>1.67</v>
      </c>
      <c r="D38" s="82" t="s">
        <v>153</v>
      </c>
      <c r="E38" s="82" t="s">
        <v>153</v>
      </c>
      <c r="F38" s="82" t="s">
        <v>153</v>
      </c>
      <c r="G38" s="82">
        <v>20.350000000000001</v>
      </c>
      <c r="H38" s="82">
        <v>7.29</v>
      </c>
      <c r="I38" s="82">
        <v>6.01</v>
      </c>
      <c r="J38" s="82">
        <v>7.05</v>
      </c>
      <c r="K38" s="82">
        <v>1.46</v>
      </c>
      <c r="L38" s="82">
        <v>0.09</v>
      </c>
      <c r="M38" s="82">
        <v>1.37</v>
      </c>
      <c r="N38" s="82">
        <v>23.48</v>
      </c>
      <c r="O38" s="82">
        <v>1.76</v>
      </c>
      <c r="P38" s="104">
        <v>21.72</v>
      </c>
      <c r="Q38" s="107"/>
      <c r="R38" s="107"/>
      <c r="S38" s="107"/>
    </row>
    <row r="39" spans="1:19" x14ac:dyDescent="0.35">
      <c r="A39" s="102" t="s">
        <v>314</v>
      </c>
      <c r="B39" s="82">
        <v>28.585999999999999</v>
      </c>
      <c r="C39" s="82">
        <v>2.35</v>
      </c>
      <c r="D39" s="82" t="s">
        <v>153</v>
      </c>
      <c r="E39" s="82" t="s">
        <v>153</v>
      </c>
      <c r="F39" s="82" t="s">
        <v>153</v>
      </c>
      <c r="G39" s="82">
        <v>26.23</v>
      </c>
      <c r="H39" s="82">
        <v>9.4</v>
      </c>
      <c r="I39" s="82">
        <v>8.14</v>
      </c>
      <c r="J39" s="82">
        <v>8.69</v>
      </c>
      <c r="K39" s="82">
        <v>1.82</v>
      </c>
      <c r="L39" s="82">
        <v>0.15</v>
      </c>
      <c r="M39" s="82">
        <v>1.67</v>
      </c>
      <c r="N39" s="82">
        <v>30.41</v>
      </c>
      <c r="O39" s="82">
        <v>2.5</v>
      </c>
      <c r="P39" s="104">
        <v>27.91</v>
      </c>
      <c r="Q39" s="107"/>
      <c r="R39" s="107"/>
      <c r="S39" s="107"/>
    </row>
    <row r="40" spans="1:19" x14ac:dyDescent="0.35">
      <c r="A40" s="102" t="s">
        <v>315</v>
      </c>
      <c r="B40" s="82">
        <v>25.126000000000001</v>
      </c>
      <c r="C40" s="82">
        <v>1.4</v>
      </c>
      <c r="D40" s="82" t="s">
        <v>153</v>
      </c>
      <c r="E40" s="82" t="s">
        <v>153</v>
      </c>
      <c r="F40" s="82" t="s">
        <v>153</v>
      </c>
      <c r="G40" s="82">
        <v>23.73</v>
      </c>
      <c r="H40" s="82">
        <v>8.09</v>
      </c>
      <c r="I40" s="82">
        <v>7.92</v>
      </c>
      <c r="J40" s="82">
        <v>7.72</v>
      </c>
      <c r="K40" s="82">
        <v>1.56</v>
      </c>
      <c r="L40" s="82">
        <v>-0.03</v>
      </c>
      <c r="M40" s="82">
        <v>1.59</v>
      </c>
      <c r="N40" s="82">
        <v>26.68</v>
      </c>
      <c r="O40" s="82">
        <v>1.37</v>
      </c>
      <c r="P40" s="104">
        <v>25.31</v>
      </c>
      <c r="Q40" s="107"/>
      <c r="R40" s="107"/>
      <c r="S40" s="107"/>
    </row>
    <row r="41" spans="1:19" x14ac:dyDescent="0.35">
      <c r="A41" s="102" t="s">
        <v>316</v>
      </c>
      <c r="B41" s="82">
        <v>27.568000000000001</v>
      </c>
      <c r="C41" s="82">
        <v>1.43</v>
      </c>
      <c r="D41" s="82" t="s">
        <v>153</v>
      </c>
      <c r="E41" s="82" t="s">
        <v>153</v>
      </c>
      <c r="F41" s="82" t="s">
        <v>153</v>
      </c>
      <c r="G41" s="82">
        <v>26.14</v>
      </c>
      <c r="H41" s="82">
        <v>8.06</v>
      </c>
      <c r="I41" s="82">
        <v>9.5399999999999991</v>
      </c>
      <c r="J41" s="82">
        <v>8.5399999999999991</v>
      </c>
      <c r="K41" s="82">
        <v>1.72</v>
      </c>
      <c r="L41" s="82">
        <v>-0.05</v>
      </c>
      <c r="M41" s="82">
        <v>1.77</v>
      </c>
      <c r="N41" s="82">
        <v>29.29</v>
      </c>
      <c r="O41" s="82">
        <v>1.38</v>
      </c>
      <c r="P41" s="104">
        <v>27.91</v>
      </c>
      <c r="Q41" s="107"/>
      <c r="R41" s="107"/>
      <c r="S41" s="107"/>
    </row>
    <row r="42" spans="1:19" x14ac:dyDescent="0.35">
      <c r="A42" s="102" t="s">
        <v>317</v>
      </c>
      <c r="B42" s="82">
        <v>35.168999999999997</v>
      </c>
      <c r="C42" s="82">
        <v>3.73</v>
      </c>
      <c r="D42" s="82" t="s">
        <v>153</v>
      </c>
      <c r="E42" s="82" t="s">
        <v>153</v>
      </c>
      <c r="F42" s="82" t="s">
        <v>153</v>
      </c>
      <c r="G42" s="82">
        <v>31.44</v>
      </c>
      <c r="H42" s="82">
        <v>8.8800000000000008</v>
      </c>
      <c r="I42" s="82">
        <v>12.84</v>
      </c>
      <c r="J42" s="82">
        <v>9.7100000000000009</v>
      </c>
      <c r="K42" s="82">
        <v>2.2000000000000002</v>
      </c>
      <c r="L42" s="82">
        <v>-0.03</v>
      </c>
      <c r="M42" s="82">
        <v>2.23</v>
      </c>
      <c r="N42" s="82">
        <v>37.369999999999997</v>
      </c>
      <c r="O42" s="82">
        <v>3.7</v>
      </c>
      <c r="P42" s="104">
        <v>33.67</v>
      </c>
      <c r="Q42" s="107"/>
      <c r="R42" s="107"/>
      <c r="S42" s="107"/>
    </row>
    <row r="43" spans="1:19" x14ac:dyDescent="0.35">
      <c r="A43" s="102" t="s">
        <v>318</v>
      </c>
      <c r="B43" s="82">
        <v>28.082999999999998</v>
      </c>
      <c r="C43" s="82">
        <v>1.9</v>
      </c>
      <c r="D43" s="82" t="s">
        <v>153</v>
      </c>
      <c r="E43" s="82" t="s">
        <v>153</v>
      </c>
      <c r="F43" s="82" t="s">
        <v>153</v>
      </c>
      <c r="G43" s="82">
        <v>26.18</v>
      </c>
      <c r="H43" s="82">
        <v>8.02</v>
      </c>
      <c r="I43" s="82">
        <v>9.91</v>
      </c>
      <c r="J43" s="82">
        <v>8.25</v>
      </c>
      <c r="K43" s="82">
        <v>1.76</v>
      </c>
      <c r="L43" s="82">
        <v>0.01</v>
      </c>
      <c r="M43" s="82">
        <v>1.75</v>
      </c>
      <c r="N43" s="82">
        <v>29.843</v>
      </c>
      <c r="O43" s="82">
        <v>1.91</v>
      </c>
      <c r="P43" s="104">
        <v>27.93</v>
      </c>
      <c r="Q43" s="107"/>
      <c r="R43" s="107"/>
      <c r="S43" s="107"/>
    </row>
    <row r="44" spans="1:19" x14ac:dyDescent="0.35">
      <c r="A44" s="102" t="s">
        <v>319</v>
      </c>
      <c r="B44" s="82">
        <v>28.64</v>
      </c>
      <c r="C44" s="82">
        <v>2.39</v>
      </c>
      <c r="D44" s="82" t="s">
        <v>153</v>
      </c>
      <c r="E44" s="82" t="s">
        <v>153</v>
      </c>
      <c r="F44" s="82" t="s">
        <v>153</v>
      </c>
      <c r="G44" s="82">
        <v>26.25</v>
      </c>
      <c r="H44" s="82">
        <v>8.17</v>
      </c>
      <c r="I44" s="82">
        <v>10.07</v>
      </c>
      <c r="J44" s="82">
        <v>8.01</v>
      </c>
      <c r="K44" s="82">
        <v>1.72</v>
      </c>
      <c r="L44" s="82">
        <v>0.01</v>
      </c>
      <c r="M44" s="82">
        <v>1.71</v>
      </c>
      <c r="N44" s="82">
        <v>30.36</v>
      </c>
      <c r="O44" s="82">
        <v>2.4</v>
      </c>
      <c r="P44" s="104">
        <v>27.96</v>
      </c>
      <c r="Q44" s="107"/>
      <c r="R44" s="107"/>
      <c r="S44" s="107"/>
    </row>
    <row r="45" spans="1:19" x14ac:dyDescent="0.35">
      <c r="A45" s="102" t="s">
        <v>320</v>
      </c>
      <c r="B45" s="82">
        <v>34.889000000000003</v>
      </c>
      <c r="C45" s="82">
        <v>3.38</v>
      </c>
      <c r="D45" s="82" t="s">
        <v>153</v>
      </c>
      <c r="E45" s="82" t="s">
        <v>153</v>
      </c>
      <c r="F45" s="82" t="s">
        <v>153</v>
      </c>
      <c r="G45" s="82">
        <v>31.51</v>
      </c>
      <c r="H45" s="82">
        <v>9.7799999999999994</v>
      </c>
      <c r="I45" s="82">
        <v>12.37</v>
      </c>
      <c r="J45" s="82">
        <v>9.36</v>
      </c>
      <c r="K45" s="82">
        <v>1.99</v>
      </c>
      <c r="L45" s="82">
        <v>0</v>
      </c>
      <c r="M45" s="82">
        <v>1.99</v>
      </c>
      <c r="N45" s="82">
        <v>36.878999999999998</v>
      </c>
      <c r="O45" s="82">
        <v>3.38</v>
      </c>
      <c r="P45" s="104">
        <v>33.5</v>
      </c>
      <c r="Q45" s="107"/>
      <c r="R45" s="107"/>
      <c r="S45" s="107"/>
    </row>
    <row r="46" spans="1:19" x14ac:dyDescent="0.35">
      <c r="A46" s="102" t="s">
        <v>321</v>
      </c>
      <c r="B46" s="82">
        <v>26.018000000000001</v>
      </c>
      <c r="C46" s="82">
        <v>2.5</v>
      </c>
      <c r="D46" s="82" t="s">
        <v>153</v>
      </c>
      <c r="E46" s="82" t="s">
        <v>153</v>
      </c>
      <c r="F46" s="82" t="s">
        <v>153</v>
      </c>
      <c r="G46" s="82">
        <v>23.51</v>
      </c>
      <c r="H46" s="82">
        <v>7.56</v>
      </c>
      <c r="I46" s="82">
        <v>8.8000000000000007</v>
      </c>
      <c r="J46" s="82">
        <v>7.15</v>
      </c>
      <c r="K46" s="82">
        <v>1.69</v>
      </c>
      <c r="L46" s="82">
        <v>0.01</v>
      </c>
      <c r="M46" s="82">
        <v>1.68</v>
      </c>
      <c r="N46" s="82">
        <v>27.707999999999998</v>
      </c>
      <c r="O46" s="82">
        <v>2.52</v>
      </c>
      <c r="P46" s="104">
        <v>25.19</v>
      </c>
      <c r="Q46" s="107"/>
      <c r="R46" s="107"/>
      <c r="S46" s="107"/>
    </row>
    <row r="47" spans="1:19" x14ac:dyDescent="0.35">
      <c r="A47" s="102" t="s">
        <v>322</v>
      </c>
      <c r="B47" s="82">
        <v>23.792000000000002</v>
      </c>
      <c r="C47" s="82">
        <v>2.8</v>
      </c>
      <c r="D47" s="82" t="s">
        <v>153</v>
      </c>
      <c r="E47" s="82" t="s">
        <v>153</v>
      </c>
      <c r="F47" s="82" t="s">
        <v>153</v>
      </c>
      <c r="G47" s="82">
        <v>20.99</v>
      </c>
      <c r="H47" s="82">
        <v>7.24</v>
      </c>
      <c r="I47" s="82">
        <v>6.99</v>
      </c>
      <c r="J47" s="82">
        <v>6.76</v>
      </c>
      <c r="K47" s="82">
        <v>1.61</v>
      </c>
      <c r="L47" s="82">
        <v>0.01</v>
      </c>
      <c r="M47" s="82">
        <v>1.6</v>
      </c>
      <c r="N47" s="82">
        <v>25.402000000000001</v>
      </c>
      <c r="O47" s="82">
        <v>2.81</v>
      </c>
      <c r="P47" s="104">
        <v>22.59</v>
      </c>
      <c r="Q47" s="107"/>
      <c r="R47" s="107"/>
      <c r="S47" s="107"/>
    </row>
    <row r="48" spans="1:19" x14ac:dyDescent="0.35">
      <c r="A48" s="102" t="s">
        <v>323</v>
      </c>
      <c r="B48" s="82">
        <v>28.108000000000001</v>
      </c>
      <c r="C48" s="82">
        <v>1.78</v>
      </c>
      <c r="D48" s="82" t="s">
        <v>153</v>
      </c>
      <c r="E48" s="82" t="s">
        <v>153</v>
      </c>
      <c r="F48" s="82" t="s">
        <v>153</v>
      </c>
      <c r="G48" s="82">
        <v>26.33</v>
      </c>
      <c r="H48" s="82">
        <v>9.16</v>
      </c>
      <c r="I48" s="82">
        <v>8.57</v>
      </c>
      <c r="J48" s="82">
        <v>8.6</v>
      </c>
      <c r="K48" s="82">
        <v>1.85</v>
      </c>
      <c r="L48" s="82">
        <v>0.01</v>
      </c>
      <c r="M48" s="82">
        <v>1.84</v>
      </c>
      <c r="N48" s="82">
        <v>29.957999999999998</v>
      </c>
      <c r="O48" s="82">
        <v>1.79</v>
      </c>
      <c r="P48" s="104">
        <v>28.17</v>
      </c>
      <c r="Q48" s="107"/>
      <c r="R48" s="107"/>
      <c r="S48" s="107"/>
    </row>
    <row r="49" spans="1:19" x14ac:dyDescent="0.35">
      <c r="A49" s="102" t="s">
        <v>324</v>
      </c>
      <c r="B49" s="82">
        <v>22.632999999999999</v>
      </c>
      <c r="C49" s="82">
        <v>2.2799999999999998</v>
      </c>
      <c r="D49" s="82" t="s">
        <v>153</v>
      </c>
      <c r="E49" s="82" t="s">
        <v>153</v>
      </c>
      <c r="F49" s="82" t="s">
        <v>153</v>
      </c>
      <c r="G49" s="82">
        <v>20.350000000000001</v>
      </c>
      <c r="H49" s="82">
        <v>7.24</v>
      </c>
      <c r="I49" s="82">
        <v>6.38</v>
      </c>
      <c r="J49" s="82">
        <v>6.73</v>
      </c>
      <c r="K49" s="82">
        <v>1.75</v>
      </c>
      <c r="L49" s="82">
        <v>0.01</v>
      </c>
      <c r="M49" s="82">
        <v>1.74</v>
      </c>
      <c r="N49" s="82">
        <v>24.382999999999999</v>
      </c>
      <c r="O49" s="82">
        <v>2.29</v>
      </c>
      <c r="P49" s="104">
        <v>22.09</v>
      </c>
      <c r="Q49" s="107"/>
      <c r="R49" s="107"/>
      <c r="S49" s="107"/>
    </row>
    <row r="50" spans="1:19" x14ac:dyDescent="0.35">
      <c r="A50" s="102" t="s">
        <v>325</v>
      </c>
      <c r="B50" s="82">
        <v>22.007999999999999</v>
      </c>
      <c r="C50" s="82">
        <v>1.91</v>
      </c>
      <c r="D50" s="82" t="s">
        <v>153</v>
      </c>
      <c r="E50" s="82" t="s">
        <v>153</v>
      </c>
      <c r="F50" s="82" t="s">
        <v>153</v>
      </c>
      <c r="G50" s="82">
        <v>20.100000000000001</v>
      </c>
      <c r="H50" s="82">
        <v>6.97</v>
      </c>
      <c r="I50" s="82">
        <v>6.38</v>
      </c>
      <c r="J50" s="82">
        <v>6.75</v>
      </c>
      <c r="K50" s="82">
        <v>1.73</v>
      </c>
      <c r="L50" s="82">
        <v>0.01</v>
      </c>
      <c r="M50" s="82">
        <v>1.72</v>
      </c>
      <c r="N50" s="82">
        <v>23.738</v>
      </c>
      <c r="O50" s="82">
        <v>1.92</v>
      </c>
      <c r="P50" s="104">
        <v>21.82</v>
      </c>
      <c r="Q50" s="107"/>
      <c r="R50" s="107"/>
      <c r="S50" s="107"/>
    </row>
    <row r="51" spans="1:19" x14ac:dyDescent="0.35">
      <c r="A51" s="102" t="s">
        <v>326</v>
      </c>
      <c r="B51" s="82">
        <v>28.991</v>
      </c>
      <c r="C51" s="82">
        <v>2.73</v>
      </c>
      <c r="D51" s="82" t="s">
        <v>153</v>
      </c>
      <c r="E51" s="82" t="s">
        <v>153</v>
      </c>
      <c r="F51" s="82" t="s">
        <v>153</v>
      </c>
      <c r="G51" s="82">
        <v>26.26</v>
      </c>
      <c r="H51" s="82">
        <v>9.19</v>
      </c>
      <c r="I51" s="82">
        <v>8.4</v>
      </c>
      <c r="J51" s="82">
        <v>8.67</v>
      </c>
      <c r="K51" s="82">
        <v>2.1</v>
      </c>
      <c r="L51" s="82">
        <v>0.01</v>
      </c>
      <c r="M51" s="82">
        <v>2.09</v>
      </c>
      <c r="N51" s="82">
        <v>31.091000000000001</v>
      </c>
      <c r="O51" s="82">
        <v>2.74</v>
      </c>
      <c r="P51" s="104">
        <v>28.35</v>
      </c>
      <c r="Q51" s="107"/>
      <c r="R51" s="107"/>
      <c r="S51" s="107"/>
    </row>
    <row r="52" spans="1:19" x14ac:dyDescent="0.35">
      <c r="A52" s="102" t="s">
        <v>327</v>
      </c>
      <c r="B52" s="82">
        <v>26.329000000000001</v>
      </c>
      <c r="C52" s="82">
        <v>1.77</v>
      </c>
      <c r="D52" s="82" t="s">
        <v>153</v>
      </c>
      <c r="E52" s="82" t="s">
        <v>153</v>
      </c>
      <c r="F52" s="82" t="s">
        <v>153</v>
      </c>
      <c r="G52" s="82">
        <v>24.56</v>
      </c>
      <c r="H52" s="82">
        <v>7.74</v>
      </c>
      <c r="I52" s="82">
        <v>8.93</v>
      </c>
      <c r="J52" s="82">
        <v>7.89</v>
      </c>
      <c r="K52" s="82">
        <v>1.72</v>
      </c>
      <c r="L52" s="82">
        <v>0</v>
      </c>
      <c r="M52" s="82">
        <v>1.72</v>
      </c>
      <c r="N52" s="82">
        <v>28.048999999999999</v>
      </c>
      <c r="O52" s="82">
        <v>1.77</v>
      </c>
      <c r="P52" s="104">
        <v>26.28</v>
      </c>
      <c r="Q52" s="107"/>
      <c r="R52" s="107"/>
      <c r="S52" s="107"/>
    </row>
    <row r="53" spans="1:19" x14ac:dyDescent="0.35">
      <c r="A53" s="102" t="s">
        <v>328</v>
      </c>
      <c r="B53" s="82">
        <v>28.611999999999998</v>
      </c>
      <c r="C53" s="82">
        <v>1.71</v>
      </c>
      <c r="D53" s="82" t="s">
        <v>153</v>
      </c>
      <c r="E53" s="82" t="s">
        <v>153</v>
      </c>
      <c r="F53" s="82" t="s">
        <v>153</v>
      </c>
      <c r="G53" s="82">
        <v>26.9</v>
      </c>
      <c r="H53" s="82">
        <v>7.94</v>
      </c>
      <c r="I53" s="82">
        <v>10.38</v>
      </c>
      <c r="J53" s="82">
        <v>8.58</v>
      </c>
      <c r="K53" s="82">
        <v>1.83</v>
      </c>
      <c r="L53" s="82">
        <v>0.01</v>
      </c>
      <c r="M53" s="82">
        <v>1.82</v>
      </c>
      <c r="N53" s="82">
        <v>30.442</v>
      </c>
      <c r="O53" s="82">
        <v>1.72</v>
      </c>
      <c r="P53" s="104">
        <v>28.72</v>
      </c>
      <c r="Q53" s="107"/>
      <c r="R53" s="107"/>
      <c r="S53" s="107"/>
    </row>
    <row r="54" spans="1:19" x14ac:dyDescent="0.35">
      <c r="A54" s="102" t="s">
        <v>329</v>
      </c>
      <c r="B54" s="82">
        <v>35.106000000000002</v>
      </c>
      <c r="C54" s="82">
        <v>4.5599999999999996</v>
      </c>
      <c r="D54" s="82" t="s">
        <v>153</v>
      </c>
      <c r="E54" s="82" t="s">
        <v>153</v>
      </c>
      <c r="F54" s="82" t="s">
        <v>153</v>
      </c>
      <c r="G54" s="82">
        <v>30.54</v>
      </c>
      <c r="H54" s="82">
        <v>8.4499999999999993</v>
      </c>
      <c r="I54" s="82">
        <v>12.23</v>
      </c>
      <c r="J54" s="82">
        <v>9.86</v>
      </c>
      <c r="K54" s="82">
        <v>2.21</v>
      </c>
      <c r="L54" s="82">
        <v>0</v>
      </c>
      <c r="M54" s="82">
        <v>2.21</v>
      </c>
      <c r="N54" s="82">
        <v>37.316000000000003</v>
      </c>
      <c r="O54" s="82">
        <v>4.57</v>
      </c>
      <c r="P54" s="104">
        <v>32.75</v>
      </c>
      <c r="Q54" s="107"/>
      <c r="R54" s="107"/>
      <c r="S54" s="107"/>
    </row>
    <row r="55" spans="1:19" x14ac:dyDescent="0.35">
      <c r="A55" s="102" t="s">
        <v>330</v>
      </c>
      <c r="B55" s="82">
        <v>29.646999999999998</v>
      </c>
      <c r="C55" s="82">
        <v>2.3199999999999998</v>
      </c>
      <c r="D55" s="82" t="s">
        <v>153</v>
      </c>
      <c r="E55" s="82" t="s">
        <v>153</v>
      </c>
      <c r="F55" s="82" t="s">
        <v>153</v>
      </c>
      <c r="G55" s="82">
        <v>27.33</v>
      </c>
      <c r="H55" s="82">
        <v>8.24</v>
      </c>
      <c r="I55" s="82">
        <v>10.89</v>
      </c>
      <c r="J55" s="82">
        <v>8.19</v>
      </c>
      <c r="K55" s="82">
        <v>1.91</v>
      </c>
      <c r="L55" s="82">
        <v>0.01</v>
      </c>
      <c r="M55" s="82">
        <v>1.9</v>
      </c>
      <c r="N55" s="82">
        <v>31.55</v>
      </c>
      <c r="O55" s="82">
        <v>2.3199999999999998</v>
      </c>
      <c r="P55" s="104">
        <v>29.23</v>
      </c>
      <c r="Q55" s="107"/>
      <c r="R55" s="107"/>
      <c r="S55" s="107"/>
    </row>
    <row r="56" spans="1:19" x14ac:dyDescent="0.35">
      <c r="A56" s="102" t="s">
        <v>331</v>
      </c>
      <c r="B56" s="82">
        <v>29.259</v>
      </c>
      <c r="C56" s="82">
        <v>1.9</v>
      </c>
      <c r="D56" s="82" t="s">
        <v>153</v>
      </c>
      <c r="E56" s="82" t="s">
        <v>153</v>
      </c>
      <c r="F56" s="82" t="s">
        <v>153</v>
      </c>
      <c r="G56" s="82">
        <v>27.35</v>
      </c>
      <c r="H56" s="82">
        <v>8.17</v>
      </c>
      <c r="I56" s="82">
        <v>10.67</v>
      </c>
      <c r="J56" s="82">
        <v>8.51</v>
      </c>
      <c r="K56" s="82">
        <v>1.86</v>
      </c>
      <c r="L56" s="82">
        <v>0</v>
      </c>
      <c r="M56" s="82">
        <v>1.86</v>
      </c>
      <c r="N56" s="82">
        <v>31.12</v>
      </c>
      <c r="O56" s="82">
        <v>1.91</v>
      </c>
      <c r="P56" s="104">
        <v>29.21</v>
      </c>
      <c r="Q56" s="107"/>
      <c r="R56" s="107"/>
      <c r="S56" s="107"/>
    </row>
    <row r="57" spans="1:19" x14ac:dyDescent="0.35">
      <c r="A57" s="102" t="s">
        <v>332</v>
      </c>
      <c r="B57" s="82">
        <v>34.131999999999998</v>
      </c>
      <c r="C57" s="82">
        <v>2.13</v>
      </c>
      <c r="D57" s="82" t="s">
        <v>153</v>
      </c>
      <c r="E57" s="82" t="s">
        <v>153</v>
      </c>
      <c r="F57" s="82" t="s">
        <v>153</v>
      </c>
      <c r="G57" s="82">
        <v>32</v>
      </c>
      <c r="H57" s="82">
        <v>10.029999999999999</v>
      </c>
      <c r="I57" s="82">
        <v>12.2905</v>
      </c>
      <c r="J57" s="82">
        <v>9.68</v>
      </c>
      <c r="K57" s="82">
        <v>2.16</v>
      </c>
      <c r="L57" s="82">
        <v>0.01</v>
      </c>
      <c r="M57" s="82">
        <v>2.15</v>
      </c>
      <c r="N57" s="82">
        <v>36.29</v>
      </c>
      <c r="O57" s="82">
        <v>2.14</v>
      </c>
      <c r="P57" s="104">
        <v>34.15</v>
      </c>
      <c r="Q57" s="107"/>
      <c r="R57" s="107"/>
      <c r="S57" s="107"/>
    </row>
    <row r="58" spans="1:19" x14ac:dyDescent="0.35">
      <c r="A58" s="102" t="s">
        <v>333</v>
      </c>
      <c r="B58" s="82">
        <v>25.742999999999999</v>
      </c>
      <c r="C58" s="82">
        <v>2.3199999999999998</v>
      </c>
      <c r="D58" s="82" t="s">
        <v>153</v>
      </c>
      <c r="E58" s="82" t="s">
        <v>153</v>
      </c>
      <c r="F58" s="82" t="s">
        <v>153</v>
      </c>
      <c r="G58" s="82">
        <v>23.42</v>
      </c>
      <c r="H58" s="82">
        <v>7.62</v>
      </c>
      <c r="I58" s="82">
        <v>8.27</v>
      </c>
      <c r="J58" s="82">
        <v>7.53</v>
      </c>
      <c r="K58" s="82">
        <v>1.83</v>
      </c>
      <c r="L58" s="82">
        <v>0.01</v>
      </c>
      <c r="M58" s="82">
        <v>1.82</v>
      </c>
      <c r="N58" s="82">
        <v>27.57</v>
      </c>
      <c r="O58" s="82">
        <v>2.33</v>
      </c>
      <c r="P58" s="104">
        <v>25.24</v>
      </c>
      <c r="Q58" s="107"/>
      <c r="R58" s="107"/>
      <c r="S58" s="107"/>
    </row>
    <row r="59" spans="1:19" x14ac:dyDescent="0.35">
      <c r="A59" s="102" t="s">
        <v>334</v>
      </c>
      <c r="B59" s="82">
        <v>24.593</v>
      </c>
      <c r="C59" s="82">
        <v>2.58</v>
      </c>
      <c r="D59" s="82" t="s">
        <v>153</v>
      </c>
      <c r="E59" s="82" t="s">
        <v>153</v>
      </c>
      <c r="F59" s="82" t="s">
        <v>153</v>
      </c>
      <c r="G59" s="82">
        <v>22.01</v>
      </c>
      <c r="H59" s="82">
        <v>7.24</v>
      </c>
      <c r="I59" s="82">
        <v>7.54</v>
      </c>
      <c r="J59" s="82">
        <v>7.23</v>
      </c>
      <c r="K59" s="82">
        <v>1.74</v>
      </c>
      <c r="L59" s="82">
        <v>0.01</v>
      </c>
      <c r="M59" s="82">
        <v>1.73</v>
      </c>
      <c r="N59" s="82">
        <v>26.34</v>
      </c>
      <c r="O59" s="82">
        <v>2.6</v>
      </c>
      <c r="P59" s="104">
        <v>23.74</v>
      </c>
      <c r="Q59" s="107"/>
      <c r="R59" s="107"/>
      <c r="S59" s="107"/>
    </row>
    <row r="60" spans="1:19" x14ac:dyDescent="0.35">
      <c r="A60" s="102" t="s">
        <v>335</v>
      </c>
      <c r="B60" s="82">
        <v>28.221</v>
      </c>
      <c r="C60" s="82">
        <v>2.38</v>
      </c>
      <c r="D60" s="82" t="s">
        <v>153</v>
      </c>
      <c r="E60" s="82" t="s">
        <v>153</v>
      </c>
      <c r="F60" s="82" t="s">
        <v>153</v>
      </c>
      <c r="G60" s="82">
        <v>25.84</v>
      </c>
      <c r="H60" s="82">
        <v>9.19</v>
      </c>
      <c r="I60" s="82">
        <v>7.8804999999999996</v>
      </c>
      <c r="J60" s="82">
        <v>8.7799999999999994</v>
      </c>
      <c r="K60" s="82">
        <v>2.0099999999999998</v>
      </c>
      <c r="L60" s="82">
        <v>0.01</v>
      </c>
      <c r="M60" s="82">
        <v>2</v>
      </c>
      <c r="N60" s="82">
        <v>30.23</v>
      </c>
      <c r="O60" s="82">
        <v>2.39</v>
      </c>
      <c r="P60" s="104">
        <v>27.84</v>
      </c>
      <c r="Q60" s="107"/>
      <c r="R60" s="107"/>
      <c r="S60" s="107"/>
    </row>
    <row r="61" spans="1:19" x14ac:dyDescent="0.35">
      <c r="A61" s="102" t="s">
        <v>336</v>
      </c>
      <c r="B61" s="82">
        <v>23.632000000000001</v>
      </c>
      <c r="C61" s="82">
        <v>2.722</v>
      </c>
      <c r="D61" s="82" t="s">
        <v>153</v>
      </c>
      <c r="E61" s="82" t="s">
        <v>153</v>
      </c>
      <c r="F61" s="82" t="s">
        <v>153</v>
      </c>
      <c r="G61" s="82">
        <v>20.91</v>
      </c>
      <c r="H61" s="82">
        <v>7.59</v>
      </c>
      <c r="I61" s="82">
        <v>6.05</v>
      </c>
      <c r="J61" s="82">
        <v>7.27</v>
      </c>
      <c r="K61" s="82">
        <v>1.89</v>
      </c>
      <c r="L61" s="82">
        <v>0.01</v>
      </c>
      <c r="M61" s="82">
        <v>1.88</v>
      </c>
      <c r="N61" s="82">
        <v>25.52</v>
      </c>
      <c r="O61" s="82">
        <v>2.73</v>
      </c>
      <c r="P61" s="104">
        <v>22.79</v>
      </c>
      <c r="Q61" s="107"/>
      <c r="R61" s="107"/>
      <c r="S61" s="107"/>
    </row>
    <row r="62" spans="1:19" x14ac:dyDescent="0.35">
      <c r="A62" s="102" t="s">
        <v>337</v>
      </c>
      <c r="B62" s="82">
        <v>23.535</v>
      </c>
      <c r="C62" s="82">
        <v>2.85</v>
      </c>
      <c r="D62" s="82" t="s">
        <v>153</v>
      </c>
      <c r="E62" s="82" t="s">
        <v>153</v>
      </c>
      <c r="F62" s="82" t="s">
        <v>153</v>
      </c>
      <c r="G62" s="82">
        <v>20.69</v>
      </c>
      <c r="H62" s="82">
        <v>7.1</v>
      </c>
      <c r="I62" s="82">
        <v>6.58</v>
      </c>
      <c r="J62" s="82">
        <v>7.01</v>
      </c>
      <c r="K62" s="82">
        <v>1.87</v>
      </c>
      <c r="L62" s="82">
        <v>0.01</v>
      </c>
      <c r="M62" s="82">
        <v>1.86</v>
      </c>
      <c r="N62" s="82">
        <v>25.41</v>
      </c>
      <c r="O62" s="82">
        <v>2.86</v>
      </c>
      <c r="P62" s="104">
        <v>22.55</v>
      </c>
      <c r="Q62" s="107"/>
      <c r="R62" s="107"/>
      <c r="S62" s="107"/>
    </row>
    <row r="63" spans="1:19" x14ac:dyDescent="0.35">
      <c r="A63" s="102" t="s">
        <v>338</v>
      </c>
      <c r="B63" s="82">
        <v>28.286999999999999</v>
      </c>
      <c r="C63" s="82">
        <v>0.81</v>
      </c>
      <c r="D63" s="82" t="s">
        <v>153</v>
      </c>
      <c r="E63" s="82" t="s">
        <v>153</v>
      </c>
      <c r="F63" s="82" t="s">
        <v>153</v>
      </c>
      <c r="G63" s="82">
        <v>27.48</v>
      </c>
      <c r="H63" s="82">
        <v>9.7899999999999991</v>
      </c>
      <c r="I63" s="82">
        <v>8.9205000000000005</v>
      </c>
      <c r="J63" s="82">
        <v>8.77</v>
      </c>
      <c r="K63" s="82">
        <v>2.2799999999999998</v>
      </c>
      <c r="L63" s="82">
        <v>0.02</v>
      </c>
      <c r="M63" s="82">
        <v>2.2599999999999998</v>
      </c>
      <c r="N63" s="82">
        <v>30.56</v>
      </c>
      <c r="O63" s="82">
        <v>0.82</v>
      </c>
      <c r="P63" s="104">
        <v>29.74</v>
      </c>
      <c r="Q63" s="107"/>
      <c r="R63" s="107"/>
      <c r="S63" s="107"/>
    </row>
    <row r="64" spans="1:19" x14ac:dyDescent="0.35">
      <c r="A64" s="102" t="s">
        <v>339</v>
      </c>
      <c r="B64" s="82">
        <v>27.295999999999999</v>
      </c>
      <c r="C64" s="82">
        <v>3.6709999999999998</v>
      </c>
      <c r="D64" s="82" t="s">
        <v>153</v>
      </c>
      <c r="E64" s="82" t="s">
        <v>153</v>
      </c>
      <c r="F64" s="82" t="s">
        <v>153</v>
      </c>
      <c r="G64" s="82">
        <v>23.625</v>
      </c>
      <c r="H64" s="82">
        <v>7.8440000000000003</v>
      </c>
      <c r="I64" s="82">
        <v>8.1059999999999999</v>
      </c>
      <c r="J64" s="82">
        <v>7.6749999999999998</v>
      </c>
      <c r="K64" s="82">
        <v>1.87</v>
      </c>
      <c r="L64" s="82">
        <v>0.01</v>
      </c>
      <c r="M64" s="82">
        <v>1.86</v>
      </c>
      <c r="N64" s="82">
        <v>29.16</v>
      </c>
      <c r="O64" s="82">
        <v>3.67</v>
      </c>
      <c r="P64" s="104">
        <v>25.49</v>
      </c>
      <c r="Q64" s="107"/>
      <c r="R64" s="107"/>
      <c r="S64" s="107"/>
    </row>
    <row r="65" spans="1:19" x14ac:dyDescent="0.35">
      <c r="A65" s="102" t="s">
        <v>340</v>
      </c>
      <c r="B65" s="82">
        <v>28.844000000000001</v>
      </c>
      <c r="C65" s="82">
        <v>3.91</v>
      </c>
      <c r="D65" s="82" t="s">
        <v>153</v>
      </c>
      <c r="E65" s="82" t="s">
        <v>153</v>
      </c>
      <c r="F65" s="82" t="s">
        <v>153</v>
      </c>
      <c r="G65" s="82">
        <v>24.93</v>
      </c>
      <c r="H65" s="82">
        <v>7.59</v>
      </c>
      <c r="I65" s="82">
        <v>9.3000000000000007</v>
      </c>
      <c r="J65" s="82">
        <v>8.0399999999999991</v>
      </c>
      <c r="K65" s="82">
        <v>1.98</v>
      </c>
      <c r="L65" s="82">
        <v>0</v>
      </c>
      <c r="M65" s="82">
        <v>1.98</v>
      </c>
      <c r="N65" s="82">
        <v>30.83</v>
      </c>
      <c r="O65" s="82">
        <v>3.92</v>
      </c>
      <c r="P65" s="104">
        <v>26.91</v>
      </c>
      <c r="Q65" s="107"/>
      <c r="R65" s="107"/>
      <c r="S65" s="107"/>
    </row>
    <row r="66" spans="1:19" x14ac:dyDescent="0.35">
      <c r="A66" s="102" t="s">
        <v>341</v>
      </c>
      <c r="B66" s="82">
        <v>34.927999999999997</v>
      </c>
      <c r="C66" s="82">
        <v>2.1579999999999999</v>
      </c>
      <c r="D66" s="82" t="s">
        <v>153</v>
      </c>
      <c r="E66" s="82" t="s">
        <v>153</v>
      </c>
      <c r="F66" s="82" t="s">
        <v>153</v>
      </c>
      <c r="G66" s="82">
        <v>32.770000000000003</v>
      </c>
      <c r="H66" s="82">
        <v>8.82</v>
      </c>
      <c r="I66" s="82">
        <v>13.810499999999999</v>
      </c>
      <c r="J66" s="82">
        <v>10.130000000000001</v>
      </c>
      <c r="K66" s="82">
        <v>2.42</v>
      </c>
      <c r="L66" s="82">
        <v>0.02</v>
      </c>
      <c r="M66" s="82">
        <v>2.4</v>
      </c>
      <c r="N66" s="82">
        <v>37.33</v>
      </c>
      <c r="O66" s="82">
        <v>2.16</v>
      </c>
      <c r="P66" s="104">
        <v>35.17</v>
      </c>
      <c r="Q66" s="107"/>
      <c r="R66" s="107"/>
      <c r="S66" s="107"/>
    </row>
    <row r="67" spans="1:19" x14ac:dyDescent="0.35">
      <c r="A67" s="102" t="s">
        <v>342</v>
      </c>
      <c r="B67" s="82">
        <v>30.745999999999999</v>
      </c>
      <c r="C67" s="82">
        <v>3.88</v>
      </c>
      <c r="D67" s="82" t="s">
        <v>153</v>
      </c>
      <c r="E67" s="82" t="s">
        <v>153</v>
      </c>
      <c r="F67" s="82" t="s">
        <v>153</v>
      </c>
      <c r="G67" s="82">
        <v>26.87</v>
      </c>
      <c r="H67" s="82">
        <v>7.55</v>
      </c>
      <c r="I67" s="82">
        <v>11.17</v>
      </c>
      <c r="J67" s="82">
        <v>8.14</v>
      </c>
      <c r="K67" s="82">
        <v>2.36</v>
      </c>
      <c r="L67" s="82">
        <v>-0.01</v>
      </c>
      <c r="M67" s="82">
        <v>2.37</v>
      </c>
      <c r="N67" s="82">
        <v>33.11</v>
      </c>
      <c r="O67" s="82">
        <v>3.88</v>
      </c>
      <c r="P67" s="104">
        <v>29.23</v>
      </c>
      <c r="Q67" s="107"/>
      <c r="R67" s="107"/>
      <c r="S67" s="107"/>
    </row>
    <row r="68" spans="1:19" x14ac:dyDescent="0.35">
      <c r="A68" s="102" t="s">
        <v>343</v>
      </c>
      <c r="B68" s="82">
        <v>29.9</v>
      </c>
      <c r="C68" s="82">
        <v>3.66</v>
      </c>
      <c r="D68" s="82" t="s">
        <v>153</v>
      </c>
      <c r="E68" s="82" t="s">
        <v>153</v>
      </c>
      <c r="F68" s="82" t="s">
        <v>153</v>
      </c>
      <c r="G68" s="82">
        <v>26.248999999999999</v>
      </c>
      <c r="H68" s="82">
        <v>7.91</v>
      </c>
      <c r="I68" s="82">
        <v>10.239000000000001</v>
      </c>
      <c r="J68" s="82">
        <v>8.1</v>
      </c>
      <c r="K68" s="82">
        <v>2.27</v>
      </c>
      <c r="L68" s="82">
        <v>-0.01</v>
      </c>
      <c r="M68" s="82">
        <v>2.2799999999999998</v>
      </c>
      <c r="N68" s="82">
        <v>32.17</v>
      </c>
      <c r="O68" s="82">
        <v>3.64</v>
      </c>
      <c r="P68" s="104">
        <v>28.529</v>
      </c>
      <c r="Q68" s="107"/>
      <c r="R68" s="107"/>
      <c r="S68" s="107"/>
    </row>
    <row r="69" spans="1:19" x14ac:dyDescent="0.35">
      <c r="A69" s="102" t="s">
        <v>344</v>
      </c>
      <c r="B69" s="82">
        <v>33.506999999999998</v>
      </c>
      <c r="C69" s="82">
        <v>3.39</v>
      </c>
      <c r="D69" s="82" t="s">
        <v>153</v>
      </c>
      <c r="E69" s="82" t="s">
        <v>153</v>
      </c>
      <c r="F69" s="82" t="s">
        <v>153</v>
      </c>
      <c r="G69" s="82">
        <v>30.12</v>
      </c>
      <c r="H69" s="82">
        <v>9.6199999999999992</v>
      </c>
      <c r="I69" s="82">
        <v>11.228999999999999</v>
      </c>
      <c r="J69" s="82">
        <v>9.27</v>
      </c>
      <c r="K69" s="82">
        <v>2.5299999999999998</v>
      </c>
      <c r="L69" s="82">
        <v>-0.01</v>
      </c>
      <c r="M69" s="82">
        <v>2.54</v>
      </c>
      <c r="N69" s="82">
        <v>36.04</v>
      </c>
      <c r="O69" s="82">
        <v>3.38</v>
      </c>
      <c r="P69" s="104">
        <v>32.659999999999997</v>
      </c>
      <c r="Q69" s="107"/>
      <c r="R69" s="107"/>
      <c r="S69" s="107"/>
    </row>
    <row r="70" spans="1:19" x14ac:dyDescent="0.35">
      <c r="A70" s="102" t="s">
        <v>345</v>
      </c>
      <c r="B70" s="82">
        <v>27.193000000000001</v>
      </c>
      <c r="C70" s="82">
        <v>3.75</v>
      </c>
      <c r="D70" s="82" t="s">
        <v>153</v>
      </c>
      <c r="E70" s="82" t="s">
        <v>153</v>
      </c>
      <c r="F70" s="82" t="s">
        <v>153</v>
      </c>
      <c r="G70" s="82">
        <v>23.44</v>
      </c>
      <c r="H70" s="82">
        <v>7.7</v>
      </c>
      <c r="I70" s="82">
        <v>8.23</v>
      </c>
      <c r="J70" s="82">
        <v>7.51</v>
      </c>
      <c r="K70" s="82">
        <v>2.19</v>
      </c>
      <c r="L70" s="82">
        <v>0.06</v>
      </c>
      <c r="M70" s="82">
        <v>2.13</v>
      </c>
      <c r="N70" s="82">
        <v>29.38</v>
      </c>
      <c r="O70" s="82">
        <v>3.81</v>
      </c>
      <c r="P70" s="104">
        <v>25.57</v>
      </c>
      <c r="Q70" s="107"/>
      <c r="R70" s="107"/>
      <c r="S70" s="107"/>
    </row>
    <row r="71" spans="1:19" x14ac:dyDescent="0.35">
      <c r="A71" s="102" t="s">
        <v>346</v>
      </c>
      <c r="B71" s="82">
        <v>26.169</v>
      </c>
      <c r="C71" s="82">
        <v>3.31</v>
      </c>
      <c r="D71" s="82" t="s">
        <v>153</v>
      </c>
      <c r="E71" s="82" t="s">
        <v>153</v>
      </c>
      <c r="F71" s="82" t="s">
        <v>153</v>
      </c>
      <c r="G71" s="82">
        <v>22.86</v>
      </c>
      <c r="H71" s="82">
        <v>7.79</v>
      </c>
      <c r="I71" s="82">
        <v>7.4390000000000001</v>
      </c>
      <c r="J71" s="82">
        <v>7.63</v>
      </c>
      <c r="K71" s="82">
        <v>2.08</v>
      </c>
      <c r="L71" s="82">
        <v>0.06</v>
      </c>
      <c r="M71" s="82">
        <v>2.02</v>
      </c>
      <c r="N71" s="82">
        <v>28.25</v>
      </c>
      <c r="O71" s="82">
        <v>3.36</v>
      </c>
      <c r="P71" s="104">
        <v>24.89</v>
      </c>
      <c r="Q71" s="107"/>
      <c r="R71" s="107"/>
      <c r="S71" s="107"/>
    </row>
    <row r="72" spans="1:19" x14ac:dyDescent="0.35">
      <c r="A72" s="102" t="s">
        <v>347</v>
      </c>
      <c r="B72" s="82">
        <v>27.736999999999998</v>
      </c>
      <c r="C72" s="82">
        <v>0.61</v>
      </c>
      <c r="D72" s="82" t="s">
        <v>153</v>
      </c>
      <c r="E72" s="82" t="s">
        <v>153</v>
      </c>
      <c r="F72" s="82" t="s">
        <v>153</v>
      </c>
      <c r="G72" s="82">
        <v>27.134</v>
      </c>
      <c r="H72" s="82">
        <v>9.5399999999999991</v>
      </c>
      <c r="I72" s="82">
        <v>7.9690000000000003</v>
      </c>
      <c r="J72" s="82">
        <v>9.625</v>
      </c>
      <c r="K72" s="82">
        <v>2.2000000000000002</v>
      </c>
      <c r="L72" s="82">
        <v>0.06</v>
      </c>
      <c r="M72" s="82">
        <v>2.14</v>
      </c>
      <c r="N72" s="82">
        <v>29.93</v>
      </c>
      <c r="O72" s="82">
        <v>0.67</v>
      </c>
      <c r="P72" s="104">
        <v>29.26</v>
      </c>
      <c r="Q72" s="107"/>
      <c r="R72" s="107"/>
      <c r="S72" s="107"/>
    </row>
    <row r="73" spans="1:19" x14ac:dyDescent="0.35">
      <c r="A73" s="102" t="s">
        <v>348</v>
      </c>
      <c r="B73" s="82">
        <v>24.276</v>
      </c>
      <c r="C73" s="82">
        <v>1.52</v>
      </c>
      <c r="D73" s="82" t="s">
        <v>153</v>
      </c>
      <c r="E73" s="82" t="s">
        <v>153</v>
      </c>
      <c r="F73" s="82" t="s">
        <v>153</v>
      </c>
      <c r="G73" s="82">
        <v>22.75</v>
      </c>
      <c r="H73" s="82">
        <v>8.08</v>
      </c>
      <c r="I73" s="82">
        <v>6.66</v>
      </c>
      <c r="J73" s="82">
        <v>8.02</v>
      </c>
      <c r="K73" s="82">
        <v>1.86</v>
      </c>
      <c r="L73" s="82">
        <v>0.03</v>
      </c>
      <c r="M73" s="82">
        <v>1.83</v>
      </c>
      <c r="N73" s="82">
        <v>26.13</v>
      </c>
      <c r="O73" s="82">
        <v>1.55</v>
      </c>
      <c r="P73" s="104">
        <v>24.58</v>
      </c>
      <c r="Q73" s="107"/>
      <c r="R73" s="107"/>
      <c r="S73" s="107"/>
    </row>
    <row r="74" spans="1:19" x14ac:dyDescent="0.35">
      <c r="A74" s="102" t="s">
        <v>349</v>
      </c>
      <c r="B74" s="82">
        <v>24.361000000000001</v>
      </c>
      <c r="C74" s="82">
        <v>2.544</v>
      </c>
      <c r="D74" s="82" t="s">
        <v>153</v>
      </c>
      <c r="E74" s="82" t="s">
        <v>153</v>
      </c>
      <c r="F74" s="82" t="s">
        <v>153</v>
      </c>
      <c r="G74" s="82">
        <v>21.817</v>
      </c>
      <c r="H74" s="82">
        <v>7.6879999999999997</v>
      </c>
      <c r="I74" s="82">
        <v>6.9390000000000001</v>
      </c>
      <c r="J74" s="82">
        <v>7.19</v>
      </c>
      <c r="K74" s="82">
        <v>1.85</v>
      </c>
      <c r="L74" s="82">
        <v>0.02</v>
      </c>
      <c r="M74" s="82">
        <v>1.83</v>
      </c>
      <c r="N74" s="82">
        <v>26.21</v>
      </c>
      <c r="O74" s="82">
        <v>2.56</v>
      </c>
      <c r="P74" s="104">
        <v>23.646999999999998</v>
      </c>
      <c r="Q74" s="107"/>
      <c r="R74" s="107"/>
      <c r="S74" s="107"/>
    </row>
    <row r="75" spans="1:19" x14ac:dyDescent="0.35">
      <c r="A75" s="102" t="s">
        <v>350</v>
      </c>
      <c r="B75" s="82">
        <v>29.178000000000001</v>
      </c>
      <c r="C75" s="82">
        <v>0.39</v>
      </c>
      <c r="D75" s="82" t="s">
        <v>153</v>
      </c>
      <c r="E75" s="82" t="s">
        <v>153</v>
      </c>
      <c r="F75" s="82" t="s">
        <v>153</v>
      </c>
      <c r="G75" s="82">
        <v>28.79</v>
      </c>
      <c r="H75" s="82">
        <v>9.83</v>
      </c>
      <c r="I75" s="82">
        <v>9.7690000000000001</v>
      </c>
      <c r="J75" s="82">
        <v>9.19</v>
      </c>
      <c r="K75" s="82">
        <v>2.23</v>
      </c>
      <c r="L75" s="82">
        <v>0.03</v>
      </c>
      <c r="M75" s="82">
        <v>2.2000000000000002</v>
      </c>
      <c r="N75" s="82">
        <v>31.4</v>
      </c>
      <c r="O75" s="82">
        <v>0.41</v>
      </c>
      <c r="P75" s="104">
        <v>30.99</v>
      </c>
      <c r="Q75" s="107"/>
      <c r="R75" s="107"/>
      <c r="S75" s="107"/>
    </row>
    <row r="76" spans="1:19" x14ac:dyDescent="0.35">
      <c r="A76" s="102" t="s">
        <v>351</v>
      </c>
      <c r="B76" s="82">
        <v>27.885999999999999</v>
      </c>
      <c r="C76" s="82">
        <v>2.06</v>
      </c>
      <c r="D76" s="82" t="s">
        <v>153</v>
      </c>
      <c r="E76" s="82" t="s">
        <v>153</v>
      </c>
      <c r="F76" s="82" t="s">
        <v>153</v>
      </c>
      <c r="G76" s="82">
        <v>25.83</v>
      </c>
      <c r="H76" s="82">
        <v>8.52</v>
      </c>
      <c r="I76" s="82">
        <v>9.39</v>
      </c>
      <c r="J76" s="82">
        <v>7.92</v>
      </c>
      <c r="K76" s="82">
        <v>1.85</v>
      </c>
      <c r="L76" s="82">
        <v>-0.05</v>
      </c>
      <c r="M76" s="82">
        <v>1.9</v>
      </c>
      <c r="N76" s="82">
        <v>29.74</v>
      </c>
      <c r="O76" s="82">
        <v>2.0099999999999998</v>
      </c>
      <c r="P76" s="104">
        <v>27.73</v>
      </c>
      <c r="Q76" s="107"/>
      <c r="R76" s="107"/>
      <c r="S76" s="107"/>
    </row>
    <row r="77" spans="1:19" x14ac:dyDescent="0.35">
      <c r="A77" s="102" t="s">
        <v>352</v>
      </c>
      <c r="B77" s="82">
        <v>30.097999999999999</v>
      </c>
      <c r="C77" s="82">
        <v>3.04</v>
      </c>
      <c r="D77" s="82" t="s">
        <v>153</v>
      </c>
      <c r="E77" s="82" t="s">
        <v>153</v>
      </c>
      <c r="F77" s="82" t="s">
        <v>153</v>
      </c>
      <c r="G77" s="82">
        <v>27.06</v>
      </c>
      <c r="H77" s="82">
        <v>8.52</v>
      </c>
      <c r="I77" s="82">
        <v>9.9390000000000001</v>
      </c>
      <c r="J77" s="82">
        <v>8.6</v>
      </c>
      <c r="K77" s="82">
        <v>2</v>
      </c>
      <c r="L77" s="82">
        <v>-0.05</v>
      </c>
      <c r="M77" s="82">
        <v>2.0499999999999998</v>
      </c>
      <c r="N77" s="82">
        <v>32.1</v>
      </c>
      <c r="O77" s="82">
        <v>2.99</v>
      </c>
      <c r="P77" s="104">
        <v>29.11</v>
      </c>
      <c r="Q77" s="107"/>
      <c r="R77" s="107"/>
      <c r="S77" s="107"/>
    </row>
    <row r="78" spans="1:19" x14ac:dyDescent="0.35">
      <c r="A78" s="102" t="s">
        <v>353</v>
      </c>
      <c r="B78" s="82">
        <v>34.673999999999999</v>
      </c>
      <c r="C78" s="82">
        <v>2.92</v>
      </c>
      <c r="D78" s="82" t="s">
        <v>153</v>
      </c>
      <c r="E78" s="82" t="s">
        <v>153</v>
      </c>
      <c r="F78" s="82" t="s">
        <v>153</v>
      </c>
      <c r="G78" s="82">
        <v>31.76</v>
      </c>
      <c r="H78" s="82">
        <v>9.2799999999999994</v>
      </c>
      <c r="I78" s="82">
        <v>12.869</v>
      </c>
      <c r="J78" s="82">
        <v>9.61</v>
      </c>
      <c r="K78" s="82">
        <v>2.2959999999999998</v>
      </c>
      <c r="L78" s="82">
        <v>-0.06</v>
      </c>
      <c r="M78" s="82">
        <v>2.3530000000000002</v>
      </c>
      <c r="N78" s="82">
        <v>36.97</v>
      </c>
      <c r="O78" s="82">
        <v>2.86</v>
      </c>
      <c r="P78" s="104">
        <v>34.113</v>
      </c>
      <c r="Q78" s="107"/>
      <c r="R78" s="107"/>
      <c r="S78" s="107"/>
    </row>
    <row r="79" spans="1:19" x14ac:dyDescent="0.35">
      <c r="A79" s="102" t="s">
        <v>354</v>
      </c>
      <c r="B79" s="82">
        <v>33.359000000000002</v>
      </c>
      <c r="C79" s="82">
        <v>3.86</v>
      </c>
      <c r="D79" s="82" t="s">
        <v>153</v>
      </c>
      <c r="E79" s="82" t="s">
        <v>153</v>
      </c>
      <c r="F79" s="82" t="s">
        <v>153</v>
      </c>
      <c r="G79" s="82">
        <v>29.5</v>
      </c>
      <c r="H79" s="82">
        <v>8.76</v>
      </c>
      <c r="I79" s="82">
        <v>11.59</v>
      </c>
      <c r="J79" s="82">
        <v>9.15</v>
      </c>
      <c r="K79" s="82">
        <v>1.87</v>
      </c>
      <c r="L79" s="82">
        <v>0</v>
      </c>
      <c r="M79" s="82">
        <v>1.87</v>
      </c>
      <c r="N79" s="82">
        <v>35.228999999999999</v>
      </c>
      <c r="O79" s="82">
        <v>3.859</v>
      </c>
      <c r="P79" s="104">
        <v>31.37</v>
      </c>
      <c r="Q79" s="107"/>
      <c r="R79" s="107"/>
      <c r="S79" s="107"/>
    </row>
    <row r="80" spans="1:19" x14ac:dyDescent="0.35">
      <c r="A80" s="102" t="s">
        <v>355</v>
      </c>
      <c r="B80" s="82">
        <v>31.065999999999999</v>
      </c>
      <c r="C80" s="82">
        <v>2.5499999999999998</v>
      </c>
      <c r="D80" s="82" t="s">
        <v>153</v>
      </c>
      <c r="E80" s="82" t="s">
        <v>153</v>
      </c>
      <c r="F80" s="82" t="s">
        <v>153</v>
      </c>
      <c r="G80" s="82">
        <v>28.52</v>
      </c>
      <c r="H80" s="82">
        <v>8.7200000000000006</v>
      </c>
      <c r="I80" s="82">
        <v>11.05</v>
      </c>
      <c r="J80" s="82">
        <v>8.74</v>
      </c>
      <c r="K80" s="82">
        <v>1.74</v>
      </c>
      <c r="L80" s="82">
        <v>0</v>
      </c>
      <c r="M80" s="82">
        <v>1.74</v>
      </c>
      <c r="N80" s="82">
        <v>32.805999999999997</v>
      </c>
      <c r="O80" s="82">
        <v>2.5459999999999998</v>
      </c>
      <c r="P80" s="104">
        <v>30.26</v>
      </c>
      <c r="Q80" s="107"/>
      <c r="R80" s="107"/>
      <c r="S80" s="107"/>
    </row>
    <row r="81" spans="1:19" x14ac:dyDescent="0.35">
      <c r="A81" s="102" t="s">
        <v>356</v>
      </c>
      <c r="B81" s="82">
        <v>34.816000000000003</v>
      </c>
      <c r="C81" s="82">
        <v>1.44</v>
      </c>
      <c r="D81" s="82" t="s">
        <v>153</v>
      </c>
      <c r="E81" s="82" t="s">
        <v>153</v>
      </c>
      <c r="F81" s="82" t="s">
        <v>153</v>
      </c>
      <c r="G81" s="82">
        <v>33.380000000000003</v>
      </c>
      <c r="H81" s="82">
        <v>10.35</v>
      </c>
      <c r="I81" s="82">
        <v>12.41</v>
      </c>
      <c r="J81" s="82">
        <v>10.62</v>
      </c>
      <c r="K81" s="82">
        <v>1.94</v>
      </c>
      <c r="L81" s="82">
        <v>0</v>
      </c>
      <c r="M81" s="82">
        <v>1.94</v>
      </c>
      <c r="N81" s="82">
        <v>36.756</v>
      </c>
      <c r="O81" s="82">
        <v>1.4359999999999999</v>
      </c>
      <c r="P81" s="104">
        <v>35.32</v>
      </c>
      <c r="Q81" s="107"/>
      <c r="R81" s="107"/>
      <c r="S81" s="107"/>
    </row>
    <row r="82" spans="1:19" x14ac:dyDescent="0.35">
      <c r="A82" s="102" t="s">
        <v>357</v>
      </c>
      <c r="B82" s="82">
        <v>28.815000000000001</v>
      </c>
      <c r="C82" s="82">
        <v>3.24</v>
      </c>
      <c r="D82" s="82" t="s">
        <v>153</v>
      </c>
      <c r="E82" s="82" t="s">
        <v>153</v>
      </c>
      <c r="F82" s="82" t="s">
        <v>153</v>
      </c>
      <c r="G82" s="82">
        <v>25.58</v>
      </c>
      <c r="H82" s="82">
        <v>7.79</v>
      </c>
      <c r="I82" s="82">
        <v>9.5</v>
      </c>
      <c r="J82" s="82">
        <v>8.3000000000000007</v>
      </c>
      <c r="K82" s="82">
        <v>2.0099999999999998</v>
      </c>
      <c r="L82" s="82">
        <v>0.03</v>
      </c>
      <c r="M82" s="82">
        <v>1.98</v>
      </c>
      <c r="N82" s="82">
        <v>30.824999999999999</v>
      </c>
      <c r="O82" s="82">
        <v>3.2650000000000001</v>
      </c>
      <c r="P82" s="104">
        <v>27.56</v>
      </c>
      <c r="Q82" s="107"/>
      <c r="R82" s="107"/>
      <c r="S82" s="107"/>
    </row>
    <row r="83" spans="1:19" x14ac:dyDescent="0.35">
      <c r="A83" s="102" t="s">
        <v>358</v>
      </c>
      <c r="B83" s="82">
        <v>26.010999999999999</v>
      </c>
      <c r="C83" s="82">
        <v>2.61</v>
      </c>
      <c r="D83" s="82" t="s">
        <v>153</v>
      </c>
      <c r="E83" s="82" t="s">
        <v>153</v>
      </c>
      <c r="F83" s="82" t="s">
        <v>153</v>
      </c>
      <c r="G83" s="82">
        <v>23.4</v>
      </c>
      <c r="H83" s="82">
        <v>8.1199999999999992</v>
      </c>
      <c r="I83" s="82">
        <v>7.72</v>
      </c>
      <c r="J83" s="82">
        <v>7.57</v>
      </c>
      <c r="K83" s="82">
        <v>1.81</v>
      </c>
      <c r="L83" s="82">
        <v>0.03</v>
      </c>
      <c r="M83" s="82">
        <v>1.78</v>
      </c>
      <c r="N83" s="82">
        <v>27.821000000000002</v>
      </c>
      <c r="O83" s="82">
        <v>2.641</v>
      </c>
      <c r="P83" s="104">
        <v>25.18</v>
      </c>
      <c r="Q83" s="107"/>
      <c r="R83" s="107"/>
      <c r="S83" s="107"/>
    </row>
    <row r="84" spans="1:19" x14ac:dyDescent="0.35">
      <c r="A84" s="102" t="s">
        <v>359</v>
      </c>
      <c r="B84" s="82">
        <v>27.512</v>
      </c>
      <c r="C84" s="82">
        <v>0.19</v>
      </c>
      <c r="D84" s="82" t="s">
        <v>153</v>
      </c>
      <c r="E84" s="82" t="s">
        <v>153</v>
      </c>
      <c r="F84" s="82" t="s">
        <v>153</v>
      </c>
      <c r="G84" s="82">
        <v>27.32</v>
      </c>
      <c r="H84" s="82">
        <v>9.6499000000000006</v>
      </c>
      <c r="I84" s="82">
        <v>8.44</v>
      </c>
      <c r="J84" s="82">
        <v>9.23</v>
      </c>
      <c r="K84" s="82">
        <v>1.9</v>
      </c>
      <c r="L84" s="82">
        <v>0.03</v>
      </c>
      <c r="M84" s="82">
        <v>1.87</v>
      </c>
      <c r="N84" s="82">
        <v>29.411999999999999</v>
      </c>
      <c r="O84" s="82">
        <v>0.222</v>
      </c>
      <c r="P84" s="104">
        <v>29.19</v>
      </c>
      <c r="Q84" s="107"/>
      <c r="R84" s="107"/>
      <c r="S84" s="107"/>
    </row>
    <row r="85" spans="1:19" x14ac:dyDescent="0.35">
      <c r="A85" s="102" t="s">
        <v>360</v>
      </c>
      <c r="B85" s="82">
        <v>25.045000000000002</v>
      </c>
      <c r="C85" s="82">
        <v>2.93</v>
      </c>
      <c r="D85" s="82" t="s">
        <v>153</v>
      </c>
      <c r="E85" s="82" t="s">
        <v>153</v>
      </c>
      <c r="F85" s="82" t="s">
        <v>153</v>
      </c>
      <c r="G85" s="82">
        <v>22.12</v>
      </c>
      <c r="H85" s="82">
        <v>7.96</v>
      </c>
      <c r="I85" s="82">
        <v>6.88</v>
      </c>
      <c r="J85" s="82">
        <v>7.29</v>
      </c>
      <c r="K85" s="82">
        <v>1.64</v>
      </c>
      <c r="L85" s="82">
        <v>0.02</v>
      </c>
      <c r="M85" s="82">
        <v>1.62</v>
      </c>
      <c r="N85" s="82">
        <v>26.684999999999999</v>
      </c>
      <c r="O85" s="82">
        <v>2.9449999999999998</v>
      </c>
      <c r="P85" s="104">
        <v>23.75</v>
      </c>
      <c r="Q85" s="107"/>
      <c r="R85" s="107"/>
      <c r="S85" s="107"/>
    </row>
    <row r="86" spans="1:19" x14ac:dyDescent="0.35">
      <c r="A86" s="102" t="s">
        <v>361</v>
      </c>
      <c r="B86" s="82">
        <v>24.867000000000001</v>
      </c>
      <c r="C86" s="82">
        <v>3.53</v>
      </c>
      <c r="D86" s="82" t="s">
        <v>153</v>
      </c>
      <c r="E86" s="82" t="s">
        <v>153</v>
      </c>
      <c r="F86" s="82" t="s">
        <v>153</v>
      </c>
      <c r="G86" s="82">
        <v>21.34</v>
      </c>
      <c r="H86" s="82">
        <v>7.29</v>
      </c>
      <c r="I86" s="82">
        <v>6.93</v>
      </c>
      <c r="J86" s="82">
        <v>7.12</v>
      </c>
      <c r="K86" s="82">
        <v>1.62</v>
      </c>
      <c r="L86" s="82">
        <v>0.02</v>
      </c>
      <c r="M86" s="82">
        <v>1.6</v>
      </c>
      <c r="N86" s="82">
        <v>26.486999999999998</v>
      </c>
      <c r="O86" s="82">
        <v>3.5470000000000002</v>
      </c>
      <c r="P86" s="104">
        <v>22.94</v>
      </c>
      <c r="Q86" s="107"/>
      <c r="R86" s="107"/>
      <c r="S86" s="107"/>
    </row>
    <row r="87" spans="1:19" x14ac:dyDescent="0.35">
      <c r="A87" s="102" t="s">
        <v>362</v>
      </c>
      <c r="B87" s="82">
        <v>28.608000000000001</v>
      </c>
      <c r="C87" s="82">
        <v>1.1599999999999999</v>
      </c>
      <c r="D87" s="82" t="s">
        <v>153</v>
      </c>
      <c r="E87" s="82" t="s">
        <v>153</v>
      </c>
      <c r="F87" s="82" t="s">
        <v>153</v>
      </c>
      <c r="G87" s="82">
        <v>27.45</v>
      </c>
      <c r="H87" s="82">
        <v>9.0000999999999998</v>
      </c>
      <c r="I87" s="82">
        <v>9.3000000000000007</v>
      </c>
      <c r="J87" s="82">
        <v>9.15</v>
      </c>
      <c r="K87" s="82">
        <v>1.89</v>
      </c>
      <c r="L87" s="82">
        <v>0.02</v>
      </c>
      <c r="M87" s="82">
        <v>1.87</v>
      </c>
      <c r="N87" s="82">
        <v>30.498000000000001</v>
      </c>
      <c r="O87" s="82">
        <v>1.1779999999999999</v>
      </c>
      <c r="P87" s="104">
        <v>29.32</v>
      </c>
      <c r="Q87" s="107"/>
      <c r="R87" s="107"/>
      <c r="S87" s="107"/>
    </row>
    <row r="88" spans="1:19" x14ac:dyDescent="0.35">
      <c r="A88" s="102" t="s">
        <v>363</v>
      </c>
      <c r="B88" s="82">
        <v>27.667999999999999</v>
      </c>
      <c r="C88" s="82">
        <v>3.64</v>
      </c>
      <c r="D88" s="82" t="s">
        <v>153</v>
      </c>
      <c r="E88" s="82" t="s">
        <v>153</v>
      </c>
      <c r="F88" s="82" t="s">
        <v>153</v>
      </c>
      <c r="G88" s="82">
        <v>24.02</v>
      </c>
      <c r="H88" s="82">
        <v>7.6</v>
      </c>
      <c r="I88" s="82">
        <v>8.31</v>
      </c>
      <c r="J88" s="82">
        <v>8.11</v>
      </c>
      <c r="K88" s="82">
        <v>1.49</v>
      </c>
      <c r="L88" s="82">
        <v>-0.02</v>
      </c>
      <c r="M88" s="82">
        <v>1.51</v>
      </c>
      <c r="N88" s="82">
        <v>29.158000000000001</v>
      </c>
      <c r="O88" s="82">
        <v>3.62</v>
      </c>
      <c r="P88" s="104">
        <v>25.54</v>
      </c>
      <c r="Q88" s="107"/>
      <c r="R88" s="107"/>
      <c r="S88" s="107"/>
    </row>
    <row r="89" spans="1:19" x14ac:dyDescent="0.35">
      <c r="A89" s="102" t="s">
        <v>364</v>
      </c>
      <c r="B89" s="82">
        <v>30.39</v>
      </c>
      <c r="C89" s="82">
        <v>4.01</v>
      </c>
      <c r="D89" s="82" t="s">
        <v>153</v>
      </c>
      <c r="E89" s="82" t="s">
        <v>153</v>
      </c>
      <c r="F89" s="82" t="s">
        <v>153</v>
      </c>
      <c r="G89" s="82">
        <v>26.38</v>
      </c>
      <c r="H89" s="82">
        <v>8.23</v>
      </c>
      <c r="I89" s="82">
        <v>9.6999999999999993</v>
      </c>
      <c r="J89" s="82">
        <v>8.4499999999999993</v>
      </c>
      <c r="K89" s="82">
        <v>1.67</v>
      </c>
      <c r="L89" s="82">
        <v>-0.03</v>
      </c>
      <c r="M89" s="82">
        <v>1.7</v>
      </c>
      <c r="N89" s="82">
        <v>32.06</v>
      </c>
      <c r="O89" s="82">
        <v>3.98</v>
      </c>
      <c r="P89" s="104">
        <v>28.08</v>
      </c>
      <c r="Q89" s="107"/>
      <c r="R89" s="107"/>
      <c r="S89" s="107"/>
    </row>
    <row r="90" spans="1:19" x14ac:dyDescent="0.35">
      <c r="A90" s="102" t="s">
        <v>365</v>
      </c>
      <c r="B90" s="82">
        <v>34.92</v>
      </c>
      <c r="C90" s="82">
        <v>2.88</v>
      </c>
      <c r="D90" s="82" t="s">
        <v>153</v>
      </c>
      <c r="E90" s="82" t="s">
        <v>153</v>
      </c>
      <c r="F90" s="82" t="s">
        <v>153</v>
      </c>
      <c r="G90" s="82">
        <v>32.04</v>
      </c>
      <c r="H90" s="82">
        <v>8.7599</v>
      </c>
      <c r="I90" s="82">
        <v>13.52</v>
      </c>
      <c r="J90" s="82">
        <v>9.76</v>
      </c>
      <c r="K90" s="82">
        <v>1.93</v>
      </c>
      <c r="L90" s="82">
        <v>-0.02</v>
      </c>
      <c r="M90" s="82">
        <v>1.95</v>
      </c>
      <c r="N90" s="82">
        <v>36.85</v>
      </c>
      <c r="O90" s="82">
        <v>2.85</v>
      </c>
      <c r="P90" s="104">
        <v>34</v>
      </c>
      <c r="Q90" s="107"/>
      <c r="R90" s="107"/>
      <c r="S90" s="107"/>
    </row>
    <row r="91" spans="1:19" x14ac:dyDescent="0.35">
      <c r="A91" s="102" t="s">
        <v>366</v>
      </c>
      <c r="B91" s="82">
        <v>31.164999999999999</v>
      </c>
      <c r="C91" s="82">
        <v>3.89</v>
      </c>
      <c r="D91" s="82">
        <v>23.93</v>
      </c>
      <c r="E91" s="82">
        <v>2.8</v>
      </c>
      <c r="F91" s="82">
        <v>0.54</v>
      </c>
      <c r="G91" s="82">
        <v>27.28</v>
      </c>
      <c r="H91" s="82">
        <v>7.85</v>
      </c>
      <c r="I91" s="82">
        <v>11.23</v>
      </c>
      <c r="J91" s="82">
        <v>8.1999999999999993</v>
      </c>
      <c r="K91" s="82">
        <v>2.04</v>
      </c>
      <c r="L91" s="82">
        <v>0</v>
      </c>
      <c r="M91" s="82">
        <v>2.04</v>
      </c>
      <c r="N91" s="82">
        <v>33.21</v>
      </c>
      <c r="O91" s="82">
        <v>3.89</v>
      </c>
      <c r="P91" s="104">
        <v>29.32</v>
      </c>
      <c r="Q91" s="107"/>
      <c r="R91" s="107"/>
      <c r="S91" s="107"/>
    </row>
    <row r="92" spans="1:19" x14ac:dyDescent="0.35">
      <c r="A92" s="102" t="s">
        <v>367</v>
      </c>
      <c r="B92" s="82">
        <v>29.783999999999999</v>
      </c>
      <c r="C92" s="82">
        <v>1.1000000000000001</v>
      </c>
      <c r="D92" s="82">
        <v>25.18</v>
      </c>
      <c r="E92" s="82">
        <v>2.89</v>
      </c>
      <c r="F92" s="82">
        <v>0.62</v>
      </c>
      <c r="G92" s="82">
        <v>28.68</v>
      </c>
      <c r="H92" s="82">
        <v>8.83</v>
      </c>
      <c r="I92" s="82">
        <v>11.11</v>
      </c>
      <c r="J92" s="82">
        <v>8.74</v>
      </c>
      <c r="K92" s="82">
        <v>1.94</v>
      </c>
      <c r="L92" s="82">
        <v>0</v>
      </c>
      <c r="M92" s="82">
        <v>1.94</v>
      </c>
      <c r="N92" s="82">
        <v>31.72</v>
      </c>
      <c r="O92" s="82">
        <v>1.1000000000000001</v>
      </c>
      <c r="P92" s="104">
        <v>30.62</v>
      </c>
      <c r="Q92" s="107"/>
      <c r="R92" s="107"/>
      <c r="S92" s="107"/>
    </row>
    <row r="93" spans="1:19" x14ac:dyDescent="0.35">
      <c r="A93" s="102" t="s">
        <v>368</v>
      </c>
      <c r="B93" s="82">
        <v>35.573999999999998</v>
      </c>
      <c r="C93" s="82">
        <v>2.83</v>
      </c>
      <c r="D93" s="82">
        <v>28.72</v>
      </c>
      <c r="E93" s="82">
        <v>3.29</v>
      </c>
      <c r="F93" s="82">
        <v>0.74</v>
      </c>
      <c r="G93" s="82">
        <v>32.75</v>
      </c>
      <c r="H93" s="82">
        <v>9.83</v>
      </c>
      <c r="I93" s="82">
        <v>12.86</v>
      </c>
      <c r="J93" s="82">
        <v>10.06</v>
      </c>
      <c r="K93" s="82">
        <v>2.31</v>
      </c>
      <c r="L93" s="82">
        <v>0</v>
      </c>
      <c r="M93" s="82">
        <v>2.31</v>
      </c>
      <c r="N93" s="82">
        <v>37.880000000000003</v>
      </c>
      <c r="O93" s="82">
        <v>2.83</v>
      </c>
      <c r="P93" s="104">
        <v>35.049999999999997</v>
      </c>
      <c r="Q93" s="107"/>
      <c r="R93" s="107"/>
      <c r="S93" s="107"/>
    </row>
    <row r="94" spans="1:19" x14ac:dyDescent="0.35">
      <c r="A94" s="102" t="s">
        <v>369</v>
      </c>
      <c r="B94" s="82">
        <v>26.399000000000001</v>
      </c>
      <c r="C94" s="82">
        <v>2.2400000000000002</v>
      </c>
      <c r="D94" s="82">
        <v>21.14</v>
      </c>
      <c r="E94" s="82">
        <v>2.41</v>
      </c>
      <c r="F94" s="82">
        <v>0.6</v>
      </c>
      <c r="G94" s="82">
        <v>24.16</v>
      </c>
      <c r="H94" s="82">
        <v>7.56</v>
      </c>
      <c r="I94" s="82">
        <v>9.01</v>
      </c>
      <c r="J94" s="82">
        <v>7.58</v>
      </c>
      <c r="K94" s="82">
        <v>2</v>
      </c>
      <c r="L94" s="82">
        <v>0</v>
      </c>
      <c r="M94" s="82">
        <v>2</v>
      </c>
      <c r="N94" s="82">
        <v>28.4</v>
      </c>
      <c r="O94" s="82">
        <v>2.2400000000000002</v>
      </c>
      <c r="P94" s="104">
        <v>26.16</v>
      </c>
      <c r="Q94" s="107"/>
      <c r="R94" s="107"/>
      <c r="S94" s="107"/>
    </row>
    <row r="95" spans="1:19" x14ac:dyDescent="0.35">
      <c r="A95" s="102" t="s">
        <v>370</v>
      </c>
      <c r="B95" s="82">
        <v>25.564</v>
      </c>
      <c r="C95" s="82">
        <v>2.41</v>
      </c>
      <c r="D95" s="82">
        <v>20.29</v>
      </c>
      <c r="E95" s="82">
        <v>2.2599999999999998</v>
      </c>
      <c r="F95" s="82">
        <v>0.6</v>
      </c>
      <c r="G95" s="82">
        <v>23.15</v>
      </c>
      <c r="H95" s="82">
        <v>7.7</v>
      </c>
      <c r="I95" s="82">
        <v>8.01</v>
      </c>
      <c r="J95" s="82">
        <v>7.45</v>
      </c>
      <c r="K95" s="82">
        <v>1.9</v>
      </c>
      <c r="L95" s="82">
        <v>0</v>
      </c>
      <c r="M95" s="82">
        <v>1.9</v>
      </c>
      <c r="N95" s="82">
        <v>27.46</v>
      </c>
      <c r="O95" s="82">
        <v>2.41</v>
      </c>
      <c r="P95" s="104">
        <v>25.05</v>
      </c>
      <c r="Q95" s="107"/>
      <c r="R95" s="107"/>
      <c r="S95" s="107"/>
    </row>
    <row r="96" spans="1:19" x14ac:dyDescent="0.35">
      <c r="A96" s="102" t="s">
        <v>371</v>
      </c>
      <c r="B96" s="82">
        <v>29.646000000000001</v>
      </c>
      <c r="C96" s="82">
        <v>2.42</v>
      </c>
      <c r="D96" s="82">
        <v>24.29</v>
      </c>
      <c r="E96" s="82">
        <v>2.2999999999999998</v>
      </c>
      <c r="F96" s="82">
        <v>0.64</v>
      </c>
      <c r="G96" s="82">
        <v>27.23</v>
      </c>
      <c r="H96" s="82">
        <v>9.09</v>
      </c>
      <c r="I96" s="82">
        <v>9.27</v>
      </c>
      <c r="J96" s="82">
        <v>8.86</v>
      </c>
      <c r="K96" s="82">
        <v>2.23</v>
      </c>
      <c r="L96" s="82">
        <v>0.01</v>
      </c>
      <c r="M96" s="82">
        <v>2.2200000000000002</v>
      </c>
      <c r="N96" s="82">
        <v>31.87</v>
      </c>
      <c r="O96" s="82">
        <v>2.42</v>
      </c>
      <c r="P96" s="104">
        <v>29.45</v>
      </c>
      <c r="Q96" s="107"/>
      <c r="R96" s="107"/>
      <c r="S96" s="107"/>
    </row>
    <row r="97" spans="1:19" x14ac:dyDescent="0.35">
      <c r="A97" s="102" t="s">
        <v>372</v>
      </c>
      <c r="B97" s="82">
        <v>24.675000000000001</v>
      </c>
      <c r="C97" s="82">
        <v>2.83</v>
      </c>
      <c r="D97" s="82">
        <v>19.32</v>
      </c>
      <c r="E97" s="82">
        <v>1.98</v>
      </c>
      <c r="F97" s="82">
        <v>0.54</v>
      </c>
      <c r="G97" s="82">
        <v>21.84</v>
      </c>
      <c r="H97" s="82">
        <v>7.31</v>
      </c>
      <c r="I97" s="82">
        <v>7.24</v>
      </c>
      <c r="J97" s="82">
        <v>7.3</v>
      </c>
      <c r="K97" s="82">
        <v>1.88</v>
      </c>
      <c r="L97" s="82">
        <v>0.01</v>
      </c>
      <c r="M97" s="82">
        <v>1.87</v>
      </c>
      <c r="N97" s="82">
        <v>26.55</v>
      </c>
      <c r="O97" s="82">
        <v>2.83</v>
      </c>
      <c r="P97" s="104">
        <v>23.72</v>
      </c>
      <c r="Q97" s="107"/>
      <c r="R97" s="107"/>
      <c r="S97" s="107"/>
    </row>
    <row r="98" spans="1:19" x14ac:dyDescent="0.35">
      <c r="A98" s="102" t="s">
        <v>373</v>
      </c>
      <c r="B98" s="82">
        <v>23.965</v>
      </c>
      <c r="C98" s="82">
        <v>2.2200000000000002</v>
      </c>
      <c r="D98" s="82">
        <v>19.09</v>
      </c>
      <c r="E98" s="82">
        <v>2.06</v>
      </c>
      <c r="F98" s="82">
        <v>0.59</v>
      </c>
      <c r="G98" s="82">
        <v>21.75</v>
      </c>
      <c r="H98" s="82">
        <v>7.02</v>
      </c>
      <c r="I98" s="82">
        <v>7.49</v>
      </c>
      <c r="J98" s="82">
        <v>7.24</v>
      </c>
      <c r="K98" s="82">
        <v>1.81</v>
      </c>
      <c r="L98" s="82">
        <v>0</v>
      </c>
      <c r="M98" s="82">
        <v>1.81</v>
      </c>
      <c r="N98" s="82">
        <v>25.78</v>
      </c>
      <c r="O98" s="82">
        <v>2.2200000000000002</v>
      </c>
      <c r="P98" s="104">
        <v>23.56</v>
      </c>
      <c r="Q98" s="107"/>
      <c r="R98" s="107"/>
      <c r="S98" s="107"/>
    </row>
    <row r="99" spans="1:19" x14ac:dyDescent="0.35">
      <c r="A99" s="102" t="s">
        <v>374</v>
      </c>
      <c r="B99" s="82">
        <v>29.812999999999999</v>
      </c>
      <c r="C99" s="82">
        <v>1.7</v>
      </c>
      <c r="D99" s="82">
        <v>25.12</v>
      </c>
      <c r="E99" s="82">
        <v>2.3199999999999998</v>
      </c>
      <c r="F99" s="82">
        <v>0.67</v>
      </c>
      <c r="G99" s="82">
        <v>28.11</v>
      </c>
      <c r="H99" s="82">
        <v>9.06</v>
      </c>
      <c r="I99" s="82">
        <v>9.67</v>
      </c>
      <c r="J99" s="82">
        <v>9.39</v>
      </c>
      <c r="K99" s="82">
        <v>2.25</v>
      </c>
      <c r="L99" s="82">
        <v>0.01</v>
      </c>
      <c r="M99" s="82">
        <v>2.2400000000000002</v>
      </c>
      <c r="N99" s="82">
        <v>32.06</v>
      </c>
      <c r="O99" s="82">
        <v>1.71</v>
      </c>
      <c r="P99" s="104">
        <v>30.35</v>
      </c>
      <c r="Q99" s="107"/>
      <c r="R99" s="107"/>
      <c r="S99" s="107"/>
    </row>
    <row r="100" spans="1:19" x14ac:dyDescent="0.35">
      <c r="A100" s="102" t="s">
        <v>375</v>
      </c>
      <c r="B100" s="82">
        <v>27.739000000000001</v>
      </c>
      <c r="C100" s="82">
        <v>3.12</v>
      </c>
      <c r="D100" s="82">
        <v>21.68</v>
      </c>
      <c r="E100" s="82">
        <v>2.35</v>
      </c>
      <c r="F100" s="82">
        <v>0.59</v>
      </c>
      <c r="G100" s="82">
        <v>24.62</v>
      </c>
      <c r="H100" s="82">
        <v>7.65</v>
      </c>
      <c r="I100" s="82">
        <v>9.18</v>
      </c>
      <c r="J100" s="82">
        <v>7.79</v>
      </c>
      <c r="K100" s="82">
        <v>1.78</v>
      </c>
      <c r="L100" s="82">
        <v>0</v>
      </c>
      <c r="M100" s="82">
        <v>1.78</v>
      </c>
      <c r="N100" s="82">
        <v>29.52</v>
      </c>
      <c r="O100" s="82">
        <v>3.12</v>
      </c>
      <c r="P100" s="104">
        <v>26.4</v>
      </c>
      <c r="Q100" s="107"/>
      <c r="R100" s="107"/>
      <c r="S100" s="107"/>
    </row>
    <row r="101" spans="1:19" x14ac:dyDescent="0.35">
      <c r="A101" s="102" t="s">
        <v>376</v>
      </c>
      <c r="B101" s="82">
        <v>29.864000000000001</v>
      </c>
      <c r="C101" s="82">
        <v>3.4</v>
      </c>
      <c r="D101" s="82">
        <v>23.33</v>
      </c>
      <c r="E101" s="82">
        <v>2.56</v>
      </c>
      <c r="F101" s="82">
        <v>0.57999999999999996</v>
      </c>
      <c r="G101" s="82">
        <v>26.46</v>
      </c>
      <c r="H101" s="82">
        <v>7.98</v>
      </c>
      <c r="I101" s="82">
        <v>10.39</v>
      </c>
      <c r="J101" s="82">
        <v>8.09</v>
      </c>
      <c r="K101" s="82">
        <v>1.88</v>
      </c>
      <c r="L101" s="82">
        <v>0</v>
      </c>
      <c r="M101" s="82">
        <v>1.88</v>
      </c>
      <c r="N101" s="82">
        <v>31.74</v>
      </c>
      <c r="O101" s="82">
        <v>3.39</v>
      </c>
      <c r="P101" s="104">
        <v>28.35</v>
      </c>
      <c r="Q101" s="107"/>
      <c r="R101" s="107"/>
      <c r="S101" s="107"/>
    </row>
    <row r="102" spans="1:19" x14ac:dyDescent="0.35">
      <c r="A102" s="102" t="s">
        <v>377</v>
      </c>
      <c r="B102" s="82">
        <v>36.564999999999998</v>
      </c>
      <c r="C102" s="82">
        <v>2.79</v>
      </c>
      <c r="D102" s="82">
        <v>30.01</v>
      </c>
      <c r="E102" s="82">
        <v>3.11</v>
      </c>
      <c r="F102" s="82">
        <v>0.66</v>
      </c>
      <c r="G102" s="82">
        <v>33.78</v>
      </c>
      <c r="H102" s="82">
        <v>9.23</v>
      </c>
      <c r="I102" s="82">
        <v>14.56</v>
      </c>
      <c r="J102" s="82">
        <v>9.98</v>
      </c>
      <c r="K102" s="82">
        <v>2.31</v>
      </c>
      <c r="L102" s="82">
        <v>0</v>
      </c>
      <c r="M102" s="82">
        <v>2.31</v>
      </c>
      <c r="N102" s="82">
        <v>38.869999999999997</v>
      </c>
      <c r="O102" s="82">
        <v>2.78</v>
      </c>
      <c r="P102" s="104">
        <v>36.090000000000003</v>
      </c>
      <c r="Q102" s="107"/>
      <c r="R102" s="107"/>
      <c r="S102" s="107"/>
    </row>
    <row r="103" spans="1:19" x14ac:dyDescent="0.35">
      <c r="A103" s="102" t="s">
        <v>378</v>
      </c>
      <c r="B103" s="82">
        <v>31.698</v>
      </c>
      <c r="C103" s="82">
        <v>3.25</v>
      </c>
      <c r="D103" s="82">
        <v>25</v>
      </c>
      <c r="E103" s="82">
        <v>2.82</v>
      </c>
      <c r="F103" s="82">
        <v>0.63</v>
      </c>
      <c r="G103" s="82">
        <v>28.45</v>
      </c>
      <c r="H103" s="82">
        <v>7.89</v>
      </c>
      <c r="I103" s="82">
        <v>12.36</v>
      </c>
      <c r="J103" s="82">
        <v>8.1999999999999993</v>
      </c>
      <c r="K103" s="82">
        <v>1.8081</v>
      </c>
      <c r="L103" s="82">
        <v>-0.01</v>
      </c>
      <c r="M103" s="82">
        <v>1.8192999999999999</v>
      </c>
      <c r="N103" s="82">
        <v>33.51</v>
      </c>
      <c r="O103" s="82">
        <v>3.25</v>
      </c>
      <c r="P103" s="104">
        <v>30.26</v>
      </c>
      <c r="Q103" s="107"/>
      <c r="R103" s="107"/>
      <c r="S103" s="107"/>
    </row>
    <row r="104" spans="1:19" x14ac:dyDescent="0.35">
      <c r="A104" s="102" t="s">
        <v>379</v>
      </c>
      <c r="B104" s="82">
        <v>31.361000000000001</v>
      </c>
      <c r="C104" s="82">
        <v>3.61</v>
      </c>
      <c r="D104" s="82">
        <v>24.44</v>
      </c>
      <c r="E104" s="82">
        <v>2.63</v>
      </c>
      <c r="F104" s="82">
        <v>0.68</v>
      </c>
      <c r="G104" s="82">
        <v>27.75</v>
      </c>
      <c r="H104" s="82">
        <v>7.89</v>
      </c>
      <c r="I104" s="82">
        <v>11.64</v>
      </c>
      <c r="J104" s="82">
        <v>8.2200000000000006</v>
      </c>
      <c r="K104" s="82">
        <v>1.8162</v>
      </c>
      <c r="L104" s="82">
        <v>-0.01</v>
      </c>
      <c r="M104" s="82">
        <v>1.8274999999999999</v>
      </c>
      <c r="N104" s="82">
        <v>33.18</v>
      </c>
      <c r="O104" s="82">
        <v>3.6</v>
      </c>
      <c r="P104" s="104">
        <v>29.58</v>
      </c>
      <c r="Q104" s="107"/>
      <c r="R104" s="107"/>
      <c r="S104" s="107"/>
    </row>
    <row r="105" spans="1:19" x14ac:dyDescent="0.35">
      <c r="A105" s="102" t="s">
        <v>380</v>
      </c>
      <c r="B105" s="82">
        <v>34.372</v>
      </c>
      <c r="C105" s="82">
        <v>2.36</v>
      </c>
      <c r="D105" s="82">
        <v>28.27</v>
      </c>
      <c r="E105" s="82">
        <v>2.9</v>
      </c>
      <c r="F105" s="82">
        <v>0.83</v>
      </c>
      <c r="G105" s="82">
        <v>32.01</v>
      </c>
      <c r="H105" s="82">
        <v>9.7200000000000006</v>
      </c>
      <c r="I105" s="82">
        <v>12.63</v>
      </c>
      <c r="J105" s="82">
        <v>9.66</v>
      </c>
      <c r="K105" s="82">
        <v>1.9957</v>
      </c>
      <c r="L105" s="82">
        <v>-0.01</v>
      </c>
      <c r="M105" s="82">
        <v>2.0081000000000002</v>
      </c>
      <c r="N105" s="82">
        <v>36.369999999999997</v>
      </c>
      <c r="O105" s="82">
        <v>2.35</v>
      </c>
      <c r="P105" s="104">
        <v>34.020000000000003</v>
      </c>
      <c r="Q105" s="107"/>
      <c r="R105" s="107"/>
      <c r="S105" s="107"/>
    </row>
    <row r="106" spans="1:19" x14ac:dyDescent="0.35">
      <c r="A106" s="102" t="s">
        <v>381</v>
      </c>
      <c r="B106" s="82">
        <v>27.277999999999999</v>
      </c>
      <c r="C106" s="82">
        <v>2.0299999999999998</v>
      </c>
      <c r="D106" s="82">
        <v>22.32</v>
      </c>
      <c r="E106" s="82">
        <v>2.34</v>
      </c>
      <c r="F106" s="82">
        <v>0.57999999999999996</v>
      </c>
      <c r="G106" s="82">
        <v>25.24</v>
      </c>
      <c r="H106" s="82">
        <v>7.97</v>
      </c>
      <c r="I106" s="82">
        <v>9.32</v>
      </c>
      <c r="J106" s="82">
        <v>7.95</v>
      </c>
      <c r="K106" s="82">
        <v>1.8208</v>
      </c>
      <c r="L106" s="82">
        <v>0.02</v>
      </c>
      <c r="M106" s="82">
        <v>1.8047</v>
      </c>
      <c r="N106" s="82">
        <v>29.1</v>
      </c>
      <c r="O106" s="82">
        <v>2.0499999999999998</v>
      </c>
      <c r="P106" s="104">
        <v>27.05</v>
      </c>
      <c r="Q106" s="107"/>
      <c r="R106" s="107"/>
      <c r="S106" s="107"/>
    </row>
    <row r="107" spans="1:19" x14ac:dyDescent="0.35">
      <c r="A107" s="102" t="s">
        <v>382</v>
      </c>
      <c r="B107" s="82">
        <v>25.802</v>
      </c>
      <c r="C107" s="82">
        <v>2.4</v>
      </c>
      <c r="D107" s="82">
        <v>20.66</v>
      </c>
      <c r="E107" s="82">
        <v>2.16</v>
      </c>
      <c r="F107" s="82">
        <v>0.57999999999999996</v>
      </c>
      <c r="G107" s="82">
        <v>23.4</v>
      </c>
      <c r="H107" s="82">
        <v>7.71</v>
      </c>
      <c r="I107" s="82">
        <v>8.18</v>
      </c>
      <c r="J107" s="82">
        <v>7.51</v>
      </c>
      <c r="K107" s="82">
        <v>1.7096</v>
      </c>
      <c r="L107" s="82">
        <v>0.02</v>
      </c>
      <c r="M107" s="82">
        <v>1.6944999999999999</v>
      </c>
      <c r="N107" s="82">
        <v>27.51</v>
      </c>
      <c r="O107" s="82">
        <v>2.41</v>
      </c>
      <c r="P107" s="104">
        <v>25.1</v>
      </c>
      <c r="Q107" s="107"/>
      <c r="R107" s="107"/>
      <c r="S107" s="107"/>
    </row>
    <row r="108" spans="1:19" x14ac:dyDescent="0.35">
      <c r="A108" s="102" t="s">
        <v>383</v>
      </c>
      <c r="B108" s="82">
        <v>29.681000000000001</v>
      </c>
      <c r="C108" s="82">
        <v>2.14</v>
      </c>
      <c r="D108" s="82">
        <v>24.69</v>
      </c>
      <c r="E108" s="82">
        <v>2.17</v>
      </c>
      <c r="F108" s="82">
        <v>0.68</v>
      </c>
      <c r="G108" s="82">
        <v>27.55</v>
      </c>
      <c r="H108" s="82">
        <v>9.3000000000000007</v>
      </c>
      <c r="I108" s="82">
        <v>9.06</v>
      </c>
      <c r="J108" s="82">
        <v>9.19</v>
      </c>
      <c r="K108" s="82">
        <v>1.9966999999999999</v>
      </c>
      <c r="L108" s="82">
        <v>0.02</v>
      </c>
      <c r="M108" s="82">
        <v>1.9791000000000001</v>
      </c>
      <c r="N108" s="82">
        <v>31.68</v>
      </c>
      <c r="O108" s="82">
        <v>2.15</v>
      </c>
      <c r="P108" s="104">
        <v>29.53</v>
      </c>
      <c r="Q108" s="107"/>
      <c r="R108" s="107"/>
      <c r="S108" s="107"/>
    </row>
    <row r="109" spans="1:19" x14ac:dyDescent="0.35">
      <c r="A109" s="102" t="s">
        <v>384</v>
      </c>
      <c r="B109" s="82">
        <v>25.15</v>
      </c>
      <c r="C109" s="82">
        <v>2.92</v>
      </c>
      <c r="D109" s="82">
        <v>19.739999999999998</v>
      </c>
      <c r="E109" s="82">
        <v>1.97</v>
      </c>
      <c r="F109" s="82">
        <v>0.51</v>
      </c>
      <c r="G109" s="82">
        <v>22.22</v>
      </c>
      <c r="H109" s="82">
        <v>7.54</v>
      </c>
      <c r="I109" s="82">
        <v>7.08</v>
      </c>
      <c r="J109" s="82">
        <v>7.61</v>
      </c>
      <c r="K109" s="82">
        <v>1.6725000000000001</v>
      </c>
      <c r="L109" s="82">
        <v>0.03</v>
      </c>
      <c r="M109" s="82">
        <v>1.6468</v>
      </c>
      <c r="N109" s="82">
        <v>26.82</v>
      </c>
      <c r="O109" s="82">
        <v>2.95</v>
      </c>
      <c r="P109" s="104">
        <v>23.87</v>
      </c>
      <c r="Q109" s="107"/>
      <c r="R109" s="107"/>
      <c r="S109" s="107"/>
    </row>
    <row r="110" spans="1:19" x14ac:dyDescent="0.35">
      <c r="A110" s="102" t="s">
        <v>385</v>
      </c>
      <c r="B110" s="82">
        <v>24.515999999999998</v>
      </c>
      <c r="C110" s="82">
        <v>2.4</v>
      </c>
      <c r="D110" s="82">
        <v>19.68</v>
      </c>
      <c r="E110" s="82">
        <v>1.92</v>
      </c>
      <c r="F110" s="82">
        <v>0.52</v>
      </c>
      <c r="G110" s="82">
        <v>22.12</v>
      </c>
      <c r="H110" s="82">
        <v>7.41</v>
      </c>
      <c r="I110" s="82">
        <v>7.42</v>
      </c>
      <c r="J110" s="82">
        <v>7.29</v>
      </c>
      <c r="K110" s="82">
        <v>1.6145</v>
      </c>
      <c r="L110" s="82">
        <v>0.02</v>
      </c>
      <c r="M110" s="82">
        <v>1.5896999999999999</v>
      </c>
      <c r="N110" s="82">
        <v>26.13</v>
      </c>
      <c r="O110" s="82">
        <v>2.42</v>
      </c>
      <c r="P110" s="104">
        <v>23.71</v>
      </c>
      <c r="Q110" s="107"/>
      <c r="R110" s="107"/>
      <c r="S110" s="107"/>
    </row>
    <row r="111" spans="1:19" x14ac:dyDescent="0.35">
      <c r="A111" s="102" t="s">
        <v>386</v>
      </c>
      <c r="B111" s="82">
        <v>30.238</v>
      </c>
      <c r="C111" s="82">
        <v>1.71</v>
      </c>
      <c r="D111" s="82">
        <v>25.57</v>
      </c>
      <c r="E111" s="82">
        <v>2.27</v>
      </c>
      <c r="F111" s="82">
        <v>0.69</v>
      </c>
      <c r="G111" s="82">
        <v>28.53</v>
      </c>
      <c r="H111" s="82">
        <v>9.57</v>
      </c>
      <c r="I111" s="82">
        <v>9.74</v>
      </c>
      <c r="J111" s="82">
        <v>9.2100000000000009</v>
      </c>
      <c r="K111" s="82">
        <v>2.0518000000000001</v>
      </c>
      <c r="L111" s="82">
        <v>0.03</v>
      </c>
      <c r="M111" s="82">
        <v>2.0202</v>
      </c>
      <c r="N111" s="82">
        <v>32.29</v>
      </c>
      <c r="O111" s="82">
        <v>1.74</v>
      </c>
      <c r="P111" s="104">
        <v>30.55</v>
      </c>
      <c r="Q111" s="107"/>
      <c r="R111" s="107"/>
      <c r="S111" s="107"/>
    </row>
    <row r="112" spans="1:19" x14ac:dyDescent="0.35">
      <c r="A112" s="102" t="s">
        <v>387</v>
      </c>
      <c r="B112" s="82">
        <v>28.768000000000001</v>
      </c>
      <c r="C112" s="82">
        <v>2.97</v>
      </c>
      <c r="D112" s="82">
        <v>22.69</v>
      </c>
      <c r="E112" s="82">
        <v>2.48</v>
      </c>
      <c r="F112" s="82">
        <v>0.62</v>
      </c>
      <c r="G112" s="82">
        <v>25.8</v>
      </c>
      <c r="H112" s="82">
        <v>7.73</v>
      </c>
      <c r="I112" s="82">
        <v>9.86</v>
      </c>
      <c r="J112" s="82">
        <v>8.1999999999999993</v>
      </c>
      <c r="K112" s="82">
        <v>1.7617</v>
      </c>
      <c r="L112" s="82">
        <v>-0.02</v>
      </c>
      <c r="M112" s="82">
        <v>1.7856000000000001</v>
      </c>
      <c r="N112" s="82">
        <v>30.53</v>
      </c>
      <c r="O112" s="82">
        <v>2.95</v>
      </c>
      <c r="P112" s="104">
        <v>27.58</v>
      </c>
      <c r="Q112" s="107"/>
      <c r="R112" s="107"/>
      <c r="S112" s="107"/>
    </row>
    <row r="113" spans="1:19" x14ac:dyDescent="0.35">
      <c r="A113" s="102" t="s">
        <v>388</v>
      </c>
      <c r="B113" s="82">
        <v>30.064</v>
      </c>
      <c r="C113" s="82">
        <v>2.97</v>
      </c>
      <c r="D113" s="82">
        <v>23.7</v>
      </c>
      <c r="E113" s="82">
        <v>2.74</v>
      </c>
      <c r="F113" s="82">
        <v>0.65</v>
      </c>
      <c r="G113" s="82">
        <v>27.09</v>
      </c>
      <c r="H113" s="82">
        <v>7.68</v>
      </c>
      <c r="I113" s="82">
        <v>10.89</v>
      </c>
      <c r="J113" s="82">
        <v>8.51</v>
      </c>
      <c r="K113" s="82">
        <v>1.8202</v>
      </c>
      <c r="L113" s="82">
        <v>-0.02</v>
      </c>
      <c r="M113" s="82">
        <v>1.8449</v>
      </c>
      <c r="N113" s="82">
        <v>31.88</v>
      </c>
      <c r="O113" s="82">
        <v>2.95</v>
      </c>
      <c r="P113" s="104">
        <v>28.93</v>
      </c>
      <c r="Q113" s="107"/>
      <c r="R113" s="107"/>
      <c r="S113" s="107"/>
    </row>
    <row r="114" spans="1:19" x14ac:dyDescent="0.35">
      <c r="A114" s="102" t="s">
        <v>389</v>
      </c>
      <c r="B114" s="82">
        <v>37.457000000000001</v>
      </c>
      <c r="C114" s="82">
        <v>3.27</v>
      </c>
      <c r="D114" s="82">
        <v>30.14</v>
      </c>
      <c r="E114" s="82">
        <v>3.2</v>
      </c>
      <c r="F114" s="82">
        <v>0.84</v>
      </c>
      <c r="G114" s="82">
        <v>34.18</v>
      </c>
      <c r="H114" s="82">
        <v>8.8699999999999992</v>
      </c>
      <c r="I114" s="82">
        <v>14.81</v>
      </c>
      <c r="J114" s="82">
        <v>10.5</v>
      </c>
      <c r="K114" s="82">
        <v>2.2353000000000001</v>
      </c>
      <c r="L114" s="82">
        <v>-0.03</v>
      </c>
      <c r="M114" s="82">
        <v>2.2656000000000001</v>
      </c>
      <c r="N114" s="82">
        <v>39.69</v>
      </c>
      <c r="O114" s="82">
        <v>3.24</v>
      </c>
      <c r="P114" s="104">
        <v>36.450000000000003</v>
      </c>
      <c r="Q114" s="107"/>
      <c r="R114" s="107"/>
      <c r="S114" s="107"/>
    </row>
    <row r="115" spans="1:19" x14ac:dyDescent="0.35">
      <c r="A115" s="102" t="s">
        <v>390</v>
      </c>
      <c r="B115" s="82">
        <v>31.8111</v>
      </c>
      <c r="C115" s="82">
        <v>2.5463</v>
      </c>
      <c r="D115" s="82">
        <v>25.783899999999999</v>
      </c>
      <c r="E115" s="82">
        <v>2.8296000000000001</v>
      </c>
      <c r="F115" s="82">
        <v>0.65129999999999999</v>
      </c>
      <c r="G115" s="82">
        <v>29.264800000000001</v>
      </c>
      <c r="H115" s="82">
        <v>7.8832000000000004</v>
      </c>
      <c r="I115" s="82">
        <v>11.9139</v>
      </c>
      <c r="J115" s="82">
        <v>9.4677000000000007</v>
      </c>
      <c r="K115" s="82">
        <v>1.9643999999999999</v>
      </c>
      <c r="L115" s="82">
        <v>2.0000000000000001E-4</v>
      </c>
      <c r="M115" s="82">
        <v>1.9641999999999999</v>
      </c>
      <c r="N115" s="82">
        <v>33.775500000000001</v>
      </c>
      <c r="O115" s="82">
        <v>2.5465</v>
      </c>
      <c r="P115" s="104">
        <v>31.228999999999999</v>
      </c>
      <c r="Q115" s="107"/>
      <c r="R115" s="107"/>
      <c r="S115" s="107"/>
    </row>
    <row r="116" spans="1:19" x14ac:dyDescent="0.35">
      <c r="A116" s="102" t="s">
        <v>391</v>
      </c>
      <c r="B116" s="82">
        <v>31.484200000000001</v>
      </c>
      <c r="C116" s="82">
        <v>3.1839</v>
      </c>
      <c r="D116" s="82">
        <v>25.182300000000001</v>
      </c>
      <c r="E116" s="82">
        <v>2.4765000000000001</v>
      </c>
      <c r="F116" s="82">
        <v>0.64159999999999995</v>
      </c>
      <c r="G116" s="82">
        <v>28.3003</v>
      </c>
      <c r="H116" s="82">
        <v>7.8082000000000003</v>
      </c>
      <c r="I116" s="82">
        <v>11.0695</v>
      </c>
      <c r="J116" s="82">
        <v>9.4225999999999992</v>
      </c>
      <c r="K116" s="82">
        <v>1.9531000000000001</v>
      </c>
      <c r="L116" s="82">
        <v>2.0000000000000001E-4</v>
      </c>
      <c r="M116" s="82">
        <v>1.9529000000000001</v>
      </c>
      <c r="N116" s="82">
        <v>33.4373</v>
      </c>
      <c r="O116" s="82">
        <v>3.1840999999999999</v>
      </c>
      <c r="P116" s="104">
        <v>30.2532</v>
      </c>
      <c r="Q116" s="107"/>
      <c r="R116" s="107"/>
      <c r="S116" s="107"/>
    </row>
    <row r="117" spans="1:19" x14ac:dyDescent="0.35">
      <c r="A117" s="102" t="s">
        <v>392</v>
      </c>
      <c r="B117" s="82">
        <v>36.8108</v>
      </c>
      <c r="C117" s="82">
        <v>3.7155999999999998</v>
      </c>
      <c r="D117" s="82">
        <v>29.440200000000001</v>
      </c>
      <c r="E117" s="82">
        <v>2.8776000000000002</v>
      </c>
      <c r="F117" s="82">
        <v>0.77739999999999998</v>
      </c>
      <c r="G117" s="82">
        <v>33.095199999999998</v>
      </c>
      <c r="H117" s="82">
        <v>9.4801000000000002</v>
      </c>
      <c r="I117" s="82">
        <v>12.7201</v>
      </c>
      <c r="J117" s="82">
        <v>10.895</v>
      </c>
      <c r="K117" s="82">
        <v>2.3224999999999998</v>
      </c>
      <c r="L117" s="82">
        <v>2.9999999999999997E-4</v>
      </c>
      <c r="M117" s="82">
        <v>2.3222</v>
      </c>
      <c r="N117" s="82">
        <v>39.133299999999998</v>
      </c>
      <c r="O117" s="82">
        <v>3.7159</v>
      </c>
      <c r="P117" s="104">
        <v>35.417400000000001</v>
      </c>
      <c r="Q117" s="107"/>
      <c r="R117" s="107"/>
      <c r="S117" s="107"/>
    </row>
    <row r="118" spans="1:19" x14ac:dyDescent="0.35">
      <c r="A118" s="102" t="s">
        <v>393</v>
      </c>
      <c r="B118" s="82">
        <v>27.461300000000001</v>
      </c>
      <c r="C118" s="82">
        <v>3.1572</v>
      </c>
      <c r="D118" s="82">
        <v>21.438400000000001</v>
      </c>
      <c r="E118" s="82">
        <v>2.2610000000000001</v>
      </c>
      <c r="F118" s="82">
        <v>0.60460000000000003</v>
      </c>
      <c r="G118" s="82">
        <v>24.303999999999998</v>
      </c>
      <c r="H118" s="82">
        <v>7.2828999999999997</v>
      </c>
      <c r="I118" s="82">
        <v>9.2097999999999995</v>
      </c>
      <c r="J118" s="82">
        <v>7.8113000000000001</v>
      </c>
      <c r="K118" s="82">
        <v>2.0720999999999998</v>
      </c>
      <c r="L118" s="82">
        <v>4.1999999999999997E-3</v>
      </c>
      <c r="M118" s="82">
        <v>2.0678999999999998</v>
      </c>
      <c r="N118" s="82">
        <v>29.533300000000001</v>
      </c>
      <c r="O118" s="82">
        <v>3.1614</v>
      </c>
      <c r="P118" s="104">
        <v>26.3719</v>
      </c>
      <c r="Q118" s="107"/>
      <c r="R118" s="107"/>
      <c r="S118" s="107"/>
    </row>
    <row r="119" spans="1:19" x14ac:dyDescent="0.35">
      <c r="A119" s="102" t="s">
        <v>394</v>
      </c>
      <c r="B119" s="82">
        <v>25.4682</v>
      </c>
      <c r="C119" s="82">
        <v>2.0876999999999999</v>
      </c>
      <c r="D119" s="82">
        <v>20.610700000000001</v>
      </c>
      <c r="E119" s="82">
        <v>2.1873</v>
      </c>
      <c r="F119" s="82">
        <v>0.58250000000000002</v>
      </c>
      <c r="G119" s="82">
        <v>23.380500000000001</v>
      </c>
      <c r="H119" s="82">
        <v>7.3785999999999996</v>
      </c>
      <c r="I119" s="82">
        <v>8.9847999999999999</v>
      </c>
      <c r="J119" s="82">
        <v>7.0171000000000001</v>
      </c>
      <c r="K119" s="82">
        <v>1.9276</v>
      </c>
      <c r="L119" s="82">
        <v>3.8999999999999998E-3</v>
      </c>
      <c r="M119" s="82">
        <v>1.9237</v>
      </c>
      <c r="N119" s="82">
        <v>27.395800000000001</v>
      </c>
      <c r="O119" s="82">
        <v>2.0916000000000001</v>
      </c>
      <c r="P119" s="104">
        <v>25.304200000000002</v>
      </c>
      <c r="Q119" s="107"/>
      <c r="R119" s="107"/>
      <c r="S119" s="107"/>
    </row>
    <row r="120" spans="1:19" x14ac:dyDescent="0.35">
      <c r="A120" s="102" t="s">
        <v>395</v>
      </c>
      <c r="B120" s="82">
        <v>25.8413</v>
      </c>
      <c r="C120" s="82">
        <v>1.04</v>
      </c>
      <c r="D120" s="82">
        <v>21.973400000000002</v>
      </c>
      <c r="E120" s="82">
        <v>2.2372999999999998</v>
      </c>
      <c r="F120" s="82">
        <v>0.59060000000000001</v>
      </c>
      <c r="G120" s="82">
        <v>24.801300000000001</v>
      </c>
      <c r="H120" s="82">
        <v>7.8278999999999996</v>
      </c>
      <c r="I120" s="82">
        <v>9.5768000000000004</v>
      </c>
      <c r="J120" s="82">
        <v>7.3966000000000003</v>
      </c>
      <c r="K120" s="82">
        <v>1.9298</v>
      </c>
      <c r="L120" s="82">
        <v>3.8999999999999998E-3</v>
      </c>
      <c r="M120" s="82">
        <v>1.9258999999999999</v>
      </c>
      <c r="N120" s="82">
        <v>27.771100000000001</v>
      </c>
      <c r="O120" s="82">
        <v>1.0439000000000001</v>
      </c>
      <c r="P120" s="104">
        <v>26.7271</v>
      </c>
      <c r="Q120" s="107"/>
      <c r="R120" s="107"/>
      <c r="S120" s="107"/>
    </row>
    <row r="121" spans="1:19" x14ac:dyDescent="0.35">
      <c r="A121" s="102" t="s">
        <v>396</v>
      </c>
      <c r="B121" s="82">
        <v>26.9025</v>
      </c>
      <c r="C121" s="82">
        <v>2.6697000000000002</v>
      </c>
      <c r="D121" s="82">
        <v>21.4238</v>
      </c>
      <c r="E121" s="82">
        <v>2.2669999999999999</v>
      </c>
      <c r="F121" s="82">
        <v>0.54200000000000004</v>
      </c>
      <c r="G121" s="82">
        <v>24.232800000000001</v>
      </c>
      <c r="H121" s="82">
        <v>7.8936999999999999</v>
      </c>
      <c r="I121" s="82">
        <v>8.0568000000000008</v>
      </c>
      <c r="J121" s="82">
        <v>8.2824000000000009</v>
      </c>
      <c r="K121" s="82">
        <v>1.871</v>
      </c>
      <c r="L121" s="82">
        <v>4.3E-3</v>
      </c>
      <c r="M121" s="82">
        <v>1.8666</v>
      </c>
      <c r="N121" s="82">
        <v>28.773499999999999</v>
      </c>
      <c r="O121" s="82">
        <v>2.6739999999999999</v>
      </c>
      <c r="P121" s="104">
        <v>26.099499999999999</v>
      </c>
      <c r="Q121" s="107"/>
      <c r="R121" s="107"/>
      <c r="S121" s="107"/>
    </row>
    <row r="122" spans="1:19" x14ac:dyDescent="0.35">
      <c r="A122" s="102" t="s">
        <v>397</v>
      </c>
      <c r="B122" s="82">
        <v>27.138100000000001</v>
      </c>
      <c r="C122" s="82">
        <v>2.6966000000000001</v>
      </c>
      <c r="D122" s="82">
        <v>21.674099999999999</v>
      </c>
      <c r="E122" s="82">
        <v>2.2002999999999999</v>
      </c>
      <c r="F122" s="82">
        <v>0.56720000000000004</v>
      </c>
      <c r="G122" s="82">
        <v>24.441600000000001</v>
      </c>
      <c r="H122" s="82">
        <v>7.7672999999999996</v>
      </c>
      <c r="I122" s="82">
        <v>9.5366999999999997</v>
      </c>
      <c r="J122" s="82">
        <v>7.1375000000000002</v>
      </c>
      <c r="K122" s="82">
        <v>1.8903000000000001</v>
      </c>
      <c r="L122" s="82">
        <v>4.4000000000000003E-3</v>
      </c>
      <c r="M122" s="82">
        <v>1.8859999999999999</v>
      </c>
      <c r="N122" s="82">
        <v>29.028500000000001</v>
      </c>
      <c r="O122" s="82">
        <v>2.7008999999999999</v>
      </c>
      <c r="P122" s="104">
        <v>26.3276</v>
      </c>
      <c r="Q122" s="107"/>
      <c r="R122" s="107"/>
      <c r="S122" s="107"/>
    </row>
    <row r="123" spans="1:19" x14ac:dyDescent="0.35">
      <c r="A123" s="102" t="s">
        <v>398</v>
      </c>
      <c r="B123" s="82">
        <v>27.3156</v>
      </c>
      <c r="C123" s="82">
        <v>2.4777999999999998</v>
      </c>
      <c r="D123" s="82">
        <v>21.988700000000001</v>
      </c>
      <c r="E123" s="82">
        <v>2.2650999999999999</v>
      </c>
      <c r="F123" s="82">
        <v>0.58409999999999995</v>
      </c>
      <c r="G123" s="82">
        <v>24.837800000000001</v>
      </c>
      <c r="H123" s="82">
        <v>7.9996</v>
      </c>
      <c r="I123" s="82">
        <v>8.5827000000000009</v>
      </c>
      <c r="J123" s="82">
        <v>8.2554999999999996</v>
      </c>
      <c r="K123" s="82">
        <v>1.9133</v>
      </c>
      <c r="L123" s="82">
        <v>4.4000000000000003E-3</v>
      </c>
      <c r="M123" s="82">
        <v>1.9088000000000001</v>
      </c>
      <c r="N123" s="82">
        <v>29.2288</v>
      </c>
      <c r="O123" s="82">
        <v>2.4822000000000002</v>
      </c>
      <c r="P123" s="104">
        <v>26.746700000000001</v>
      </c>
      <c r="Q123" s="107"/>
      <c r="R123" s="107"/>
      <c r="S123" s="107"/>
    </row>
    <row r="124" spans="1:19" x14ac:dyDescent="0.35">
      <c r="A124" s="102" t="s">
        <v>399</v>
      </c>
      <c r="B124" s="82">
        <v>30.661799999999999</v>
      </c>
      <c r="C124" s="82">
        <v>3.2639999999999998</v>
      </c>
      <c r="D124" s="82">
        <v>24.1645</v>
      </c>
      <c r="E124" s="82">
        <v>2.5849000000000002</v>
      </c>
      <c r="F124" s="82">
        <v>0.64839999999999998</v>
      </c>
      <c r="G124" s="82">
        <v>27.3978</v>
      </c>
      <c r="H124" s="82">
        <v>9.1587999999999994</v>
      </c>
      <c r="I124" s="82">
        <v>9.9746000000000006</v>
      </c>
      <c r="J124" s="82">
        <v>8.2645</v>
      </c>
      <c r="K124" s="82">
        <v>1.9417</v>
      </c>
      <c r="L124" s="82">
        <v>4.0000000000000002E-4</v>
      </c>
      <c r="M124" s="82">
        <v>1.9413</v>
      </c>
      <c r="N124" s="82">
        <v>32.603499999999997</v>
      </c>
      <c r="O124" s="82">
        <v>3.2644000000000002</v>
      </c>
      <c r="P124" s="104">
        <v>29.339200000000002</v>
      </c>
      <c r="Q124" s="107"/>
      <c r="R124" s="107"/>
      <c r="S124" s="107"/>
    </row>
    <row r="125" spans="1:19" x14ac:dyDescent="0.35">
      <c r="A125" s="102" t="s">
        <v>400</v>
      </c>
      <c r="B125" s="82">
        <v>32.087600000000002</v>
      </c>
      <c r="C125" s="82">
        <v>3.0263</v>
      </c>
      <c r="D125" s="82">
        <v>25.555</v>
      </c>
      <c r="E125" s="82">
        <v>2.8437999999999999</v>
      </c>
      <c r="F125" s="82">
        <v>0.66249999999999998</v>
      </c>
      <c r="G125" s="82">
        <v>29.061299999999999</v>
      </c>
      <c r="H125" s="82">
        <v>9.3072999999999997</v>
      </c>
      <c r="I125" s="82">
        <v>11.442500000000001</v>
      </c>
      <c r="J125" s="82">
        <v>8.3114000000000008</v>
      </c>
      <c r="K125" s="82">
        <v>2.0659000000000001</v>
      </c>
      <c r="L125" s="82">
        <v>4.0000000000000002E-4</v>
      </c>
      <c r="M125" s="82">
        <v>2.0655000000000001</v>
      </c>
      <c r="N125" s="82">
        <v>34.153599999999997</v>
      </c>
      <c r="O125" s="82">
        <v>3.0266999999999999</v>
      </c>
      <c r="P125" s="104">
        <v>31.126799999999999</v>
      </c>
      <c r="Q125" s="107"/>
      <c r="R125" s="107"/>
      <c r="S125" s="107"/>
    </row>
    <row r="126" spans="1:19" x14ac:dyDescent="0.35">
      <c r="A126" s="102" t="s">
        <v>401</v>
      </c>
      <c r="B126" s="82">
        <v>33.819800000000001</v>
      </c>
      <c r="C126" s="82">
        <v>3.2223000000000002</v>
      </c>
      <c r="D126" s="82">
        <v>26.804500000000001</v>
      </c>
      <c r="E126" s="82">
        <v>3.0869</v>
      </c>
      <c r="F126" s="82">
        <v>0.70609999999999995</v>
      </c>
      <c r="G126" s="82">
        <v>30.5975</v>
      </c>
      <c r="H126" s="82">
        <v>9.0810999999999993</v>
      </c>
      <c r="I126" s="82">
        <v>13.132199999999999</v>
      </c>
      <c r="J126" s="82">
        <v>8.3841000000000001</v>
      </c>
      <c r="K126" s="82">
        <v>2.1764000000000001</v>
      </c>
      <c r="L126" s="82">
        <v>4.0000000000000002E-4</v>
      </c>
      <c r="M126" s="82">
        <v>2.1758999999999999</v>
      </c>
      <c r="N126" s="82">
        <v>35.996099999999998</v>
      </c>
      <c r="O126" s="82">
        <v>3.2227000000000001</v>
      </c>
      <c r="P126" s="104">
        <v>32.773400000000002</v>
      </c>
      <c r="Q126" s="107"/>
      <c r="R126" s="107"/>
      <c r="S126" s="107"/>
    </row>
    <row r="127" spans="1:19" x14ac:dyDescent="0.35">
      <c r="A127" s="102" t="s">
        <v>402</v>
      </c>
      <c r="B127" s="82">
        <v>33.815899999999999</v>
      </c>
      <c r="C127" s="82">
        <v>2.7991999999999999</v>
      </c>
      <c r="D127" s="82">
        <v>27.1739</v>
      </c>
      <c r="E127" s="82">
        <v>3.14</v>
      </c>
      <c r="F127" s="82">
        <v>0.70269999999999999</v>
      </c>
      <c r="G127" s="82">
        <v>31.0167</v>
      </c>
      <c r="H127" s="82">
        <v>8.6277000000000008</v>
      </c>
      <c r="I127" s="82">
        <v>13.0664</v>
      </c>
      <c r="J127" s="82">
        <v>9.3225999999999996</v>
      </c>
      <c r="K127" s="82">
        <v>2.3174999999999999</v>
      </c>
      <c r="L127" s="82">
        <v>1.47E-2</v>
      </c>
      <c r="M127" s="82">
        <v>2.3028</v>
      </c>
      <c r="N127" s="82">
        <v>36.133400000000002</v>
      </c>
      <c r="O127" s="82">
        <v>2.8140000000000001</v>
      </c>
      <c r="P127" s="104">
        <v>33.319400000000002</v>
      </c>
      <c r="Q127" s="107"/>
      <c r="R127" s="107"/>
      <c r="S127" s="107"/>
    </row>
    <row r="128" spans="1:19" x14ac:dyDescent="0.35">
      <c r="A128" s="102" t="s">
        <v>403</v>
      </c>
      <c r="B128" s="82">
        <v>31.523700000000002</v>
      </c>
      <c r="C128" s="82">
        <v>2.8445</v>
      </c>
      <c r="D128" s="82">
        <v>25.156500000000001</v>
      </c>
      <c r="E128" s="82">
        <v>2.8932000000000002</v>
      </c>
      <c r="F128" s="82">
        <v>0.62939999999999996</v>
      </c>
      <c r="G128" s="82">
        <v>28.679200000000002</v>
      </c>
      <c r="H128" s="82">
        <v>8.4565000000000001</v>
      </c>
      <c r="I128" s="82">
        <v>11.2662</v>
      </c>
      <c r="J128" s="82">
        <v>8.9564000000000004</v>
      </c>
      <c r="K128" s="82">
        <v>2.1808999999999998</v>
      </c>
      <c r="L128" s="82">
        <v>1.3899999999999999E-2</v>
      </c>
      <c r="M128" s="82">
        <v>2.1669999999999998</v>
      </c>
      <c r="N128" s="82">
        <v>33.704599999999999</v>
      </c>
      <c r="O128" s="82">
        <v>2.8584000000000001</v>
      </c>
      <c r="P128" s="104">
        <v>30.8462</v>
      </c>
      <c r="Q128" s="107"/>
      <c r="R128" s="107"/>
      <c r="S128" s="107"/>
    </row>
    <row r="129" spans="1:19" x14ac:dyDescent="0.35">
      <c r="A129" s="102" t="s">
        <v>404</v>
      </c>
      <c r="B129" s="82">
        <v>33.020800000000001</v>
      </c>
      <c r="C129" s="82">
        <v>2.7290000000000001</v>
      </c>
      <c r="D129" s="82">
        <v>26.565000000000001</v>
      </c>
      <c r="E129" s="82">
        <v>3.0525000000000002</v>
      </c>
      <c r="F129" s="82">
        <v>0.67430000000000001</v>
      </c>
      <c r="G129" s="82">
        <v>30.291799999999999</v>
      </c>
      <c r="H129" s="82">
        <v>8.8169000000000004</v>
      </c>
      <c r="I129" s="82">
        <v>12.041499999999999</v>
      </c>
      <c r="J129" s="82">
        <v>9.4334000000000007</v>
      </c>
      <c r="K129" s="82">
        <v>2.2658999999999998</v>
      </c>
      <c r="L129" s="82">
        <v>1.44E-2</v>
      </c>
      <c r="M129" s="82">
        <v>2.2515000000000001</v>
      </c>
      <c r="N129" s="82">
        <v>35.286700000000003</v>
      </c>
      <c r="O129" s="82">
        <v>2.7433999999999998</v>
      </c>
      <c r="P129" s="104">
        <v>32.543300000000002</v>
      </c>
      <c r="Q129" s="107"/>
      <c r="R129" s="107"/>
      <c r="S129" s="107"/>
    </row>
    <row r="130" spans="1:19" x14ac:dyDescent="0.35">
      <c r="A130" s="102" t="s">
        <v>405</v>
      </c>
      <c r="B130" s="82">
        <v>29.463000000000001</v>
      </c>
      <c r="C130" s="82">
        <v>1.8508</v>
      </c>
      <c r="D130" s="82">
        <v>24.7226</v>
      </c>
      <c r="E130" s="82">
        <v>2.254</v>
      </c>
      <c r="F130" s="82">
        <v>0.63549999999999995</v>
      </c>
      <c r="G130" s="82">
        <v>27.612200000000001</v>
      </c>
      <c r="H130" s="82">
        <v>9.0770999999999997</v>
      </c>
      <c r="I130" s="82">
        <v>10.0237</v>
      </c>
      <c r="J130" s="82">
        <v>8.5113000000000003</v>
      </c>
      <c r="K130" s="82">
        <v>2.2202999999999999</v>
      </c>
      <c r="L130" s="82">
        <v>-4.3E-3</v>
      </c>
      <c r="M130" s="82">
        <v>2.2246000000000001</v>
      </c>
      <c r="N130" s="82">
        <v>31.683299999999999</v>
      </c>
      <c r="O130" s="82">
        <v>1.8465</v>
      </c>
      <c r="P130" s="104">
        <v>29.8368</v>
      </c>
      <c r="Q130" s="107"/>
      <c r="R130" s="107"/>
      <c r="S130" s="107"/>
    </row>
    <row r="131" spans="1:19" x14ac:dyDescent="0.35">
      <c r="A131" s="102" t="s">
        <v>406</v>
      </c>
      <c r="B131" s="82">
        <v>27.962399999999999</v>
      </c>
      <c r="C131" s="82">
        <v>2.1724999999999999</v>
      </c>
      <c r="D131" s="82">
        <v>22.844100000000001</v>
      </c>
      <c r="E131" s="82">
        <v>2.3376999999999999</v>
      </c>
      <c r="F131" s="82">
        <v>0.60799999999999998</v>
      </c>
      <c r="G131" s="82">
        <v>25.789899999999999</v>
      </c>
      <c r="H131" s="82">
        <v>8.2835999999999999</v>
      </c>
      <c r="I131" s="82">
        <v>9.3073999999999995</v>
      </c>
      <c r="J131" s="82">
        <v>8.1989000000000001</v>
      </c>
      <c r="K131" s="82">
        <v>2.0773000000000001</v>
      </c>
      <c r="L131" s="82">
        <v>-4.0000000000000001E-3</v>
      </c>
      <c r="M131" s="82">
        <v>2.0813000000000001</v>
      </c>
      <c r="N131" s="82">
        <v>30.0397</v>
      </c>
      <c r="O131" s="82">
        <v>2.1684999999999999</v>
      </c>
      <c r="P131" s="104">
        <v>27.871200000000002</v>
      </c>
      <c r="Q131" s="107"/>
      <c r="R131" s="107"/>
      <c r="S131" s="107"/>
    </row>
    <row r="132" spans="1:19" x14ac:dyDescent="0.35">
      <c r="A132" s="102" t="s">
        <v>407</v>
      </c>
      <c r="B132" s="82">
        <v>26.710899999999999</v>
      </c>
      <c r="C132" s="82">
        <v>1.9827999999999999</v>
      </c>
      <c r="D132" s="82">
        <v>21.500900000000001</v>
      </c>
      <c r="E132" s="82">
        <v>2.6530999999999998</v>
      </c>
      <c r="F132" s="82">
        <v>0.57410000000000005</v>
      </c>
      <c r="G132" s="82">
        <v>24.728100000000001</v>
      </c>
      <c r="H132" s="82">
        <v>8.2197999999999993</v>
      </c>
      <c r="I132" s="82">
        <v>8.5094999999999992</v>
      </c>
      <c r="J132" s="82">
        <v>7.9987000000000004</v>
      </c>
      <c r="K132" s="82">
        <v>2.0068999999999999</v>
      </c>
      <c r="L132" s="82">
        <v>-3.8999999999999998E-3</v>
      </c>
      <c r="M132" s="82">
        <v>2.0108000000000001</v>
      </c>
      <c r="N132" s="82">
        <v>28.7178</v>
      </c>
      <c r="O132" s="82">
        <v>1.9790000000000001</v>
      </c>
      <c r="P132" s="104">
        <v>26.738900000000001</v>
      </c>
      <c r="Q132" s="107"/>
      <c r="R132" s="107"/>
      <c r="S132" s="107"/>
    </row>
    <row r="133" spans="1:19" x14ac:dyDescent="0.35">
      <c r="A133" s="102" t="s">
        <v>408</v>
      </c>
      <c r="B133" s="82">
        <v>26.882200000000001</v>
      </c>
      <c r="C133" s="82">
        <v>3.125</v>
      </c>
      <c r="D133" s="82">
        <v>21.143899999999999</v>
      </c>
      <c r="E133" s="82">
        <v>2.0626000000000002</v>
      </c>
      <c r="F133" s="82">
        <v>0.55079999999999996</v>
      </c>
      <c r="G133" s="82">
        <v>23.757300000000001</v>
      </c>
      <c r="H133" s="82">
        <v>7.4352999999999998</v>
      </c>
      <c r="I133" s="82">
        <v>8.4026999999999994</v>
      </c>
      <c r="J133" s="82">
        <v>7.9192999999999998</v>
      </c>
      <c r="K133" s="82">
        <v>2.1421999999999999</v>
      </c>
      <c r="L133" s="82">
        <v>-1.5E-3</v>
      </c>
      <c r="M133" s="82">
        <v>2.1436999999999999</v>
      </c>
      <c r="N133" s="82">
        <v>29.0244</v>
      </c>
      <c r="O133" s="82">
        <v>3.1234999999999999</v>
      </c>
      <c r="P133" s="104">
        <v>25.9009</v>
      </c>
      <c r="Q133" s="107"/>
      <c r="R133" s="107"/>
      <c r="S133" s="107"/>
    </row>
    <row r="134" spans="1:19" x14ac:dyDescent="0.35">
      <c r="A134" s="102" t="s">
        <v>409</v>
      </c>
      <c r="B134" s="82">
        <v>26.761099999999999</v>
      </c>
      <c r="C134" s="82">
        <v>1.6749000000000001</v>
      </c>
      <c r="D134" s="82">
        <v>22.356000000000002</v>
      </c>
      <c r="E134" s="82">
        <v>2.1511</v>
      </c>
      <c r="F134" s="82">
        <v>0.57909999999999995</v>
      </c>
      <c r="G134" s="82">
        <v>25.086200000000002</v>
      </c>
      <c r="H134" s="82">
        <v>8.1221999999999994</v>
      </c>
      <c r="I134" s="82">
        <v>8.6694999999999993</v>
      </c>
      <c r="J134" s="82">
        <v>8.2944999999999993</v>
      </c>
      <c r="K134" s="82">
        <v>2.0981000000000001</v>
      </c>
      <c r="L134" s="82">
        <v>-1.4E-3</v>
      </c>
      <c r="M134" s="82">
        <v>2.0994999999999999</v>
      </c>
      <c r="N134" s="82">
        <v>28.859200000000001</v>
      </c>
      <c r="O134" s="82">
        <v>1.6735</v>
      </c>
      <c r="P134" s="104">
        <v>27.185700000000001</v>
      </c>
      <c r="Q134" s="107"/>
      <c r="R134" s="107"/>
      <c r="S134" s="107"/>
    </row>
    <row r="135" spans="1:19" x14ac:dyDescent="0.35">
      <c r="A135" s="102" t="s">
        <v>410</v>
      </c>
      <c r="B135" s="82">
        <v>26.745799999999999</v>
      </c>
      <c r="C135" s="82">
        <v>1.9593</v>
      </c>
      <c r="D135" s="82">
        <v>22.005800000000001</v>
      </c>
      <c r="E135" s="82">
        <v>2.1717</v>
      </c>
      <c r="F135" s="82">
        <v>0.6089</v>
      </c>
      <c r="G135" s="82">
        <v>24.7865</v>
      </c>
      <c r="H135" s="82">
        <v>8.3252000000000006</v>
      </c>
      <c r="I135" s="82">
        <v>8.6174999999999997</v>
      </c>
      <c r="J135" s="82">
        <v>7.8437999999999999</v>
      </c>
      <c r="K135" s="82">
        <v>2.1467000000000001</v>
      </c>
      <c r="L135" s="82">
        <v>-1.5E-3</v>
      </c>
      <c r="M135" s="82">
        <v>2.1482000000000001</v>
      </c>
      <c r="N135" s="82">
        <v>28.892499999999998</v>
      </c>
      <c r="O135" s="82">
        <v>1.9578</v>
      </c>
      <c r="P135" s="104">
        <v>26.934699999999999</v>
      </c>
      <c r="Q135" s="107"/>
      <c r="R135" s="107"/>
      <c r="S135" s="107"/>
    </row>
    <row r="136" spans="1:19" x14ac:dyDescent="0.35">
      <c r="A136" s="102" t="s">
        <v>411</v>
      </c>
      <c r="B136" s="82">
        <v>29.3904</v>
      </c>
      <c r="C136" s="82">
        <v>0.61990000000000001</v>
      </c>
      <c r="D136" s="82">
        <v>25.494700000000002</v>
      </c>
      <c r="E136" s="82">
        <v>2.6223000000000001</v>
      </c>
      <c r="F136" s="82">
        <v>0.65339999999999998</v>
      </c>
      <c r="G136" s="82">
        <v>28.770499999999998</v>
      </c>
      <c r="H136" s="82">
        <v>9.0550999999999995</v>
      </c>
      <c r="I136" s="82">
        <v>10.3307</v>
      </c>
      <c r="J136" s="82">
        <v>9.3846000000000007</v>
      </c>
      <c r="K136" s="82">
        <v>1.9976</v>
      </c>
      <c r="L136" s="82">
        <v>1.4800000000000001E-2</v>
      </c>
      <c r="M136" s="82">
        <v>1.9827999999999999</v>
      </c>
      <c r="N136" s="82">
        <v>31.388100000000001</v>
      </c>
      <c r="O136" s="82">
        <v>0.63480000000000003</v>
      </c>
      <c r="P136" s="104">
        <v>30.753299999999999</v>
      </c>
      <c r="Q136" s="107"/>
      <c r="R136" s="107"/>
      <c r="S136" s="107"/>
    </row>
    <row r="137" spans="1:19" x14ac:dyDescent="0.35">
      <c r="A137" s="102" t="s">
        <v>412</v>
      </c>
      <c r="B137" s="82">
        <v>32.6143</v>
      </c>
      <c r="C137" s="82">
        <v>3.0720999999999998</v>
      </c>
      <c r="D137" s="82">
        <v>26.085699999999999</v>
      </c>
      <c r="E137" s="82">
        <v>2.7635999999999998</v>
      </c>
      <c r="F137" s="82">
        <v>0.69289999999999996</v>
      </c>
      <c r="G137" s="82">
        <v>29.542200000000001</v>
      </c>
      <c r="H137" s="82">
        <v>8.3994</v>
      </c>
      <c r="I137" s="82">
        <v>11.9962</v>
      </c>
      <c r="J137" s="82">
        <v>9.1465999999999994</v>
      </c>
      <c r="K137" s="82">
        <v>2.2159</v>
      </c>
      <c r="L137" s="82">
        <v>1.6500000000000001E-2</v>
      </c>
      <c r="M137" s="82">
        <v>2.1995</v>
      </c>
      <c r="N137" s="82">
        <v>34.830199999999998</v>
      </c>
      <c r="O137" s="82">
        <v>3.0886</v>
      </c>
      <c r="P137" s="104">
        <v>31.741700000000002</v>
      </c>
      <c r="Q137" s="107"/>
      <c r="R137" s="107"/>
      <c r="S137" s="107"/>
    </row>
    <row r="138" spans="1:19" x14ac:dyDescent="0.35">
      <c r="A138" s="102" t="s">
        <v>413</v>
      </c>
      <c r="B138" s="82">
        <v>34.207599999999999</v>
      </c>
      <c r="C138" s="82">
        <v>2.9952000000000001</v>
      </c>
      <c r="D138" s="82">
        <v>27.601400000000002</v>
      </c>
      <c r="E138" s="82">
        <v>2.8727</v>
      </c>
      <c r="F138" s="82">
        <v>0.73829999999999996</v>
      </c>
      <c r="G138" s="82">
        <v>31.212399999999999</v>
      </c>
      <c r="H138" s="82">
        <v>8.5594999999999999</v>
      </c>
      <c r="I138" s="82">
        <v>13.479699999999999</v>
      </c>
      <c r="J138" s="82">
        <v>9.1731999999999996</v>
      </c>
      <c r="K138" s="82">
        <v>2.3328000000000002</v>
      </c>
      <c r="L138" s="82">
        <v>1.7299999999999999E-2</v>
      </c>
      <c r="M138" s="82">
        <v>2.3155000000000001</v>
      </c>
      <c r="N138" s="82">
        <v>36.540399999999998</v>
      </c>
      <c r="O138" s="82">
        <v>3.0125000000000002</v>
      </c>
      <c r="P138" s="104">
        <v>33.527900000000002</v>
      </c>
      <c r="Q138" s="107"/>
      <c r="R138" s="107"/>
      <c r="S138" s="107"/>
    </row>
    <row r="139" spans="1:19" x14ac:dyDescent="0.35">
      <c r="A139" s="102" t="s">
        <v>414</v>
      </c>
      <c r="B139" s="82">
        <v>34.903300000000002</v>
      </c>
      <c r="C139" s="82">
        <v>3.2985000000000002</v>
      </c>
      <c r="D139" s="82">
        <v>27.8611</v>
      </c>
      <c r="E139" s="82">
        <v>2.9921000000000002</v>
      </c>
      <c r="F139" s="82">
        <v>0.75149999999999995</v>
      </c>
      <c r="G139" s="82">
        <v>31.604700000000001</v>
      </c>
      <c r="H139" s="82">
        <v>9.0938999999999997</v>
      </c>
      <c r="I139" s="82">
        <v>13.027699999999999</v>
      </c>
      <c r="J139" s="82">
        <v>9.4832000000000001</v>
      </c>
      <c r="K139" s="82">
        <v>2.2025000000000001</v>
      </c>
      <c r="L139" s="82">
        <v>-8.0000000000000002E-3</v>
      </c>
      <c r="M139" s="82">
        <v>2.2105000000000001</v>
      </c>
      <c r="N139" s="82">
        <v>37.105699999999999</v>
      </c>
      <c r="O139" s="82">
        <v>3.2905000000000002</v>
      </c>
      <c r="P139" s="104">
        <v>33.815199999999997</v>
      </c>
      <c r="Q139" s="107"/>
      <c r="R139" s="107"/>
      <c r="S139" s="107"/>
    </row>
    <row r="140" spans="1:19" x14ac:dyDescent="0.35">
      <c r="A140" s="102" t="s">
        <v>415</v>
      </c>
      <c r="B140" s="82">
        <v>31.5197</v>
      </c>
      <c r="C140" s="82">
        <v>1.9080999999999999</v>
      </c>
      <c r="D140" s="82">
        <v>26.2057</v>
      </c>
      <c r="E140" s="82">
        <v>2.7105999999999999</v>
      </c>
      <c r="F140" s="82">
        <v>0.69540000000000002</v>
      </c>
      <c r="G140" s="82">
        <v>29.611599999999999</v>
      </c>
      <c r="H140" s="82">
        <v>8.8178999999999998</v>
      </c>
      <c r="I140" s="82">
        <v>12.019399999999999</v>
      </c>
      <c r="J140" s="82">
        <v>8.7743000000000002</v>
      </c>
      <c r="K140" s="82">
        <v>2.0135999999999998</v>
      </c>
      <c r="L140" s="82">
        <v>-7.3000000000000001E-3</v>
      </c>
      <c r="M140" s="82">
        <v>2.0209999999999999</v>
      </c>
      <c r="N140" s="82">
        <v>33.533299999999997</v>
      </c>
      <c r="O140" s="82">
        <v>1.9007000000000001</v>
      </c>
      <c r="P140" s="104">
        <v>31.6326</v>
      </c>
      <c r="Q140" s="107"/>
      <c r="R140" s="107"/>
      <c r="S140" s="107"/>
    </row>
    <row r="141" spans="1:19" x14ac:dyDescent="0.35">
      <c r="A141" s="102" t="s">
        <v>416</v>
      </c>
      <c r="B141" s="82">
        <v>34.176499999999997</v>
      </c>
      <c r="C141" s="82">
        <v>3.0882999999999998</v>
      </c>
      <c r="D141" s="82">
        <v>27.4588</v>
      </c>
      <c r="E141" s="82">
        <v>2.8574999999999999</v>
      </c>
      <c r="F141" s="82">
        <v>0.77200000000000002</v>
      </c>
      <c r="G141" s="82">
        <v>31.088200000000001</v>
      </c>
      <c r="H141" s="82">
        <v>9.3246000000000002</v>
      </c>
      <c r="I141" s="82">
        <v>12.4201</v>
      </c>
      <c r="J141" s="82">
        <v>9.3435000000000006</v>
      </c>
      <c r="K141" s="82">
        <v>2.1606000000000001</v>
      </c>
      <c r="L141" s="82">
        <v>-7.9000000000000008E-3</v>
      </c>
      <c r="M141" s="82">
        <v>2.1684999999999999</v>
      </c>
      <c r="N141" s="82">
        <v>36.3371</v>
      </c>
      <c r="O141" s="82">
        <v>3.0804999999999998</v>
      </c>
      <c r="P141" s="104">
        <v>33.256700000000002</v>
      </c>
      <c r="Q141" s="107"/>
      <c r="R141" s="107"/>
      <c r="S141" s="107"/>
    </row>
    <row r="142" spans="1:19" x14ac:dyDescent="0.35">
      <c r="A142" s="102" t="s">
        <v>417</v>
      </c>
      <c r="B142" s="82">
        <v>28.48</v>
      </c>
      <c r="C142" s="82">
        <v>2.4550000000000001</v>
      </c>
      <c r="D142" s="82">
        <v>22.901499999999999</v>
      </c>
      <c r="E142" s="82">
        <v>2.5903</v>
      </c>
      <c r="F142" s="82">
        <v>0.53320000000000001</v>
      </c>
      <c r="G142" s="82">
        <v>26.024999999999999</v>
      </c>
      <c r="H142" s="82">
        <v>7.8681999999999999</v>
      </c>
      <c r="I142" s="82">
        <v>9.9864999999999995</v>
      </c>
      <c r="J142" s="82">
        <v>8.1702999999999992</v>
      </c>
      <c r="K142" s="82">
        <v>2.1032999999999999</v>
      </c>
      <c r="L142" s="82">
        <v>-2.0299999999999999E-2</v>
      </c>
      <c r="M142" s="82">
        <v>2.1236000000000002</v>
      </c>
      <c r="N142" s="82">
        <v>30.583300000000001</v>
      </c>
      <c r="O142" s="82">
        <v>2.4346999999999999</v>
      </c>
      <c r="P142" s="104">
        <v>28.148599999999998</v>
      </c>
      <c r="Q142" s="107"/>
      <c r="R142" s="107"/>
      <c r="S142" s="107"/>
    </row>
    <row r="143" spans="1:19" x14ac:dyDescent="0.35">
      <c r="A143" s="102" t="s">
        <v>418</v>
      </c>
      <c r="B143" s="82">
        <v>27.909199999999998</v>
      </c>
      <c r="C143" s="82">
        <v>2.0781999999999998</v>
      </c>
      <c r="D143" s="82">
        <v>22.843599999999999</v>
      </c>
      <c r="E143" s="82">
        <v>2.3311000000000002</v>
      </c>
      <c r="F143" s="82">
        <v>0.65639999999999998</v>
      </c>
      <c r="G143" s="82">
        <v>25.831099999999999</v>
      </c>
      <c r="H143" s="82">
        <v>8.4601000000000006</v>
      </c>
      <c r="I143" s="82">
        <v>9.2268000000000008</v>
      </c>
      <c r="J143" s="82">
        <v>8.1442999999999994</v>
      </c>
      <c r="K143" s="82">
        <v>2.0449000000000002</v>
      </c>
      <c r="L143" s="82">
        <v>-1.9699999999999999E-2</v>
      </c>
      <c r="M143" s="82">
        <v>2.0646</v>
      </c>
      <c r="N143" s="82">
        <v>29.9541</v>
      </c>
      <c r="O143" s="82">
        <v>2.0585</v>
      </c>
      <c r="P143" s="104">
        <v>27.895600000000002</v>
      </c>
      <c r="Q143" s="107"/>
      <c r="R143" s="107"/>
      <c r="S143" s="107"/>
    </row>
    <row r="144" spans="1:19" x14ac:dyDescent="0.35">
      <c r="A144" s="102" t="s">
        <v>419</v>
      </c>
      <c r="B144" s="82">
        <v>26.113399999999999</v>
      </c>
      <c r="C144" s="82">
        <v>1.7766</v>
      </c>
      <c r="D144" s="82">
        <v>21.620899999999999</v>
      </c>
      <c r="E144" s="82">
        <v>2.1044999999999998</v>
      </c>
      <c r="F144" s="82">
        <v>0.61140000000000005</v>
      </c>
      <c r="G144" s="82">
        <v>24.3368</v>
      </c>
      <c r="H144" s="82">
        <v>8.2611000000000008</v>
      </c>
      <c r="I144" s="82">
        <v>8.2760999999999996</v>
      </c>
      <c r="J144" s="82">
        <v>7.7995999999999999</v>
      </c>
      <c r="K144" s="82">
        <v>1.9569000000000001</v>
      </c>
      <c r="L144" s="82">
        <v>-1.8800000000000001E-2</v>
      </c>
      <c r="M144" s="82">
        <v>1.9757</v>
      </c>
      <c r="N144" s="82">
        <v>28.0703</v>
      </c>
      <c r="O144" s="82">
        <v>1.7577</v>
      </c>
      <c r="P144" s="104">
        <v>26.3126</v>
      </c>
      <c r="Q144" s="107"/>
      <c r="R144" s="107"/>
      <c r="S144" s="107"/>
    </row>
    <row r="145" spans="1:19" x14ac:dyDescent="0.35">
      <c r="A145" s="102" t="s">
        <v>420</v>
      </c>
      <c r="B145" s="82">
        <v>26.778400000000001</v>
      </c>
      <c r="C145" s="82">
        <v>2.1236999999999999</v>
      </c>
      <c r="D145" s="82">
        <v>22.0215</v>
      </c>
      <c r="E145" s="82">
        <v>2.0381</v>
      </c>
      <c r="F145" s="82">
        <v>0.59499999999999997</v>
      </c>
      <c r="G145" s="82">
        <v>24.654699999999998</v>
      </c>
      <c r="H145" s="82">
        <v>8.2774999999999999</v>
      </c>
      <c r="I145" s="82">
        <v>8.2980999999999998</v>
      </c>
      <c r="J145" s="82">
        <v>8.0791000000000004</v>
      </c>
      <c r="K145" s="82">
        <v>1.9953000000000001</v>
      </c>
      <c r="L145" s="82">
        <v>-3.5999999999999999E-3</v>
      </c>
      <c r="M145" s="82">
        <v>1.9987999999999999</v>
      </c>
      <c r="N145" s="82">
        <v>28.773700000000002</v>
      </c>
      <c r="O145" s="82">
        <v>2.1202000000000001</v>
      </c>
      <c r="P145" s="104">
        <v>26.653500000000001</v>
      </c>
      <c r="Q145" s="107"/>
      <c r="R145" s="107"/>
      <c r="S145" s="107"/>
    </row>
    <row r="146" spans="1:19" x14ac:dyDescent="0.35">
      <c r="A146" s="102" t="s">
        <v>421</v>
      </c>
      <c r="B146" s="82">
        <v>26.401599999999998</v>
      </c>
      <c r="C146" s="82">
        <v>1.8499000000000001</v>
      </c>
      <c r="D146" s="82">
        <v>21.815799999999999</v>
      </c>
      <c r="E146" s="82">
        <v>2.1032999999999999</v>
      </c>
      <c r="F146" s="82">
        <v>0.63260000000000005</v>
      </c>
      <c r="G146" s="82">
        <v>24.5517</v>
      </c>
      <c r="H146" s="82">
        <v>8.2010000000000005</v>
      </c>
      <c r="I146" s="82">
        <v>8.3048999999999999</v>
      </c>
      <c r="J146" s="82">
        <v>8.0457999999999998</v>
      </c>
      <c r="K146" s="82">
        <v>1.9348000000000001</v>
      </c>
      <c r="L146" s="82">
        <v>-3.3999999999999998E-3</v>
      </c>
      <c r="M146" s="82">
        <v>1.9382999999999999</v>
      </c>
      <c r="N146" s="82">
        <v>28.336400000000001</v>
      </c>
      <c r="O146" s="82">
        <v>1.8464</v>
      </c>
      <c r="P146" s="104">
        <v>26.49</v>
      </c>
      <c r="Q146" s="107"/>
      <c r="R146" s="107"/>
      <c r="S146" s="107"/>
    </row>
    <row r="147" spans="1:19" x14ac:dyDescent="0.35">
      <c r="A147" s="102" t="s">
        <v>422</v>
      </c>
      <c r="B147" s="82">
        <v>27.207999999999998</v>
      </c>
      <c r="C147" s="82">
        <v>2.3279000000000001</v>
      </c>
      <c r="D147" s="82">
        <v>22.073399999999999</v>
      </c>
      <c r="E147" s="82">
        <v>2.1743999999999999</v>
      </c>
      <c r="F147" s="82">
        <v>0.63229999999999997</v>
      </c>
      <c r="G147" s="82">
        <v>24.880099999999999</v>
      </c>
      <c r="H147" s="82">
        <v>8.5960999999999999</v>
      </c>
      <c r="I147" s="82">
        <v>8.3905999999999992</v>
      </c>
      <c r="J147" s="82">
        <v>7.8933999999999997</v>
      </c>
      <c r="K147" s="82">
        <v>2.0198999999999998</v>
      </c>
      <c r="L147" s="82">
        <v>-3.5999999999999999E-3</v>
      </c>
      <c r="M147" s="82">
        <v>2.0234999999999999</v>
      </c>
      <c r="N147" s="82">
        <v>29.227900000000002</v>
      </c>
      <c r="O147" s="82">
        <v>2.3243</v>
      </c>
      <c r="P147" s="104">
        <v>26.903600000000001</v>
      </c>
      <c r="Q147" s="107"/>
      <c r="R147" s="107"/>
      <c r="S147" s="107"/>
    </row>
    <row r="148" spans="1:19" x14ac:dyDescent="0.35">
      <c r="A148" s="102" t="s">
        <v>423</v>
      </c>
      <c r="B148" s="82">
        <v>28.8627</v>
      </c>
      <c r="C148" s="82">
        <v>1.5223</v>
      </c>
      <c r="D148" s="82">
        <v>24.192499999999999</v>
      </c>
      <c r="E148" s="82">
        <v>2.4487000000000001</v>
      </c>
      <c r="F148" s="82">
        <v>0.69940000000000002</v>
      </c>
      <c r="G148" s="82">
        <v>27.340499999999999</v>
      </c>
      <c r="H148" s="82">
        <v>8.4566999999999997</v>
      </c>
      <c r="I148" s="82">
        <v>10.099600000000001</v>
      </c>
      <c r="J148" s="82">
        <v>8.7842000000000002</v>
      </c>
      <c r="K148" s="82">
        <v>1.9188000000000001</v>
      </c>
      <c r="L148" s="82">
        <v>3.3500000000000002E-2</v>
      </c>
      <c r="M148" s="82">
        <v>1.8853</v>
      </c>
      <c r="N148" s="82">
        <v>30.781500000000001</v>
      </c>
      <c r="O148" s="82">
        <v>1.5558000000000001</v>
      </c>
      <c r="P148" s="104">
        <v>29.2258</v>
      </c>
      <c r="Q148" s="107"/>
      <c r="R148" s="107"/>
      <c r="S148" s="107"/>
    </row>
    <row r="149" spans="1:19" x14ac:dyDescent="0.35">
      <c r="A149" s="102" t="s">
        <v>424</v>
      </c>
      <c r="B149" s="82">
        <v>31.632999999999999</v>
      </c>
      <c r="C149" s="82">
        <v>2.5996999999999999</v>
      </c>
      <c r="D149" s="82">
        <v>25.556899999999999</v>
      </c>
      <c r="E149" s="82">
        <v>2.7389000000000001</v>
      </c>
      <c r="F149" s="82">
        <v>0.73740000000000006</v>
      </c>
      <c r="G149" s="82">
        <v>29.033300000000001</v>
      </c>
      <c r="H149" s="82">
        <v>8.4954999999999998</v>
      </c>
      <c r="I149" s="82">
        <v>11.772399999999999</v>
      </c>
      <c r="J149" s="82">
        <v>8.7653999999999996</v>
      </c>
      <c r="K149" s="82">
        <v>2.0905999999999998</v>
      </c>
      <c r="L149" s="82">
        <v>3.6499999999999998E-2</v>
      </c>
      <c r="M149" s="82">
        <v>2.0541</v>
      </c>
      <c r="N149" s="82">
        <v>33.723599999999998</v>
      </c>
      <c r="O149" s="82">
        <v>2.6362000000000001</v>
      </c>
      <c r="P149" s="104">
        <v>31.087299999999999</v>
      </c>
      <c r="Q149" s="107"/>
      <c r="R149" s="107"/>
      <c r="S149" s="107"/>
    </row>
    <row r="150" spans="1:19" x14ac:dyDescent="0.35">
      <c r="A150" s="102" t="s">
        <v>425</v>
      </c>
      <c r="B150" s="82">
        <v>32.742899999999999</v>
      </c>
      <c r="C150" s="82">
        <v>2.4700000000000002</v>
      </c>
      <c r="D150" s="82">
        <v>26.6374</v>
      </c>
      <c r="E150" s="82">
        <v>2.8662999999999998</v>
      </c>
      <c r="F150" s="82">
        <v>0.76919999999999999</v>
      </c>
      <c r="G150" s="82">
        <v>30.2729</v>
      </c>
      <c r="H150" s="82">
        <v>8.5541999999999998</v>
      </c>
      <c r="I150" s="82">
        <v>12.8818</v>
      </c>
      <c r="J150" s="82">
        <v>8.8369</v>
      </c>
      <c r="K150" s="82">
        <v>2.2077</v>
      </c>
      <c r="L150" s="82">
        <v>3.8600000000000002E-2</v>
      </c>
      <c r="M150" s="82">
        <v>2.1690999999999998</v>
      </c>
      <c r="N150" s="82">
        <v>34.950600000000001</v>
      </c>
      <c r="O150" s="82">
        <v>2.5085999999999999</v>
      </c>
      <c r="P150" s="104">
        <v>32.442</v>
      </c>
      <c r="Q150" s="107"/>
      <c r="R150" s="107"/>
      <c r="S150" s="107"/>
    </row>
    <row r="151" spans="1:19" x14ac:dyDescent="0.35">
      <c r="A151" s="102" t="s">
        <v>426</v>
      </c>
      <c r="B151" s="82">
        <v>34.138599999999997</v>
      </c>
      <c r="C151" s="82">
        <v>2.8496000000000001</v>
      </c>
      <c r="D151" s="82">
        <v>27.503900000000002</v>
      </c>
      <c r="E151" s="82">
        <v>2.9952000000000001</v>
      </c>
      <c r="F151" s="82">
        <v>0.78990000000000005</v>
      </c>
      <c r="G151" s="82">
        <v>31.289000000000001</v>
      </c>
      <c r="H151" s="82">
        <v>8.7468000000000004</v>
      </c>
      <c r="I151" s="82">
        <v>12.9133</v>
      </c>
      <c r="J151" s="82">
        <v>9.6288999999999998</v>
      </c>
      <c r="K151" s="82">
        <v>1.9185000000000001</v>
      </c>
      <c r="L151" s="82">
        <v>9.2999999999999992E-3</v>
      </c>
      <c r="M151" s="82">
        <v>1.9092</v>
      </c>
      <c r="N151" s="82">
        <v>36.057099999999998</v>
      </c>
      <c r="O151" s="82">
        <v>2.859</v>
      </c>
      <c r="P151" s="104">
        <v>33.1982</v>
      </c>
      <c r="Q151" s="107"/>
      <c r="R151" s="107"/>
      <c r="S151" s="107"/>
    </row>
    <row r="152" spans="1:19" x14ac:dyDescent="0.35">
      <c r="A152" s="102" t="s">
        <v>427</v>
      </c>
      <c r="B152" s="82">
        <v>30.719200000000001</v>
      </c>
      <c r="C152" s="82">
        <v>2.4056999999999999</v>
      </c>
      <c r="D152" s="82">
        <v>24.8934</v>
      </c>
      <c r="E152" s="82">
        <v>2.7098</v>
      </c>
      <c r="F152" s="82">
        <v>0.71030000000000004</v>
      </c>
      <c r="G152" s="82">
        <v>28.313500000000001</v>
      </c>
      <c r="H152" s="82">
        <v>8.3041999999999998</v>
      </c>
      <c r="I152" s="82">
        <v>11.3226</v>
      </c>
      <c r="J152" s="82">
        <v>8.6867000000000001</v>
      </c>
      <c r="K152" s="82">
        <v>1.7278</v>
      </c>
      <c r="L152" s="82">
        <v>8.3999999999999995E-3</v>
      </c>
      <c r="M152" s="82">
        <v>1.7194</v>
      </c>
      <c r="N152" s="82">
        <v>32.447000000000003</v>
      </c>
      <c r="O152" s="82">
        <v>2.4140999999999999</v>
      </c>
      <c r="P152" s="104">
        <v>30.032900000000001</v>
      </c>
      <c r="Q152" s="107"/>
      <c r="R152" s="107"/>
      <c r="S152" s="107"/>
    </row>
    <row r="153" spans="1:19" x14ac:dyDescent="0.35">
      <c r="A153" s="102" t="s">
        <v>428</v>
      </c>
      <c r="B153" s="82">
        <v>32.332299999999996</v>
      </c>
      <c r="C153" s="82">
        <v>2.9750999999999999</v>
      </c>
      <c r="D153" s="82">
        <v>25.814</v>
      </c>
      <c r="E153" s="82">
        <v>2.7803</v>
      </c>
      <c r="F153" s="82">
        <v>0.76280000000000003</v>
      </c>
      <c r="G153" s="82">
        <v>29.357199999999999</v>
      </c>
      <c r="H153" s="82">
        <v>9.2045999999999992</v>
      </c>
      <c r="I153" s="82">
        <v>10.9818</v>
      </c>
      <c r="J153" s="82">
        <v>9.1707999999999998</v>
      </c>
      <c r="K153" s="82">
        <v>1.8004</v>
      </c>
      <c r="L153" s="82">
        <v>8.8000000000000005E-3</v>
      </c>
      <c r="M153" s="82">
        <v>1.7916000000000001</v>
      </c>
      <c r="N153" s="82">
        <v>34.1327</v>
      </c>
      <c r="O153" s="82">
        <v>2.9839000000000002</v>
      </c>
      <c r="P153" s="104">
        <v>31.148800000000001</v>
      </c>
      <c r="Q153" s="107"/>
      <c r="R153" s="107"/>
      <c r="S153" s="107"/>
    </row>
    <row r="154" spans="1:19" x14ac:dyDescent="0.35">
      <c r="A154" s="102" t="s">
        <v>429</v>
      </c>
      <c r="B154" s="82">
        <v>27.607900000000001</v>
      </c>
      <c r="C154" s="82">
        <v>1.7509999999999999</v>
      </c>
      <c r="D154" s="82">
        <v>22.773900000000001</v>
      </c>
      <c r="E154" s="82">
        <v>2.4312</v>
      </c>
      <c r="F154" s="82">
        <v>0.65180000000000005</v>
      </c>
      <c r="G154" s="82">
        <v>25.856999999999999</v>
      </c>
      <c r="H154" s="82">
        <v>8.5394000000000005</v>
      </c>
      <c r="I154" s="82">
        <v>9.2960999999999991</v>
      </c>
      <c r="J154" s="82">
        <v>8.0214999999999996</v>
      </c>
      <c r="K154" s="82">
        <v>1.8253999999999999</v>
      </c>
      <c r="L154" s="82">
        <v>-9.5999999999999992E-3</v>
      </c>
      <c r="M154" s="82">
        <v>1.835</v>
      </c>
      <c r="N154" s="82">
        <v>29.433299999999999</v>
      </c>
      <c r="O154" s="82">
        <v>1.7414000000000001</v>
      </c>
      <c r="P154" s="104">
        <v>27.6919</v>
      </c>
      <c r="Q154" s="107"/>
      <c r="R154" s="107"/>
      <c r="S154" s="107"/>
    </row>
    <row r="155" spans="1:19" x14ac:dyDescent="0.35">
      <c r="A155" s="102" t="s">
        <v>430</v>
      </c>
      <c r="B155" s="82">
        <v>28.0229</v>
      </c>
      <c r="C155" s="82">
        <v>2.5571999999999999</v>
      </c>
      <c r="D155" s="82">
        <v>22.543399999999998</v>
      </c>
      <c r="E155" s="82">
        <v>2.2543000000000002</v>
      </c>
      <c r="F155" s="82">
        <v>0.66810000000000003</v>
      </c>
      <c r="G155" s="82">
        <v>25.465699999999998</v>
      </c>
      <c r="H155" s="82">
        <v>8.5081000000000007</v>
      </c>
      <c r="I155" s="82">
        <v>8.8994999999999997</v>
      </c>
      <c r="J155" s="82">
        <v>8.0580999999999996</v>
      </c>
      <c r="K155" s="82">
        <v>1.8284</v>
      </c>
      <c r="L155" s="82">
        <v>-9.5999999999999992E-3</v>
      </c>
      <c r="M155" s="82">
        <v>1.8380000000000001</v>
      </c>
      <c r="N155" s="82">
        <v>29.851299999999998</v>
      </c>
      <c r="O155" s="82">
        <v>2.5476000000000001</v>
      </c>
      <c r="P155" s="104">
        <v>27.303699999999999</v>
      </c>
      <c r="Q155" s="107"/>
      <c r="R155" s="107"/>
      <c r="S155" s="107"/>
    </row>
    <row r="156" spans="1:19" x14ac:dyDescent="0.35">
      <c r="A156" s="102" t="s">
        <v>431</v>
      </c>
      <c r="B156" s="82">
        <v>26.537199999999999</v>
      </c>
      <c r="C156" s="82">
        <v>1.5212000000000001</v>
      </c>
      <c r="D156" s="82">
        <v>22.203900000000001</v>
      </c>
      <c r="E156" s="82">
        <v>2.1675</v>
      </c>
      <c r="F156" s="82">
        <v>0.64470000000000005</v>
      </c>
      <c r="G156" s="82">
        <v>25.015999999999998</v>
      </c>
      <c r="H156" s="82">
        <v>8.6766000000000005</v>
      </c>
      <c r="I156" s="82">
        <v>8.4512999999999998</v>
      </c>
      <c r="J156" s="82">
        <v>7.8880999999999997</v>
      </c>
      <c r="K156" s="82">
        <v>1.7025999999999999</v>
      </c>
      <c r="L156" s="82">
        <v>-8.8999999999999999E-3</v>
      </c>
      <c r="M156" s="82">
        <v>1.7115</v>
      </c>
      <c r="N156" s="82">
        <v>28.239799999999999</v>
      </c>
      <c r="O156" s="82">
        <v>1.5122</v>
      </c>
      <c r="P156" s="104">
        <v>26.727499999999999</v>
      </c>
      <c r="Q156" s="107"/>
      <c r="R156" s="107"/>
      <c r="S156" s="107"/>
    </row>
    <row r="157" spans="1:19" x14ac:dyDescent="0.35">
      <c r="A157" s="102" t="s">
        <v>432</v>
      </c>
      <c r="B157" s="82">
        <v>27.071200000000001</v>
      </c>
      <c r="C157" s="82">
        <v>1.9057999999999999</v>
      </c>
      <c r="D157" s="82">
        <v>22.399100000000001</v>
      </c>
      <c r="E157" s="82">
        <v>2.1372</v>
      </c>
      <c r="F157" s="82">
        <v>0.62909999999999999</v>
      </c>
      <c r="G157" s="82">
        <v>25.165400000000002</v>
      </c>
      <c r="H157" s="82">
        <v>8.4559999999999995</v>
      </c>
      <c r="I157" s="82">
        <v>8.4926999999999992</v>
      </c>
      <c r="J157" s="82">
        <v>8.2166999999999994</v>
      </c>
      <c r="K157" s="82">
        <v>1.6483000000000001</v>
      </c>
      <c r="L157" s="82">
        <v>5.4999999999999997E-3</v>
      </c>
      <c r="M157" s="82">
        <v>1.6428</v>
      </c>
      <c r="N157" s="82">
        <v>28.7195</v>
      </c>
      <c r="O157" s="82">
        <v>1.9112</v>
      </c>
      <c r="P157" s="104">
        <v>26.808299999999999</v>
      </c>
      <c r="Q157" s="107"/>
      <c r="R157" s="107"/>
      <c r="S157" s="107"/>
    </row>
    <row r="158" spans="1:19" x14ac:dyDescent="0.35">
      <c r="A158" s="102" t="s">
        <v>433</v>
      </c>
      <c r="B158" s="82">
        <v>26.901199999999999</v>
      </c>
      <c r="C158" s="82">
        <v>2.3773</v>
      </c>
      <c r="D158" s="82">
        <v>21.787099999999999</v>
      </c>
      <c r="E158" s="82">
        <v>2.0750000000000002</v>
      </c>
      <c r="F158" s="82">
        <v>0.66180000000000005</v>
      </c>
      <c r="G158" s="82">
        <v>24.523900000000001</v>
      </c>
      <c r="H158" s="82">
        <v>8.4430999999999994</v>
      </c>
      <c r="I158" s="82">
        <v>8.1989999999999998</v>
      </c>
      <c r="J158" s="82">
        <v>7.8818000000000001</v>
      </c>
      <c r="K158" s="82">
        <v>1.6197999999999999</v>
      </c>
      <c r="L158" s="82">
        <v>5.4000000000000003E-3</v>
      </c>
      <c r="M158" s="82">
        <v>1.6145</v>
      </c>
      <c r="N158" s="82">
        <v>28.521000000000001</v>
      </c>
      <c r="O158" s="82">
        <v>2.3826000000000001</v>
      </c>
      <c r="P158" s="104">
        <v>26.138400000000001</v>
      </c>
      <c r="Q158" s="107"/>
      <c r="R158" s="107"/>
      <c r="S158" s="107"/>
    </row>
    <row r="159" spans="1:19" x14ac:dyDescent="0.35">
      <c r="A159" s="102" t="s">
        <v>434</v>
      </c>
      <c r="B159" s="82">
        <v>27.174600000000002</v>
      </c>
      <c r="C159" s="82">
        <v>1.8434999999999999</v>
      </c>
      <c r="D159" s="82">
        <v>22.4773</v>
      </c>
      <c r="E159" s="82">
        <v>2.1960999999999999</v>
      </c>
      <c r="F159" s="82">
        <v>0.65759999999999996</v>
      </c>
      <c r="G159" s="82">
        <v>25.331099999999999</v>
      </c>
      <c r="H159" s="82">
        <v>8.6369000000000007</v>
      </c>
      <c r="I159" s="82">
        <v>8.7946000000000009</v>
      </c>
      <c r="J159" s="82">
        <v>7.8996000000000004</v>
      </c>
      <c r="K159" s="82">
        <v>1.6524000000000001</v>
      </c>
      <c r="L159" s="82">
        <v>5.4999999999999997E-3</v>
      </c>
      <c r="M159" s="82">
        <v>1.6469</v>
      </c>
      <c r="N159" s="82">
        <v>28.826899999999998</v>
      </c>
      <c r="O159" s="82">
        <v>1.8489</v>
      </c>
      <c r="P159" s="104">
        <v>26.978000000000002</v>
      </c>
      <c r="Q159" s="107"/>
      <c r="R159" s="107"/>
      <c r="S159" s="107"/>
    </row>
    <row r="160" spans="1:19" x14ac:dyDescent="0.35">
      <c r="A160" s="102" t="s">
        <v>435</v>
      </c>
      <c r="B160" s="82">
        <v>30.598199999999999</v>
      </c>
      <c r="C160" s="82">
        <v>2.12</v>
      </c>
      <c r="D160" s="82">
        <v>25.205100000000002</v>
      </c>
      <c r="E160" s="82">
        <v>2.5413999999999999</v>
      </c>
      <c r="F160" s="82">
        <v>0.73180000000000001</v>
      </c>
      <c r="G160" s="82">
        <v>28.478300000000001</v>
      </c>
      <c r="H160" s="82">
        <v>8.9665999999999997</v>
      </c>
      <c r="I160" s="82">
        <v>10.557700000000001</v>
      </c>
      <c r="J160" s="82">
        <v>8.9539000000000009</v>
      </c>
      <c r="K160" s="82">
        <v>1.7358</v>
      </c>
      <c r="L160" s="82">
        <v>2.0899999999999998E-2</v>
      </c>
      <c r="M160" s="82">
        <v>1.7149000000000001</v>
      </c>
      <c r="N160" s="82">
        <v>32.334000000000003</v>
      </c>
      <c r="O160" s="82">
        <v>2.1408</v>
      </c>
      <c r="P160" s="104">
        <v>30.193200000000001</v>
      </c>
      <c r="Q160" s="107"/>
      <c r="R160" s="107"/>
      <c r="S160" s="107"/>
    </row>
    <row r="161" spans="1:19" x14ac:dyDescent="0.35">
      <c r="A161" s="102" t="s">
        <v>436</v>
      </c>
      <c r="B161" s="82">
        <v>32.9848</v>
      </c>
      <c r="C161" s="82">
        <v>3.1615000000000002</v>
      </c>
      <c r="D161" s="82">
        <v>26.5106</v>
      </c>
      <c r="E161" s="82">
        <v>2.5766</v>
      </c>
      <c r="F161" s="82">
        <v>0.73599999999999999</v>
      </c>
      <c r="G161" s="82">
        <v>29.8232</v>
      </c>
      <c r="H161" s="82">
        <v>9.15</v>
      </c>
      <c r="I161" s="82">
        <v>11.7155</v>
      </c>
      <c r="J161" s="82">
        <v>8.9577000000000009</v>
      </c>
      <c r="K161" s="82">
        <v>1.8724000000000001</v>
      </c>
      <c r="L161" s="82">
        <v>2.2499999999999999E-2</v>
      </c>
      <c r="M161" s="82">
        <v>1.8499000000000001</v>
      </c>
      <c r="N161" s="82">
        <v>34.857199999999999</v>
      </c>
      <c r="O161" s="82">
        <v>3.1840000000000002</v>
      </c>
      <c r="P161" s="104">
        <v>31.673200000000001</v>
      </c>
      <c r="Q161" s="107"/>
      <c r="R161" s="107"/>
      <c r="S161" s="107"/>
    </row>
    <row r="162" spans="1:19" x14ac:dyDescent="0.35">
      <c r="A162" s="102" t="s">
        <v>437</v>
      </c>
      <c r="B162" s="82">
        <v>33.908000000000001</v>
      </c>
      <c r="C162" s="82">
        <v>2.2835999999999999</v>
      </c>
      <c r="D162" s="82">
        <v>27.934000000000001</v>
      </c>
      <c r="E162" s="82">
        <v>2.9222999999999999</v>
      </c>
      <c r="F162" s="82">
        <v>0.7681</v>
      </c>
      <c r="G162" s="82">
        <v>31.624400000000001</v>
      </c>
      <c r="H162" s="82">
        <v>8.8721999999999994</v>
      </c>
      <c r="I162" s="82">
        <v>13.452</v>
      </c>
      <c r="J162" s="82">
        <v>9.3002000000000002</v>
      </c>
      <c r="K162" s="82">
        <v>1.9535</v>
      </c>
      <c r="L162" s="82">
        <v>2.35E-2</v>
      </c>
      <c r="M162" s="82">
        <v>1.93</v>
      </c>
      <c r="N162" s="82">
        <v>35.861400000000003</v>
      </c>
      <c r="O162" s="82">
        <v>2.3069999999999999</v>
      </c>
      <c r="P162" s="104">
        <v>33.554400000000001</v>
      </c>
      <c r="Q162" s="107"/>
      <c r="R162" s="107"/>
      <c r="S162" s="107"/>
    </row>
    <row r="163" spans="1:19" x14ac:dyDescent="0.35">
      <c r="A163" s="102" t="s">
        <v>438</v>
      </c>
      <c r="B163" s="82">
        <v>34.756799999999998</v>
      </c>
      <c r="C163" s="82">
        <v>2.7296999999999998</v>
      </c>
      <c r="D163" s="82">
        <v>28.173200000000001</v>
      </c>
      <c r="E163" s="82">
        <v>3.0406</v>
      </c>
      <c r="F163" s="82">
        <v>0.81340000000000001</v>
      </c>
      <c r="G163" s="82">
        <v>32.027099999999997</v>
      </c>
      <c r="H163" s="82">
        <v>9.5924999999999994</v>
      </c>
      <c r="I163" s="82">
        <v>12.471500000000001</v>
      </c>
      <c r="J163" s="82">
        <v>9.9631000000000007</v>
      </c>
      <c r="K163" s="82">
        <v>1.6656</v>
      </c>
      <c r="L163" s="82">
        <v>-1.4200000000000001E-2</v>
      </c>
      <c r="M163" s="82">
        <v>1.6798999999999999</v>
      </c>
      <c r="N163" s="82">
        <v>36.422400000000003</v>
      </c>
      <c r="O163" s="82">
        <v>2.7153999999999998</v>
      </c>
      <c r="P163" s="104">
        <v>33.707000000000001</v>
      </c>
      <c r="Q163" s="107"/>
      <c r="R163" s="107"/>
      <c r="S163" s="107"/>
    </row>
    <row r="164" spans="1:19" x14ac:dyDescent="0.35">
      <c r="A164" s="102" t="s">
        <v>439</v>
      </c>
      <c r="B164" s="82">
        <v>32.1633</v>
      </c>
      <c r="C164" s="82">
        <v>2.4857999999999998</v>
      </c>
      <c r="D164" s="82">
        <v>26.096499999999999</v>
      </c>
      <c r="E164" s="82">
        <v>2.8290000000000002</v>
      </c>
      <c r="F164" s="82">
        <v>0.75209999999999999</v>
      </c>
      <c r="G164" s="82">
        <v>29.677499999999998</v>
      </c>
      <c r="H164" s="82">
        <v>9.2401</v>
      </c>
      <c r="I164" s="82">
        <v>11.039899999999999</v>
      </c>
      <c r="J164" s="82">
        <v>9.3975000000000009</v>
      </c>
      <c r="K164" s="82">
        <v>1.544</v>
      </c>
      <c r="L164" s="82">
        <v>-1.32E-2</v>
      </c>
      <c r="M164" s="82">
        <v>1.5571999999999999</v>
      </c>
      <c r="N164" s="82">
        <v>33.707299999999996</v>
      </c>
      <c r="O164" s="82">
        <v>2.4725999999999999</v>
      </c>
      <c r="P164" s="104">
        <v>31.2347</v>
      </c>
      <c r="Q164" s="107"/>
      <c r="R164" s="107"/>
      <c r="S164" s="107"/>
    </row>
    <row r="165" spans="1:19" x14ac:dyDescent="0.35">
      <c r="A165" s="102" t="s">
        <v>440</v>
      </c>
      <c r="B165" s="82">
        <v>32.787799999999997</v>
      </c>
      <c r="C165" s="82">
        <v>2.7086000000000001</v>
      </c>
      <c r="D165" s="82">
        <v>26.440300000000001</v>
      </c>
      <c r="E165" s="82">
        <v>2.9152</v>
      </c>
      <c r="F165" s="82">
        <v>0.72370000000000001</v>
      </c>
      <c r="G165" s="82">
        <v>30.0792</v>
      </c>
      <c r="H165" s="82">
        <v>9.6012000000000004</v>
      </c>
      <c r="I165" s="82">
        <v>11.1716</v>
      </c>
      <c r="J165" s="82">
        <v>9.3064999999999998</v>
      </c>
      <c r="K165" s="82">
        <v>1.5812999999999999</v>
      </c>
      <c r="L165" s="82">
        <v>-1.35E-2</v>
      </c>
      <c r="M165" s="82">
        <v>1.5949</v>
      </c>
      <c r="N165" s="82">
        <v>34.369199999999999</v>
      </c>
      <c r="O165" s="82">
        <v>2.6951000000000001</v>
      </c>
      <c r="P165" s="104">
        <v>31.674099999999999</v>
      </c>
      <c r="Q165" s="107"/>
      <c r="R165" s="107"/>
      <c r="S165" s="107"/>
    </row>
    <row r="166" spans="1:19" x14ac:dyDescent="0.35">
      <c r="A166" s="102" t="s">
        <v>441</v>
      </c>
      <c r="B166" s="82">
        <v>30.4572</v>
      </c>
      <c r="C166" s="82">
        <v>4.0681000000000003</v>
      </c>
      <c r="D166" s="82">
        <v>23.273</v>
      </c>
      <c r="E166" s="82">
        <v>2.4889000000000001</v>
      </c>
      <c r="F166" s="82">
        <v>0.62719999999999998</v>
      </c>
      <c r="G166" s="82">
        <v>26.389099999999999</v>
      </c>
      <c r="H166" s="82">
        <v>8.8431999999999995</v>
      </c>
      <c r="I166" s="82">
        <v>9.2025000000000006</v>
      </c>
      <c r="J166" s="82">
        <v>8.3434000000000008</v>
      </c>
      <c r="K166" s="82">
        <v>1.6454</v>
      </c>
      <c r="L166" s="82">
        <v>5.9999999999999995E-4</v>
      </c>
      <c r="M166" s="82">
        <v>1.6448</v>
      </c>
      <c r="N166" s="82">
        <v>32.102499999999999</v>
      </c>
      <c r="O166" s="82">
        <v>4.0686</v>
      </c>
      <c r="P166" s="104">
        <v>28.033899999999999</v>
      </c>
      <c r="Q166" s="107"/>
      <c r="R166" s="107"/>
      <c r="S166" s="107"/>
    </row>
    <row r="167" spans="1:19" x14ac:dyDescent="0.35">
      <c r="A167" s="102" t="s">
        <v>442</v>
      </c>
      <c r="B167" s="82">
        <v>27.527200000000001</v>
      </c>
      <c r="C167" s="82">
        <v>1.1380999999999999</v>
      </c>
      <c r="D167" s="82">
        <v>23.273</v>
      </c>
      <c r="E167" s="82">
        <v>2.4889000000000001</v>
      </c>
      <c r="F167" s="82">
        <v>0.62719999999999998</v>
      </c>
      <c r="G167" s="82">
        <v>26.389099999999999</v>
      </c>
      <c r="H167" s="82">
        <v>8.8431999999999995</v>
      </c>
      <c r="I167" s="82">
        <v>9.2025000000000006</v>
      </c>
      <c r="J167" s="82">
        <v>8.3434000000000008</v>
      </c>
      <c r="K167" s="82">
        <v>1.4541999999999999</v>
      </c>
      <c r="L167" s="82">
        <v>5.0000000000000001E-4</v>
      </c>
      <c r="M167" s="82">
        <v>1.4538</v>
      </c>
      <c r="N167" s="82">
        <v>28.981400000000001</v>
      </c>
      <c r="O167" s="82">
        <v>1.1386000000000001</v>
      </c>
      <c r="P167" s="104">
        <v>27.8428</v>
      </c>
      <c r="Q167" s="107"/>
      <c r="R167" s="107"/>
      <c r="S167" s="107"/>
    </row>
    <row r="168" spans="1:19" x14ac:dyDescent="0.35">
      <c r="A168" s="102" t="s">
        <v>443</v>
      </c>
      <c r="B168" s="82">
        <v>26.251300000000001</v>
      </c>
      <c r="C168" s="82">
        <v>1.3059000000000001</v>
      </c>
      <c r="D168" s="82">
        <v>22.1157</v>
      </c>
      <c r="E168" s="82">
        <v>2.2059000000000002</v>
      </c>
      <c r="F168" s="82">
        <v>0.62380000000000002</v>
      </c>
      <c r="G168" s="82">
        <v>24.945399999999999</v>
      </c>
      <c r="H168" s="82">
        <v>8.7271999999999998</v>
      </c>
      <c r="I168" s="82">
        <v>8.1437000000000008</v>
      </c>
      <c r="J168" s="82">
        <v>8.0744000000000007</v>
      </c>
      <c r="K168" s="82">
        <v>1.3902000000000001</v>
      </c>
      <c r="L168" s="82">
        <v>5.0000000000000001E-4</v>
      </c>
      <c r="M168" s="82">
        <v>1.3896999999999999</v>
      </c>
      <c r="N168" s="82">
        <v>27.641500000000001</v>
      </c>
      <c r="O168" s="82">
        <v>1.3063</v>
      </c>
      <c r="P168" s="104">
        <v>26.335100000000001</v>
      </c>
      <c r="Q168" s="107"/>
      <c r="R168" s="107"/>
      <c r="S168" s="107"/>
    </row>
    <row r="169" spans="1:19" x14ac:dyDescent="0.35">
      <c r="A169" s="102" t="s">
        <v>444</v>
      </c>
      <c r="B169" s="82">
        <v>27.284700000000001</v>
      </c>
      <c r="C169" s="82">
        <v>3.0518000000000001</v>
      </c>
      <c r="D169" s="82">
        <v>22.002700000000001</v>
      </c>
      <c r="E169" s="82">
        <v>1.6755</v>
      </c>
      <c r="F169" s="82">
        <v>0.55469999999999997</v>
      </c>
      <c r="G169" s="82">
        <v>24.232900000000001</v>
      </c>
      <c r="H169" s="82">
        <v>8.2741000000000007</v>
      </c>
      <c r="I169" s="82">
        <v>7.9108000000000001</v>
      </c>
      <c r="J169" s="82">
        <v>8.048</v>
      </c>
      <c r="K169" s="82">
        <v>1.5007999999999999</v>
      </c>
      <c r="L169" s="82">
        <v>5.9999999999999995E-4</v>
      </c>
      <c r="M169" s="82">
        <v>1.5002</v>
      </c>
      <c r="N169" s="82">
        <v>28.785399999999999</v>
      </c>
      <c r="O169" s="82">
        <v>3.0524</v>
      </c>
      <c r="P169" s="104">
        <v>25.733000000000001</v>
      </c>
      <c r="Q169" s="107"/>
      <c r="R169" s="107"/>
      <c r="S169" s="107"/>
    </row>
    <row r="170" spans="1:19" x14ac:dyDescent="0.35">
      <c r="A170" s="102" t="s">
        <v>445</v>
      </c>
      <c r="B170" s="82">
        <v>26.954899999999999</v>
      </c>
      <c r="C170" s="82">
        <v>2.0653000000000001</v>
      </c>
      <c r="D170" s="82">
        <v>21.8904</v>
      </c>
      <c r="E170" s="82">
        <v>2.3955000000000002</v>
      </c>
      <c r="F170" s="82">
        <v>0.60360000000000003</v>
      </c>
      <c r="G170" s="82">
        <v>24.889600000000002</v>
      </c>
      <c r="H170" s="82">
        <v>8.5324000000000009</v>
      </c>
      <c r="I170" s="82">
        <v>8.2548999999999992</v>
      </c>
      <c r="J170" s="82">
        <v>8.1022999999999996</v>
      </c>
      <c r="K170" s="82">
        <v>1.4870000000000001</v>
      </c>
      <c r="L170" s="82">
        <v>5.9999999999999995E-4</v>
      </c>
      <c r="M170" s="82">
        <v>1.4863999999999999</v>
      </c>
      <c r="N170" s="82">
        <v>28.4419</v>
      </c>
      <c r="O170" s="82">
        <v>2.0659000000000001</v>
      </c>
      <c r="P170" s="104">
        <v>26.376000000000001</v>
      </c>
      <c r="Q170" s="107"/>
      <c r="R170" s="107"/>
      <c r="S170" s="107"/>
    </row>
    <row r="171" spans="1:19" x14ac:dyDescent="0.35">
      <c r="A171" s="102" t="s">
        <v>446</v>
      </c>
      <c r="B171" s="82">
        <v>27.179400000000001</v>
      </c>
      <c r="C171" s="82">
        <v>1.5156000000000001</v>
      </c>
      <c r="D171" s="82">
        <v>22.536999999999999</v>
      </c>
      <c r="E171" s="82">
        <v>2.4973999999999998</v>
      </c>
      <c r="F171" s="82">
        <v>0.62939999999999996</v>
      </c>
      <c r="G171" s="82">
        <v>25.663799999999998</v>
      </c>
      <c r="H171" s="82">
        <v>8.6621000000000006</v>
      </c>
      <c r="I171" s="82">
        <v>8.8247</v>
      </c>
      <c r="J171" s="82">
        <v>8.1769999999999996</v>
      </c>
      <c r="K171" s="82">
        <v>1.5088999999999999</v>
      </c>
      <c r="L171" s="82">
        <v>5.9999999999999995E-4</v>
      </c>
      <c r="M171" s="82">
        <v>1.5083</v>
      </c>
      <c r="N171" s="82">
        <v>28.688300000000002</v>
      </c>
      <c r="O171" s="82">
        <v>1.5162</v>
      </c>
      <c r="P171" s="104">
        <v>27.1721</v>
      </c>
      <c r="Q171" s="107"/>
      <c r="R171" s="107"/>
      <c r="S171" s="107"/>
    </row>
    <row r="172" spans="1:19" x14ac:dyDescent="0.35">
      <c r="A172" s="102" t="s">
        <v>447</v>
      </c>
      <c r="B172" s="82">
        <v>30.254000000000001</v>
      </c>
      <c r="C172" s="82">
        <v>2.0097</v>
      </c>
      <c r="D172" s="82">
        <v>25.020700000000001</v>
      </c>
      <c r="E172" s="82">
        <v>2.5287000000000002</v>
      </c>
      <c r="F172" s="82">
        <v>0.69479999999999997</v>
      </c>
      <c r="G172" s="82">
        <v>28.244299999999999</v>
      </c>
      <c r="H172" s="82">
        <v>9.2836999999999996</v>
      </c>
      <c r="I172" s="82">
        <v>10.010199999999999</v>
      </c>
      <c r="J172" s="82">
        <v>8.9504000000000001</v>
      </c>
      <c r="K172" s="82">
        <v>1.4207000000000001</v>
      </c>
      <c r="L172" s="82">
        <v>1.6199999999999999E-2</v>
      </c>
      <c r="M172" s="82">
        <v>1.4045000000000001</v>
      </c>
      <c r="N172" s="82">
        <v>31.674700000000001</v>
      </c>
      <c r="O172" s="82">
        <v>2.0259</v>
      </c>
      <c r="P172" s="104">
        <v>29.648800000000001</v>
      </c>
      <c r="Q172" s="107"/>
      <c r="R172" s="107"/>
      <c r="S172" s="107"/>
    </row>
    <row r="173" spans="1:19" x14ac:dyDescent="0.35">
      <c r="A173" s="102" t="s">
        <v>448</v>
      </c>
      <c r="B173" s="82">
        <v>31.146000000000001</v>
      </c>
      <c r="C173" s="82">
        <v>2.4275000000000002</v>
      </c>
      <c r="D173" s="82">
        <v>25.419499999999999</v>
      </c>
      <c r="E173" s="82">
        <v>2.6012</v>
      </c>
      <c r="F173" s="82">
        <v>0.69769999999999999</v>
      </c>
      <c r="G173" s="82">
        <v>28.718399999999999</v>
      </c>
      <c r="H173" s="82">
        <v>9.0437999999999992</v>
      </c>
      <c r="I173" s="82">
        <v>10.9948</v>
      </c>
      <c r="J173" s="82">
        <v>8.6798000000000002</v>
      </c>
      <c r="K173" s="82">
        <v>1.4643999999999999</v>
      </c>
      <c r="L173" s="82">
        <v>1.67E-2</v>
      </c>
      <c r="M173" s="82">
        <v>1.4477</v>
      </c>
      <c r="N173" s="82">
        <v>32.610399999999998</v>
      </c>
      <c r="O173" s="82">
        <v>2.4443000000000001</v>
      </c>
      <c r="P173" s="104">
        <v>30.1661</v>
      </c>
      <c r="Q173" s="107"/>
      <c r="R173" s="107"/>
      <c r="S173" s="107"/>
    </row>
    <row r="174" spans="1:19" x14ac:dyDescent="0.35">
      <c r="A174" s="102" t="s">
        <v>449</v>
      </c>
      <c r="B174" s="82">
        <v>33.206400000000002</v>
      </c>
      <c r="C174" s="82">
        <v>2.5926999999999998</v>
      </c>
      <c r="D174" s="82">
        <v>26.935500000000001</v>
      </c>
      <c r="E174" s="82">
        <v>2.9346999999999999</v>
      </c>
      <c r="F174" s="82">
        <v>0.74350000000000005</v>
      </c>
      <c r="G174" s="82">
        <v>30.613700000000001</v>
      </c>
      <c r="H174" s="82">
        <v>8.7386999999999997</v>
      </c>
      <c r="I174" s="82">
        <v>12.572900000000001</v>
      </c>
      <c r="J174" s="82">
        <v>9.3020999999999994</v>
      </c>
      <c r="K174" s="82">
        <v>1.5803</v>
      </c>
      <c r="L174" s="82">
        <v>1.8100000000000002E-2</v>
      </c>
      <c r="M174" s="82">
        <v>1.5622</v>
      </c>
      <c r="N174" s="82">
        <v>34.786700000000003</v>
      </c>
      <c r="O174" s="82">
        <v>2.6107</v>
      </c>
      <c r="P174" s="104">
        <v>32.175899999999999</v>
      </c>
      <c r="Q174" s="107"/>
      <c r="R174" s="107"/>
      <c r="S174" s="107"/>
    </row>
    <row r="175" spans="1:19" x14ac:dyDescent="0.35">
      <c r="A175" s="102" t="s">
        <v>450</v>
      </c>
      <c r="B175" s="82">
        <v>34.069600000000001</v>
      </c>
      <c r="C175" s="82">
        <v>3.0284</v>
      </c>
      <c r="D175" s="82">
        <v>27.4983</v>
      </c>
      <c r="E175" s="82">
        <v>2.7456</v>
      </c>
      <c r="F175" s="82">
        <v>0.79730000000000001</v>
      </c>
      <c r="G175" s="82">
        <v>31.0411</v>
      </c>
      <c r="H175" s="82">
        <v>8.2797999999999998</v>
      </c>
      <c r="I175" s="82">
        <v>13.3141</v>
      </c>
      <c r="J175" s="82">
        <v>9.4473000000000003</v>
      </c>
      <c r="K175" s="82">
        <v>1.6171</v>
      </c>
      <c r="L175" s="82">
        <v>1.06E-2</v>
      </c>
      <c r="M175" s="82">
        <v>1.6065</v>
      </c>
      <c r="N175" s="82">
        <v>35.686700000000002</v>
      </c>
      <c r="O175" s="82">
        <v>3.0390999999999999</v>
      </c>
      <c r="P175" s="104">
        <v>32.647599999999997</v>
      </c>
      <c r="Q175" s="107"/>
      <c r="R175" s="107"/>
      <c r="S175" s="107"/>
    </row>
    <row r="176" spans="1:19" x14ac:dyDescent="0.35">
      <c r="A176" s="102" t="s">
        <v>451</v>
      </c>
      <c r="B176" s="82">
        <v>30.562100000000001</v>
      </c>
      <c r="C176" s="82">
        <v>2.7355</v>
      </c>
      <c r="D176" s="82">
        <v>24.593399999999999</v>
      </c>
      <c r="E176" s="82">
        <v>2.4548000000000001</v>
      </c>
      <c r="F176" s="82">
        <v>0.77829999999999999</v>
      </c>
      <c r="G176" s="82">
        <v>27.826599999999999</v>
      </c>
      <c r="H176" s="82">
        <v>7.5204000000000004</v>
      </c>
      <c r="I176" s="82">
        <v>11.7692</v>
      </c>
      <c r="J176" s="82">
        <v>8.5368999999999993</v>
      </c>
      <c r="K176" s="82">
        <v>1.4446000000000001</v>
      </c>
      <c r="L176" s="82">
        <v>9.4999999999999998E-3</v>
      </c>
      <c r="M176" s="82">
        <v>1.4351</v>
      </c>
      <c r="N176" s="82">
        <v>32.006700000000002</v>
      </c>
      <c r="O176" s="82">
        <v>2.7450000000000001</v>
      </c>
      <c r="P176" s="104">
        <v>29.261700000000001</v>
      </c>
      <c r="Q176" s="107"/>
      <c r="R176" s="107"/>
      <c r="S176" s="107"/>
    </row>
    <row r="177" spans="1:19" x14ac:dyDescent="0.35">
      <c r="A177" s="102" t="s">
        <v>452</v>
      </c>
      <c r="B177" s="82">
        <v>30.898700000000002</v>
      </c>
      <c r="C177" s="82">
        <v>2.5990000000000002</v>
      </c>
      <c r="D177" s="82">
        <v>24.888300000000001</v>
      </c>
      <c r="E177" s="82">
        <v>2.5804999999999998</v>
      </c>
      <c r="F177" s="82">
        <v>0.83079999999999998</v>
      </c>
      <c r="G177" s="82">
        <v>28.299700000000001</v>
      </c>
      <c r="H177" s="82">
        <v>8.1700999999999997</v>
      </c>
      <c r="I177" s="82">
        <v>11.3047</v>
      </c>
      <c r="J177" s="82">
        <v>8.8248999999999995</v>
      </c>
      <c r="K177" s="82">
        <v>1.4560999999999999</v>
      </c>
      <c r="L177" s="82">
        <v>9.4999999999999998E-3</v>
      </c>
      <c r="M177" s="82">
        <v>1.4464999999999999</v>
      </c>
      <c r="N177" s="82">
        <v>32.354700000000001</v>
      </c>
      <c r="O177" s="82">
        <v>2.6084999999999998</v>
      </c>
      <c r="P177" s="104">
        <v>29.746200000000002</v>
      </c>
      <c r="Q177" s="107"/>
      <c r="R177" s="107"/>
      <c r="S177" s="107"/>
    </row>
    <row r="178" spans="1:19" x14ac:dyDescent="0.35">
      <c r="A178" s="102" t="s">
        <v>453</v>
      </c>
      <c r="B178" s="82">
        <v>26.811599999999999</v>
      </c>
      <c r="C178" s="82">
        <v>3.4821</v>
      </c>
      <c r="D178" s="82">
        <v>20.4465</v>
      </c>
      <c r="E178" s="82">
        <v>2.2141999999999999</v>
      </c>
      <c r="F178" s="82">
        <v>0.66879999999999995</v>
      </c>
      <c r="G178" s="82">
        <v>23.329499999999999</v>
      </c>
      <c r="H178" s="82">
        <v>7.2142999999999997</v>
      </c>
      <c r="I178" s="82">
        <v>8.4014000000000006</v>
      </c>
      <c r="J178" s="82">
        <v>7.7138</v>
      </c>
      <c r="K178" s="82">
        <v>1.3866000000000001</v>
      </c>
      <c r="L178" s="82">
        <v>1.0699999999999999E-2</v>
      </c>
      <c r="M178" s="82">
        <v>1.3758999999999999</v>
      </c>
      <c r="N178" s="82">
        <v>28.1982</v>
      </c>
      <c r="O178" s="82">
        <v>3.4927999999999999</v>
      </c>
      <c r="P178" s="104">
        <v>24.705400000000001</v>
      </c>
      <c r="Q178" s="107"/>
      <c r="R178" s="107"/>
      <c r="S178" s="107"/>
    </row>
    <row r="179" spans="1:19" x14ac:dyDescent="0.35">
      <c r="A179" s="102" t="s">
        <v>454</v>
      </c>
      <c r="B179" s="82">
        <v>26.443300000000001</v>
      </c>
      <c r="C179" s="82">
        <v>1.9194</v>
      </c>
      <c r="D179" s="82">
        <v>21.555399999999999</v>
      </c>
      <c r="E179" s="82">
        <v>2.2871000000000001</v>
      </c>
      <c r="F179" s="82">
        <v>0.68130000000000002</v>
      </c>
      <c r="G179" s="82">
        <v>24.523800000000001</v>
      </c>
      <c r="H179" s="82">
        <v>7.4519000000000002</v>
      </c>
      <c r="I179" s="82">
        <v>8.7730999999999995</v>
      </c>
      <c r="J179" s="82">
        <v>8.2988</v>
      </c>
      <c r="K179" s="82">
        <v>1.3472</v>
      </c>
      <c r="L179" s="82">
        <v>1.04E-2</v>
      </c>
      <c r="M179" s="82">
        <v>1.3368</v>
      </c>
      <c r="N179" s="82">
        <v>27.790500000000002</v>
      </c>
      <c r="O179" s="82">
        <v>1.9298</v>
      </c>
      <c r="P179" s="104">
        <v>25.860600000000002</v>
      </c>
      <c r="Q179" s="107"/>
      <c r="R179" s="107"/>
      <c r="S179" s="107"/>
    </row>
    <row r="180" spans="1:19" x14ac:dyDescent="0.35">
      <c r="A180" s="102" t="s">
        <v>455</v>
      </c>
      <c r="B180" s="82">
        <v>25.757999999999999</v>
      </c>
      <c r="C180" s="82">
        <v>1.4956</v>
      </c>
      <c r="D180" s="82">
        <v>21.498200000000001</v>
      </c>
      <c r="E180" s="82">
        <v>2.1372</v>
      </c>
      <c r="F180" s="82">
        <v>0.62709999999999999</v>
      </c>
      <c r="G180" s="82">
        <v>24.2624</v>
      </c>
      <c r="H180" s="82">
        <v>7.7971000000000004</v>
      </c>
      <c r="I180" s="82">
        <v>8.1494</v>
      </c>
      <c r="J180" s="82">
        <v>8.3158999999999992</v>
      </c>
      <c r="K180" s="82">
        <v>1.3380000000000001</v>
      </c>
      <c r="L180" s="82">
        <v>1.03E-2</v>
      </c>
      <c r="M180" s="82">
        <v>1.3277000000000001</v>
      </c>
      <c r="N180" s="82">
        <v>27.096</v>
      </c>
      <c r="O180" s="82">
        <v>1.5059</v>
      </c>
      <c r="P180" s="104">
        <v>25.5901</v>
      </c>
      <c r="Q180" s="107"/>
      <c r="R180" s="107"/>
      <c r="S180" s="107"/>
    </row>
    <row r="181" spans="1:19" x14ac:dyDescent="0.35">
      <c r="A181" s="102" t="s">
        <v>456</v>
      </c>
      <c r="B181" s="82">
        <v>26.148599999999998</v>
      </c>
      <c r="C181" s="82">
        <v>1.3634999999999999</v>
      </c>
      <c r="D181" s="82">
        <v>21.9239</v>
      </c>
      <c r="E181" s="82">
        <v>2.2322000000000002</v>
      </c>
      <c r="F181" s="82">
        <v>0.629</v>
      </c>
      <c r="G181" s="82">
        <v>24.7851</v>
      </c>
      <c r="H181" s="82">
        <v>8.0681999999999992</v>
      </c>
      <c r="I181" s="82">
        <v>7.9630999999999998</v>
      </c>
      <c r="J181" s="82">
        <v>8.7538</v>
      </c>
      <c r="K181" s="82">
        <v>1.2461</v>
      </c>
      <c r="L181" s="82">
        <v>1.4E-3</v>
      </c>
      <c r="M181" s="82">
        <v>1.2446999999999999</v>
      </c>
      <c r="N181" s="82">
        <v>27.3947</v>
      </c>
      <c r="O181" s="82">
        <v>1.3649</v>
      </c>
      <c r="P181" s="104">
        <v>26.029800000000002</v>
      </c>
      <c r="Q181" s="107"/>
      <c r="R181" s="107"/>
      <c r="S181" s="107"/>
    </row>
    <row r="182" spans="1:19" x14ac:dyDescent="0.35">
      <c r="A182" s="102" t="s">
        <v>457</v>
      </c>
      <c r="B182" s="82">
        <v>25.8476</v>
      </c>
      <c r="C182" s="82">
        <v>1.6035999999999999</v>
      </c>
      <c r="D182" s="82">
        <v>21.4161</v>
      </c>
      <c r="E182" s="82">
        <v>2.1922999999999999</v>
      </c>
      <c r="F182" s="82">
        <v>0.63560000000000005</v>
      </c>
      <c r="G182" s="82">
        <v>24.244</v>
      </c>
      <c r="H182" s="82">
        <v>7.8029999999999999</v>
      </c>
      <c r="I182" s="82">
        <v>7.9878</v>
      </c>
      <c r="J182" s="82">
        <v>8.4532000000000007</v>
      </c>
      <c r="K182" s="82">
        <v>1.2459</v>
      </c>
      <c r="L182" s="82">
        <v>1.4E-3</v>
      </c>
      <c r="M182" s="82">
        <v>1.2444999999999999</v>
      </c>
      <c r="N182" s="82">
        <v>27.093599999999999</v>
      </c>
      <c r="O182" s="82">
        <v>1.6051</v>
      </c>
      <c r="P182" s="104">
        <v>25.488499999999998</v>
      </c>
      <c r="Q182" s="107"/>
      <c r="R182" s="107"/>
      <c r="S182" s="107"/>
    </row>
    <row r="183" spans="1:19" x14ac:dyDescent="0.35">
      <c r="A183" s="102" t="s">
        <v>458</v>
      </c>
      <c r="B183" s="82">
        <v>25.8139</v>
      </c>
      <c r="C183" s="82">
        <v>3.86</v>
      </c>
      <c r="D183" s="82">
        <v>19.054200000000002</v>
      </c>
      <c r="E183" s="82">
        <v>2.2412999999999998</v>
      </c>
      <c r="F183" s="82">
        <v>0.65839999999999999</v>
      </c>
      <c r="G183" s="82">
        <v>21.953900000000001</v>
      </c>
      <c r="H183" s="82">
        <v>6.6638999999999999</v>
      </c>
      <c r="I183" s="82">
        <v>7.9212999999999996</v>
      </c>
      <c r="J183" s="82">
        <v>7.3686999999999996</v>
      </c>
      <c r="K183" s="82">
        <v>1.2729999999999999</v>
      </c>
      <c r="L183" s="82">
        <v>1.4E-3</v>
      </c>
      <c r="M183" s="82">
        <v>1.2715000000000001</v>
      </c>
      <c r="N183" s="82">
        <v>27.0869</v>
      </c>
      <c r="O183" s="82">
        <v>3.8614000000000002</v>
      </c>
      <c r="P183" s="104">
        <v>23.2255</v>
      </c>
      <c r="Q183" s="107"/>
      <c r="R183" s="107"/>
      <c r="S183" s="107"/>
    </row>
    <row r="184" spans="1:19" x14ac:dyDescent="0.35">
      <c r="A184" s="102" t="s">
        <v>459</v>
      </c>
      <c r="B184" s="82">
        <v>28.169599999999999</v>
      </c>
      <c r="C184" s="82">
        <v>2.7332000000000001</v>
      </c>
      <c r="D184" s="82">
        <v>22.282900000000001</v>
      </c>
      <c r="E184" s="82">
        <v>2.4308999999999998</v>
      </c>
      <c r="F184" s="82">
        <v>0.72260000000000002</v>
      </c>
      <c r="G184" s="82">
        <v>25.436399999999999</v>
      </c>
      <c r="H184" s="82">
        <v>9.0525000000000002</v>
      </c>
      <c r="I184" s="82">
        <v>9.0073000000000008</v>
      </c>
      <c r="J184" s="82">
        <v>7.3765000000000001</v>
      </c>
      <c r="K184" s="82">
        <v>1.2442</v>
      </c>
      <c r="L184" s="82">
        <v>-8.6E-3</v>
      </c>
      <c r="M184" s="82">
        <v>1.2527999999999999</v>
      </c>
      <c r="N184" s="82">
        <v>29.413799999999998</v>
      </c>
      <c r="O184" s="82">
        <v>2.7246999999999999</v>
      </c>
      <c r="P184" s="104">
        <v>26.6891</v>
      </c>
      <c r="Q184" s="107"/>
      <c r="R184" s="107"/>
      <c r="S184" s="107"/>
    </row>
    <row r="185" spans="1:19" x14ac:dyDescent="0.35">
      <c r="A185" s="102" t="s">
        <v>460</v>
      </c>
      <c r="B185" s="82">
        <v>29.4375</v>
      </c>
      <c r="C185" s="82">
        <v>1.2738</v>
      </c>
      <c r="D185" s="82">
        <v>24.929300000000001</v>
      </c>
      <c r="E185" s="82">
        <v>2.4634</v>
      </c>
      <c r="F185" s="82">
        <v>0.77090000000000003</v>
      </c>
      <c r="G185" s="82">
        <v>28.163599999999999</v>
      </c>
      <c r="H185" s="82">
        <v>8.5572999999999997</v>
      </c>
      <c r="I185" s="82">
        <v>11.016999999999999</v>
      </c>
      <c r="J185" s="82">
        <v>8.5892999999999997</v>
      </c>
      <c r="K185" s="82">
        <v>1.2828999999999999</v>
      </c>
      <c r="L185" s="82">
        <v>-8.8000000000000005E-3</v>
      </c>
      <c r="M185" s="82">
        <v>1.2918000000000001</v>
      </c>
      <c r="N185" s="82">
        <v>30.720400000000001</v>
      </c>
      <c r="O185" s="82">
        <v>1.2649999999999999</v>
      </c>
      <c r="P185" s="104">
        <v>29.455400000000001</v>
      </c>
      <c r="Q185" s="107"/>
      <c r="R185" s="107"/>
      <c r="S185" s="107"/>
    </row>
    <row r="186" spans="1:19" x14ac:dyDescent="0.35">
      <c r="A186" s="102" t="s">
        <v>461</v>
      </c>
      <c r="B186" s="82">
        <v>31.933900000000001</v>
      </c>
      <c r="C186" s="82">
        <v>2.0156999999999998</v>
      </c>
      <c r="D186" s="82">
        <v>26.475100000000001</v>
      </c>
      <c r="E186" s="82">
        <v>2.6377999999999999</v>
      </c>
      <c r="F186" s="82">
        <v>0.80530000000000002</v>
      </c>
      <c r="G186" s="82">
        <v>29.918199999999999</v>
      </c>
      <c r="H186" s="82">
        <v>8.4261999999999997</v>
      </c>
      <c r="I186" s="82">
        <v>12.932399999999999</v>
      </c>
      <c r="J186" s="82">
        <v>8.5594999999999999</v>
      </c>
      <c r="K186" s="82">
        <v>1.3909</v>
      </c>
      <c r="L186" s="82">
        <v>-9.5999999999999992E-3</v>
      </c>
      <c r="M186" s="82">
        <v>1.4004000000000001</v>
      </c>
      <c r="N186" s="82">
        <v>33.3247</v>
      </c>
      <c r="O186" s="82">
        <v>2.0061</v>
      </c>
      <c r="P186" s="104">
        <v>31.3186</v>
      </c>
      <c r="Q186" s="107"/>
      <c r="R186" s="107"/>
      <c r="S186" s="107"/>
    </row>
    <row r="187" spans="1:19" x14ac:dyDescent="0.35">
      <c r="A187" s="102" t="s">
        <v>462</v>
      </c>
      <c r="B187" s="82">
        <v>34.557899999999997</v>
      </c>
      <c r="C187" s="82">
        <v>3.1978</v>
      </c>
      <c r="D187" s="82">
        <v>28.2072</v>
      </c>
      <c r="E187" s="82">
        <v>2.2664</v>
      </c>
      <c r="F187" s="82">
        <v>0.88649999999999995</v>
      </c>
      <c r="G187" s="82">
        <v>31.360099999999999</v>
      </c>
      <c r="H187" s="82">
        <v>8.5053000000000001</v>
      </c>
      <c r="I187" s="82">
        <v>13.1022</v>
      </c>
      <c r="J187" s="82">
        <v>9.7525999999999993</v>
      </c>
      <c r="K187" s="82">
        <v>1.5867</v>
      </c>
      <c r="L187" s="82">
        <v>1.77E-2</v>
      </c>
      <c r="M187" s="82">
        <v>1.569</v>
      </c>
      <c r="N187" s="82">
        <v>36.144599999999997</v>
      </c>
      <c r="O187" s="82">
        <v>3.2155</v>
      </c>
      <c r="P187" s="104">
        <v>32.929099999999998</v>
      </c>
      <c r="Q187" s="107"/>
      <c r="R187" s="107"/>
      <c r="S187" s="107"/>
    </row>
    <row r="188" spans="1:19" x14ac:dyDescent="0.35">
      <c r="A188" s="102" t="s">
        <v>463</v>
      </c>
      <c r="B188" s="82">
        <v>30.358899999999998</v>
      </c>
      <c r="C188" s="82">
        <v>3.6602000000000001</v>
      </c>
      <c r="D188" s="82">
        <v>24.593299999999999</v>
      </c>
      <c r="E188" s="82">
        <v>1.3293999999999999</v>
      </c>
      <c r="F188" s="82">
        <v>0.77610000000000001</v>
      </c>
      <c r="G188" s="82">
        <v>26.698799999999999</v>
      </c>
      <c r="H188" s="82">
        <v>7.7294</v>
      </c>
      <c r="I188" s="82">
        <v>10.819800000000001</v>
      </c>
      <c r="J188" s="82">
        <v>8.1494999999999997</v>
      </c>
      <c r="K188" s="82">
        <v>1.3893</v>
      </c>
      <c r="L188" s="82">
        <v>1.55E-2</v>
      </c>
      <c r="M188" s="82">
        <v>1.3737999999999999</v>
      </c>
      <c r="N188" s="82">
        <v>31.748200000000001</v>
      </c>
      <c r="O188" s="82">
        <v>3.6757</v>
      </c>
      <c r="P188" s="104">
        <v>28.072600000000001</v>
      </c>
      <c r="Q188" s="107"/>
      <c r="R188" s="107"/>
      <c r="S188" s="107"/>
    </row>
    <row r="189" spans="1:19" x14ac:dyDescent="0.35">
      <c r="A189" s="102" t="s">
        <v>464</v>
      </c>
      <c r="B189" s="82">
        <v>31.421399999999998</v>
      </c>
      <c r="C189" s="82">
        <v>0.46850000000000003</v>
      </c>
      <c r="D189" s="82">
        <v>27.001300000000001</v>
      </c>
      <c r="E189" s="82">
        <v>3.1153</v>
      </c>
      <c r="F189" s="82">
        <v>0.83630000000000004</v>
      </c>
      <c r="G189" s="82">
        <v>30.9529</v>
      </c>
      <c r="H189" s="82">
        <v>8.7233999999999998</v>
      </c>
      <c r="I189" s="82">
        <v>12.1579</v>
      </c>
      <c r="J189" s="82">
        <v>10.0716</v>
      </c>
      <c r="K189" s="82">
        <v>1.4311</v>
      </c>
      <c r="L189" s="82">
        <v>1.5900000000000001E-2</v>
      </c>
      <c r="M189" s="82">
        <v>1.4152</v>
      </c>
      <c r="N189" s="82">
        <v>32.852499999999999</v>
      </c>
      <c r="O189" s="82">
        <v>0.4844</v>
      </c>
      <c r="P189" s="104">
        <v>32.368099999999998</v>
      </c>
      <c r="Q189" s="107"/>
      <c r="R189" s="107"/>
      <c r="S189" s="107"/>
    </row>
    <row r="190" spans="1:19" x14ac:dyDescent="0.35">
      <c r="A190" s="102" t="s">
        <v>465</v>
      </c>
      <c r="B190" s="82">
        <v>27.145399999999999</v>
      </c>
      <c r="C190" s="82">
        <v>2.1652</v>
      </c>
      <c r="D190" s="82">
        <v>23.188300000000002</v>
      </c>
      <c r="E190" s="82">
        <v>1.0881000000000001</v>
      </c>
      <c r="F190" s="82">
        <v>0.70379999999999998</v>
      </c>
      <c r="G190" s="82">
        <v>24.9802</v>
      </c>
      <c r="H190" s="82">
        <v>7.9894999999999996</v>
      </c>
      <c r="I190" s="82">
        <v>9.0220000000000002</v>
      </c>
      <c r="J190" s="82">
        <v>7.9687000000000001</v>
      </c>
      <c r="K190" s="82">
        <v>1.476</v>
      </c>
      <c r="L190" s="82">
        <v>-3.0000000000000001E-3</v>
      </c>
      <c r="M190" s="82">
        <v>1.4790000000000001</v>
      </c>
      <c r="N190" s="82">
        <v>28.621500000000001</v>
      </c>
      <c r="O190" s="82">
        <v>2.1621999999999999</v>
      </c>
      <c r="P190" s="104">
        <v>26.459299999999999</v>
      </c>
      <c r="Q190" s="107"/>
      <c r="R190" s="107"/>
      <c r="S190" s="107"/>
    </row>
    <row r="191" spans="1:19" x14ac:dyDescent="0.35">
      <c r="A191" s="102" t="s">
        <v>466</v>
      </c>
      <c r="B191" s="82">
        <v>26.824200000000001</v>
      </c>
      <c r="C191" s="82">
        <v>3.0421</v>
      </c>
      <c r="D191" s="82">
        <v>22.003699999999998</v>
      </c>
      <c r="E191" s="82">
        <v>1.0624</v>
      </c>
      <c r="F191" s="82">
        <v>0.71589999999999998</v>
      </c>
      <c r="G191" s="82">
        <v>23.7821</v>
      </c>
      <c r="H191" s="82">
        <v>7.9173</v>
      </c>
      <c r="I191" s="82">
        <v>8.1393000000000004</v>
      </c>
      <c r="J191" s="82">
        <v>7.7253999999999996</v>
      </c>
      <c r="K191" s="82">
        <v>1.4375</v>
      </c>
      <c r="L191" s="82">
        <v>-2.8999999999999998E-3</v>
      </c>
      <c r="M191" s="82">
        <v>1.4403999999999999</v>
      </c>
      <c r="N191" s="82">
        <v>28.261600000000001</v>
      </c>
      <c r="O191" s="82">
        <v>3.0392000000000001</v>
      </c>
      <c r="P191" s="104">
        <v>25.2225</v>
      </c>
      <c r="Q191" s="107"/>
      <c r="R191" s="107"/>
      <c r="S191" s="107"/>
    </row>
    <row r="192" spans="1:19" x14ac:dyDescent="0.35">
      <c r="A192" s="102" t="s">
        <v>467</v>
      </c>
      <c r="B192" s="82">
        <v>25.2028</v>
      </c>
      <c r="C192" s="82">
        <v>1.1261000000000001</v>
      </c>
      <c r="D192" s="82">
        <v>21.691700000000001</v>
      </c>
      <c r="E192" s="82">
        <v>1.7258</v>
      </c>
      <c r="F192" s="82">
        <v>0.6593</v>
      </c>
      <c r="G192" s="82">
        <v>24.076699999999999</v>
      </c>
      <c r="H192" s="82">
        <v>8.0725999999999996</v>
      </c>
      <c r="I192" s="82">
        <v>7.9089</v>
      </c>
      <c r="J192" s="82">
        <v>8.0952000000000002</v>
      </c>
      <c r="K192" s="82">
        <v>1.3207</v>
      </c>
      <c r="L192" s="82">
        <v>-2.7000000000000001E-3</v>
      </c>
      <c r="M192" s="82">
        <v>1.3233999999999999</v>
      </c>
      <c r="N192" s="82">
        <v>26.523499999999999</v>
      </c>
      <c r="O192" s="82">
        <v>1.1234</v>
      </c>
      <c r="P192" s="104">
        <v>25.400099999999998</v>
      </c>
      <c r="Q192" s="107"/>
      <c r="R192" s="107"/>
      <c r="S192" s="107"/>
    </row>
    <row r="193" spans="1:19" x14ac:dyDescent="0.35">
      <c r="A193" s="102" t="s">
        <v>468</v>
      </c>
      <c r="B193" s="82">
        <v>25.8095</v>
      </c>
      <c r="C193" s="82">
        <v>1.35</v>
      </c>
      <c r="D193" s="82">
        <v>22.1343</v>
      </c>
      <c r="E193" s="82">
        <v>1.6739999999999999</v>
      </c>
      <c r="F193" s="82">
        <v>0.6512</v>
      </c>
      <c r="G193" s="82">
        <v>24.459499999999998</v>
      </c>
      <c r="H193" s="82">
        <v>8.2068999999999992</v>
      </c>
      <c r="I193" s="82">
        <v>7.8696999999999999</v>
      </c>
      <c r="J193" s="82">
        <v>8.3828999999999994</v>
      </c>
      <c r="K193" s="82">
        <v>1.4585999999999999</v>
      </c>
      <c r="L193" s="82">
        <v>-6.3E-3</v>
      </c>
      <c r="M193" s="82">
        <v>1.4649000000000001</v>
      </c>
      <c r="N193" s="82">
        <v>27.2681</v>
      </c>
      <c r="O193" s="82">
        <v>1.3436999999999999</v>
      </c>
      <c r="P193" s="104">
        <v>25.924399999999999</v>
      </c>
      <c r="Q193" s="107"/>
      <c r="R193" s="107"/>
      <c r="S193" s="107"/>
    </row>
    <row r="194" spans="1:19" x14ac:dyDescent="0.35">
      <c r="A194" s="102" t="s">
        <v>469</v>
      </c>
      <c r="B194" s="82">
        <v>25.2774</v>
      </c>
      <c r="C194" s="82">
        <v>2.1798999999999999</v>
      </c>
      <c r="D194" s="82">
        <v>21.2285</v>
      </c>
      <c r="E194" s="82">
        <v>1.1777</v>
      </c>
      <c r="F194" s="82">
        <v>0.69140000000000001</v>
      </c>
      <c r="G194" s="82">
        <v>23.0975</v>
      </c>
      <c r="H194" s="82">
        <v>8.0129999999999999</v>
      </c>
      <c r="I194" s="82">
        <v>7.5209000000000001</v>
      </c>
      <c r="J194" s="82">
        <v>7.5636000000000001</v>
      </c>
      <c r="K194" s="82">
        <v>1.4123000000000001</v>
      </c>
      <c r="L194" s="82">
        <v>-6.1000000000000004E-3</v>
      </c>
      <c r="M194" s="82">
        <v>1.4184000000000001</v>
      </c>
      <c r="N194" s="82">
        <v>26.689699999999998</v>
      </c>
      <c r="O194" s="82">
        <v>2.1738</v>
      </c>
      <c r="P194" s="104">
        <v>24.515899999999998</v>
      </c>
      <c r="Q194" s="107"/>
      <c r="R194" s="107"/>
      <c r="S194" s="107"/>
    </row>
    <row r="195" spans="1:19" x14ac:dyDescent="0.35">
      <c r="A195" s="102" t="s">
        <v>470</v>
      </c>
      <c r="B195" s="82">
        <v>25.881</v>
      </c>
      <c r="C195" s="82">
        <v>2.7077</v>
      </c>
      <c r="D195" s="82">
        <v>21.374400000000001</v>
      </c>
      <c r="E195" s="82">
        <v>1.1604000000000001</v>
      </c>
      <c r="F195" s="82">
        <v>0.63849999999999996</v>
      </c>
      <c r="G195" s="82">
        <v>23.173300000000001</v>
      </c>
      <c r="H195" s="82">
        <v>7.8677999999999999</v>
      </c>
      <c r="I195" s="82">
        <v>7.8171999999999997</v>
      </c>
      <c r="J195" s="82">
        <v>7.4884000000000004</v>
      </c>
      <c r="K195" s="82">
        <v>1.4932000000000001</v>
      </c>
      <c r="L195" s="82">
        <v>-6.4000000000000003E-3</v>
      </c>
      <c r="M195" s="82">
        <v>1.4996</v>
      </c>
      <c r="N195" s="82">
        <v>27.374199999999998</v>
      </c>
      <c r="O195" s="82">
        <v>2.7012999999999998</v>
      </c>
      <c r="P195" s="104">
        <v>24.672899999999998</v>
      </c>
      <c r="Q195" s="107"/>
      <c r="R195" s="107"/>
      <c r="S195" s="107"/>
    </row>
    <row r="196" spans="1:19" x14ac:dyDescent="0.35">
      <c r="A196" s="102" t="s">
        <v>471</v>
      </c>
      <c r="B196" s="82">
        <v>28.429200000000002</v>
      </c>
      <c r="C196" s="82">
        <v>2.6408999999999998</v>
      </c>
      <c r="D196" s="82">
        <v>23.811199999999999</v>
      </c>
      <c r="E196" s="82">
        <v>1.2797000000000001</v>
      </c>
      <c r="F196" s="82">
        <v>0.69730000000000003</v>
      </c>
      <c r="G196" s="82">
        <v>25.7883</v>
      </c>
      <c r="H196" s="82">
        <v>8.4468999999999994</v>
      </c>
      <c r="I196" s="82">
        <v>9.0056999999999992</v>
      </c>
      <c r="J196" s="82">
        <v>8.3356999999999992</v>
      </c>
      <c r="K196" s="82">
        <v>1.4074</v>
      </c>
      <c r="L196" s="82">
        <v>1.6000000000000001E-3</v>
      </c>
      <c r="M196" s="82">
        <v>1.4057999999999999</v>
      </c>
      <c r="N196" s="82">
        <v>29.836600000000001</v>
      </c>
      <c r="O196" s="82">
        <v>2.6425999999999998</v>
      </c>
      <c r="P196" s="104">
        <v>27.193999999999999</v>
      </c>
      <c r="Q196" s="107"/>
      <c r="R196" s="107"/>
      <c r="S196" s="107"/>
    </row>
    <row r="197" spans="1:19" x14ac:dyDescent="0.35">
      <c r="A197" s="102" t="s">
        <v>472</v>
      </c>
      <c r="B197" s="82">
        <v>30.771000000000001</v>
      </c>
      <c r="C197" s="82">
        <v>2.1459999999999999</v>
      </c>
      <c r="D197" s="82">
        <v>25.639199999999999</v>
      </c>
      <c r="E197" s="82">
        <v>2.1974999999999998</v>
      </c>
      <c r="F197" s="82">
        <v>0.78839999999999999</v>
      </c>
      <c r="G197" s="82">
        <v>28.6251</v>
      </c>
      <c r="H197" s="82">
        <v>8.7568000000000001</v>
      </c>
      <c r="I197" s="82">
        <v>10.898199999999999</v>
      </c>
      <c r="J197" s="82">
        <v>8.9701000000000004</v>
      </c>
      <c r="K197" s="82">
        <v>1.4948999999999999</v>
      </c>
      <c r="L197" s="82">
        <v>1.6999999999999999E-3</v>
      </c>
      <c r="M197" s="82">
        <v>1.4932000000000001</v>
      </c>
      <c r="N197" s="82">
        <v>32.265900000000002</v>
      </c>
      <c r="O197" s="82">
        <v>2.1476999999999999</v>
      </c>
      <c r="P197" s="104">
        <v>30.118200000000002</v>
      </c>
      <c r="Q197" s="107"/>
      <c r="R197" s="107"/>
      <c r="S197" s="107"/>
    </row>
    <row r="198" spans="1:19" x14ac:dyDescent="0.35">
      <c r="A198" s="102" t="s">
        <v>473</v>
      </c>
      <c r="B198" s="82">
        <v>35.109900000000003</v>
      </c>
      <c r="C198" s="82">
        <v>2.1848999999999998</v>
      </c>
      <c r="D198" s="82">
        <v>29.502600000000001</v>
      </c>
      <c r="E198" s="82">
        <v>2.5348999999999999</v>
      </c>
      <c r="F198" s="82">
        <v>0.88749999999999996</v>
      </c>
      <c r="G198" s="82">
        <v>32.924999999999997</v>
      </c>
      <c r="H198" s="82">
        <v>8.7364999999999995</v>
      </c>
      <c r="I198" s="82">
        <v>14.548400000000001</v>
      </c>
      <c r="J198" s="82">
        <v>9.6401000000000003</v>
      </c>
      <c r="K198" s="82">
        <v>1.6991000000000001</v>
      </c>
      <c r="L198" s="82">
        <v>2E-3</v>
      </c>
      <c r="M198" s="82">
        <v>1.6972</v>
      </c>
      <c r="N198" s="82">
        <v>36.808999999999997</v>
      </c>
      <c r="O198" s="82">
        <v>2.1867999999999999</v>
      </c>
      <c r="P198" s="104">
        <v>34.622199999999999</v>
      </c>
      <c r="Q198" s="107"/>
      <c r="R198" s="107"/>
      <c r="S198" s="107"/>
    </row>
    <row r="199" spans="1:19" x14ac:dyDescent="0.35">
      <c r="A199" s="102" t="s">
        <v>474</v>
      </c>
      <c r="B199" s="82">
        <v>33.7804</v>
      </c>
      <c r="C199" s="82">
        <v>2.8041</v>
      </c>
      <c r="D199" s="82">
        <v>27.836400000000001</v>
      </c>
      <c r="E199" s="82">
        <v>2.3241000000000001</v>
      </c>
      <c r="F199" s="82">
        <v>0.81579999999999997</v>
      </c>
      <c r="G199" s="82">
        <v>30.976299999999998</v>
      </c>
      <c r="H199" s="82">
        <v>8.8330000000000002</v>
      </c>
      <c r="I199" s="82">
        <v>13.0571</v>
      </c>
      <c r="J199" s="82">
        <v>9.0862999999999996</v>
      </c>
      <c r="K199" s="82">
        <v>1.6712</v>
      </c>
      <c r="L199" s="82">
        <v>5.0000000000000001E-4</v>
      </c>
      <c r="M199" s="82">
        <v>1.6707000000000001</v>
      </c>
      <c r="N199" s="82">
        <v>35.451599999999999</v>
      </c>
      <c r="O199" s="82">
        <v>2.8046000000000002</v>
      </c>
      <c r="P199" s="104">
        <v>32.646999999999998</v>
      </c>
      <c r="Q199" s="107"/>
      <c r="R199" s="107"/>
      <c r="S199" s="107"/>
    </row>
    <row r="200" spans="1:19" x14ac:dyDescent="0.35">
      <c r="A200" s="102" t="s">
        <v>475</v>
      </c>
      <c r="B200" s="82">
        <v>29.255500000000001</v>
      </c>
      <c r="C200" s="82">
        <v>4.3997000000000002</v>
      </c>
      <c r="D200" s="82">
        <v>22.922499999999999</v>
      </c>
      <c r="E200" s="82">
        <v>1.2395</v>
      </c>
      <c r="F200" s="82">
        <v>0.69379999999999997</v>
      </c>
      <c r="G200" s="82">
        <v>24.855799999999999</v>
      </c>
      <c r="H200" s="82">
        <v>7.5053999999999998</v>
      </c>
      <c r="I200" s="82">
        <v>9.5706000000000007</v>
      </c>
      <c r="J200" s="82">
        <v>7.7797999999999998</v>
      </c>
      <c r="K200" s="82">
        <v>1.4563999999999999</v>
      </c>
      <c r="L200" s="82">
        <v>4.0000000000000002E-4</v>
      </c>
      <c r="M200" s="82">
        <v>1.4559</v>
      </c>
      <c r="N200" s="82">
        <v>30.7118</v>
      </c>
      <c r="O200" s="82">
        <v>4.4001000000000001</v>
      </c>
      <c r="P200" s="104">
        <v>26.311699999999998</v>
      </c>
      <c r="Q200" s="107"/>
      <c r="R200" s="107"/>
      <c r="S200" s="107"/>
    </row>
    <row r="201" spans="1:19" x14ac:dyDescent="0.35">
      <c r="A201" s="102" t="s">
        <v>476</v>
      </c>
      <c r="B201" s="82">
        <v>30.998200000000001</v>
      </c>
      <c r="C201" s="82">
        <v>1.2478</v>
      </c>
      <c r="D201" s="82">
        <v>25.751000000000001</v>
      </c>
      <c r="E201" s="82">
        <v>3.2572999999999999</v>
      </c>
      <c r="F201" s="82">
        <v>0.74209999999999998</v>
      </c>
      <c r="G201" s="82">
        <v>29.750399999999999</v>
      </c>
      <c r="H201" s="82">
        <v>8.7055000000000007</v>
      </c>
      <c r="I201" s="82">
        <v>11.448</v>
      </c>
      <c r="J201" s="82">
        <v>9.5969999999999995</v>
      </c>
      <c r="K201" s="82">
        <v>1.5375000000000001</v>
      </c>
      <c r="L201" s="82">
        <v>5.0000000000000001E-4</v>
      </c>
      <c r="M201" s="82">
        <v>1.5369999999999999</v>
      </c>
      <c r="N201" s="82">
        <v>32.535699999999999</v>
      </c>
      <c r="O201" s="82">
        <v>1.2482</v>
      </c>
      <c r="P201" s="104">
        <v>31.287400000000002</v>
      </c>
      <c r="Q201" s="107"/>
      <c r="R201" s="107"/>
      <c r="S201" s="107"/>
    </row>
    <row r="202" spans="1:19" x14ac:dyDescent="0.35">
      <c r="A202" s="102" t="s">
        <v>477</v>
      </c>
      <c r="B202" s="82">
        <v>25.902899999999999</v>
      </c>
      <c r="C202" s="82">
        <v>1.1417999999999999</v>
      </c>
      <c r="D202" s="82">
        <v>22.327100000000002</v>
      </c>
      <c r="E202" s="82">
        <v>1.8008999999999999</v>
      </c>
      <c r="F202" s="82">
        <v>0.63300000000000001</v>
      </c>
      <c r="G202" s="82">
        <v>24.760999999999999</v>
      </c>
      <c r="H202" s="82">
        <v>7.6239999999999997</v>
      </c>
      <c r="I202" s="82">
        <v>8.9100999999999999</v>
      </c>
      <c r="J202" s="82">
        <v>8.2270000000000003</v>
      </c>
      <c r="K202" s="82">
        <v>1.4785999999999999</v>
      </c>
      <c r="L202" s="82">
        <v>4.1000000000000003E-3</v>
      </c>
      <c r="M202" s="82">
        <v>1.4744999999999999</v>
      </c>
      <c r="N202" s="82">
        <v>27.381499999999999</v>
      </c>
      <c r="O202" s="82">
        <v>1.1459999999999999</v>
      </c>
      <c r="P202" s="104">
        <v>26.235499999999998</v>
      </c>
      <c r="Q202" s="107"/>
      <c r="R202" s="107"/>
      <c r="S202" s="107"/>
    </row>
    <row r="203" spans="1:19" x14ac:dyDescent="0.35">
      <c r="A203" s="102" t="s">
        <v>478</v>
      </c>
      <c r="B203" s="82">
        <v>26.1356</v>
      </c>
      <c r="C203" s="82">
        <v>2.6379999999999999</v>
      </c>
      <c r="D203" s="82">
        <v>21.744199999999999</v>
      </c>
      <c r="E203" s="82">
        <v>1.0947</v>
      </c>
      <c r="F203" s="82">
        <v>0.65869999999999995</v>
      </c>
      <c r="G203" s="82">
        <v>23.497599999999998</v>
      </c>
      <c r="H203" s="82">
        <v>7.8140999999999998</v>
      </c>
      <c r="I203" s="82">
        <v>7.7148000000000003</v>
      </c>
      <c r="J203" s="82">
        <v>7.9686000000000003</v>
      </c>
      <c r="K203" s="82">
        <v>1.5224</v>
      </c>
      <c r="L203" s="82">
        <v>4.3E-3</v>
      </c>
      <c r="M203" s="82">
        <v>1.5181</v>
      </c>
      <c r="N203" s="82">
        <v>27.658000000000001</v>
      </c>
      <c r="O203" s="82">
        <v>2.6423000000000001</v>
      </c>
      <c r="P203" s="104">
        <v>25.015699999999999</v>
      </c>
      <c r="Q203" s="107"/>
      <c r="R203" s="107"/>
      <c r="S203" s="107"/>
    </row>
    <row r="204" spans="1:19" x14ac:dyDescent="0.35">
      <c r="A204" s="102" t="s">
        <v>479</v>
      </c>
      <c r="B204" s="82">
        <v>25.460599999999999</v>
      </c>
      <c r="C204" s="82">
        <v>2.6105999999999998</v>
      </c>
      <c r="D204" s="82">
        <v>21.146599999999999</v>
      </c>
      <c r="E204" s="82">
        <v>1.0761000000000001</v>
      </c>
      <c r="F204" s="82">
        <v>0.62719999999999998</v>
      </c>
      <c r="G204" s="82">
        <v>22.849900000000002</v>
      </c>
      <c r="H204" s="82">
        <v>7.8300999999999998</v>
      </c>
      <c r="I204" s="82">
        <v>7.2999000000000001</v>
      </c>
      <c r="J204" s="82">
        <v>7.7199</v>
      </c>
      <c r="K204" s="82">
        <v>1.4472</v>
      </c>
      <c r="L204" s="82">
        <v>4.0000000000000001E-3</v>
      </c>
      <c r="M204" s="82">
        <v>1.4432</v>
      </c>
      <c r="N204" s="82">
        <v>26.907699999999998</v>
      </c>
      <c r="O204" s="82">
        <v>2.6147</v>
      </c>
      <c r="P204" s="104">
        <v>24.293099999999999</v>
      </c>
      <c r="Q204" s="107"/>
      <c r="R204" s="107"/>
      <c r="S204" s="107"/>
    </row>
    <row r="205" spans="1:19" x14ac:dyDescent="0.35">
      <c r="A205" s="102" t="s">
        <v>480</v>
      </c>
      <c r="B205" s="82">
        <v>25.380600000000001</v>
      </c>
      <c r="C205" s="82">
        <v>2.3502999999999998</v>
      </c>
      <c r="D205" s="82">
        <v>20.726299999999998</v>
      </c>
      <c r="E205" s="82">
        <v>1.6950000000000001</v>
      </c>
      <c r="F205" s="82">
        <v>0.6089</v>
      </c>
      <c r="G205" s="82">
        <v>23.0303</v>
      </c>
      <c r="H205" s="82">
        <v>7.7587999999999999</v>
      </c>
      <c r="I205" s="82">
        <v>7.3681000000000001</v>
      </c>
      <c r="J205" s="82">
        <v>7.9034000000000004</v>
      </c>
      <c r="K205" s="82">
        <v>1.4328000000000001</v>
      </c>
      <c r="L205" s="82">
        <v>-5.9999999999999995E-4</v>
      </c>
      <c r="M205" s="82">
        <v>1.4334</v>
      </c>
      <c r="N205" s="82">
        <v>26.813400000000001</v>
      </c>
      <c r="O205" s="82">
        <v>2.3496999999999999</v>
      </c>
      <c r="P205" s="104">
        <v>24.463699999999999</v>
      </c>
      <c r="Q205" s="107"/>
      <c r="R205" s="107"/>
      <c r="S205" s="107"/>
    </row>
    <row r="206" spans="1:19" x14ac:dyDescent="0.35">
      <c r="A206" s="102" t="s">
        <v>481</v>
      </c>
      <c r="B206" s="82">
        <v>25.625599999999999</v>
      </c>
      <c r="C206" s="82">
        <v>2.0373999999999999</v>
      </c>
      <c r="D206" s="82">
        <v>20.7624</v>
      </c>
      <c r="E206" s="82">
        <v>2.2080000000000002</v>
      </c>
      <c r="F206" s="82">
        <v>0.61780000000000002</v>
      </c>
      <c r="G206" s="82">
        <v>23.588200000000001</v>
      </c>
      <c r="H206" s="82">
        <v>7.7880000000000003</v>
      </c>
      <c r="I206" s="82">
        <v>7.6573000000000002</v>
      </c>
      <c r="J206" s="82">
        <v>8.1428999999999991</v>
      </c>
      <c r="K206" s="82">
        <v>1.4521999999999999</v>
      </c>
      <c r="L206" s="82">
        <v>-5.9999999999999995E-4</v>
      </c>
      <c r="M206" s="82">
        <v>1.4528000000000001</v>
      </c>
      <c r="N206" s="82">
        <v>27.0778</v>
      </c>
      <c r="O206" s="82">
        <v>2.0367999999999999</v>
      </c>
      <c r="P206" s="104">
        <v>25.041</v>
      </c>
      <c r="Q206" s="107"/>
      <c r="R206" s="107"/>
      <c r="S206" s="107"/>
    </row>
    <row r="207" spans="1:19" x14ac:dyDescent="0.35">
      <c r="A207" s="102" t="s">
        <v>482</v>
      </c>
      <c r="B207" s="82">
        <v>25.832899999999999</v>
      </c>
      <c r="C207" s="82">
        <v>1.9452</v>
      </c>
      <c r="D207" s="82">
        <v>21.008099999999999</v>
      </c>
      <c r="E207" s="82">
        <v>2.2363</v>
      </c>
      <c r="F207" s="82">
        <v>0.64329999999999998</v>
      </c>
      <c r="G207" s="82">
        <v>23.887699999999999</v>
      </c>
      <c r="H207" s="82">
        <v>8.0009999999999994</v>
      </c>
      <c r="I207" s="82">
        <v>7.8186999999999998</v>
      </c>
      <c r="J207" s="82">
        <v>8.0679999999999996</v>
      </c>
      <c r="K207" s="82">
        <v>1.4923999999999999</v>
      </c>
      <c r="L207" s="82">
        <v>-5.9999999999999995E-4</v>
      </c>
      <c r="M207" s="82">
        <v>1.4930000000000001</v>
      </c>
      <c r="N207" s="82">
        <v>27.325299999999999</v>
      </c>
      <c r="O207" s="82">
        <v>1.9446000000000001</v>
      </c>
      <c r="P207" s="104">
        <v>25.380700000000001</v>
      </c>
      <c r="Q207" s="107"/>
      <c r="R207" s="107"/>
      <c r="S207" s="107"/>
    </row>
    <row r="208" spans="1:19" x14ac:dyDescent="0.35">
      <c r="A208" s="102" t="s">
        <v>483</v>
      </c>
      <c r="B208" s="82">
        <v>27.4817</v>
      </c>
      <c r="C208" s="82">
        <v>1.6256999999999999</v>
      </c>
      <c r="D208" s="82">
        <v>22.661899999999999</v>
      </c>
      <c r="E208" s="82">
        <v>2.5007999999999999</v>
      </c>
      <c r="F208" s="82">
        <v>0.69320000000000004</v>
      </c>
      <c r="G208" s="82">
        <v>25.856000000000002</v>
      </c>
      <c r="H208" s="82">
        <v>8.3503000000000007</v>
      </c>
      <c r="I208" s="82">
        <v>8.9830000000000005</v>
      </c>
      <c r="J208" s="82">
        <v>8.5226000000000006</v>
      </c>
      <c r="K208" s="82">
        <v>1.3907</v>
      </c>
      <c r="L208" s="82">
        <v>1.3899999999999999E-2</v>
      </c>
      <c r="M208" s="82">
        <v>1.3768</v>
      </c>
      <c r="N208" s="82">
        <v>28.872399999999999</v>
      </c>
      <c r="O208" s="82">
        <v>1.6395999999999999</v>
      </c>
      <c r="P208" s="104">
        <v>27.232800000000001</v>
      </c>
      <c r="Q208" s="107"/>
      <c r="R208" s="107"/>
      <c r="S208" s="107"/>
    </row>
    <row r="209" spans="1:19" x14ac:dyDescent="0.35">
      <c r="A209" s="102" t="s">
        <v>484</v>
      </c>
      <c r="B209" s="82">
        <v>29.029900000000001</v>
      </c>
      <c r="C209" s="82">
        <v>2.6072000000000002</v>
      </c>
      <c r="D209" s="82">
        <v>23.145399999999999</v>
      </c>
      <c r="E209" s="82">
        <v>2.5813000000000001</v>
      </c>
      <c r="F209" s="82">
        <v>0.69610000000000005</v>
      </c>
      <c r="G209" s="82">
        <v>26.422699999999999</v>
      </c>
      <c r="H209" s="82">
        <v>7.7770999999999999</v>
      </c>
      <c r="I209" s="82">
        <v>9.8670000000000009</v>
      </c>
      <c r="J209" s="82">
        <v>8.7787000000000006</v>
      </c>
      <c r="K209" s="82">
        <v>1.4879</v>
      </c>
      <c r="L209" s="82">
        <v>1.49E-2</v>
      </c>
      <c r="M209" s="82">
        <v>1.4730000000000001</v>
      </c>
      <c r="N209" s="82">
        <v>30.517800000000001</v>
      </c>
      <c r="O209" s="82">
        <v>2.6221000000000001</v>
      </c>
      <c r="P209" s="104">
        <v>27.895700000000001</v>
      </c>
      <c r="Q209" s="107"/>
      <c r="R209" s="107"/>
      <c r="S209" s="107"/>
    </row>
    <row r="210" spans="1:19" x14ac:dyDescent="0.35">
      <c r="A210" s="102" t="s">
        <v>485</v>
      </c>
      <c r="B210" s="82">
        <v>31.122599999999998</v>
      </c>
      <c r="C210" s="82">
        <v>2.5655000000000001</v>
      </c>
      <c r="D210" s="82">
        <v>24.930299999999999</v>
      </c>
      <c r="E210" s="82">
        <v>2.8481000000000001</v>
      </c>
      <c r="F210" s="82">
        <v>0.77869999999999995</v>
      </c>
      <c r="G210" s="82">
        <v>28.556999999999999</v>
      </c>
      <c r="H210" s="82">
        <v>8.0769000000000002</v>
      </c>
      <c r="I210" s="82">
        <v>11.7872</v>
      </c>
      <c r="J210" s="82">
        <v>8.6928999999999998</v>
      </c>
      <c r="K210" s="82">
        <v>1.5267999999999999</v>
      </c>
      <c r="L210" s="82">
        <v>1.52E-2</v>
      </c>
      <c r="M210" s="82">
        <v>1.5115000000000001</v>
      </c>
      <c r="N210" s="82">
        <v>32.649299999999997</v>
      </c>
      <c r="O210" s="82">
        <v>2.5808</v>
      </c>
      <c r="P210" s="104">
        <v>30.0686</v>
      </c>
      <c r="Q210" s="107"/>
      <c r="R210" s="107"/>
      <c r="S210" s="107"/>
    </row>
    <row r="211" spans="1:19" x14ac:dyDescent="0.35">
      <c r="A211" s="102" t="s">
        <v>486</v>
      </c>
      <c r="B211" s="82">
        <v>31.737200000000001</v>
      </c>
      <c r="C211" s="82">
        <v>3.0748000000000002</v>
      </c>
      <c r="D211" s="82">
        <v>25.350200000000001</v>
      </c>
      <c r="E211" s="82">
        <v>2.5617000000000001</v>
      </c>
      <c r="F211" s="82">
        <v>0.75049999999999994</v>
      </c>
      <c r="G211" s="82">
        <v>28.662400000000002</v>
      </c>
      <c r="H211" s="82">
        <v>7.7850000000000001</v>
      </c>
      <c r="I211" s="82">
        <v>11.834899999999999</v>
      </c>
      <c r="J211" s="82">
        <v>9.0424000000000007</v>
      </c>
      <c r="K211" s="82">
        <v>1.5053000000000001</v>
      </c>
      <c r="L211" s="82">
        <v>3.04E-2</v>
      </c>
      <c r="M211" s="82">
        <v>1.4749000000000001</v>
      </c>
      <c r="N211" s="82">
        <v>33.2425</v>
      </c>
      <c r="O211" s="82">
        <v>3.1052</v>
      </c>
      <c r="P211" s="104">
        <v>30.1373</v>
      </c>
      <c r="Q211" s="107"/>
      <c r="R211" s="107"/>
      <c r="S211" s="107"/>
    </row>
    <row r="212" spans="1:19" x14ac:dyDescent="0.35">
      <c r="A212" s="102" t="s">
        <v>487</v>
      </c>
      <c r="B212" s="82">
        <v>30.590900000000001</v>
      </c>
      <c r="C212" s="82">
        <v>2.9304999999999999</v>
      </c>
      <c r="D212" s="82">
        <v>24.445</v>
      </c>
      <c r="E212" s="82">
        <v>2.5324</v>
      </c>
      <c r="F212" s="82">
        <v>0.68300000000000005</v>
      </c>
      <c r="G212" s="82">
        <v>27.660299999999999</v>
      </c>
      <c r="H212" s="82">
        <v>7.5542999999999996</v>
      </c>
      <c r="I212" s="82">
        <v>11.2424</v>
      </c>
      <c r="J212" s="82">
        <v>8.8635999999999999</v>
      </c>
      <c r="K212" s="82">
        <v>1.5443</v>
      </c>
      <c r="L212" s="82">
        <v>3.1199999999999999E-2</v>
      </c>
      <c r="M212" s="82">
        <v>1.5130999999999999</v>
      </c>
      <c r="N212" s="82">
        <v>32.135100000000001</v>
      </c>
      <c r="O212" s="82">
        <v>2.9617</v>
      </c>
      <c r="P212" s="104">
        <v>29.173400000000001</v>
      </c>
      <c r="Q212" s="107"/>
      <c r="R212" s="107"/>
      <c r="S212" s="107"/>
    </row>
    <row r="213" spans="1:19" x14ac:dyDescent="0.35">
      <c r="A213" s="102" t="s">
        <v>488</v>
      </c>
      <c r="B213" s="82">
        <v>29.247699999999998</v>
      </c>
      <c r="C213" s="82">
        <v>2.0926</v>
      </c>
      <c r="D213" s="82">
        <v>23.9193</v>
      </c>
      <c r="E213" s="82">
        <v>2.5569999999999999</v>
      </c>
      <c r="F213" s="82">
        <v>0.67889999999999995</v>
      </c>
      <c r="G213" s="82">
        <v>27.155100000000001</v>
      </c>
      <c r="H213" s="82">
        <v>7.9679000000000002</v>
      </c>
      <c r="I213" s="82">
        <v>10.356999999999999</v>
      </c>
      <c r="J213" s="82">
        <v>8.8302999999999994</v>
      </c>
      <c r="K213" s="82">
        <v>1.3968</v>
      </c>
      <c r="L213" s="82">
        <v>2.8199999999999999E-2</v>
      </c>
      <c r="M213" s="82">
        <v>1.3686</v>
      </c>
      <c r="N213" s="82">
        <v>30.644600000000001</v>
      </c>
      <c r="O213" s="82">
        <v>2.1208</v>
      </c>
      <c r="P213" s="104">
        <v>28.523800000000001</v>
      </c>
      <c r="Q213" s="107"/>
      <c r="R213" s="107"/>
      <c r="S213" s="107"/>
    </row>
    <row r="214" spans="1:19" x14ac:dyDescent="0.35">
      <c r="A214" s="102" t="s">
        <v>489</v>
      </c>
      <c r="B214" s="82">
        <v>27.380800000000001</v>
      </c>
      <c r="C214" s="82">
        <v>3.1486000000000001</v>
      </c>
      <c r="D214" s="82">
        <v>21.2897</v>
      </c>
      <c r="E214" s="82">
        <v>2.3100999999999998</v>
      </c>
      <c r="F214" s="82">
        <v>0.63249999999999995</v>
      </c>
      <c r="G214" s="82">
        <v>24.232199999999999</v>
      </c>
      <c r="H214" s="82">
        <v>7.4429999999999996</v>
      </c>
      <c r="I214" s="82">
        <v>8.7126000000000001</v>
      </c>
      <c r="J214" s="82">
        <v>8.0767000000000007</v>
      </c>
      <c r="K214" s="82">
        <v>1.4142999999999999</v>
      </c>
      <c r="L214" s="82">
        <v>1.5900000000000001E-2</v>
      </c>
      <c r="M214" s="82">
        <v>1.3984000000000001</v>
      </c>
      <c r="N214" s="82">
        <v>28.795100000000001</v>
      </c>
      <c r="O214" s="82">
        <v>3.1644999999999999</v>
      </c>
      <c r="P214" s="104">
        <v>25.630600000000001</v>
      </c>
      <c r="Q214" s="107"/>
      <c r="R214" s="107"/>
      <c r="S214" s="107"/>
    </row>
    <row r="215" spans="1:19" x14ac:dyDescent="0.35">
      <c r="A215" s="102" t="s">
        <v>490</v>
      </c>
      <c r="B215" s="82">
        <v>27.057600000000001</v>
      </c>
      <c r="C215" s="82">
        <v>2.202</v>
      </c>
      <c r="D215" s="82">
        <v>21.8889</v>
      </c>
      <c r="E215" s="82">
        <v>2.3529</v>
      </c>
      <c r="F215" s="82">
        <v>0.61380000000000001</v>
      </c>
      <c r="G215" s="82">
        <v>24.855599999999999</v>
      </c>
      <c r="H215" s="82">
        <v>7.7358000000000002</v>
      </c>
      <c r="I215" s="82">
        <v>8.7143999999999995</v>
      </c>
      <c r="J215" s="82">
        <v>8.4054000000000002</v>
      </c>
      <c r="K215" s="82">
        <v>1.3944000000000001</v>
      </c>
      <c r="L215" s="82">
        <v>1.5699999999999999E-2</v>
      </c>
      <c r="M215" s="82">
        <v>1.3787</v>
      </c>
      <c r="N215" s="82">
        <v>28.452000000000002</v>
      </c>
      <c r="O215" s="82">
        <v>2.2176999999999998</v>
      </c>
      <c r="P215" s="104">
        <v>26.234300000000001</v>
      </c>
      <c r="Q215" s="107"/>
      <c r="R215" s="107"/>
      <c r="S215" s="107"/>
    </row>
    <row r="216" spans="1:19" x14ac:dyDescent="0.35">
      <c r="A216" s="102" t="s">
        <v>491</v>
      </c>
      <c r="B216" s="82">
        <v>24.7455</v>
      </c>
      <c r="C216" s="82">
        <v>1.8039000000000001</v>
      </c>
      <c r="D216" s="82">
        <v>20.169499999999999</v>
      </c>
      <c r="E216" s="82">
        <v>2.1494</v>
      </c>
      <c r="F216" s="82">
        <v>0.62280000000000002</v>
      </c>
      <c r="G216" s="82">
        <v>22.941600000000001</v>
      </c>
      <c r="H216" s="82">
        <v>7.7012999999999998</v>
      </c>
      <c r="I216" s="82">
        <v>7.5692000000000004</v>
      </c>
      <c r="J216" s="82">
        <v>7.6711</v>
      </c>
      <c r="K216" s="82">
        <v>1.2788999999999999</v>
      </c>
      <c r="L216" s="82">
        <v>1.44E-2</v>
      </c>
      <c r="M216" s="82">
        <v>1.2645</v>
      </c>
      <c r="N216" s="82">
        <v>26.0244</v>
      </c>
      <c r="O216" s="82">
        <v>1.8183</v>
      </c>
      <c r="P216" s="104">
        <v>24.206099999999999</v>
      </c>
      <c r="Q216" s="107"/>
      <c r="R216" s="107"/>
      <c r="S216" s="107"/>
    </row>
    <row r="217" spans="1:19" x14ac:dyDescent="0.35">
      <c r="A217" s="102" t="s">
        <v>492</v>
      </c>
      <c r="B217" s="82">
        <v>25.400700000000001</v>
      </c>
      <c r="C217" s="82">
        <v>2.2496</v>
      </c>
      <c r="D217" s="82">
        <v>20.474699999999999</v>
      </c>
      <c r="E217" s="82">
        <v>2.1023000000000001</v>
      </c>
      <c r="F217" s="82">
        <v>0.57399999999999995</v>
      </c>
      <c r="G217" s="82">
        <v>23.1511</v>
      </c>
      <c r="H217" s="82">
        <v>7.4328000000000003</v>
      </c>
      <c r="I217" s="82">
        <v>7.6089000000000002</v>
      </c>
      <c r="J217" s="82">
        <v>8.1092999999999993</v>
      </c>
      <c r="K217" s="82">
        <v>1.4256</v>
      </c>
      <c r="L217" s="82">
        <v>2.4400000000000002E-2</v>
      </c>
      <c r="M217" s="82">
        <v>1.4012</v>
      </c>
      <c r="N217" s="82">
        <v>26.8263</v>
      </c>
      <c r="O217" s="82">
        <v>2.274</v>
      </c>
      <c r="P217" s="104">
        <v>24.552199999999999</v>
      </c>
      <c r="Q217" s="107"/>
      <c r="R217" s="107"/>
      <c r="S217" s="107"/>
    </row>
    <row r="218" spans="1:19" x14ac:dyDescent="0.35">
      <c r="A218" s="102" t="s">
        <v>493</v>
      </c>
      <c r="B218" s="82">
        <v>25.301200000000001</v>
      </c>
      <c r="C218" s="82">
        <v>1.8835</v>
      </c>
      <c r="D218" s="82">
        <v>20.673500000000001</v>
      </c>
      <c r="E218" s="82">
        <v>2.1457000000000002</v>
      </c>
      <c r="F218" s="82">
        <v>0.59850000000000003</v>
      </c>
      <c r="G218" s="82">
        <v>23.4177</v>
      </c>
      <c r="H218" s="82">
        <v>7.9149000000000003</v>
      </c>
      <c r="I218" s="82">
        <v>7.5416999999999996</v>
      </c>
      <c r="J218" s="82">
        <v>7.9611000000000001</v>
      </c>
      <c r="K218" s="82">
        <v>1.4246000000000001</v>
      </c>
      <c r="L218" s="82">
        <v>2.4400000000000002E-2</v>
      </c>
      <c r="M218" s="82">
        <v>1.4001999999999999</v>
      </c>
      <c r="N218" s="82">
        <v>26.7257</v>
      </c>
      <c r="O218" s="82">
        <v>1.9078999999999999</v>
      </c>
      <c r="P218" s="104">
        <v>24.817799999999998</v>
      </c>
      <c r="Q218" s="107"/>
      <c r="R218" s="107"/>
      <c r="S218" s="107"/>
    </row>
    <row r="219" spans="1:19" x14ac:dyDescent="0.35">
      <c r="A219" s="102" t="s">
        <v>494</v>
      </c>
      <c r="B219" s="82">
        <v>25.422000000000001</v>
      </c>
      <c r="C219" s="82">
        <v>2.0663</v>
      </c>
      <c r="D219" s="82">
        <v>20.558299999999999</v>
      </c>
      <c r="E219" s="82">
        <v>2.2035999999999998</v>
      </c>
      <c r="F219" s="82">
        <v>0.59379999999999999</v>
      </c>
      <c r="G219" s="82">
        <v>23.355699999999999</v>
      </c>
      <c r="H219" s="82">
        <v>7.6969000000000003</v>
      </c>
      <c r="I219" s="82">
        <v>7.8156999999999996</v>
      </c>
      <c r="J219" s="82">
        <v>7.8430999999999997</v>
      </c>
      <c r="K219" s="82">
        <v>1.4252</v>
      </c>
      <c r="L219" s="82">
        <v>2.4400000000000002E-2</v>
      </c>
      <c r="M219" s="82">
        <v>1.4008</v>
      </c>
      <c r="N219" s="82">
        <v>26.847200000000001</v>
      </c>
      <c r="O219" s="82">
        <v>2.0907</v>
      </c>
      <c r="P219" s="104">
        <v>24.756499999999999</v>
      </c>
      <c r="Q219" s="107"/>
      <c r="R219" s="107"/>
      <c r="S219" s="107"/>
    </row>
    <row r="220" spans="1:19" x14ac:dyDescent="0.35">
      <c r="A220" s="102" t="s">
        <v>495</v>
      </c>
      <c r="B220" s="82">
        <v>28.5139</v>
      </c>
      <c r="C220" s="82">
        <v>2.2338</v>
      </c>
      <c r="D220" s="82">
        <v>23.1403</v>
      </c>
      <c r="E220" s="82">
        <v>2.4504000000000001</v>
      </c>
      <c r="F220" s="82">
        <v>0.68940000000000001</v>
      </c>
      <c r="G220" s="82">
        <v>26.280100000000001</v>
      </c>
      <c r="H220" s="82">
        <v>7.9885999999999999</v>
      </c>
      <c r="I220" s="82">
        <v>9.6347000000000005</v>
      </c>
      <c r="J220" s="82">
        <v>8.6568000000000005</v>
      </c>
      <c r="K220" s="82">
        <v>1.3688</v>
      </c>
      <c r="L220" s="82">
        <v>3.7900000000000003E-2</v>
      </c>
      <c r="M220" s="82">
        <v>1.3309</v>
      </c>
      <c r="N220" s="82">
        <v>29.8828</v>
      </c>
      <c r="O220" s="82">
        <v>2.2717999999999998</v>
      </c>
      <c r="P220" s="104">
        <v>27.611000000000001</v>
      </c>
      <c r="Q220" s="107"/>
      <c r="R220" s="107"/>
      <c r="S220" s="107"/>
    </row>
    <row r="221" spans="1:19" x14ac:dyDescent="0.35">
      <c r="A221" s="102" t="s">
        <v>496</v>
      </c>
      <c r="B221" s="82">
        <v>29.648800000000001</v>
      </c>
      <c r="C221" s="82">
        <v>1.8431</v>
      </c>
      <c r="D221" s="82">
        <v>24.406600000000001</v>
      </c>
      <c r="E221" s="82">
        <v>2.6480999999999999</v>
      </c>
      <c r="F221" s="82">
        <v>0.751</v>
      </c>
      <c r="G221" s="82">
        <v>27.805700000000002</v>
      </c>
      <c r="H221" s="82">
        <v>8.2205999999999992</v>
      </c>
      <c r="I221" s="82">
        <v>10.9171</v>
      </c>
      <c r="J221" s="82">
        <v>8.6679999999999993</v>
      </c>
      <c r="K221" s="82">
        <v>1.4031</v>
      </c>
      <c r="L221" s="82">
        <v>3.8899999999999997E-2</v>
      </c>
      <c r="M221" s="82">
        <v>1.3643000000000001</v>
      </c>
      <c r="N221" s="82">
        <v>31.052</v>
      </c>
      <c r="O221" s="82">
        <v>1.8819999999999999</v>
      </c>
      <c r="P221" s="104">
        <v>29.17</v>
      </c>
      <c r="Q221" s="107"/>
      <c r="R221" s="107"/>
      <c r="S221" s="107"/>
    </row>
    <row r="222" spans="1:19" x14ac:dyDescent="0.35">
      <c r="A222" s="102" t="s">
        <v>497</v>
      </c>
      <c r="B222" s="82">
        <v>31.640999999999998</v>
      </c>
      <c r="C222" s="82">
        <v>2.7502</v>
      </c>
      <c r="D222" s="82">
        <v>25.380800000000001</v>
      </c>
      <c r="E222" s="82">
        <v>2.7370999999999999</v>
      </c>
      <c r="F222" s="82">
        <v>0.77290000000000003</v>
      </c>
      <c r="G222" s="82">
        <v>28.890799999999999</v>
      </c>
      <c r="H222" s="82">
        <v>8.0594999999999999</v>
      </c>
      <c r="I222" s="82">
        <v>12.2067</v>
      </c>
      <c r="J222" s="82">
        <v>8.6245999999999992</v>
      </c>
      <c r="K222" s="82">
        <v>1.5077</v>
      </c>
      <c r="L222" s="82">
        <v>4.1799999999999997E-2</v>
      </c>
      <c r="M222" s="82">
        <v>1.4659</v>
      </c>
      <c r="N222" s="82">
        <v>33.148600000000002</v>
      </c>
      <c r="O222" s="82">
        <v>2.7919</v>
      </c>
      <c r="P222" s="104">
        <v>30.3567</v>
      </c>
      <c r="Q222" s="107"/>
      <c r="R222" s="107"/>
      <c r="S222" s="107"/>
    </row>
    <row r="223" spans="1:19" x14ac:dyDescent="0.35">
      <c r="A223" s="102" t="s">
        <v>498</v>
      </c>
      <c r="B223" s="82">
        <v>32.426099999999998</v>
      </c>
      <c r="C223" s="82">
        <v>2.9239999999999999</v>
      </c>
      <c r="D223" s="82">
        <v>26.071400000000001</v>
      </c>
      <c r="E223" s="82">
        <v>2.6676000000000002</v>
      </c>
      <c r="F223" s="82">
        <v>0.7631</v>
      </c>
      <c r="G223" s="82">
        <v>29.502099999999999</v>
      </c>
      <c r="H223" s="82">
        <v>8.0178999999999991</v>
      </c>
      <c r="I223" s="82">
        <v>12.146000000000001</v>
      </c>
      <c r="J223" s="82">
        <v>9.3382000000000005</v>
      </c>
      <c r="K223" s="82">
        <v>1.6007</v>
      </c>
      <c r="L223" s="82">
        <v>-4.7300000000000002E-2</v>
      </c>
      <c r="M223" s="82">
        <v>1.6479999999999999</v>
      </c>
      <c r="N223" s="82">
        <v>34.026800000000001</v>
      </c>
      <c r="O223" s="82">
        <v>2.8767</v>
      </c>
      <c r="P223" s="104">
        <v>31.150099999999998</v>
      </c>
      <c r="Q223" s="107"/>
      <c r="R223" s="107"/>
      <c r="S223" s="107"/>
    </row>
    <row r="224" spans="1:19" x14ac:dyDescent="0.35">
      <c r="A224" s="102" t="s">
        <v>499</v>
      </c>
      <c r="B224" s="82">
        <v>29.3917</v>
      </c>
      <c r="C224" s="82">
        <v>2.597</v>
      </c>
      <c r="D224" s="82">
        <v>23.646699999999999</v>
      </c>
      <c r="E224" s="82">
        <v>2.4891999999999999</v>
      </c>
      <c r="F224" s="82">
        <v>0.65880000000000005</v>
      </c>
      <c r="G224" s="82">
        <v>26.794699999999999</v>
      </c>
      <c r="H224" s="82">
        <v>7.4938000000000002</v>
      </c>
      <c r="I224" s="82">
        <v>10.730399999999999</v>
      </c>
      <c r="J224" s="82">
        <v>8.5706000000000007</v>
      </c>
      <c r="K224" s="82">
        <v>1.4518</v>
      </c>
      <c r="L224" s="82">
        <v>-4.2900000000000001E-2</v>
      </c>
      <c r="M224" s="82">
        <v>1.4946999999999999</v>
      </c>
      <c r="N224" s="82">
        <v>30.843499999999999</v>
      </c>
      <c r="O224" s="82">
        <v>2.5541</v>
      </c>
      <c r="P224" s="104">
        <v>28.2895</v>
      </c>
      <c r="Q224" s="107"/>
      <c r="R224" s="107"/>
      <c r="S224" s="107"/>
    </row>
    <row r="225" spans="1:19" x14ac:dyDescent="0.35">
      <c r="A225" s="102" t="s">
        <v>500</v>
      </c>
      <c r="B225" s="82">
        <v>31.743600000000001</v>
      </c>
      <c r="C225" s="82">
        <v>2.8921000000000001</v>
      </c>
      <c r="D225" s="82">
        <v>25.298300000000001</v>
      </c>
      <c r="E225" s="82">
        <v>2.8334999999999999</v>
      </c>
      <c r="F225" s="82">
        <v>0.71970000000000001</v>
      </c>
      <c r="G225" s="82">
        <v>28.851500000000001</v>
      </c>
      <c r="H225" s="82">
        <v>8.2289999999999992</v>
      </c>
      <c r="I225" s="82">
        <v>11.3628</v>
      </c>
      <c r="J225" s="82">
        <v>9.2597000000000005</v>
      </c>
      <c r="K225" s="82">
        <v>1.5508</v>
      </c>
      <c r="L225" s="82">
        <v>-4.58E-2</v>
      </c>
      <c r="M225" s="82">
        <v>1.5966</v>
      </c>
      <c r="N225" s="82">
        <v>33.294400000000003</v>
      </c>
      <c r="O225" s="82">
        <v>2.8462999999999998</v>
      </c>
      <c r="P225" s="104">
        <v>30.4481</v>
      </c>
      <c r="Q225" s="107"/>
      <c r="R225" s="107"/>
      <c r="S225" s="107"/>
    </row>
    <row r="226" spans="1:19" x14ac:dyDescent="0.35">
      <c r="A226" s="102" t="s">
        <v>501</v>
      </c>
      <c r="B226" s="82">
        <v>27.823399999999999</v>
      </c>
      <c r="C226" s="82">
        <v>2.6774</v>
      </c>
      <c r="D226" s="82">
        <v>22.113</v>
      </c>
      <c r="E226" s="82">
        <v>2.411</v>
      </c>
      <c r="F226" s="82">
        <v>0.62190000000000001</v>
      </c>
      <c r="G226" s="82">
        <v>25.146000000000001</v>
      </c>
      <c r="H226" s="82">
        <v>7.6303999999999998</v>
      </c>
      <c r="I226" s="82">
        <v>9.4512999999999998</v>
      </c>
      <c r="J226" s="82">
        <v>8.0642999999999994</v>
      </c>
      <c r="K226" s="82">
        <v>1.5975999999999999</v>
      </c>
      <c r="L226" s="82">
        <v>1.21E-2</v>
      </c>
      <c r="M226" s="82">
        <v>1.5854999999999999</v>
      </c>
      <c r="N226" s="82">
        <v>29.420999999999999</v>
      </c>
      <c r="O226" s="82">
        <v>2.6894999999999998</v>
      </c>
      <c r="P226" s="104">
        <v>26.7315</v>
      </c>
      <c r="Q226" s="107"/>
      <c r="R226" s="107"/>
      <c r="S226" s="107"/>
    </row>
    <row r="227" spans="1:19" x14ac:dyDescent="0.35">
      <c r="A227" s="102" t="s">
        <v>502</v>
      </c>
      <c r="B227" s="82">
        <v>25.986499999999999</v>
      </c>
      <c r="C227" s="82">
        <v>1.8948</v>
      </c>
      <c r="D227" s="82">
        <v>21.104299999999999</v>
      </c>
      <c r="E227" s="82">
        <v>2.3616999999999999</v>
      </c>
      <c r="F227" s="82">
        <v>0.62570000000000003</v>
      </c>
      <c r="G227" s="82">
        <v>24.091699999999999</v>
      </c>
      <c r="H227" s="82">
        <v>7.7823000000000002</v>
      </c>
      <c r="I227" s="82">
        <v>8.407</v>
      </c>
      <c r="J227" s="82">
        <v>7.9024000000000001</v>
      </c>
      <c r="K227" s="82">
        <v>1.4839</v>
      </c>
      <c r="L227" s="82">
        <v>1.12E-2</v>
      </c>
      <c r="M227" s="82">
        <v>1.4726999999999999</v>
      </c>
      <c r="N227" s="82">
        <v>27.470400000000001</v>
      </c>
      <c r="O227" s="82">
        <v>1.9059999999999999</v>
      </c>
      <c r="P227" s="104">
        <v>25.564399999999999</v>
      </c>
      <c r="Q227" s="107"/>
      <c r="R227" s="107"/>
      <c r="S227" s="107"/>
    </row>
    <row r="228" spans="1:19" x14ac:dyDescent="0.35">
      <c r="A228" s="102" t="s">
        <v>503</v>
      </c>
      <c r="B228" s="82">
        <v>23.956099999999999</v>
      </c>
      <c r="C228" s="82">
        <v>1.6422000000000001</v>
      </c>
      <c r="D228" s="82">
        <v>19.606100000000001</v>
      </c>
      <c r="E228" s="82">
        <v>2.1107</v>
      </c>
      <c r="F228" s="82">
        <v>0.59709999999999996</v>
      </c>
      <c r="G228" s="82">
        <v>22.3139</v>
      </c>
      <c r="H228" s="82">
        <v>7.5766</v>
      </c>
      <c r="I228" s="82">
        <v>7.3978000000000002</v>
      </c>
      <c r="J228" s="82">
        <v>7.3395000000000001</v>
      </c>
      <c r="K228" s="82">
        <v>1.3667</v>
      </c>
      <c r="L228" s="82">
        <v>1.03E-2</v>
      </c>
      <c r="M228" s="82">
        <v>1.3564000000000001</v>
      </c>
      <c r="N228" s="82">
        <v>25.322800000000001</v>
      </c>
      <c r="O228" s="82">
        <v>1.6525000000000001</v>
      </c>
      <c r="P228" s="104">
        <v>23.670300000000001</v>
      </c>
      <c r="Q228" s="107"/>
      <c r="R228" s="107"/>
      <c r="S228" s="107"/>
    </row>
    <row r="229" spans="1:19" x14ac:dyDescent="0.35">
      <c r="A229" s="102" t="s">
        <v>504</v>
      </c>
      <c r="B229" s="82">
        <v>25.022200000000002</v>
      </c>
      <c r="C229" s="82">
        <v>1.7911999999999999</v>
      </c>
      <c r="D229" s="82">
        <v>20.523299999999999</v>
      </c>
      <c r="E229" s="82">
        <v>2.1107</v>
      </c>
      <c r="F229" s="82">
        <v>0.59709999999999996</v>
      </c>
      <c r="G229" s="82">
        <v>23.231000000000002</v>
      </c>
      <c r="H229" s="82">
        <v>7.8442999999999996</v>
      </c>
      <c r="I229" s="82">
        <v>7.2941000000000003</v>
      </c>
      <c r="J229" s="82">
        <v>8.0927000000000007</v>
      </c>
      <c r="K229" s="82">
        <v>1.3861000000000001</v>
      </c>
      <c r="L229" s="82">
        <v>5.8999999999999999E-3</v>
      </c>
      <c r="M229" s="82">
        <v>1.3802000000000001</v>
      </c>
      <c r="N229" s="82">
        <v>26.408300000000001</v>
      </c>
      <c r="O229" s="82">
        <v>1.7969999999999999</v>
      </c>
      <c r="P229" s="104">
        <v>24.6112</v>
      </c>
      <c r="Q229" s="107"/>
      <c r="R229" s="107"/>
      <c r="S229" s="107"/>
    </row>
    <row r="230" spans="1:19" x14ac:dyDescent="0.35">
      <c r="A230" s="102" t="s">
        <v>505</v>
      </c>
      <c r="B230" s="82">
        <v>24.533300000000001</v>
      </c>
      <c r="C230" s="82">
        <v>1.5285</v>
      </c>
      <c r="D230" s="82">
        <v>20.269400000000001</v>
      </c>
      <c r="E230" s="82">
        <v>2.1307999999999998</v>
      </c>
      <c r="F230" s="82">
        <v>0.60460000000000003</v>
      </c>
      <c r="G230" s="82">
        <v>23.004799999999999</v>
      </c>
      <c r="H230" s="82">
        <v>7.5951000000000004</v>
      </c>
      <c r="I230" s="82">
        <v>7.4153000000000002</v>
      </c>
      <c r="J230" s="82">
        <v>7.9943999999999997</v>
      </c>
      <c r="K230" s="82">
        <v>1.3720000000000001</v>
      </c>
      <c r="L230" s="82">
        <v>5.7999999999999996E-3</v>
      </c>
      <c r="M230" s="82">
        <v>1.3662000000000001</v>
      </c>
      <c r="N230" s="82">
        <v>25.9054</v>
      </c>
      <c r="O230" s="82">
        <v>1.5343</v>
      </c>
      <c r="P230" s="104">
        <v>24.370999999999999</v>
      </c>
      <c r="Q230" s="107"/>
      <c r="R230" s="107"/>
      <c r="S230" s="107"/>
    </row>
    <row r="231" spans="1:19" x14ac:dyDescent="0.35">
      <c r="A231" s="102" t="s">
        <v>506</v>
      </c>
      <c r="B231" s="82">
        <v>25.2805</v>
      </c>
      <c r="C231" s="82">
        <v>1.8917999999999999</v>
      </c>
      <c r="D231" s="82">
        <v>20.437799999999999</v>
      </c>
      <c r="E231" s="82">
        <v>2.3452999999999999</v>
      </c>
      <c r="F231" s="82">
        <v>0.60560000000000003</v>
      </c>
      <c r="G231" s="82">
        <v>23.3888</v>
      </c>
      <c r="H231" s="82">
        <v>7.7123999999999997</v>
      </c>
      <c r="I231" s="82">
        <v>7.7519</v>
      </c>
      <c r="J231" s="82">
        <v>7.9245000000000001</v>
      </c>
      <c r="K231" s="82">
        <v>1.4247000000000001</v>
      </c>
      <c r="L231" s="82">
        <v>6.0000000000000001E-3</v>
      </c>
      <c r="M231" s="82">
        <v>1.4187000000000001</v>
      </c>
      <c r="N231" s="82">
        <v>26.705200000000001</v>
      </c>
      <c r="O231" s="82">
        <v>1.8977999999999999</v>
      </c>
      <c r="P231" s="104">
        <v>24.807400000000001</v>
      </c>
      <c r="Q231" s="107"/>
      <c r="R231" s="107"/>
      <c r="S231" s="107"/>
    </row>
    <row r="232" spans="1:19" x14ac:dyDescent="0.35">
      <c r="A232" s="102" t="s">
        <v>507</v>
      </c>
      <c r="B232" s="82">
        <v>27.5229</v>
      </c>
      <c r="C232" s="82">
        <v>1.9532</v>
      </c>
      <c r="D232" s="82">
        <v>22.655200000000001</v>
      </c>
      <c r="E232" s="82">
        <v>2.262</v>
      </c>
      <c r="F232" s="82">
        <v>0.65239999999999998</v>
      </c>
      <c r="G232" s="82">
        <v>25.569600000000001</v>
      </c>
      <c r="H232" s="82">
        <v>7.8734999999999999</v>
      </c>
      <c r="I232" s="82">
        <v>8.9084000000000003</v>
      </c>
      <c r="J232" s="82">
        <v>8.7876999999999992</v>
      </c>
      <c r="K232" s="82">
        <v>1.4232</v>
      </c>
      <c r="L232" s="82">
        <v>6.2700000000000006E-2</v>
      </c>
      <c r="M232" s="82">
        <v>1.3605</v>
      </c>
      <c r="N232" s="82">
        <v>28.946100000000001</v>
      </c>
      <c r="O232" s="82">
        <v>2.0158999999999998</v>
      </c>
      <c r="P232" s="104">
        <v>26.930199999999999</v>
      </c>
      <c r="Q232" s="107"/>
      <c r="R232" s="107"/>
      <c r="S232" s="107"/>
    </row>
    <row r="233" spans="1:19" x14ac:dyDescent="0.35">
      <c r="A233" s="102" t="s">
        <v>508</v>
      </c>
      <c r="B233" s="82">
        <v>29.456900000000001</v>
      </c>
      <c r="C233" s="82">
        <v>2.3961000000000001</v>
      </c>
      <c r="D233" s="82">
        <v>23.847899999999999</v>
      </c>
      <c r="E233" s="82">
        <v>2.5488</v>
      </c>
      <c r="F233" s="82">
        <v>0.66400000000000003</v>
      </c>
      <c r="G233" s="82">
        <v>27.0608</v>
      </c>
      <c r="H233" s="82">
        <v>7.8550000000000004</v>
      </c>
      <c r="I233" s="82">
        <v>10.463699999999999</v>
      </c>
      <c r="J233" s="82">
        <v>8.7421000000000006</v>
      </c>
      <c r="K233" s="82">
        <v>1.5205</v>
      </c>
      <c r="L233" s="82">
        <v>6.6900000000000001E-2</v>
      </c>
      <c r="M233" s="82">
        <v>1.4535</v>
      </c>
      <c r="N233" s="82">
        <v>30.977399999999999</v>
      </c>
      <c r="O233" s="82">
        <v>2.4630999999999998</v>
      </c>
      <c r="P233" s="104">
        <v>28.514299999999999</v>
      </c>
      <c r="Q233" s="107"/>
      <c r="R233" s="107"/>
      <c r="S233" s="107"/>
    </row>
    <row r="234" spans="1:19" x14ac:dyDescent="0.35">
      <c r="A234" s="102" t="s">
        <v>509</v>
      </c>
      <c r="B234" s="82">
        <v>30.041</v>
      </c>
      <c r="C234" s="82">
        <v>2.2484999999999999</v>
      </c>
      <c r="D234" s="82">
        <v>24.504899999999999</v>
      </c>
      <c r="E234" s="82">
        <v>2.6070000000000002</v>
      </c>
      <c r="F234" s="82">
        <v>0.68059999999999998</v>
      </c>
      <c r="G234" s="82">
        <v>27.7925</v>
      </c>
      <c r="H234" s="82">
        <v>7.7613000000000003</v>
      </c>
      <c r="I234" s="82">
        <v>11.4536</v>
      </c>
      <c r="J234" s="82">
        <v>8.5776000000000003</v>
      </c>
      <c r="K234" s="82">
        <v>1.5730999999999999</v>
      </c>
      <c r="L234" s="82">
        <v>6.93E-2</v>
      </c>
      <c r="M234" s="82">
        <v>1.5038</v>
      </c>
      <c r="N234" s="82">
        <v>31.614100000000001</v>
      </c>
      <c r="O234" s="82">
        <v>2.3178000000000001</v>
      </c>
      <c r="P234" s="104">
        <v>29.296299999999999</v>
      </c>
      <c r="Q234" s="107"/>
      <c r="R234" s="107"/>
      <c r="S234" s="107"/>
    </row>
    <row r="235" spans="1:19" x14ac:dyDescent="0.35">
      <c r="A235" s="102" t="s">
        <v>510</v>
      </c>
      <c r="B235" s="82">
        <v>31.1402</v>
      </c>
      <c r="C235" s="82">
        <v>3.0255999999999998</v>
      </c>
      <c r="D235" s="82">
        <v>24.7803</v>
      </c>
      <c r="E235" s="82">
        <v>2.6396000000000002</v>
      </c>
      <c r="F235" s="82">
        <v>0.69479999999999997</v>
      </c>
      <c r="G235" s="82">
        <v>28.114599999999999</v>
      </c>
      <c r="H235" s="82">
        <v>8.0908999999999995</v>
      </c>
      <c r="I235" s="82">
        <v>11.4244</v>
      </c>
      <c r="J235" s="82">
        <v>8.5992999999999995</v>
      </c>
      <c r="K235" s="82">
        <v>1.7783</v>
      </c>
      <c r="L235" s="82">
        <v>-6.1000000000000004E-3</v>
      </c>
      <c r="M235" s="82">
        <v>1.7844</v>
      </c>
      <c r="N235" s="82">
        <v>32.918500000000002</v>
      </c>
      <c r="O235" s="82">
        <v>3.0194999999999999</v>
      </c>
      <c r="P235" s="104">
        <v>29.899100000000001</v>
      </c>
      <c r="Q235" s="107"/>
      <c r="R235" s="107"/>
      <c r="S235" s="107"/>
    </row>
    <row r="236" spans="1:19" x14ac:dyDescent="0.35">
      <c r="A236" s="102" t="s">
        <v>511</v>
      </c>
      <c r="B236" s="82">
        <v>27.8169</v>
      </c>
      <c r="C236" s="82">
        <v>2.4199000000000002</v>
      </c>
      <c r="D236" s="82">
        <v>22.293199999999999</v>
      </c>
      <c r="E236" s="82">
        <v>2.4922</v>
      </c>
      <c r="F236" s="82">
        <v>0.61150000000000004</v>
      </c>
      <c r="G236" s="82">
        <v>25.396899999999999</v>
      </c>
      <c r="H236" s="82">
        <v>7.4795999999999996</v>
      </c>
      <c r="I236" s="82">
        <v>10.059900000000001</v>
      </c>
      <c r="J236" s="82">
        <v>7.8574000000000002</v>
      </c>
      <c r="K236" s="82">
        <v>1.5847</v>
      </c>
      <c r="L236" s="82">
        <v>-5.4999999999999997E-3</v>
      </c>
      <c r="M236" s="82">
        <v>1.5902000000000001</v>
      </c>
      <c r="N236" s="82">
        <v>29.401599999999998</v>
      </c>
      <c r="O236" s="82">
        <v>2.4144999999999999</v>
      </c>
      <c r="P236" s="104">
        <v>26.987100000000002</v>
      </c>
      <c r="Q236" s="107"/>
      <c r="R236" s="107"/>
      <c r="S236" s="107"/>
    </row>
    <row r="237" spans="1:19" x14ac:dyDescent="0.35">
      <c r="A237" s="102" t="s">
        <v>512</v>
      </c>
      <c r="B237" s="82">
        <v>28.815200000000001</v>
      </c>
      <c r="C237" s="82">
        <v>2.4992999999999999</v>
      </c>
      <c r="D237" s="82">
        <v>23.188500000000001</v>
      </c>
      <c r="E237" s="82">
        <v>2.5981000000000001</v>
      </c>
      <c r="F237" s="82">
        <v>0.52929999999999999</v>
      </c>
      <c r="G237" s="82">
        <v>26.315899999999999</v>
      </c>
      <c r="H237" s="82">
        <v>7.5589000000000004</v>
      </c>
      <c r="I237" s="82">
        <v>10.104799999999999</v>
      </c>
      <c r="J237" s="82">
        <v>8.6522000000000006</v>
      </c>
      <c r="K237" s="82">
        <v>1.6577999999999999</v>
      </c>
      <c r="L237" s="82">
        <v>-5.7000000000000002E-3</v>
      </c>
      <c r="M237" s="82">
        <v>1.6635</v>
      </c>
      <c r="N237" s="82">
        <v>30.473099999999999</v>
      </c>
      <c r="O237" s="82">
        <v>2.4935999999999998</v>
      </c>
      <c r="P237" s="104">
        <v>27.979500000000002</v>
      </c>
      <c r="Q237" s="107"/>
      <c r="R237" s="107"/>
      <c r="S237" s="107"/>
    </row>
    <row r="238" spans="1:19" x14ac:dyDescent="0.35">
      <c r="A238" s="102" t="s">
        <v>513</v>
      </c>
      <c r="B238" s="82">
        <v>25.5077</v>
      </c>
      <c r="C238" s="82">
        <v>2.3418000000000001</v>
      </c>
      <c r="D238" s="82">
        <v>20.4177</v>
      </c>
      <c r="E238" s="82">
        <v>2.2039</v>
      </c>
      <c r="F238" s="82">
        <v>0.54430000000000001</v>
      </c>
      <c r="G238" s="82">
        <v>23.165900000000001</v>
      </c>
      <c r="H238" s="82">
        <v>7.0224000000000002</v>
      </c>
      <c r="I238" s="82">
        <v>8.4074000000000009</v>
      </c>
      <c r="J238" s="82">
        <v>7.7359999999999998</v>
      </c>
      <c r="K238" s="82">
        <v>1.6404000000000001</v>
      </c>
      <c r="L238" s="82">
        <v>1.72E-2</v>
      </c>
      <c r="M238" s="82">
        <v>1.6233</v>
      </c>
      <c r="N238" s="82">
        <v>27.148199999999999</v>
      </c>
      <c r="O238" s="82">
        <v>2.359</v>
      </c>
      <c r="P238" s="104">
        <v>24.789200000000001</v>
      </c>
      <c r="Q238" s="107"/>
      <c r="R238" s="107"/>
      <c r="S238" s="107"/>
    </row>
    <row r="239" spans="1:19" x14ac:dyDescent="0.35">
      <c r="A239" s="102" t="s">
        <v>514</v>
      </c>
      <c r="B239" s="82">
        <v>25.0321</v>
      </c>
      <c r="C239" s="82">
        <v>1.9466000000000001</v>
      </c>
      <c r="D239" s="82">
        <v>20.457899999999999</v>
      </c>
      <c r="E239" s="82">
        <v>2.0739000000000001</v>
      </c>
      <c r="F239" s="82">
        <v>0.55359999999999998</v>
      </c>
      <c r="G239" s="82">
        <v>23.0855</v>
      </c>
      <c r="H239" s="82">
        <v>7.2492999999999999</v>
      </c>
      <c r="I239" s="82">
        <v>8.1109000000000009</v>
      </c>
      <c r="J239" s="82">
        <v>7.7252999999999998</v>
      </c>
      <c r="K239" s="82">
        <v>1.6074999999999999</v>
      </c>
      <c r="L239" s="82">
        <v>1.6799999999999999E-2</v>
      </c>
      <c r="M239" s="82">
        <v>1.5906</v>
      </c>
      <c r="N239" s="82">
        <v>26.639600000000002</v>
      </c>
      <c r="O239" s="82">
        <v>1.9635</v>
      </c>
      <c r="P239" s="104">
        <v>24.676100000000002</v>
      </c>
      <c r="Q239" s="107"/>
      <c r="R239" s="107"/>
      <c r="S239" s="107"/>
    </row>
    <row r="240" spans="1:19" x14ac:dyDescent="0.35">
      <c r="A240" s="102" t="s">
        <v>515</v>
      </c>
      <c r="B240" s="82">
        <v>23.471599999999999</v>
      </c>
      <c r="C240" s="82">
        <v>1.5779000000000001</v>
      </c>
      <c r="D240" s="82">
        <v>19.4054</v>
      </c>
      <c r="E240" s="82">
        <v>1.948</v>
      </c>
      <c r="F240" s="82">
        <v>0.54020000000000001</v>
      </c>
      <c r="G240" s="82">
        <v>21.893699999999999</v>
      </c>
      <c r="H240" s="82">
        <v>7.1468999999999996</v>
      </c>
      <c r="I240" s="82">
        <v>7.3033000000000001</v>
      </c>
      <c r="J240" s="82">
        <v>7.4435000000000002</v>
      </c>
      <c r="K240" s="82">
        <v>1.5145999999999999</v>
      </c>
      <c r="L240" s="82">
        <v>1.5900000000000001E-2</v>
      </c>
      <c r="M240" s="82">
        <v>1.4986999999999999</v>
      </c>
      <c r="N240" s="82">
        <v>24.9862</v>
      </c>
      <c r="O240" s="82">
        <v>1.5938000000000001</v>
      </c>
      <c r="P240" s="104">
        <v>23.392399999999999</v>
      </c>
      <c r="Q240" s="107"/>
      <c r="R240" s="107"/>
      <c r="S240" s="107"/>
    </row>
    <row r="241" spans="1:19" x14ac:dyDescent="0.35">
      <c r="A241" s="102" t="s">
        <v>516</v>
      </c>
      <c r="B241" s="82">
        <v>24.1599</v>
      </c>
      <c r="C241" s="82">
        <v>1.6351</v>
      </c>
      <c r="D241" s="82">
        <v>20.060700000000001</v>
      </c>
      <c r="E241" s="82">
        <v>1.9518</v>
      </c>
      <c r="F241" s="82">
        <v>0.51229999999999998</v>
      </c>
      <c r="G241" s="82">
        <v>22.524799999999999</v>
      </c>
      <c r="H241" s="82">
        <v>7.5797999999999996</v>
      </c>
      <c r="I241" s="82">
        <v>7.2337999999999996</v>
      </c>
      <c r="J241" s="82">
        <v>7.7111999999999998</v>
      </c>
      <c r="K241" s="82">
        <v>1.6093999999999999</v>
      </c>
      <c r="L241" s="82">
        <v>-2.7000000000000001E-3</v>
      </c>
      <c r="M241" s="82">
        <v>1.6122000000000001</v>
      </c>
      <c r="N241" s="82">
        <v>25.769400000000001</v>
      </c>
      <c r="O241" s="82">
        <v>1.6324000000000001</v>
      </c>
      <c r="P241" s="104">
        <v>24.137</v>
      </c>
      <c r="Q241" s="107"/>
      <c r="R241" s="107"/>
      <c r="S241" s="107"/>
    </row>
    <row r="242" spans="1:19" x14ac:dyDescent="0.35">
      <c r="A242" s="102" t="s">
        <v>517</v>
      </c>
      <c r="B242" s="82">
        <v>23.5303</v>
      </c>
      <c r="C242" s="82">
        <v>1.5066999999999999</v>
      </c>
      <c r="D242" s="82">
        <v>19.5777</v>
      </c>
      <c r="E242" s="82">
        <v>1.9281999999999999</v>
      </c>
      <c r="F242" s="82">
        <v>0.51770000000000005</v>
      </c>
      <c r="G242" s="82">
        <v>22.023599999999998</v>
      </c>
      <c r="H242" s="82">
        <v>7.1867000000000001</v>
      </c>
      <c r="I242" s="82">
        <v>7.3642000000000003</v>
      </c>
      <c r="J242" s="82">
        <v>7.4726999999999997</v>
      </c>
      <c r="K242" s="82">
        <v>1.5652999999999999</v>
      </c>
      <c r="L242" s="82">
        <v>-2.7000000000000001E-3</v>
      </c>
      <c r="M242" s="82">
        <v>1.5680000000000001</v>
      </c>
      <c r="N242" s="82">
        <v>25.095600000000001</v>
      </c>
      <c r="O242" s="82">
        <v>1.5041</v>
      </c>
      <c r="P242" s="104">
        <v>23.5916</v>
      </c>
      <c r="Q242" s="107"/>
      <c r="R242" s="107"/>
      <c r="S242" s="107"/>
    </row>
    <row r="243" spans="1:19" x14ac:dyDescent="0.35">
      <c r="A243" s="102" t="s">
        <v>518</v>
      </c>
      <c r="B243" s="82">
        <v>24.4786</v>
      </c>
      <c r="C243" s="82">
        <v>2.0888</v>
      </c>
      <c r="D243" s="82">
        <v>19.891400000000001</v>
      </c>
      <c r="E243" s="82">
        <v>1.962</v>
      </c>
      <c r="F243" s="82">
        <v>0.5363</v>
      </c>
      <c r="G243" s="82">
        <v>22.389800000000001</v>
      </c>
      <c r="H243" s="82">
        <v>7.4772999999999996</v>
      </c>
      <c r="I243" s="82">
        <v>7.4368999999999996</v>
      </c>
      <c r="J243" s="82">
        <v>7.4756</v>
      </c>
      <c r="K243" s="82">
        <v>1.6588000000000001</v>
      </c>
      <c r="L243" s="82">
        <v>-2.8E-3</v>
      </c>
      <c r="M243" s="82">
        <v>1.6616</v>
      </c>
      <c r="N243" s="82">
        <v>26.1374</v>
      </c>
      <c r="O243" s="82">
        <v>2.0859999999999999</v>
      </c>
      <c r="P243" s="104">
        <v>24.051300000000001</v>
      </c>
      <c r="Q243" s="107"/>
      <c r="R243" s="107"/>
      <c r="S243" s="107"/>
    </row>
    <row r="244" spans="1:19" x14ac:dyDescent="0.35">
      <c r="A244" s="102" t="s">
        <v>519</v>
      </c>
      <c r="B244" s="82">
        <v>26.608599999999999</v>
      </c>
      <c r="C244" s="82">
        <v>2.2467000000000001</v>
      </c>
      <c r="D244" s="82">
        <v>21.5489</v>
      </c>
      <c r="E244" s="82">
        <v>2.2336999999999998</v>
      </c>
      <c r="F244" s="82">
        <v>0.57940000000000003</v>
      </c>
      <c r="G244" s="82">
        <v>24.361899999999999</v>
      </c>
      <c r="H244" s="82">
        <v>7.5202</v>
      </c>
      <c r="I244" s="82">
        <v>8.7317</v>
      </c>
      <c r="J244" s="82">
        <v>8.11</v>
      </c>
      <c r="K244" s="82">
        <v>1.5969</v>
      </c>
      <c r="L244" s="82">
        <v>-2.3999999999999998E-3</v>
      </c>
      <c r="M244" s="82">
        <v>1.5992999999999999</v>
      </c>
      <c r="N244" s="82">
        <v>28.205500000000001</v>
      </c>
      <c r="O244" s="82">
        <v>2.2443</v>
      </c>
      <c r="P244" s="104">
        <v>25.961200000000002</v>
      </c>
      <c r="Q244" s="107"/>
      <c r="R244" s="107"/>
      <c r="S244" s="107"/>
    </row>
    <row r="245" spans="1:19" x14ac:dyDescent="0.35">
      <c r="A245" s="102" t="s">
        <v>520</v>
      </c>
      <c r="B245" s="82">
        <v>27.9922</v>
      </c>
      <c r="C245" s="82">
        <v>2.9481999999999999</v>
      </c>
      <c r="D245" s="82">
        <v>22.1677</v>
      </c>
      <c r="E245" s="82">
        <v>2.2825000000000002</v>
      </c>
      <c r="F245" s="82">
        <v>0.59379999999999999</v>
      </c>
      <c r="G245" s="82">
        <v>25.044</v>
      </c>
      <c r="H245" s="82">
        <v>7.2798999999999996</v>
      </c>
      <c r="I245" s="82">
        <v>9.6601999999999997</v>
      </c>
      <c r="J245" s="82">
        <v>8.1038999999999994</v>
      </c>
      <c r="K245" s="82">
        <v>1.6596</v>
      </c>
      <c r="L245" s="82">
        <v>-2.5000000000000001E-3</v>
      </c>
      <c r="M245" s="82">
        <v>1.6620999999999999</v>
      </c>
      <c r="N245" s="82">
        <v>29.651700000000002</v>
      </c>
      <c r="O245" s="82">
        <v>2.9457</v>
      </c>
      <c r="P245" s="104">
        <v>26.706</v>
      </c>
      <c r="Q245" s="107"/>
      <c r="R245" s="107"/>
      <c r="S245" s="107"/>
    </row>
    <row r="246" spans="1:19" x14ac:dyDescent="0.35">
      <c r="A246" s="102" t="s">
        <v>521</v>
      </c>
      <c r="B246" s="82">
        <v>30.0306</v>
      </c>
      <c r="C246" s="82">
        <v>3.1938</v>
      </c>
      <c r="D246" s="82">
        <v>23.6629</v>
      </c>
      <c r="E246" s="82">
        <v>2.5491999999999999</v>
      </c>
      <c r="F246" s="82">
        <v>0.62460000000000004</v>
      </c>
      <c r="G246" s="82">
        <v>26.8368</v>
      </c>
      <c r="H246" s="82">
        <v>6.8860999999999999</v>
      </c>
      <c r="I246" s="82">
        <v>11.347200000000001</v>
      </c>
      <c r="J246" s="82">
        <v>8.6035000000000004</v>
      </c>
      <c r="K246" s="82">
        <v>1.7944</v>
      </c>
      <c r="L246" s="82">
        <v>-2.7000000000000001E-3</v>
      </c>
      <c r="M246" s="82">
        <v>1.7970999999999999</v>
      </c>
      <c r="N246" s="82">
        <v>31.825099999999999</v>
      </c>
      <c r="O246" s="82">
        <v>3.1911</v>
      </c>
      <c r="P246" s="104">
        <v>28.633900000000001</v>
      </c>
      <c r="Q246" s="107"/>
      <c r="R246" s="107"/>
      <c r="S246" s="107"/>
    </row>
    <row r="247" spans="1:19" x14ac:dyDescent="0.35">
      <c r="A247" s="102" t="s">
        <v>522</v>
      </c>
      <c r="B247" s="82">
        <v>31.544</v>
      </c>
      <c r="C247" s="82">
        <v>3.6688999999999998</v>
      </c>
      <c r="D247" s="82">
        <v>24.515999999999998</v>
      </c>
      <c r="E247" s="82">
        <v>2.6472000000000002</v>
      </c>
      <c r="F247" s="82">
        <v>0.71199999999999997</v>
      </c>
      <c r="G247" s="82">
        <v>27.8751</v>
      </c>
      <c r="H247" s="82">
        <v>7.6867999999999999</v>
      </c>
      <c r="I247" s="82">
        <v>11.3995</v>
      </c>
      <c r="J247" s="82">
        <v>8.7888000000000002</v>
      </c>
      <c r="K247" s="82">
        <v>1.9077</v>
      </c>
      <c r="L247" s="82">
        <v>-8.9099999999999999E-2</v>
      </c>
      <c r="M247" s="82">
        <v>1.9967999999999999</v>
      </c>
      <c r="N247" s="82">
        <v>33.451700000000002</v>
      </c>
      <c r="O247" s="82">
        <v>3.5798000000000001</v>
      </c>
      <c r="P247" s="104">
        <v>29.8719</v>
      </c>
      <c r="Q247" s="107"/>
      <c r="R247" s="107"/>
      <c r="S247" s="107"/>
    </row>
    <row r="248" spans="1:19" x14ac:dyDescent="0.35">
      <c r="A248" s="102" t="s">
        <v>523</v>
      </c>
      <c r="B248" s="82">
        <v>28.701899999999998</v>
      </c>
      <c r="C248" s="82">
        <v>3.1526999999999998</v>
      </c>
      <c r="D248" s="82">
        <v>22.527000000000001</v>
      </c>
      <c r="E248" s="82">
        <v>2.3864000000000001</v>
      </c>
      <c r="F248" s="82">
        <v>0.63590000000000002</v>
      </c>
      <c r="G248" s="82">
        <v>25.549199999999999</v>
      </c>
      <c r="H248" s="82">
        <v>7.8460999999999999</v>
      </c>
      <c r="I248" s="82">
        <v>9.9244000000000003</v>
      </c>
      <c r="J248" s="82">
        <v>7.7786999999999997</v>
      </c>
      <c r="K248" s="82">
        <v>1.7371000000000001</v>
      </c>
      <c r="L248" s="82">
        <v>-8.1100000000000005E-2</v>
      </c>
      <c r="M248" s="82">
        <v>1.8182</v>
      </c>
      <c r="N248" s="82">
        <v>30.439</v>
      </c>
      <c r="O248" s="82">
        <v>3.0716000000000001</v>
      </c>
      <c r="P248" s="104">
        <v>27.3674</v>
      </c>
      <c r="Q248" s="107"/>
      <c r="R248" s="107"/>
      <c r="S248" s="107"/>
    </row>
    <row r="249" spans="1:19" x14ac:dyDescent="0.35">
      <c r="A249" s="102" t="s">
        <v>524</v>
      </c>
      <c r="B249" s="82">
        <v>29.288399999999999</v>
      </c>
      <c r="C249" s="82">
        <v>2.7766000000000002</v>
      </c>
      <c r="D249" s="82">
        <v>23.3354</v>
      </c>
      <c r="E249" s="82">
        <v>2.5146999999999999</v>
      </c>
      <c r="F249" s="82">
        <v>0.66159999999999997</v>
      </c>
      <c r="G249" s="82">
        <v>26.511700000000001</v>
      </c>
      <c r="H249" s="82">
        <v>8.1089000000000002</v>
      </c>
      <c r="I249" s="82">
        <v>10.0372</v>
      </c>
      <c r="J249" s="82">
        <v>8.3656000000000006</v>
      </c>
      <c r="K249" s="82">
        <v>1.7579</v>
      </c>
      <c r="L249" s="82">
        <v>-8.2100000000000006E-2</v>
      </c>
      <c r="M249" s="82">
        <v>1.84</v>
      </c>
      <c r="N249" s="82">
        <v>31.046299999999999</v>
      </c>
      <c r="O249" s="82">
        <v>2.6945000000000001</v>
      </c>
      <c r="P249" s="104">
        <v>28.351700000000001</v>
      </c>
      <c r="Q249" s="107"/>
      <c r="R249" s="107"/>
      <c r="S249" s="107"/>
    </row>
    <row r="250" spans="1:19" x14ac:dyDescent="0.35">
      <c r="A250" s="102" t="s">
        <v>525</v>
      </c>
      <c r="B250" s="82">
        <v>25.386500000000002</v>
      </c>
      <c r="C250" s="82">
        <v>2.0312999999999999</v>
      </c>
      <c r="D250" s="82">
        <v>20.6007</v>
      </c>
      <c r="E250" s="82">
        <v>2.1644999999999999</v>
      </c>
      <c r="F250" s="82">
        <v>0.59</v>
      </c>
      <c r="G250" s="82">
        <v>23.3552</v>
      </c>
      <c r="H250" s="82">
        <v>7.3490000000000002</v>
      </c>
      <c r="I250" s="82">
        <v>8.4932999999999996</v>
      </c>
      <c r="J250" s="82">
        <v>7.5129000000000001</v>
      </c>
      <c r="K250" s="82">
        <v>1.8607</v>
      </c>
      <c r="L250" s="82">
        <v>3.8600000000000002E-2</v>
      </c>
      <c r="M250" s="82">
        <v>1.8221000000000001</v>
      </c>
      <c r="N250" s="82">
        <v>27.2471</v>
      </c>
      <c r="O250" s="82">
        <v>2.0699000000000001</v>
      </c>
      <c r="P250" s="104">
        <v>25.177299999999999</v>
      </c>
      <c r="Q250" s="107"/>
      <c r="R250" s="107"/>
      <c r="S250" s="107"/>
    </row>
    <row r="251" spans="1:19" x14ac:dyDescent="0.35">
      <c r="A251" s="102" t="s">
        <v>526</v>
      </c>
      <c r="B251" s="82">
        <v>24.9041</v>
      </c>
      <c r="C251" s="82">
        <v>1.9460999999999999</v>
      </c>
      <c r="D251" s="82">
        <v>20.228200000000001</v>
      </c>
      <c r="E251" s="82">
        <v>2.1356999999999999</v>
      </c>
      <c r="F251" s="82">
        <v>0.59419999999999995</v>
      </c>
      <c r="G251" s="82">
        <v>22.957999999999998</v>
      </c>
      <c r="H251" s="82">
        <v>7.3033999999999999</v>
      </c>
      <c r="I251" s="82">
        <v>8.0828000000000007</v>
      </c>
      <c r="J251" s="82">
        <v>7.5717999999999996</v>
      </c>
      <c r="K251" s="82">
        <v>1.8274999999999999</v>
      </c>
      <c r="L251" s="82">
        <v>3.7900000000000003E-2</v>
      </c>
      <c r="M251" s="82">
        <v>1.7896000000000001</v>
      </c>
      <c r="N251" s="82">
        <v>26.7316</v>
      </c>
      <c r="O251" s="82">
        <v>1.984</v>
      </c>
      <c r="P251" s="104">
        <v>24.747599999999998</v>
      </c>
      <c r="Q251" s="107"/>
      <c r="R251" s="107"/>
      <c r="S251" s="107"/>
    </row>
    <row r="252" spans="1:19" x14ac:dyDescent="0.35">
      <c r="A252" s="102" t="s">
        <v>527</v>
      </c>
      <c r="B252" s="82">
        <v>23.588999999999999</v>
      </c>
      <c r="C252" s="82">
        <v>1.8367</v>
      </c>
      <c r="D252" s="82">
        <v>19.196000000000002</v>
      </c>
      <c r="E252" s="82">
        <v>1.9856</v>
      </c>
      <c r="F252" s="82">
        <v>0.57079999999999997</v>
      </c>
      <c r="G252" s="82">
        <v>21.752300000000002</v>
      </c>
      <c r="H252" s="82">
        <v>7.2586000000000004</v>
      </c>
      <c r="I252" s="82">
        <v>7.1452</v>
      </c>
      <c r="J252" s="82">
        <v>7.3484999999999996</v>
      </c>
      <c r="K252" s="82">
        <v>1.7210000000000001</v>
      </c>
      <c r="L252" s="82">
        <v>3.5700000000000003E-2</v>
      </c>
      <c r="M252" s="82">
        <v>1.6853</v>
      </c>
      <c r="N252" s="82">
        <v>25.31</v>
      </c>
      <c r="O252" s="82">
        <v>1.8723000000000001</v>
      </c>
      <c r="P252" s="104">
        <v>23.4377</v>
      </c>
      <c r="Q252" s="107"/>
      <c r="R252" s="107"/>
      <c r="S252" s="107"/>
    </row>
    <row r="253" spans="1:19" x14ac:dyDescent="0.35">
      <c r="A253" s="102" t="s">
        <v>528</v>
      </c>
      <c r="B253" s="82">
        <v>24.063300000000002</v>
      </c>
      <c r="C253" s="82">
        <v>1.3724000000000001</v>
      </c>
      <c r="D253" s="82">
        <v>20.189800000000002</v>
      </c>
      <c r="E253" s="82">
        <v>1.9373</v>
      </c>
      <c r="F253" s="82">
        <v>0.56379999999999997</v>
      </c>
      <c r="G253" s="82">
        <v>22.690899999999999</v>
      </c>
      <c r="H253" s="82">
        <v>7.7049000000000003</v>
      </c>
      <c r="I253" s="82">
        <v>7.1041999999999996</v>
      </c>
      <c r="J253" s="82">
        <v>7.8818999999999999</v>
      </c>
      <c r="K253" s="82">
        <v>1.7665999999999999</v>
      </c>
      <c r="L253" s="82">
        <v>-2.5000000000000001E-2</v>
      </c>
      <c r="M253" s="82">
        <v>1.7916000000000001</v>
      </c>
      <c r="N253" s="82">
        <v>25.829799999999999</v>
      </c>
      <c r="O253" s="82">
        <v>1.3473999999999999</v>
      </c>
      <c r="P253" s="104">
        <v>24.482500000000002</v>
      </c>
      <c r="Q253" s="107"/>
      <c r="R253" s="107"/>
      <c r="S253" s="107"/>
    </row>
    <row r="254" spans="1:19" x14ac:dyDescent="0.35">
      <c r="A254" s="102" t="s">
        <v>529</v>
      </c>
      <c r="B254" s="82">
        <v>23.742699999999999</v>
      </c>
      <c r="C254" s="82">
        <v>1.9668000000000001</v>
      </c>
      <c r="D254" s="82">
        <v>19.3415</v>
      </c>
      <c r="E254" s="82">
        <v>1.8704000000000001</v>
      </c>
      <c r="F254" s="82">
        <v>0.56399999999999995</v>
      </c>
      <c r="G254" s="82">
        <v>21.7758</v>
      </c>
      <c r="H254" s="82">
        <v>7.0773999999999999</v>
      </c>
      <c r="I254" s="82">
        <v>7.1817000000000002</v>
      </c>
      <c r="J254" s="82">
        <v>7.5167000000000002</v>
      </c>
      <c r="K254" s="82">
        <v>1.7472000000000001</v>
      </c>
      <c r="L254" s="82">
        <v>-2.47E-2</v>
      </c>
      <c r="M254" s="82">
        <v>1.7719</v>
      </c>
      <c r="N254" s="82">
        <v>25.489899999999999</v>
      </c>
      <c r="O254" s="82">
        <v>1.9420999999999999</v>
      </c>
      <c r="P254" s="104">
        <v>23.547799999999999</v>
      </c>
      <c r="Q254" s="107"/>
      <c r="R254" s="107"/>
      <c r="S254" s="107"/>
    </row>
    <row r="255" spans="1:19" x14ac:dyDescent="0.35">
      <c r="A255" s="102" t="s">
        <v>530</v>
      </c>
      <c r="B255" s="82">
        <v>24.452400000000001</v>
      </c>
      <c r="C255" s="82">
        <v>2.0472000000000001</v>
      </c>
      <c r="D255" s="82">
        <v>19.8432</v>
      </c>
      <c r="E255" s="82">
        <v>1.9716</v>
      </c>
      <c r="F255" s="82">
        <v>0.59040000000000004</v>
      </c>
      <c r="G255" s="82">
        <v>22.405200000000001</v>
      </c>
      <c r="H255" s="82">
        <v>7.2586000000000004</v>
      </c>
      <c r="I255" s="82">
        <v>7.5138999999999996</v>
      </c>
      <c r="J255" s="82">
        <v>7.6326000000000001</v>
      </c>
      <c r="K255" s="82">
        <v>1.8036000000000001</v>
      </c>
      <c r="L255" s="82">
        <v>-2.5499999999999998E-2</v>
      </c>
      <c r="M255" s="82">
        <v>1.8290999999999999</v>
      </c>
      <c r="N255" s="82">
        <v>26.256</v>
      </c>
      <c r="O255" s="82">
        <v>2.0217000000000001</v>
      </c>
      <c r="P255" s="104">
        <v>24.234300000000001</v>
      </c>
      <c r="Q255" s="107"/>
      <c r="R255" s="107"/>
      <c r="S255" s="107"/>
    </row>
    <row r="256" spans="1:19" x14ac:dyDescent="0.35">
      <c r="A256" s="102" t="s">
        <v>531</v>
      </c>
      <c r="B256" s="82">
        <v>26.892800000000001</v>
      </c>
      <c r="C256" s="82">
        <v>2.8182</v>
      </c>
      <c r="D256" s="82">
        <v>21.292400000000001</v>
      </c>
      <c r="E256" s="82">
        <v>2.1461999999999999</v>
      </c>
      <c r="F256" s="82">
        <v>0.63600000000000001</v>
      </c>
      <c r="G256" s="82">
        <v>24.0746</v>
      </c>
      <c r="H256" s="82">
        <v>7.1750999999999996</v>
      </c>
      <c r="I256" s="82">
        <v>8.9663000000000004</v>
      </c>
      <c r="J256" s="82">
        <v>7.9332000000000003</v>
      </c>
      <c r="K256" s="82">
        <v>1.577</v>
      </c>
      <c r="L256" s="82">
        <v>7.6499999999999999E-2</v>
      </c>
      <c r="M256" s="82">
        <v>1.5004999999999999</v>
      </c>
      <c r="N256" s="82">
        <v>28.469899999999999</v>
      </c>
      <c r="O256" s="82">
        <v>2.8946999999999998</v>
      </c>
      <c r="P256" s="104">
        <v>25.575099999999999</v>
      </c>
      <c r="Q256" s="107"/>
      <c r="R256" s="107"/>
      <c r="S256" s="107"/>
    </row>
    <row r="257" spans="1:19" x14ac:dyDescent="0.35">
      <c r="A257" s="102" t="s">
        <v>532</v>
      </c>
      <c r="B257" s="82">
        <v>27.9148</v>
      </c>
      <c r="C257" s="82">
        <v>2.6598000000000002</v>
      </c>
      <c r="D257" s="82">
        <v>22.294</v>
      </c>
      <c r="E257" s="82">
        <v>2.2984</v>
      </c>
      <c r="F257" s="82">
        <v>0.66259999999999997</v>
      </c>
      <c r="G257" s="82">
        <v>25.254999999999999</v>
      </c>
      <c r="H257" s="82">
        <v>7.1258999999999997</v>
      </c>
      <c r="I257" s="82">
        <v>9.8269000000000002</v>
      </c>
      <c r="J257" s="82">
        <v>8.3020999999999994</v>
      </c>
      <c r="K257" s="82">
        <v>1.6438999999999999</v>
      </c>
      <c r="L257" s="82">
        <v>7.9799999999999996E-2</v>
      </c>
      <c r="M257" s="82">
        <v>1.5641</v>
      </c>
      <c r="N257" s="82">
        <v>29.558700000000002</v>
      </c>
      <c r="O257" s="82">
        <v>2.7395999999999998</v>
      </c>
      <c r="P257" s="104">
        <v>26.819099999999999</v>
      </c>
      <c r="Q257" s="107"/>
      <c r="R257" s="107"/>
      <c r="S257" s="107"/>
    </row>
    <row r="258" spans="1:19" x14ac:dyDescent="0.35">
      <c r="A258" s="102" t="s">
        <v>533</v>
      </c>
      <c r="B258" s="82">
        <v>28.145399999999999</v>
      </c>
      <c r="C258" s="82">
        <v>2.3098000000000001</v>
      </c>
      <c r="D258" s="82">
        <v>22.720300000000002</v>
      </c>
      <c r="E258" s="82">
        <v>2.4502000000000002</v>
      </c>
      <c r="F258" s="82">
        <v>0.66510000000000002</v>
      </c>
      <c r="G258" s="82">
        <v>25.835599999999999</v>
      </c>
      <c r="H258" s="82">
        <v>6.3648999999999996</v>
      </c>
      <c r="I258" s="82">
        <v>10.954499999999999</v>
      </c>
      <c r="J258" s="82">
        <v>8.5161999999999995</v>
      </c>
      <c r="K258" s="82">
        <v>1.6431</v>
      </c>
      <c r="L258" s="82">
        <v>7.9699999999999993E-2</v>
      </c>
      <c r="M258" s="82">
        <v>1.5633999999999999</v>
      </c>
      <c r="N258" s="82">
        <v>29.788599999999999</v>
      </c>
      <c r="O258" s="82">
        <v>2.3895</v>
      </c>
      <c r="P258" s="104">
        <v>27.399100000000001</v>
      </c>
      <c r="Q258" s="107"/>
      <c r="R258" s="107"/>
      <c r="S258" s="107"/>
    </row>
    <row r="259" spans="1:19" x14ac:dyDescent="0.35">
      <c r="A259" s="102" t="s">
        <v>534</v>
      </c>
      <c r="B259" s="82">
        <v>30.4513</v>
      </c>
      <c r="C259" s="82">
        <v>3.2999000000000001</v>
      </c>
      <c r="D259" s="82">
        <v>24.009799999999998</v>
      </c>
      <c r="E259" s="82">
        <v>2.4903</v>
      </c>
      <c r="F259" s="82">
        <v>0.65139999999999998</v>
      </c>
      <c r="G259" s="82">
        <v>27.151399999999999</v>
      </c>
      <c r="H259" s="82">
        <v>7.2731000000000003</v>
      </c>
      <c r="I259" s="82">
        <v>11.242599999999999</v>
      </c>
      <c r="J259" s="82">
        <v>8.6356999999999999</v>
      </c>
      <c r="K259" s="82">
        <v>1.9379</v>
      </c>
      <c r="L259" s="82">
        <v>0.1062</v>
      </c>
      <c r="M259" s="82">
        <v>1.8317000000000001</v>
      </c>
      <c r="N259" s="82">
        <v>32.389200000000002</v>
      </c>
      <c r="O259" s="82">
        <v>3.4060999999999999</v>
      </c>
      <c r="P259" s="104">
        <v>28.9832</v>
      </c>
      <c r="Q259" s="107"/>
      <c r="R259" s="107"/>
      <c r="S259" s="107"/>
    </row>
    <row r="260" spans="1:19" x14ac:dyDescent="0.35">
      <c r="A260" s="102" t="s">
        <v>535</v>
      </c>
      <c r="B260" s="82">
        <v>28.417400000000001</v>
      </c>
      <c r="C260" s="82">
        <v>2.8218000000000001</v>
      </c>
      <c r="D260" s="82">
        <v>22.612100000000002</v>
      </c>
      <c r="E260" s="82">
        <v>2.3494999999999999</v>
      </c>
      <c r="F260" s="82">
        <v>0.63400000000000001</v>
      </c>
      <c r="G260" s="82">
        <v>25.595600000000001</v>
      </c>
      <c r="H260" s="82">
        <v>7.1694000000000004</v>
      </c>
      <c r="I260" s="82">
        <v>10.212999999999999</v>
      </c>
      <c r="J260" s="82">
        <v>8.2132000000000005</v>
      </c>
      <c r="K260" s="82">
        <v>1.786</v>
      </c>
      <c r="L260" s="82">
        <v>9.7900000000000001E-2</v>
      </c>
      <c r="M260" s="82">
        <v>1.6880999999999999</v>
      </c>
      <c r="N260" s="82">
        <v>30.203399999999998</v>
      </c>
      <c r="O260" s="82">
        <v>2.9197000000000002</v>
      </c>
      <c r="P260" s="104">
        <v>27.2837</v>
      </c>
      <c r="Q260" s="107"/>
      <c r="R260" s="107"/>
      <c r="S260" s="107"/>
    </row>
    <row r="261" spans="1:19" x14ac:dyDescent="0.35">
      <c r="A261" s="102" t="s">
        <v>536</v>
      </c>
      <c r="B261" s="82">
        <v>28.779499999999999</v>
      </c>
      <c r="C261" s="82">
        <v>2.5951</v>
      </c>
      <c r="D261" s="82">
        <v>23.213999999999999</v>
      </c>
      <c r="E261" s="82">
        <v>2.3279000000000001</v>
      </c>
      <c r="F261" s="82">
        <v>0.64249999999999996</v>
      </c>
      <c r="G261" s="82">
        <v>26.1844</v>
      </c>
      <c r="H261" s="82">
        <v>7.4043000000000001</v>
      </c>
      <c r="I261" s="82">
        <v>10.2803</v>
      </c>
      <c r="J261" s="82">
        <v>8.4998000000000005</v>
      </c>
      <c r="K261" s="82">
        <v>1.8</v>
      </c>
      <c r="L261" s="82">
        <v>9.8599999999999993E-2</v>
      </c>
      <c r="M261" s="82">
        <v>1.7013</v>
      </c>
      <c r="N261" s="82">
        <v>30.579499999999999</v>
      </c>
      <c r="O261" s="82">
        <v>2.6937000000000002</v>
      </c>
      <c r="P261" s="104">
        <v>27.8858</v>
      </c>
      <c r="Q261" s="107"/>
      <c r="R261" s="107"/>
      <c r="S261" s="107"/>
    </row>
    <row r="262" spans="1:19" x14ac:dyDescent="0.35">
      <c r="A262" s="102" t="s">
        <v>537</v>
      </c>
      <c r="B262" s="82">
        <v>26.094000000000001</v>
      </c>
      <c r="C262" s="82">
        <v>2.7263000000000002</v>
      </c>
      <c r="D262" s="82">
        <v>20.669899999999998</v>
      </c>
      <c r="E262" s="82">
        <v>2.1139999999999999</v>
      </c>
      <c r="F262" s="82">
        <v>0.58379999999999999</v>
      </c>
      <c r="G262" s="82">
        <v>23.367699999999999</v>
      </c>
      <c r="H262" s="82">
        <v>7.1917</v>
      </c>
      <c r="I262" s="82">
        <v>8.6501999999999999</v>
      </c>
      <c r="J262" s="82">
        <v>7.5258000000000003</v>
      </c>
      <c r="K262" s="82">
        <v>2.0476000000000001</v>
      </c>
      <c r="L262" s="82">
        <v>0.2263</v>
      </c>
      <c r="M262" s="82">
        <v>1.8211999999999999</v>
      </c>
      <c r="N262" s="82">
        <v>28.1416</v>
      </c>
      <c r="O262" s="82">
        <v>2.9525999999999999</v>
      </c>
      <c r="P262" s="104">
        <v>25.189</v>
      </c>
      <c r="Q262" s="107"/>
      <c r="R262" s="107"/>
      <c r="S262" s="107"/>
    </row>
    <row r="263" spans="1:19" x14ac:dyDescent="0.35">
      <c r="A263" s="102" t="s">
        <v>538</v>
      </c>
      <c r="B263" s="82">
        <v>23.962399999999999</v>
      </c>
      <c r="C263" s="82">
        <v>1.7504999999999999</v>
      </c>
      <c r="D263" s="82">
        <v>19.63</v>
      </c>
      <c r="E263" s="82">
        <v>2.0110999999999999</v>
      </c>
      <c r="F263" s="82">
        <v>0.57089999999999996</v>
      </c>
      <c r="G263" s="82">
        <v>22.212</v>
      </c>
      <c r="H263" s="82">
        <v>6.9546000000000001</v>
      </c>
      <c r="I263" s="82">
        <v>7.8966000000000003</v>
      </c>
      <c r="J263" s="82">
        <v>7.3606999999999996</v>
      </c>
      <c r="K263" s="82">
        <v>1.86</v>
      </c>
      <c r="L263" s="82">
        <v>0.2056</v>
      </c>
      <c r="M263" s="82">
        <v>1.6544000000000001</v>
      </c>
      <c r="N263" s="82">
        <v>25.822399999999998</v>
      </c>
      <c r="O263" s="82">
        <v>1.956</v>
      </c>
      <c r="P263" s="104">
        <v>23.866399999999999</v>
      </c>
      <c r="Q263" s="107"/>
      <c r="R263" s="107"/>
      <c r="S263" s="107"/>
    </row>
    <row r="264" spans="1:19" x14ac:dyDescent="0.35">
      <c r="A264" s="102" t="s">
        <v>539</v>
      </c>
      <c r="B264" s="82">
        <v>22.9482</v>
      </c>
      <c r="C264" s="82">
        <v>1.5012000000000001</v>
      </c>
      <c r="D264" s="82">
        <v>19.049499999999998</v>
      </c>
      <c r="E264" s="82">
        <v>1.8496999999999999</v>
      </c>
      <c r="F264" s="82">
        <v>0.54790000000000005</v>
      </c>
      <c r="G264" s="82">
        <v>21.446999999999999</v>
      </c>
      <c r="H264" s="82">
        <v>7.1551</v>
      </c>
      <c r="I264" s="82">
        <v>6.9782999999999999</v>
      </c>
      <c r="J264" s="82">
        <v>7.3136999999999999</v>
      </c>
      <c r="K264" s="82">
        <v>1.7982</v>
      </c>
      <c r="L264" s="82">
        <v>0.19869999999999999</v>
      </c>
      <c r="M264" s="82">
        <v>1.5993999999999999</v>
      </c>
      <c r="N264" s="82">
        <v>24.746300000000002</v>
      </c>
      <c r="O264" s="82">
        <v>1.6999</v>
      </c>
      <c r="P264" s="104">
        <v>23.046399999999998</v>
      </c>
      <c r="Q264" s="107"/>
      <c r="R264" s="107"/>
      <c r="S264" s="107"/>
    </row>
    <row r="265" spans="1:19" x14ac:dyDescent="0.35">
      <c r="A265" s="102" t="s">
        <v>540</v>
      </c>
      <c r="B265" s="82">
        <v>23.239899999999999</v>
      </c>
      <c r="C265" s="82">
        <v>1.4793000000000001</v>
      </c>
      <c r="D265" s="82">
        <v>19.376300000000001</v>
      </c>
      <c r="E265" s="82">
        <v>1.8385</v>
      </c>
      <c r="F265" s="82">
        <v>0.54579999999999995</v>
      </c>
      <c r="G265" s="82">
        <v>21.7606</v>
      </c>
      <c r="H265" s="82">
        <v>7.1984000000000004</v>
      </c>
      <c r="I265" s="82">
        <v>7.0646000000000004</v>
      </c>
      <c r="J265" s="82">
        <v>7.4974999999999996</v>
      </c>
      <c r="K265" s="82">
        <v>1.964</v>
      </c>
      <c r="L265" s="82">
        <v>0.18779999999999999</v>
      </c>
      <c r="M265" s="82">
        <v>1.7762</v>
      </c>
      <c r="N265" s="82">
        <v>25.203900000000001</v>
      </c>
      <c r="O265" s="82">
        <v>1.6671</v>
      </c>
      <c r="P265" s="104">
        <v>23.536799999999999</v>
      </c>
      <c r="Q265" s="107"/>
      <c r="R265" s="107"/>
      <c r="S265" s="107"/>
    </row>
    <row r="266" spans="1:19" x14ac:dyDescent="0.35">
      <c r="A266" s="102" t="s">
        <v>541</v>
      </c>
      <c r="B266" s="82">
        <v>23.174199999999999</v>
      </c>
      <c r="C266" s="82">
        <v>1.5516000000000001</v>
      </c>
      <c r="D266" s="82">
        <v>19.1813</v>
      </c>
      <c r="E266" s="82">
        <v>1.8834</v>
      </c>
      <c r="F266" s="82">
        <v>0.55779999999999996</v>
      </c>
      <c r="G266" s="82">
        <v>21.622499999999999</v>
      </c>
      <c r="H266" s="82">
        <v>7.1051000000000002</v>
      </c>
      <c r="I266" s="82">
        <v>7.1540999999999997</v>
      </c>
      <c r="J266" s="82">
        <v>7.3634000000000004</v>
      </c>
      <c r="K266" s="82">
        <v>1.952</v>
      </c>
      <c r="L266" s="82">
        <v>0.18659999999999999</v>
      </c>
      <c r="M266" s="82">
        <v>1.7654000000000001</v>
      </c>
      <c r="N266" s="82">
        <v>25.126200000000001</v>
      </c>
      <c r="O266" s="82">
        <v>1.7383</v>
      </c>
      <c r="P266" s="104">
        <v>23.387899999999998</v>
      </c>
      <c r="Q266" s="107"/>
      <c r="R266" s="107"/>
      <c r="S266" s="107"/>
    </row>
    <row r="267" spans="1:19" x14ac:dyDescent="0.35">
      <c r="A267" s="102" t="s">
        <v>542</v>
      </c>
      <c r="B267" s="82">
        <v>23.888300000000001</v>
      </c>
      <c r="C267" s="82">
        <v>2.0047000000000001</v>
      </c>
      <c r="D267" s="82">
        <v>19.402799999999999</v>
      </c>
      <c r="E267" s="82">
        <v>1.8887</v>
      </c>
      <c r="F267" s="82">
        <v>0.59199999999999997</v>
      </c>
      <c r="G267" s="82">
        <v>21.883600000000001</v>
      </c>
      <c r="H267" s="82">
        <v>7.2797000000000001</v>
      </c>
      <c r="I267" s="82">
        <v>7.1509</v>
      </c>
      <c r="J267" s="82">
        <v>7.4530000000000003</v>
      </c>
      <c r="K267" s="82">
        <v>2.0762</v>
      </c>
      <c r="L267" s="82">
        <v>0.19850000000000001</v>
      </c>
      <c r="M267" s="82">
        <v>1.8776999999999999</v>
      </c>
      <c r="N267" s="82">
        <v>25.964500000000001</v>
      </c>
      <c r="O267" s="82">
        <v>2.2031999999999998</v>
      </c>
      <c r="P267" s="104">
        <v>23.761199999999999</v>
      </c>
      <c r="Q267" s="107"/>
      <c r="R267" s="107"/>
      <c r="S267" s="107"/>
    </row>
    <row r="268" spans="1:19" x14ac:dyDescent="0.35">
      <c r="A268" s="102" t="s">
        <v>543</v>
      </c>
      <c r="B268" s="82">
        <v>25.949400000000001</v>
      </c>
      <c r="C268" s="82">
        <v>1.6491</v>
      </c>
      <c r="D268" s="82">
        <v>21.526199999999999</v>
      </c>
      <c r="E268" s="82">
        <v>2.1429999999999998</v>
      </c>
      <c r="F268" s="82">
        <v>0.63109999999999999</v>
      </c>
      <c r="G268" s="82">
        <v>24.3003</v>
      </c>
      <c r="H268" s="82">
        <v>7.6036999999999999</v>
      </c>
      <c r="I268" s="82">
        <v>8.7650000000000006</v>
      </c>
      <c r="J268" s="82">
        <v>7.9316000000000004</v>
      </c>
      <c r="K268" s="82">
        <v>1.7672000000000001</v>
      </c>
      <c r="L268" s="82">
        <v>0.16900000000000001</v>
      </c>
      <c r="M268" s="82">
        <v>1.5982000000000001</v>
      </c>
      <c r="N268" s="82">
        <v>27.7166</v>
      </c>
      <c r="O268" s="82">
        <v>1.8181</v>
      </c>
      <c r="P268" s="104">
        <v>25.898499999999999</v>
      </c>
      <c r="Q268" s="107"/>
      <c r="R268" s="107"/>
      <c r="S268" s="107"/>
    </row>
    <row r="269" spans="1:19" x14ac:dyDescent="0.35">
      <c r="A269" s="102" t="s">
        <v>544</v>
      </c>
      <c r="B269" s="82">
        <v>28.783200000000001</v>
      </c>
      <c r="C269" s="82">
        <v>2.5196999999999998</v>
      </c>
      <c r="D269" s="82">
        <v>23.174199999999999</v>
      </c>
      <c r="E269" s="82">
        <v>2.4034</v>
      </c>
      <c r="F269" s="82">
        <v>0.68589999999999995</v>
      </c>
      <c r="G269" s="82">
        <v>26.263500000000001</v>
      </c>
      <c r="H269" s="82">
        <v>7.6536</v>
      </c>
      <c r="I269" s="82">
        <v>10.2317</v>
      </c>
      <c r="J269" s="82">
        <v>8.3782999999999994</v>
      </c>
      <c r="K269" s="82">
        <v>1.9544999999999999</v>
      </c>
      <c r="L269" s="82">
        <v>6.2100000000000002E-2</v>
      </c>
      <c r="M269" s="82">
        <v>1.8923000000000001</v>
      </c>
      <c r="N269" s="82">
        <v>30.7377</v>
      </c>
      <c r="O269" s="82">
        <v>2.5817999999999999</v>
      </c>
      <c r="P269" s="104">
        <v>28.155899999999999</v>
      </c>
      <c r="Q269" s="107"/>
      <c r="R269" s="107"/>
      <c r="S269" s="107"/>
    </row>
    <row r="270" spans="1:19" x14ac:dyDescent="0.35">
      <c r="A270" s="102" t="s">
        <v>545</v>
      </c>
      <c r="B270" s="82">
        <v>29.039300000000001</v>
      </c>
      <c r="C270" s="82">
        <v>2.4971000000000001</v>
      </c>
      <c r="D270" s="82">
        <v>23.401700000000002</v>
      </c>
      <c r="E270" s="82">
        <v>2.4712000000000001</v>
      </c>
      <c r="F270" s="82">
        <v>0.66910000000000003</v>
      </c>
      <c r="G270" s="82">
        <v>26.542100000000001</v>
      </c>
      <c r="H270" s="82">
        <v>7.2073999999999998</v>
      </c>
      <c r="I270" s="82">
        <v>11.0685</v>
      </c>
      <c r="J270" s="82">
        <v>8.2662999999999993</v>
      </c>
      <c r="K270" s="82">
        <v>1.9870000000000001</v>
      </c>
      <c r="L270" s="82">
        <v>6.3100000000000003E-2</v>
      </c>
      <c r="M270" s="82">
        <v>1.9238</v>
      </c>
      <c r="N270" s="82">
        <v>31.026199999999999</v>
      </c>
      <c r="O270" s="82">
        <v>2.5602999999999998</v>
      </c>
      <c r="P270" s="104">
        <v>28.465900000000001</v>
      </c>
      <c r="Q270" s="107"/>
      <c r="R270" s="107"/>
      <c r="S270" s="107"/>
    </row>
    <row r="271" spans="1:19" x14ac:dyDescent="0.35">
      <c r="A271" s="102" t="s">
        <v>546</v>
      </c>
      <c r="B271" s="82">
        <v>31.1158</v>
      </c>
      <c r="C271" s="82">
        <v>3.8178000000000001</v>
      </c>
      <c r="D271" s="82">
        <v>24.113399999999999</v>
      </c>
      <c r="E271" s="82">
        <v>2.4752999999999998</v>
      </c>
      <c r="F271" s="82">
        <v>0.70940000000000003</v>
      </c>
      <c r="G271" s="82">
        <v>27.298100000000002</v>
      </c>
      <c r="H271" s="82">
        <v>7.3052999999999999</v>
      </c>
      <c r="I271" s="82">
        <v>11.477399999999999</v>
      </c>
      <c r="J271" s="82">
        <v>8.5153999999999996</v>
      </c>
      <c r="K271" s="82">
        <v>2.4203000000000001</v>
      </c>
      <c r="L271" s="82">
        <v>-5.7099999999999998E-2</v>
      </c>
      <c r="M271" s="82">
        <v>2.4773999999999998</v>
      </c>
      <c r="N271" s="82">
        <v>33.536200000000001</v>
      </c>
      <c r="O271" s="82">
        <v>3.7606999999999999</v>
      </c>
      <c r="P271" s="104">
        <v>29.775500000000001</v>
      </c>
      <c r="Q271" s="107"/>
      <c r="R271" s="107"/>
      <c r="S271" s="107"/>
    </row>
    <row r="272" spans="1:19" x14ac:dyDescent="0.35">
      <c r="A272" s="102" t="s">
        <v>547</v>
      </c>
      <c r="B272" s="82">
        <v>26.881</v>
      </c>
      <c r="C272" s="82">
        <v>2.7686000000000002</v>
      </c>
      <c r="D272" s="82">
        <v>21.2624</v>
      </c>
      <c r="E272" s="82">
        <v>2.2197</v>
      </c>
      <c r="F272" s="82">
        <v>0.63029999999999997</v>
      </c>
      <c r="G272" s="82">
        <v>24.112400000000001</v>
      </c>
      <c r="H272" s="82">
        <v>6.7576999999999998</v>
      </c>
      <c r="I272" s="82">
        <v>9.7156000000000002</v>
      </c>
      <c r="J272" s="82">
        <v>7.6391</v>
      </c>
      <c r="K272" s="82">
        <v>2.0194999999999999</v>
      </c>
      <c r="L272" s="82">
        <v>-4.7600000000000003E-2</v>
      </c>
      <c r="M272" s="82">
        <v>2.0670999999999999</v>
      </c>
      <c r="N272" s="82">
        <v>28.900400000000001</v>
      </c>
      <c r="O272" s="82">
        <v>2.7210000000000001</v>
      </c>
      <c r="P272" s="104">
        <v>26.179400000000001</v>
      </c>
      <c r="Q272" s="107"/>
      <c r="R272" s="107"/>
      <c r="S272" s="107"/>
    </row>
    <row r="273" spans="1:35" x14ac:dyDescent="0.35">
      <c r="A273" s="102" t="s">
        <v>548</v>
      </c>
      <c r="B273" s="82">
        <v>26.649799999999999</v>
      </c>
      <c r="C273" s="82">
        <v>2.3348</v>
      </c>
      <c r="D273" s="82">
        <v>21.325600000000001</v>
      </c>
      <c r="E273" s="82">
        <v>2.3304</v>
      </c>
      <c r="F273" s="82">
        <v>0.65890000000000004</v>
      </c>
      <c r="G273" s="82">
        <v>24.315000000000001</v>
      </c>
      <c r="H273" s="82">
        <v>7.4344000000000001</v>
      </c>
      <c r="I273" s="82">
        <v>9.1082000000000001</v>
      </c>
      <c r="J273" s="82">
        <v>7.7724000000000002</v>
      </c>
      <c r="K273" s="82">
        <v>1.9756</v>
      </c>
      <c r="L273" s="82">
        <v>-4.6600000000000003E-2</v>
      </c>
      <c r="M273" s="82">
        <v>2.0222000000000002</v>
      </c>
      <c r="N273" s="82">
        <v>28.625399999999999</v>
      </c>
      <c r="O273" s="82">
        <v>2.2881999999999998</v>
      </c>
      <c r="P273" s="104">
        <v>26.337199999999999</v>
      </c>
      <c r="Q273" s="107"/>
      <c r="R273" s="107"/>
      <c r="S273" s="107"/>
    </row>
    <row r="274" spans="1:35" x14ac:dyDescent="0.35">
      <c r="A274" s="102" t="s">
        <v>549</v>
      </c>
      <c r="B274" s="82">
        <v>24.235800000000001</v>
      </c>
      <c r="C274" s="82">
        <v>2.2360000000000002</v>
      </c>
      <c r="D274" s="82">
        <v>19.456800000000001</v>
      </c>
      <c r="E274" s="82">
        <v>1.9657</v>
      </c>
      <c r="F274" s="82">
        <v>0.57730000000000004</v>
      </c>
      <c r="G274" s="82">
        <v>21.9998</v>
      </c>
      <c r="H274" s="82">
        <v>6.6394000000000002</v>
      </c>
      <c r="I274" s="82">
        <v>8.1992999999999991</v>
      </c>
      <c r="J274" s="82">
        <v>7.1612</v>
      </c>
      <c r="K274" s="82">
        <v>2.1537999999999999</v>
      </c>
      <c r="L274" s="82">
        <v>0.13619999999999999</v>
      </c>
      <c r="M274" s="82">
        <v>2.0175999999999998</v>
      </c>
      <c r="N274" s="82">
        <v>26.389700000000001</v>
      </c>
      <c r="O274" s="82">
        <v>2.3723000000000001</v>
      </c>
      <c r="P274" s="104">
        <v>24.017399999999999</v>
      </c>
      <c r="Q274" s="107"/>
      <c r="R274" s="107"/>
      <c r="S274" s="107"/>
    </row>
    <row r="275" spans="1:35" x14ac:dyDescent="0.35">
      <c r="A275" s="102" t="s">
        <v>550</v>
      </c>
      <c r="B275" s="82">
        <v>24.2376</v>
      </c>
      <c r="C275" s="82">
        <v>1.9363999999999999</v>
      </c>
      <c r="D275" s="82">
        <v>19.826499999999999</v>
      </c>
      <c r="E275" s="82">
        <v>1.9015</v>
      </c>
      <c r="F275" s="82">
        <v>0.57330000000000003</v>
      </c>
      <c r="G275" s="82">
        <v>22.301200000000001</v>
      </c>
      <c r="H275" s="82">
        <v>7.2337999999999996</v>
      </c>
      <c r="I275" s="82">
        <v>7.4821999999999997</v>
      </c>
      <c r="J275" s="82">
        <v>7.5852000000000004</v>
      </c>
      <c r="K275" s="82">
        <v>2.1770999999999998</v>
      </c>
      <c r="L275" s="82">
        <v>0.13769999999999999</v>
      </c>
      <c r="M275" s="82">
        <v>2.0394000000000001</v>
      </c>
      <c r="N275" s="82">
        <v>26.4148</v>
      </c>
      <c r="O275" s="82">
        <v>2.0741000000000001</v>
      </c>
      <c r="P275" s="104">
        <v>24.340699999999998</v>
      </c>
      <c r="Q275" s="107"/>
      <c r="R275" s="107"/>
      <c r="S275" s="107"/>
    </row>
    <row r="276" spans="1:35" x14ac:dyDescent="0.35">
      <c r="A276" s="102" t="s">
        <v>551</v>
      </c>
      <c r="B276" s="82">
        <v>22.679099999999998</v>
      </c>
      <c r="C276" s="82">
        <v>1.8426</v>
      </c>
      <c r="D276" s="82">
        <v>18.470199999999998</v>
      </c>
      <c r="E276" s="82">
        <v>1.8042</v>
      </c>
      <c r="F276" s="82">
        <v>0.56200000000000006</v>
      </c>
      <c r="G276" s="82">
        <v>20.836500000000001</v>
      </c>
      <c r="H276" s="82">
        <v>6.9379</v>
      </c>
      <c r="I276" s="82">
        <v>6.7488999999999999</v>
      </c>
      <c r="J276" s="82">
        <v>7.1497000000000002</v>
      </c>
      <c r="K276" s="82">
        <v>2.0525000000000002</v>
      </c>
      <c r="L276" s="82">
        <v>0.1298</v>
      </c>
      <c r="M276" s="82">
        <v>1.9227000000000001</v>
      </c>
      <c r="N276" s="82">
        <v>24.7317</v>
      </c>
      <c r="O276" s="82">
        <v>1.9724999999999999</v>
      </c>
      <c r="P276" s="104">
        <v>22.7592</v>
      </c>
      <c r="Q276" s="107"/>
      <c r="R276" s="107"/>
      <c r="S276" s="107"/>
    </row>
    <row r="277" spans="1:35" x14ac:dyDescent="0.35">
      <c r="A277" s="102" t="s">
        <v>552</v>
      </c>
      <c r="B277" s="82">
        <v>23.0504</v>
      </c>
      <c r="C277" s="82">
        <v>1.7544999999999999</v>
      </c>
      <c r="D277" s="82">
        <v>18.953600000000002</v>
      </c>
      <c r="E277" s="82">
        <v>1.7829999999999999</v>
      </c>
      <c r="F277" s="82">
        <v>0.55940000000000001</v>
      </c>
      <c r="G277" s="82">
        <v>21.295999999999999</v>
      </c>
      <c r="H277" s="82">
        <v>7.3891999999999998</v>
      </c>
      <c r="I277" s="82">
        <v>6.6694000000000004</v>
      </c>
      <c r="J277" s="82">
        <v>7.2374000000000001</v>
      </c>
      <c r="K277" s="82">
        <v>2.0775000000000001</v>
      </c>
      <c r="L277" s="82">
        <v>3.0800000000000001E-2</v>
      </c>
      <c r="M277" s="82">
        <v>2.0467</v>
      </c>
      <c r="N277" s="82">
        <v>25.1279</v>
      </c>
      <c r="O277" s="82">
        <v>1.7853000000000001</v>
      </c>
      <c r="P277" s="104">
        <v>23.342700000000001</v>
      </c>
      <c r="Q277" s="107"/>
      <c r="R277" s="107"/>
      <c r="S277" s="107"/>
    </row>
    <row r="278" spans="1:35" x14ac:dyDescent="0.35">
      <c r="A278" s="102" t="s">
        <v>553</v>
      </c>
      <c r="B278" s="82">
        <v>23.029599999999999</v>
      </c>
      <c r="C278" s="82">
        <v>1.4491000000000001</v>
      </c>
      <c r="D278" s="82">
        <v>19.227599999999999</v>
      </c>
      <c r="E278" s="82">
        <v>1.7788999999999999</v>
      </c>
      <c r="F278" s="82">
        <v>0.57399999999999995</v>
      </c>
      <c r="G278" s="82">
        <v>21.580500000000001</v>
      </c>
      <c r="H278" s="82">
        <v>7.1287000000000003</v>
      </c>
      <c r="I278" s="82">
        <v>7.3784000000000001</v>
      </c>
      <c r="J278" s="82">
        <v>7.0734000000000004</v>
      </c>
      <c r="K278" s="82">
        <v>2.0769000000000002</v>
      </c>
      <c r="L278" s="82">
        <v>3.0800000000000001E-2</v>
      </c>
      <c r="M278" s="82">
        <v>2.0461</v>
      </c>
      <c r="N278" s="82">
        <v>25.1065</v>
      </c>
      <c r="O278" s="82">
        <v>1.4799</v>
      </c>
      <c r="P278" s="104">
        <v>23.6266</v>
      </c>
      <c r="Q278" s="107"/>
      <c r="R278" s="107"/>
      <c r="S278" s="107"/>
    </row>
    <row r="279" spans="1:35" x14ac:dyDescent="0.35">
      <c r="A279" s="102" t="s">
        <v>554</v>
      </c>
      <c r="B279" s="82">
        <v>23.747699999999998</v>
      </c>
      <c r="C279" s="82">
        <v>2.1429</v>
      </c>
      <c r="D279" s="82">
        <v>19.137699999999999</v>
      </c>
      <c r="E279" s="82">
        <v>1.8737999999999999</v>
      </c>
      <c r="F279" s="82">
        <v>0.59330000000000005</v>
      </c>
      <c r="G279" s="82">
        <v>21.604800000000001</v>
      </c>
      <c r="H279" s="82">
        <v>7.1376999999999997</v>
      </c>
      <c r="I279" s="82">
        <v>7.4617000000000004</v>
      </c>
      <c r="J279" s="82">
        <v>7.0053999999999998</v>
      </c>
      <c r="K279" s="82">
        <v>2.1854</v>
      </c>
      <c r="L279" s="82">
        <v>3.2399999999999998E-2</v>
      </c>
      <c r="M279" s="82">
        <v>2.153</v>
      </c>
      <c r="N279" s="82">
        <v>25.9331</v>
      </c>
      <c r="O279" s="82">
        <v>2.1753</v>
      </c>
      <c r="P279" s="104">
        <v>23.7578</v>
      </c>
      <c r="Q279" s="107"/>
      <c r="R279" s="107"/>
      <c r="S279" s="107"/>
    </row>
    <row r="280" spans="1:35" x14ac:dyDescent="0.35">
      <c r="A280" s="102" t="s">
        <v>555</v>
      </c>
      <c r="B280" s="82">
        <v>25.299600000000002</v>
      </c>
      <c r="C280" s="82">
        <v>1.8353999999999999</v>
      </c>
      <c r="D280" s="82">
        <v>20.770199999999999</v>
      </c>
      <c r="E280" s="82">
        <v>2.0764999999999998</v>
      </c>
      <c r="F280" s="82">
        <v>0.61750000000000005</v>
      </c>
      <c r="G280" s="82">
        <v>23.464200000000002</v>
      </c>
      <c r="H280" s="82">
        <v>7.5265000000000004</v>
      </c>
      <c r="I280" s="82">
        <v>8.2308000000000003</v>
      </c>
      <c r="J280" s="82">
        <v>7.7069000000000001</v>
      </c>
      <c r="K280" s="82">
        <v>1.8444</v>
      </c>
      <c r="L280" s="82">
        <v>-7.9000000000000001E-2</v>
      </c>
      <c r="M280" s="82">
        <v>1.9234</v>
      </c>
      <c r="N280" s="82">
        <v>27.143999999999998</v>
      </c>
      <c r="O280" s="82">
        <v>1.7564</v>
      </c>
      <c r="P280" s="104">
        <v>25.387599999999999</v>
      </c>
      <c r="Q280" s="107"/>
      <c r="R280" s="107"/>
      <c r="S280" s="107"/>
    </row>
    <row r="281" spans="1:35" x14ac:dyDescent="0.35">
      <c r="A281" s="102" t="s">
        <v>556</v>
      </c>
      <c r="B281" s="82">
        <v>27.8993</v>
      </c>
      <c r="C281" s="82">
        <v>2.2187999999999999</v>
      </c>
      <c r="D281" s="82">
        <v>22.744599999999998</v>
      </c>
      <c r="E281" s="82">
        <v>2.2784</v>
      </c>
      <c r="F281" s="82">
        <v>0.65739999999999998</v>
      </c>
      <c r="G281" s="82">
        <v>25.680499999999999</v>
      </c>
      <c r="H281" s="82">
        <v>7.5717999999999996</v>
      </c>
      <c r="I281" s="82">
        <v>10.106999999999999</v>
      </c>
      <c r="J281" s="82">
        <v>8.0016999999999996</v>
      </c>
      <c r="K281" s="82">
        <v>2.0988000000000002</v>
      </c>
      <c r="L281" s="82">
        <v>-8.9899999999999994E-2</v>
      </c>
      <c r="M281" s="82">
        <v>2.1886999999999999</v>
      </c>
      <c r="N281" s="82">
        <v>29.998100000000001</v>
      </c>
      <c r="O281" s="82">
        <v>2.1288</v>
      </c>
      <c r="P281" s="104">
        <v>27.869199999999999</v>
      </c>
      <c r="Q281" s="107"/>
      <c r="R281" s="107"/>
      <c r="S281" s="107"/>
    </row>
    <row r="282" spans="1:35" x14ac:dyDescent="0.35">
      <c r="A282" s="102" t="s">
        <v>557</v>
      </c>
      <c r="B282" s="82">
        <v>29.565100000000001</v>
      </c>
      <c r="C282" s="82">
        <v>2.4127999999999998</v>
      </c>
      <c r="D282" s="82">
        <v>24.064299999999999</v>
      </c>
      <c r="E282" s="82">
        <v>2.4117000000000002</v>
      </c>
      <c r="F282" s="82">
        <v>0.67630000000000001</v>
      </c>
      <c r="G282" s="82">
        <v>27.1523</v>
      </c>
      <c r="H282" s="82">
        <v>7.3391000000000002</v>
      </c>
      <c r="I282" s="82">
        <v>11.3771</v>
      </c>
      <c r="J282" s="82">
        <v>8.4360999999999997</v>
      </c>
      <c r="K282" s="82">
        <v>2.1549999999999998</v>
      </c>
      <c r="L282" s="82">
        <v>-9.2299999999999993E-2</v>
      </c>
      <c r="M282" s="82">
        <v>2.2473000000000001</v>
      </c>
      <c r="N282" s="82">
        <v>31.72</v>
      </c>
      <c r="O282" s="82">
        <v>2.3203999999999998</v>
      </c>
      <c r="P282" s="104">
        <v>29.3996</v>
      </c>
      <c r="Q282" s="107"/>
      <c r="R282" s="94"/>
      <c r="S282" s="107"/>
    </row>
    <row r="283" spans="1:35" x14ac:dyDescent="0.35">
      <c r="A283" s="102" t="s">
        <v>558</v>
      </c>
      <c r="B283" s="82">
        <v>30.191099999999999</v>
      </c>
      <c r="C283" s="82">
        <v>3.5676000000000001</v>
      </c>
      <c r="D283" s="82">
        <v>23.474900000000002</v>
      </c>
      <c r="E283" s="82">
        <v>2.4281999999999999</v>
      </c>
      <c r="F283" s="82">
        <v>0.77710000000000001</v>
      </c>
      <c r="G283" s="82">
        <v>26.6235</v>
      </c>
      <c r="H283" s="82">
        <v>7.6268000000000002</v>
      </c>
      <c r="I283" s="82">
        <v>10.854100000000001</v>
      </c>
      <c r="J283" s="82">
        <v>8.1425000000000001</v>
      </c>
      <c r="K283" s="82">
        <v>2.0943000000000001</v>
      </c>
      <c r="L283" s="82">
        <v>8.5199999999999998E-2</v>
      </c>
      <c r="M283" s="82">
        <v>2.0089999999999999</v>
      </c>
      <c r="N283" s="82">
        <v>32.285400000000003</v>
      </c>
      <c r="O283" s="82">
        <v>3.6528</v>
      </c>
      <c r="P283" s="104">
        <v>28.6325</v>
      </c>
      <c r="Q283" s="107"/>
      <c r="R283" s="94"/>
      <c r="S283" s="107"/>
      <c r="Y283" s="115"/>
      <c r="Z283" s="115"/>
      <c r="AA283" s="115"/>
      <c r="AB283" s="115"/>
      <c r="AC283" s="115"/>
      <c r="AD283" s="115"/>
      <c r="AE283" s="115"/>
      <c r="AF283" s="115"/>
      <c r="AG283" s="115"/>
      <c r="AH283" s="115"/>
      <c r="AI283" s="115"/>
    </row>
    <row r="284" spans="1:35" x14ac:dyDescent="0.35">
      <c r="A284" s="102" t="s">
        <v>559</v>
      </c>
      <c r="B284" s="82">
        <v>27.8032</v>
      </c>
      <c r="C284" s="82">
        <v>2.5646</v>
      </c>
      <c r="D284" s="82">
        <v>22.258099999999999</v>
      </c>
      <c r="E284" s="82">
        <v>2.1814</v>
      </c>
      <c r="F284" s="82">
        <v>0.68140000000000001</v>
      </c>
      <c r="G284" s="82">
        <v>25.238700000000001</v>
      </c>
      <c r="H284" s="82">
        <v>7.0510999999999999</v>
      </c>
      <c r="I284" s="82">
        <v>10.3683</v>
      </c>
      <c r="J284" s="82">
        <v>7.8193000000000001</v>
      </c>
      <c r="K284" s="82">
        <v>1.9529000000000001</v>
      </c>
      <c r="L284" s="82">
        <v>7.9500000000000001E-2</v>
      </c>
      <c r="M284" s="82">
        <v>1.8734</v>
      </c>
      <c r="N284" s="82">
        <v>29.7561</v>
      </c>
      <c r="O284" s="82">
        <v>2.6440999999999999</v>
      </c>
      <c r="P284" s="104">
        <v>27.112100000000002</v>
      </c>
      <c r="Q284" s="107"/>
      <c r="R284" s="94"/>
      <c r="S284" s="107"/>
      <c r="T284" s="115"/>
      <c r="U284" s="115"/>
      <c r="V284" s="115"/>
      <c r="W284" s="115"/>
      <c r="X284" s="115"/>
      <c r="Y284" s="115"/>
      <c r="Z284" s="115"/>
      <c r="AA284" s="115"/>
      <c r="AB284" s="115"/>
      <c r="AC284" s="115"/>
      <c r="AD284" s="115"/>
      <c r="AE284" s="115"/>
      <c r="AF284" s="115"/>
      <c r="AG284" s="115"/>
      <c r="AH284" s="115"/>
      <c r="AI284" s="115"/>
    </row>
    <row r="285" spans="1:35" x14ac:dyDescent="0.35">
      <c r="A285" s="102" t="s">
        <v>560</v>
      </c>
      <c r="B285" s="82">
        <v>29.593800000000002</v>
      </c>
      <c r="C285" s="82">
        <v>2.3260999999999998</v>
      </c>
      <c r="D285" s="82">
        <v>23.965800000000002</v>
      </c>
      <c r="E285" s="82">
        <v>2.3281999999999998</v>
      </c>
      <c r="F285" s="82">
        <v>0.72119999999999995</v>
      </c>
      <c r="G285" s="82">
        <v>27.267800000000001</v>
      </c>
      <c r="H285" s="82">
        <v>7.7407000000000004</v>
      </c>
      <c r="I285" s="82">
        <v>10.8386</v>
      </c>
      <c r="J285" s="82">
        <v>8.6884999999999994</v>
      </c>
      <c r="K285" s="82">
        <v>2.0926999999999998</v>
      </c>
      <c r="L285" s="82">
        <v>8.5199999999999998E-2</v>
      </c>
      <c r="M285" s="82">
        <v>2.0074999999999998</v>
      </c>
      <c r="N285" s="82">
        <v>31.686499999999999</v>
      </c>
      <c r="O285" s="82">
        <v>2.4113000000000002</v>
      </c>
      <c r="P285" s="104">
        <v>29.275200000000002</v>
      </c>
      <c r="Q285" s="107"/>
      <c r="R285" s="94"/>
      <c r="S285" s="107"/>
      <c r="T285" s="115"/>
      <c r="U285" s="115"/>
      <c r="V285" s="115"/>
      <c r="W285" s="115"/>
      <c r="X285" s="115"/>
      <c r="Y285" s="115"/>
      <c r="Z285" s="115"/>
      <c r="AA285" s="115"/>
      <c r="AB285" s="115"/>
      <c r="AC285" s="115"/>
      <c r="AD285" s="115"/>
      <c r="AE285" s="115"/>
      <c r="AF285" s="115"/>
      <c r="AG285" s="115"/>
      <c r="AH285" s="115"/>
      <c r="AI285" s="115"/>
    </row>
    <row r="286" spans="1:35" x14ac:dyDescent="0.35">
      <c r="A286" s="102" t="s">
        <v>561</v>
      </c>
      <c r="B286" s="82">
        <v>25.368500000000001</v>
      </c>
      <c r="C286" s="82">
        <v>2.0733999999999999</v>
      </c>
      <c r="D286" s="82">
        <v>20.5307</v>
      </c>
      <c r="E286" s="82">
        <v>1.9661999999999999</v>
      </c>
      <c r="F286" s="82">
        <v>0.63919999999999999</v>
      </c>
      <c r="G286" s="82">
        <v>23.295200000000001</v>
      </c>
      <c r="H286" s="82">
        <v>6.9672999999999998</v>
      </c>
      <c r="I286" s="82">
        <v>8.6798000000000002</v>
      </c>
      <c r="J286" s="82">
        <v>7.6479999999999997</v>
      </c>
      <c r="K286" s="82">
        <v>2.3704999999999998</v>
      </c>
      <c r="L286" s="82">
        <v>-2.5999999999999999E-2</v>
      </c>
      <c r="M286" s="82">
        <v>2.3965000000000001</v>
      </c>
      <c r="N286" s="82">
        <v>27.739000000000001</v>
      </c>
      <c r="O286" s="82">
        <v>2.0474000000000001</v>
      </c>
      <c r="P286" s="104">
        <v>25.691600000000001</v>
      </c>
      <c r="Q286" s="107"/>
      <c r="R286" s="94"/>
      <c r="S286" s="107"/>
      <c r="T286" s="115"/>
      <c r="U286" s="115"/>
      <c r="V286" s="115"/>
      <c r="W286" s="115"/>
      <c r="X286" s="115"/>
      <c r="Y286" s="115"/>
      <c r="Z286" s="115"/>
      <c r="AA286" s="115"/>
      <c r="AB286" s="115"/>
      <c r="AC286" s="115"/>
      <c r="AD286" s="115"/>
      <c r="AE286" s="115"/>
      <c r="AF286" s="115"/>
      <c r="AG286" s="115"/>
      <c r="AH286" s="115"/>
      <c r="AI286" s="115"/>
    </row>
    <row r="287" spans="1:35" x14ac:dyDescent="0.35">
      <c r="A287" s="102" t="s">
        <v>562</v>
      </c>
      <c r="B287" s="82">
        <v>23.428100000000001</v>
      </c>
      <c r="C287" s="82">
        <v>1.8714999999999999</v>
      </c>
      <c r="D287" s="82">
        <v>19.101299999999998</v>
      </c>
      <c r="E287" s="82">
        <v>1.8480000000000001</v>
      </c>
      <c r="F287" s="82">
        <v>0.63129999999999997</v>
      </c>
      <c r="G287" s="82">
        <v>21.5566</v>
      </c>
      <c r="H287" s="82">
        <v>7.2553000000000001</v>
      </c>
      <c r="I287" s="82">
        <v>7.1859000000000002</v>
      </c>
      <c r="J287" s="82">
        <v>7.1154000000000002</v>
      </c>
      <c r="K287" s="82">
        <v>2.1667000000000001</v>
      </c>
      <c r="L287" s="82">
        <v>-2.3800000000000002E-2</v>
      </c>
      <c r="M287" s="82">
        <v>2.1905000000000001</v>
      </c>
      <c r="N287" s="82">
        <v>25.594799999999999</v>
      </c>
      <c r="O287" s="82">
        <v>1.8476999999999999</v>
      </c>
      <c r="P287" s="104">
        <v>23.7471</v>
      </c>
      <c r="Q287" s="107"/>
      <c r="R287" s="94"/>
      <c r="S287" s="107"/>
      <c r="T287" s="115"/>
      <c r="U287" s="115"/>
      <c r="V287" s="115"/>
      <c r="W287" s="115"/>
      <c r="X287" s="115"/>
      <c r="Y287" s="115"/>
      <c r="Z287" s="115"/>
      <c r="AA287" s="115"/>
      <c r="AB287" s="115"/>
      <c r="AC287" s="115"/>
      <c r="AD287" s="115"/>
      <c r="AE287" s="115"/>
      <c r="AF287" s="115"/>
      <c r="AG287" s="115"/>
      <c r="AH287" s="115"/>
      <c r="AI287" s="115"/>
    </row>
    <row r="288" spans="1:35" x14ac:dyDescent="0.35">
      <c r="A288" s="102" t="s">
        <v>563</v>
      </c>
      <c r="B288" s="82">
        <v>22.131499999999999</v>
      </c>
      <c r="C288" s="82">
        <v>1.7333000000000001</v>
      </c>
      <c r="D288" s="82">
        <v>18.084599999999998</v>
      </c>
      <c r="E288" s="82">
        <v>1.6375</v>
      </c>
      <c r="F288" s="82">
        <v>0.61370000000000002</v>
      </c>
      <c r="G288" s="82">
        <v>20.398199999999999</v>
      </c>
      <c r="H288" s="82">
        <v>6.8867000000000003</v>
      </c>
      <c r="I288" s="82">
        <v>6.7527999999999997</v>
      </c>
      <c r="J288" s="82">
        <v>6.7587000000000002</v>
      </c>
      <c r="K288" s="82">
        <v>2.048</v>
      </c>
      <c r="L288" s="82">
        <v>-2.2499999999999999E-2</v>
      </c>
      <c r="M288" s="82">
        <v>2.0705</v>
      </c>
      <c r="N288" s="82">
        <v>24.179500000000001</v>
      </c>
      <c r="O288" s="82">
        <v>1.7109000000000001</v>
      </c>
      <c r="P288" s="104">
        <v>22.468599999999999</v>
      </c>
      <c r="Q288" s="107"/>
      <c r="R288" s="94"/>
      <c r="S288" s="107"/>
      <c r="T288" s="115"/>
      <c r="U288" s="115"/>
      <c r="V288" s="115"/>
      <c r="W288" s="115"/>
      <c r="X288" s="115"/>
      <c r="Y288" s="115"/>
      <c r="Z288" s="115"/>
      <c r="AA288" s="115"/>
      <c r="AB288" s="115"/>
      <c r="AC288" s="115"/>
      <c r="AD288" s="115"/>
      <c r="AE288" s="115"/>
      <c r="AF288" s="115"/>
      <c r="AG288" s="115"/>
      <c r="AH288" s="115"/>
      <c r="AI288" s="115"/>
    </row>
    <row r="289" spans="1:35" x14ac:dyDescent="0.35">
      <c r="A289" s="102" t="s">
        <v>564</v>
      </c>
      <c r="B289" s="82">
        <v>23.276199999999999</v>
      </c>
      <c r="C289" s="82">
        <v>1.7724</v>
      </c>
      <c r="D289" s="82">
        <v>19.1556</v>
      </c>
      <c r="E289" s="82">
        <v>1.6478999999999999</v>
      </c>
      <c r="F289" s="82">
        <v>0.61899999999999999</v>
      </c>
      <c r="G289" s="82">
        <v>21.503799999999998</v>
      </c>
      <c r="H289" s="82">
        <v>7.5031999999999996</v>
      </c>
      <c r="I289" s="82">
        <v>6.4122000000000003</v>
      </c>
      <c r="J289" s="82">
        <v>7.5884</v>
      </c>
      <c r="K289" s="82">
        <v>2.0644</v>
      </c>
      <c r="L289" s="82">
        <v>-5.21E-2</v>
      </c>
      <c r="M289" s="82">
        <v>2.1164999999999998</v>
      </c>
      <c r="N289" s="82">
        <v>25.340599999999998</v>
      </c>
      <c r="O289" s="82">
        <v>1.7202999999999999</v>
      </c>
      <c r="P289" s="104">
        <v>23.6204</v>
      </c>
      <c r="Q289" s="107"/>
      <c r="R289" s="94"/>
      <c r="S289" s="107"/>
      <c r="T289" s="115"/>
      <c r="U289" s="115"/>
      <c r="V289" s="115"/>
      <c r="W289" s="115"/>
      <c r="X289" s="115"/>
      <c r="Y289" s="115"/>
      <c r="Z289" s="115"/>
      <c r="AA289" s="115"/>
      <c r="AB289" s="115"/>
      <c r="AC289" s="115"/>
      <c r="AD289" s="115"/>
      <c r="AE289" s="115"/>
      <c r="AF289" s="115"/>
      <c r="AG289" s="115"/>
      <c r="AH289" s="115"/>
      <c r="AI289" s="115"/>
    </row>
    <row r="290" spans="1:35" x14ac:dyDescent="0.35">
      <c r="A290" s="102" t="s">
        <v>565</v>
      </c>
      <c r="B290" s="82">
        <v>23.028099999999998</v>
      </c>
      <c r="C290" s="82">
        <v>1.3915999999999999</v>
      </c>
      <c r="D290" s="82">
        <v>19.0197</v>
      </c>
      <c r="E290" s="82">
        <v>1.6953</v>
      </c>
      <c r="F290" s="82">
        <v>0.61860000000000004</v>
      </c>
      <c r="G290" s="82">
        <v>21.636500000000002</v>
      </c>
      <c r="H290" s="82">
        <v>7.2961999999999998</v>
      </c>
      <c r="I290" s="82">
        <v>6.7393000000000001</v>
      </c>
      <c r="J290" s="82">
        <v>7.601</v>
      </c>
      <c r="K290" s="82">
        <v>2.0686</v>
      </c>
      <c r="L290" s="82">
        <v>-5.2200000000000003E-2</v>
      </c>
      <c r="M290" s="82">
        <v>2.1208</v>
      </c>
      <c r="N290" s="82">
        <v>25.096699999999998</v>
      </c>
      <c r="O290" s="82">
        <v>1.3393999999999999</v>
      </c>
      <c r="P290" s="104">
        <v>23.757400000000001</v>
      </c>
      <c r="Q290" s="107"/>
      <c r="R290" s="94"/>
      <c r="S290" s="107"/>
      <c r="T290" s="115"/>
      <c r="U290" s="115"/>
      <c r="V290" s="115"/>
      <c r="W290" s="115"/>
      <c r="X290" s="115"/>
      <c r="Y290" s="115"/>
      <c r="Z290" s="115"/>
      <c r="AA290" s="115"/>
      <c r="AB290" s="115"/>
      <c r="AC290" s="115"/>
      <c r="AD290" s="115"/>
      <c r="AE290" s="115"/>
      <c r="AF290" s="115"/>
      <c r="AG290" s="115"/>
      <c r="AH290" s="115"/>
      <c r="AI290" s="115"/>
    </row>
    <row r="291" spans="1:35" x14ac:dyDescent="0.35">
      <c r="A291" s="102" t="s">
        <v>566</v>
      </c>
      <c r="B291" s="82">
        <v>22.949400000000001</v>
      </c>
      <c r="C291" s="82">
        <v>1.8156000000000001</v>
      </c>
      <c r="D291" s="82">
        <v>18.815100000000001</v>
      </c>
      <c r="E291" s="82">
        <v>1.7299</v>
      </c>
      <c r="F291" s="82">
        <v>0.62450000000000006</v>
      </c>
      <c r="G291" s="82">
        <v>21.133800000000001</v>
      </c>
      <c r="H291" s="82">
        <v>7.1928999999999998</v>
      </c>
      <c r="I291" s="82">
        <v>7.0753000000000004</v>
      </c>
      <c r="J291" s="82">
        <v>6.8654999999999999</v>
      </c>
      <c r="K291" s="82">
        <v>2.1025</v>
      </c>
      <c r="L291" s="82">
        <v>-5.3100000000000001E-2</v>
      </c>
      <c r="M291" s="82">
        <v>2.1556000000000002</v>
      </c>
      <c r="N291" s="82">
        <v>25.0519</v>
      </c>
      <c r="O291" s="82">
        <v>1.7625</v>
      </c>
      <c r="P291" s="104">
        <v>23.289400000000001</v>
      </c>
      <c r="Q291" s="107"/>
      <c r="R291" s="94"/>
      <c r="S291" s="107"/>
      <c r="T291" s="115"/>
      <c r="U291" s="115"/>
      <c r="V291" s="115"/>
      <c r="W291" s="115"/>
      <c r="X291" s="115"/>
      <c r="Y291" s="115"/>
      <c r="Z291" s="115"/>
      <c r="AA291" s="115"/>
      <c r="AB291" s="115"/>
      <c r="AC291" s="115"/>
      <c r="AD291" s="115"/>
      <c r="AE291" s="115"/>
      <c r="AF291" s="115"/>
      <c r="AG291" s="115"/>
      <c r="AH291" s="115"/>
      <c r="AI291" s="115"/>
    </row>
    <row r="292" spans="1:35" x14ac:dyDescent="0.35">
      <c r="A292" s="102" t="s">
        <v>567</v>
      </c>
      <c r="B292" s="82">
        <v>25.147600000000001</v>
      </c>
      <c r="C292" s="82">
        <v>1.9702999999999999</v>
      </c>
      <c r="D292" s="82">
        <v>20.5153</v>
      </c>
      <c r="E292" s="82">
        <v>1.9459</v>
      </c>
      <c r="F292" s="82">
        <v>0.67710000000000004</v>
      </c>
      <c r="G292" s="82">
        <v>23.177299999999999</v>
      </c>
      <c r="H292" s="82">
        <v>7.3986999999999998</v>
      </c>
      <c r="I292" s="82">
        <v>8.3922000000000008</v>
      </c>
      <c r="J292" s="82">
        <v>7.3864000000000001</v>
      </c>
      <c r="K292" s="82">
        <v>1.8842000000000001</v>
      </c>
      <c r="L292" s="82">
        <v>-2.4899999999999999E-2</v>
      </c>
      <c r="M292" s="82">
        <v>1.9091</v>
      </c>
      <c r="N292" s="82">
        <v>27.031700000000001</v>
      </c>
      <c r="O292" s="82">
        <v>1.9454</v>
      </c>
      <c r="P292" s="104">
        <v>25.086400000000001</v>
      </c>
      <c r="Q292" s="107"/>
      <c r="R292" s="94"/>
      <c r="S292" s="107"/>
      <c r="T292" s="115"/>
      <c r="U292" s="115"/>
      <c r="V292" s="115"/>
      <c r="W292" s="115"/>
      <c r="X292" s="115"/>
      <c r="Y292" s="115"/>
      <c r="Z292" s="115"/>
      <c r="AA292" s="115"/>
      <c r="AB292" s="115"/>
      <c r="AC292" s="115"/>
      <c r="AD292" s="115"/>
      <c r="AE292" s="115"/>
      <c r="AF292" s="115"/>
      <c r="AG292" s="115"/>
      <c r="AH292" s="115"/>
      <c r="AI292" s="115"/>
    </row>
    <row r="293" spans="1:35" x14ac:dyDescent="0.35">
      <c r="A293" s="102" t="s">
        <v>568</v>
      </c>
      <c r="B293" s="82">
        <v>27.220500000000001</v>
      </c>
      <c r="C293" s="82">
        <v>2.3254000000000001</v>
      </c>
      <c r="D293" s="82">
        <v>22.1965</v>
      </c>
      <c r="E293" s="82">
        <v>2.0676000000000001</v>
      </c>
      <c r="F293" s="82">
        <v>0.71250000000000002</v>
      </c>
      <c r="G293" s="82">
        <v>24.895099999999999</v>
      </c>
      <c r="H293" s="82">
        <v>7.3696000000000002</v>
      </c>
      <c r="I293" s="82">
        <v>9.6339000000000006</v>
      </c>
      <c r="J293" s="82">
        <v>7.8917000000000002</v>
      </c>
      <c r="K293" s="82">
        <v>2.0242</v>
      </c>
      <c r="L293" s="82">
        <v>-2.6800000000000001E-2</v>
      </c>
      <c r="M293" s="82">
        <v>2.0508999999999999</v>
      </c>
      <c r="N293" s="82">
        <v>29.244700000000002</v>
      </c>
      <c r="O293" s="82">
        <v>2.2986</v>
      </c>
      <c r="P293" s="104">
        <v>26.946100000000001</v>
      </c>
      <c r="Q293" s="107"/>
      <c r="R293" s="94"/>
      <c r="S293" s="107"/>
      <c r="T293" s="115"/>
      <c r="U293" s="115"/>
      <c r="V293" s="115"/>
      <c r="W293" s="115"/>
      <c r="X293" s="115"/>
      <c r="Y293" s="115"/>
      <c r="Z293" s="115"/>
      <c r="AA293" s="115"/>
      <c r="AB293" s="115"/>
      <c r="AC293" s="115"/>
      <c r="AD293" s="115"/>
      <c r="AE293" s="115"/>
      <c r="AF293" s="115"/>
      <c r="AG293" s="115"/>
      <c r="AH293" s="115"/>
      <c r="AI293" s="115"/>
    </row>
    <row r="294" spans="1:35" x14ac:dyDescent="0.35">
      <c r="A294" s="102" t="s">
        <v>569</v>
      </c>
      <c r="B294" s="82">
        <v>27.973700000000001</v>
      </c>
      <c r="C294" s="82">
        <v>2.2982</v>
      </c>
      <c r="D294" s="82">
        <v>22.9084</v>
      </c>
      <c r="E294" s="82">
        <v>2.1494</v>
      </c>
      <c r="F294" s="82">
        <v>0.68410000000000004</v>
      </c>
      <c r="G294" s="82">
        <v>25.6755</v>
      </c>
      <c r="H294" s="82">
        <v>7.1527000000000003</v>
      </c>
      <c r="I294" s="82">
        <v>10.5458</v>
      </c>
      <c r="J294" s="82">
        <v>7.9768999999999997</v>
      </c>
      <c r="K294" s="82">
        <v>2.0453999999999999</v>
      </c>
      <c r="L294" s="82">
        <v>-2.7E-2</v>
      </c>
      <c r="M294" s="82">
        <v>2.0724</v>
      </c>
      <c r="N294" s="82">
        <v>30.018999999999998</v>
      </c>
      <c r="O294" s="82">
        <v>2.2711999999999999</v>
      </c>
      <c r="P294" s="104">
        <v>27.747900000000001</v>
      </c>
      <c r="Q294" s="107"/>
      <c r="R294" s="94"/>
      <c r="S294" s="107"/>
      <c r="T294" s="115"/>
      <c r="U294" s="115"/>
      <c r="V294" s="115"/>
      <c r="W294" s="115"/>
      <c r="X294" s="115"/>
      <c r="Y294" s="115"/>
      <c r="Z294" s="115"/>
      <c r="AA294" s="115"/>
      <c r="AB294" s="115"/>
      <c r="AC294" s="115"/>
      <c r="AD294" s="115"/>
      <c r="AE294" s="115"/>
      <c r="AF294" s="115"/>
      <c r="AG294" s="115"/>
      <c r="AH294" s="115"/>
      <c r="AI294" s="115"/>
    </row>
    <row r="295" spans="1:35" x14ac:dyDescent="0.35">
      <c r="A295" s="102" t="s">
        <v>570</v>
      </c>
      <c r="B295" s="82">
        <v>30.424199999999999</v>
      </c>
      <c r="C295" s="82">
        <v>3.4384000000000001</v>
      </c>
      <c r="D295" s="82">
        <v>23.9648</v>
      </c>
      <c r="E295" s="82">
        <v>2.2725</v>
      </c>
      <c r="F295" s="82">
        <v>0.74839999999999995</v>
      </c>
      <c r="G295" s="82">
        <v>26.985700000000001</v>
      </c>
      <c r="H295" s="82">
        <v>7.6729000000000003</v>
      </c>
      <c r="I295" s="82">
        <v>11.225099999999999</v>
      </c>
      <c r="J295" s="82">
        <v>8.0876999999999999</v>
      </c>
      <c r="K295" s="82">
        <v>2.2549999999999999</v>
      </c>
      <c r="L295" s="82">
        <v>-0.30559999999999998</v>
      </c>
      <c r="M295" s="82">
        <v>2.5606</v>
      </c>
      <c r="N295" s="82">
        <v>32.679099999999998</v>
      </c>
      <c r="O295" s="82">
        <v>3.1328</v>
      </c>
      <c r="P295" s="104">
        <v>29.546299999999999</v>
      </c>
      <c r="Q295" s="107"/>
      <c r="R295" s="94"/>
      <c r="S295" s="107"/>
      <c r="T295" s="115"/>
      <c r="U295" s="115"/>
      <c r="V295" s="115"/>
      <c r="W295" s="115"/>
      <c r="X295" s="115"/>
      <c r="Y295" s="115"/>
      <c r="Z295" s="115"/>
      <c r="AA295" s="115"/>
      <c r="AB295" s="115"/>
      <c r="AC295" s="115"/>
      <c r="AD295" s="115"/>
      <c r="AE295" s="115"/>
      <c r="AF295" s="115"/>
      <c r="AG295" s="115"/>
      <c r="AH295" s="115"/>
      <c r="AI295" s="115"/>
    </row>
    <row r="296" spans="1:35" x14ac:dyDescent="0.35">
      <c r="A296" s="102" t="s">
        <v>571</v>
      </c>
      <c r="B296" s="82">
        <v>25.632100000000001</v>
      </c>
      <c r="C296" s="82">
        <v>2.1029</v>
      </c>
      <c r="D296" s="82">
        <v>20.9008</v>
      </c>
      <c r="E296" s="82">
        <v>1.9773000000000001</v>
      </c>
      <c r="F296" s="82">
        <v>0.65100000000000002</v>
      </c>
      <c r="G296" s="82">
        <v>23.5291</v>
      </c>
      <c r="H296" s="82">
        <v>6.9992000000000001</v>
      </c>
      <c r="I296" s="82">
        <v>9.5084</v>
      </c>
      <c r="J296" s="82">
        <v>7.0216000000000003</v>
      </c>
      <c r="K296" s="82">
        <v>1.8191999999999999</v>
      </c>
      <c r="L296" s="82">
        <v>-4.4900000000000002E-2</v>
      </c>
      <c r="M296" s="82">
        <v>1.8641000000000001</v>
      </c>
      <c r="N296" s="82">
        <v>27.4513</v>
      </c>
      <c r="O296" s="82">
        <v>2.0581</v>
      </c>
      <c r="P296" s="104">
        <v>25.3932</v>
      </c>
      <c r="Q296" s="107"/>
      <c r="R296" s="94"/>
      <c r="S296" s="107"/>
      <c r="T296" s="115"/>
      <c r="U296" s="115"/>
      <c r="V296" s="115"/>
      <c r="W296" s="115"/>
      <c r="X296" s="115"/>
      <c r="Y296" s="115"/>
      <c r="Z296" s="115"/>
      <c r="AA296" s="115"/>
      <c r="AB296" s="115"/>
      <c r="AC296" s="115"/>
      <c r="AD296" s="115"/>
      <c r="AE296" s="115"/>
      <c r="AF296" s="115"/>
      <c r="AG296" s="115"/>
      <c r="AH296" s="115"/>
      <c r="AI296" s="115"/>
    </row>
    <row r="297" spans="1:35" x14ac:dyDescent="0.35">
      <c r="A297" s="102" t="s">
        <v>572</v>
      </c>
      <c r="B297" s="82">
        <v>26.865400000000001</v>
      </c>
      <c r="C297" s="82">
        <v>1.8833</v>
      </c>
      <c r="D297" s="82">
        <v>22.197900000000001</v>
      </c>
      <c r="E297" s="82">
        <v>2.0945999999999998</v>
      </c>
      <c r="F297" s="82">
        <v>0.68959999999999999</v>
      </c>
      <c r="G297" s="82">
        <v>24.982099999999999</v>
      </c>
      <c r="H297" s="82">
        <v>7.6078000000000001</v>
      </c>
      <c r="I297" s="82">
        <v>9.7179000000000002</v>
      </c>
      <c r="J297" s="82">
        <v>7.6565000000000003</v>
      </c>
      <c r="K297" s="82">
        <v>1.8828</v>
      </c>
      <c r="L297" s="82">
        <v>-4.6399999999999997E-2</v>
      </c>
      <c r="M297" s="82">
        <v>1.9292</v>
      </c>
      <c r="N297" s="82">
        <v>28.748200000000001</v>
      </c>
      <c r="O297" s="82">
        <v>1.8368</v>
      </c>
      <c r="P297" s="104">
        <v>26.9114</v>
      </c>
      <c r="Q297" s="107"/>
      <c r="R297" s="94"/>
      <c r="S297" s="107"/>
      <c r="T297" s="115"/>
      <c r="U297" s="115"/>
      <c r="V297" s="115"/>
      <c r="W297" s="115"/>
      <c r="X297" s="115"/>
      <c r="Y297" s="115"/>
      <c r="Z297" s="115"/>
      <c r="AA297" s="115"/>
      <c r="AB297" s="115"/>
      <c r="AC297" s="115"/>
      <c r="AD297" s="115"/>
      <c r="AE297" s="115"/>
      <c r="AF297" s="115"/>
      <c r="AG297" s="115"/>
      <c r="AH297" s="115"/>
      <c r="AI297" s="115"/>
    </row>
    <row r="298" spans="1:35" x14ac:dyDescent="0.35">
      <c r="A298" s="102" t="s">
        <v>573</v>
      </c>
      <c r="B298" s="82">
        <v>24.3384</v>
      </c>
      <c r="C298" s="82">
        <v>2.0899000000000001</v>
      </c>
      <c r="D298" s="82">
        <v>19.744900000000001</v>
      </c>
      <c r="E298" s="82">
        <v>1.8646</v>
      </c>
      <c r="F298" s="82">
        <v>0.6391</v>
      </c>
      <c r="G298" s="82">
        <v>22.2485</v>
      </c>
      <c r="H298" s="82">
        <v>6.8628999999999998</v>
      </c>
      <c r="I298" s="82">
        <v>8.1768000000000001</v>
      </c>
      <c r="J298" s="82">
        <v>7.2088000000000001</v>
      </c>
      <c r="K298" s="82">
        <v>2.3209</v>
      </c>
      <c r="L298" s="82">
        <v>2.29E-2</v>
      </c>
      <c r="M298" s="82">
        <v>2.298</v>
      </c>
      <c r="N298" s="82">
        <v>26.659199999999998</v>
      </c>
      <c r="O298" s="82">
        <v>2.1126999999999998</v>
      </c>
      <c r="P298" s="104">
        <v>24.546500000000002</v>
      </c>
      <c r="Q298" s="107"/>
      <c r="R298" s="94"/>
      <c r="S298" s="107"/>
      <c r="T298" s="115"/>
      <c r="U298" s="115"/>
      <c r="V298" s="115"/>
      <c r="W298" s="115"/>
      <c r="X298" s="115"/>
      <c r="Y298" s="115"/>
      <c r="Z298" s="115"/>
      <c r="AA298" s="115"/>
      <c r="AB298" s="115"/>
      <c r="AC298" s="115"/>
      <c r="AD298" s="115"/>
      <c r="AE298" s="115"/>
      <c r="AF298" s="115"/>
      <c r="AG298" s="115"/>
      <c r="AH298" s="115"/>
      <c r="AI298" s="115"/>
    </row>
    <row r="299" spans="1:35" x14ac:dyDescent="0.35">
      <c r="A299" s="102" t="s">
        <v>574</v>
      </c>
      <c r="B299" s="82">
        <v>23.5596</v>
      </c>
      <c r="C299" s="82">
        <v>1.9394</v>
      </c>
      <c r="D299" s="82">
        <v>19.249600000000001</v>
      </c>
      <c r="E299" s="82">
        <v>1.7807999999999999</v>
      </c>
      <c r="F299" s="82">
        <v>0.58979999999999999</v>
      </c>
      <c r="G299" s="82">
        <v>21.620200000000001</v>
      </c>
      <c r="H299" s="82">
        <v>6.8555999999999999</v>
      </c>
      <c r="I299" s="82">
        <v>7.5206999999999997</v>
      </c>
      <c r="J299" s="82">
        <v>7.2439</v>
      </c>
      <c r="K299" s="82">
        <v>2.1703000000000001</v>
      </c>
      <c r="L299" s="82">
        <v>2.1499999999999998E-2</v>
      </c>
      <c r="M299" s="82">
        <v>2.1488</v>
      </c>
      <c r="N299" s="82">
        <v>25.729900000000001</v>
      </c>
      <c r="O299" s="82">
        <v>1.9609000000000001</v>
      </c>
      <c r="P299" s="104">
        <v>23.768999999999998</v>
      </c>
      <c r="Q299" s="107"/>
      <c r="R299" s="94"/>
      <c r="S299" s="107"/>
      <c r="T299" s="115"/>
      <c r="U299" s="115"/>
      <c r="V299" s="115"/>
      <c r="W299" s="115"/>
      <c r="X299" s="115"/>
      <c r="Y299" s="115"/>
      <c r="Z299" s="115"/>
      <c r="AA299" s="115"/>
      <c r="AB299" s="115"/>
      <c r="AC299" s="115"/>
      <c r="AD299" s="115"/>
      <c r="AE299" s="115"/>
      <c r="AF299" s="115"/>
      <c r="AG299" s="115"/>
      <c r="AH299" s="115"/>
      <c r="AI299" s="115"/>
    </row>
    <row r="300" spans="1:35" x14ac:dyDescent="0.35">
      <c r="A300" s="102" t="s">
        <v>575</v>
      </c>
      <c r="B300" s="82">
        <v>21.9877</v>
      </c>
      <c r="C300" s="82">
        <v>1.7072000000000001</v>
      </c>
      <c r="D300" s="82">
        <v>18.066800000000001</v>
      </c>
      <c r="E300" s="82">
        <v>1.6436999999999999</v>
      </c>
      <c r="F300" s="82">
        <v>0.56999999999999995</v>
      </c>
      <c r="G300" s="82">
        <v>20.2805</v>
      </c>
      <c r="H300" s="82">
        <v>6.5439999999999996</v>
      </c>
      <c r="I300" s="82">
        <v>6.758</v>
      </c>
      <c r="J300" s="82">
        <v>6.9785000000000004</v>
      </c>
      <c r="K300" s="82">
        <v>2.04</v>
      </c>
      <c r="L300" s="82">
        <v>2.0299999999999999E-2</v>
      </c>
      <c r="M300" s="82">
        <v>2.0196999999999998</v>
      </c>
      <c r="N300" s="82">
        <v>24.0276</v>
      </c>
      <c r="O300" s="82">
        <v>1.7275</v>
      </c>
      <c r="P300" s="104">
        <v>22.3002</v>
      </c>
      <c r="Q300" s="107"/>
      <c r="R300" s="94"/>
      <c r="S300" s="107"/>
      <c r="T300" s="115"/>
      <c r="U300" s="115"/>
      <c r="V300" s="115"/>
      <c r="W300" s="115"/>
      <c r="X300" s="115"/>
      <c r="Y300" s="115"/>
      <c r="Z300" s="115"/>
      <c r="AA300" s="115"/>
      <c r="AB300" s="115"/>
      <c r="AC300" s="115"/>
      <c r="AD300" s="115"/>
      <c r="AE300" s="115"/>
      <c r="AF300" s="115"/>
      <c r="AG300" s="115"/>
      <c r="AH300" s="115"/>
      <c r="AI300" s="115"/>
    </row>
    <row r="301" spans="1:35" x14ac:dyDescent="0.35">
      <c r="A301" s="102" t="s">
        <v>576</v>
      </c>
      <c r="B301" s="82">
        <v>22.878</v>
      </c>
      <c r="C301" s="82">
        <v>1.8475999999999999</v>
      </c>
      <c r="D301" s="82">
        <v>18.7407</v>
      </c>
      <c r="E301" s="82">
        <v>1.7206999999999999</v>
      </c>
      <c r="F301" s="82">
        <v>0.56899999999999995</v>
      </c>
      <c r="G301" s="82">
        <v>21.0304</v>
      </c>
      <c r="H301" s="82">
        <v>7.1520000000000001</v>
      </c>
      <c r="I301" s="82">
        <v>6.58</v>
      </c>
      <c r="J301" s="82">
        <v>7.2984999999999998</v>
      </c>
      <c r="K301" s="82">
        <v>2.2342</v>
      </c>
      <c r="L301" s="82">
        <v>0.10299999999999999</v>
      </c>
      <c r="M301" s="82">
        <v>2.1311</v>
      </c>
      <c r="N301" s="82">
        <v>25.112200000000001</v>
      </c>
      <c r="O301" s="82">
        <v>1.9505999999999999</v>
      </c>
      <c r="P301" s="104">
        <v>23.1616</v>
      </c>
      <c r="Q301" s="107"/>
      <c r="R301" s="94"/>
      <c r="S301" s="107"/>
      <c r="T301" s="115"/>
      <c r="U301" s="115"/>
      <c r="V301" s="115"/>
      <c r="W301" s="115"/>
      <c r="X301" s="115"/>
      <c r="Y301" s="115"/>
      <c r="Z301" s="115"/>
      <c r="AA301" s="115"/>
      <c r="AB301" s="115"/>
      <c r="AC301" s="115"/>
      <c r="AD301" s="115"/>
      <c r="AE301" s="115"/>
      <c r="AF301" s="115"/>
      <c r="AG301" s="115"/>
      <c r="AH301" s="115"/>
      <c r="AI301" s="115"/>
    </row>
    <row r="302" spans="1:35" x14ac:dyDescent="0.35">
      <c r="A302" s="102" t="s">
        <v>577</v>
      </c>
      <c r="B302" s="82">
        <v>22.538699999999999</v>
      </c>
      <c r="C302" s="82">
        <v>1.8859999999999999</v>
      </c>
      <c r="D302" s="82">
        <v>18.410799999999998</v>
      </c>
      <c r="E302" s="82">
        <v>1.6575</v>
      </c>
      <c r="F302" s="82">
        <v>0.58450000000000002</v>
      </c>
      <c r="G302" s="82">
        <v>20.652699999999999</v>
      </c>
      <c r="H302" s="82">
        <v>6.9779999999999998</v>
      </c>
      <c r="I302" s="82">
        <v>6.6021999999999998</v>
      </c>
      <c r="J302" s="82">
        <v>7.0724999999999998</v>
      </c>
      <c r="K302" s="82">
        <v>2.1815000000000002</v>
      </c>
      <c r="L302" s="82">
        <v>0.10059999999999999</v>
      </c>
      <c r="M302" s="82">
        <v>2.0809000000000002</v>
      </c>
      <c r="N302" s="82">
        <v>24.720300000000002</v>
      </c>
      <c r="O302" s="82">
        <v>1.9865999999999999</v>
      </c>
      <c r="P302" s="104">
        <v>22.733699999999999</v>
      </c>
      <c r="Q302" s="107"/>
      <c r="R302" s="94"/>
      <c r="S302" s="107"/>
      <c r="T302" s="115"/>
      <c r="U302" s="115"/>
      <c r="V302" s="115"/>
      <c r="W302" s="115"/>
      <c r="X302" s="115"/>
      <c r="Y302" s="115"/>
      <c r="Z302" s="115"/>
      <c r="AA302" s="115"/>
      <c r="AB302" s="115"/>
      <c r="AC302" s="115"/>
      <c r="AD302" s="115"/>
      <c r="AE302" s="115"/>
      <c r="AF302" s="115"/>
      <c r="AG302" s="115"/>
      <c r="AH302" s="115"/>
      <c r="AI302" s="115"/>
    </row>
    <row r="303" spans="1:35" x14ac:dyDescent="0.35">
      <c r="A303" s="102" t="s">
        <v>578</v>
      </c>
      <c r="B303" s="82">
        <v>22.671700000000001</v>
      </c>
      <c r="C303" s="82">
        <v>1.8796999999999999</v>
      </c>
      <c r="D303" s="82">
        <v>18.5076</v>
      </c>
      <c r="E303" s="82">
        <v>1.6956</v>
      </c>
      <c r="F303" s="82">
        <v>0.5887</v>
      </c>
      <c r="G303" s="82">
        <v>20.792000000000002</v>
      </c>
      <c r="H303" s="82">
        <v>6.7942</v>
      </c>
      <c r="I303" s="82">
        <v>6.8928000000000003</v>
      </c>
      <c r="J303" s="82">
        <v>7.1050000000000004</v>
      </c>
      <c r="K303" s="82">
        <v>2.2463000000000002</v>
      </c>
      <c r="L303" s="82">
        <v>0.1036</v>
      </c>
      <c r="M303" s="82">
        <v>2.1427999999999998</v>
      </c>
      <c r="N303" s="82">
        <v>24.917999999999999</v>
      </c>
      <c r="O303" s="82">
        <v>1.9833000000000001</v>
      </c>
      <c r="P303" s="104">
        <v>22.934699999999999</v>
      </c>
      <c r="Q303" s="107"/>
      <c r="R303" s="94"/>
      <c r="S303" s="107"/>
      <c r="T303" s="115"/>
      <c r="U303" s="115"/>
      <c r="V303" s="115"/>
      <c r="W303" s="115"/>
      <c r="X303" s="115"/>
      <c r="Y303" s="115"/>
      <c r="Z303" s="115"/>
      <c r="AA303" s="115"/>
      <c r="AB303" s="115"/>
      <c r="AC303" s="115"/>
      <c r="AD303" s="115"/>
      <c r="AE303" s="115"/>
      <c r="AF303" s="115"/>
      <c r="AG303" s="115"/>
      <c r="AH303" s="115"/>
      <c r="AI303" s="115"/>
    </row>
    <row r="304" spans="1:35" x14ac:dyDescent="0.35">
      <c r="A304" s="102" t="s">
        <v>579</v>
      </c>
      <c r="B304" s="82">
        <v>25.877700000000001</v>
      </c>
      <c r="C304" s="82">
        <v>2.0406</v>
      </c>
      <c r="D304" s="82">
        <v>21.186399999999999</v>
      </c>
      <c r="E304" s="82">
        <v>1.9834000000000001</v>
      </c>
      <c r="F304" s="82">
        <v>0.66720000000000002</v>
      </c>
      <c r="G304" s="82">
        <v>23.8371</v>
      </c>
      <c r="H304" s="82">
        <v>7.2689000000000004</v>
      </c>
      <c r="I304" s="82">
        <v>8.7235999999999994</v>
      </c>
      <c r="J304" s="82">
        <v>7.8445999999999998</v>
      </c>
      <c r="K304" s="82">
        <v>1.9657</v>
      </c>
      <c r="L304" s="82">
        <v>-4.9799999999999997E-2</v>
      </c>
      <c r="M304" s="82">
        <v>2.0154999999999998</v>
      </c>
      <c r="N304" s="82">
        <v>27.843299999999999</v>
      </c>
      <c r="O304" s="82">
        <v>1.9907999999999999</v>
      </c>
      <c r="P304" s="104">
        <v>25.852499999999999</v>
      </c>
      <c r="Q304" s="107"/>
      <c r="R304" s="94"/>
      <c r="S304" s="107"/>
      <c r="T304" s="115"/>
      <c r="U304" s="115"/>
      <c r="V304" s="115"/>
      <c r="W304" s="115"/>
      <c r="X304" s="115"/>
      <c r="Y304" s="115"/>
      <c r="Z304" s="115"/>
      <c r="AA304" s="115"/>
      <c r="AB304" s="115"/>
      <c r="AC304" s="115"/>
      <c r="AD304" s="115"/>
      <c r="AE304" s="115"/>
      <c r="AF304" s="115"/>
      <c r="AG304" s="115"/>
      <c r="AH304" s="115"/>
      <c r="AI304" s="115"/>
    </row>
    <row r="305" spans="1:35" x14ac:dyDescent="0.35">
      <c r="A305" s="102" t="s">
        <v>580</v>
      </c>
      <c r="B305" s="82">
        <v>27.778199999999998</v>
      </c>
      <c r="C305" s="82">
        <v>2.5337000000000001</v>
      </c>
      <c r="D305" s="82">
        <v>22.436699999999998</v>
      </c>
      <c r="E305" s="82">
        <v>2.1023999999999998</v>
      </c>
      <c r="F305" s="82">
        <v>0.70540000000000003</v>
      </c>
      <c r="G305" s="82">
        <v>25.244499999999999</v>
      </c>
      <c r="H305" s="82">
        <v>7.2950999999999997</v>
      </c>
      <c r="I305" s="82">
        <v>9.7307000000000006</v>
      </c>
      <c r="J305" s="82">
        <v>8.2187000000000001</v>
      </c>
      <c r="K305" s="82">
        <v>2.0605000000000002</v>
      </c>
      <c r="L305" s="82">
        <v>-5.2200000000000003E-2</v>
      </c>
      <c r="M305" s="82">
        <v>2.1128</v>
      </c>
      <c r="N305" s="82">
        <v>29.838799999999999</v>
      </c>
      <c r="O305" s="82">
        <v>2.4815</v>
      </c>
      <c r="P305" s="104">
        <v>27.357299999999999</v>
      </c>
      <c r="Q305" s="107"/>
      <c r="R305" s="94"/>
      <c r="S305" s="107"/>
      <c r="T305" s="115"/>
      <c r="U305" s="115"/>
      <c r="V305" s="115"/>
      <c r="W305" s="115"/>
      <c r="X305" s="115"/>
      <c r="Y305" s="115"/>
      <c r="Z305" s="115"/>
      <c r="AA305" s="115"/>
      <c r="AB305" s="115"/>
      <c r="AC305" s="115"/>
      <c r="AD305" s="115"/>
      <c r="AE305" s="115"/>
      <c r="AF305" s="115"/>
      <c r="AG305" s="115"/>
      <c r="AH305" s="115"/>
      <c r="AI305" s="115"/>
    </row>
    <row r="306" spans="1:35" x14ac:dyDescent="0.35">
      <c r="A306" s="102" t="s">
        <v>581</v>
      </c>
      <c r="B306" s="82">
        <v>28.1052</v>
      </c>
      <c r="C306" s="82">
        <v>2.4836999999999998</v>
      </c>
      <c r="D306" s="82">
        <v>22.771699999999999</v>
      </c>
      <c r="E306" s="82">
        <v>2.125</v>
      </c>
      <c r="F306" s="82">
        <v>0.7248</v>
      </c>
      <c r="G306" s="82">
        <v>25.621500000000001</v>
      </c>
      <c r="H306" s="82">
        <v>6.9485000000000001</v>
      </c>
      <c r="I306" s="82">
        <v>10.7166</v>
      </c>
      <c r="J306" s="82">
        <v>7.9564000000000004</v>
      </c>
      <c r="K306" s="82">
        <v>2.0916999999999999</v>
      </c>
      <c r="L306" s="82">
        <v>-5.2999999999999999E-2</v>
      </c>
      <c r="M306" s="82">
        <v>2.1446999999999998</v>
      </c>
      <c r="N306" s="82">
        <v>30.196899999999999</v>
      </c>
      <c r="O306" s="82">
        <v>2.4306999999999999</v>
      </c>
      <c r="P306" s="104">
        <v>27.766200000000001</v>
      </c>
      <c r="Q306" s="107"/>
      <c r="R306" s="94"/>
      <c r="S306" s="107"/>
      <c r="T306" s="115"/>
      <c r="U306" s="115"/>
      <c r="V306" s="115"/>
      <c r="W306" s="115"/>
      <c r="X306" s="115"/>
      <c r="Y306" s="115"/>
      <c r="Z306" s="115"/>
      <c r="AA306" s="115"/>
      <c r="AB306" s="115"/>
      <c r="AC306" s="115"/>
      <c r="AD306" s="115"/>
      <c r="AE306" s="115"/>
      <c r="AF306" s="115"/>
      <c r="AG306" s="115"/>
      <c r="AH306" s="115"/>
      <c r="AI306" s="115"/>
    </row>
    <row r="307" spans="1:35" x14ac:dyDescent="0.35">
      <c r="A307" s="102" t="s">
        <v>582</v>
      </c>
      <c r="B307" s="82">
        <v>29.014700000000001</v>
      </c>
      <c r="C307" s="82">
        <v>3.7311999999999999</v>
      </c>
      <c r="D307" s="82">
        <v>22.455200000000001</v>
      </c>
      <c r="E307" s="82">
        <v>2.0914999999999999</v>
      </c>
      <c r="F307" s="82">
        <v>0.73680000000000001</v>
      </c>
      <c r="G307" s="82">
        <v>25.2835</v>
      </c>
      <c r="H307" s="82">
        <v>6.5841000000000003</v>
      </c>
      <c r="I307" s="82">
        <v>10.6747</v>
      </c>
      <c r="J307" s="82">
        <v>8.0246999999999993</v>
      </c>
      <c r="K307" s="82">
        <v>2.1331000000000002</v>
      </c>
      <c r="L307" s="82">
        <v>-0.114</v>
      </c>
      <c r="M307" s="82">
        <v>2.2471000000000001</v>
      </c>
      <c r="N307" s="82">
        <v>31.1478</v>
      </c>
      <c r="O307" s="82">
        <v>3.6172</v>
      </c>
      <c r="P307" s="104">
        <v>27.5306</v>
      </c>
      <c r="Q307" s="107"/>
      <c r="R307" s="94"/>
      <c r="S307" s="107"/>
      <c r="T307" s="107"/>
      <c r="U307" s="107"/>
      <c r="V307" s="107"/>
      <c r="W307" s="107"/>
      <c r="X307" s="107"/>
      <c r="Y307" s="107"/>
      <c r="Z307" s="107"/>
      <c r="AA307" s="107"/>
      <c r="AB307" s="107"/>
      <c r="AC307" s="107"/>
      <c r="AD307" s="107"/>
      <c r="AE307" s="107"/>
      <c r="AF307" s="107"/>
      <c r="AG307" s="115"/>
      <c r="AH307" s="115"/>
      <c r="AI307" s="115"/>
    </row>
    <row r="308" spans="1:35" x14ac:dyDescent="0.35">
      <c r="A308" s="102" t="s">
        <v>583</v>
      </c>
      <c r="B308" s="82">
        <v>26.881799999999998</v>
      </c>
      <c r="C308" s="82">
        <v>3.0686</v>
      </c>
      <c r="D308" s="82">
        <v>21.1508</v>
      </c>
      <c r="E308" s="82">
        <v>2.0002</v>
      </c>
      <c r="F308" s="82">
        <v>0.66220000000000001</v>
      </c>
      <c r="G308" s="82">
        <v>23.813199999999998</v>
      </c>
      <c r="H308" s="82">
        <v>6.6410999999999998</v>
      </c>
      <c r="I308" s="82">
        <v>9.7805</v>
      </c>
      <c r="J308" s="82">
        <v>7.3914999999999997</v>
      </c>
      <c r="K308" s="82">
        <v>1.9145000000000001</v>
      </c>
      <c r="L308" s="82">
        <v>-0.1023</v>
      </c>
      <c r="M308" s="82">
        <v>2.0169000000000001</v>
      </c>
      <c r="N308" s="82">
        <v>28.796299999999999</v>
      </c>
      <c r="O308" s="82">
        <v>2.9662999999999999</v>
      </c>
      <c r="P308" s="104">
        <v>25.83</v>
      </c>
      <c r="Q308" s="107"/>
      <c r="R308" s="94"/>
      <c r="S308" s="107"/>
      <c r="T308" s="107"/>
      <c r="U308" s="107"/>
      <c r="V308" s="107"/>
      <c r="W308" s="107"/>
      <c r="X308" s="107"/>
      <c r="Y308" s="107"/>
      <c r="Z308" s="107"/>
      <c r="AA308" s="107"/>
      <c r="AB308" s="107"/>
      <c r="AC308" s="107"/>
      <c r="AD308" s="107"/>
      <c r="AE308" s="107"/>
      <c r="AF308" s="107"/>
      <c r="AG308" s="115"/>
      <c r="AH308" s="115"/>
      <c r="AI308" s="115"/>
    </row>
    <row r="309" spans="1:35" x14ac:dyDescent="0.35">
      <c r="A309" s="102" t="s">
        <v>584</v>
      </c>
      <c r="B309" s="82">
        <v>26.466799999999999</v>
      </c>
      <c r="C309" s="82">
        <v>1.8875999999999999</v>
      </c>
      <c r="D309" s="82">
        <v>21.857299999999999</v>
      </c>
      <c r="E309" s="82">
        <v>2.0387</v>
      </c>
      <c r="F309" s="82">
        <v>0.68320000000000003</v>
      </c>
      <c r="G309" s="82">
        <v>24.5792</v>
      </c>
      <c r="H309" s="82">
        <v>6.8789999999999996</v>
      </c>
      <c r="I309" s="82">
        <v>10.1258</v>
      </c>
      <c r="J309" s="82">
        <v>7.5743999999999998</v>
      </c>
      <c r="K309" s="82">
        <v>1.8642000000000001</v>
      </c>
      <c r="L309" s="82">
        <v>-9.9599999999999994E-2</v>
      </c>
      <c r="M309" s="82">
        <v>1.9638</v>
      </c>
      <c r="N309" s="82">
        <v>28.331</v>
      </c>
      <c r="O309" s="82">
        <v>1.788</v>
      </c>
      <c r="P309" s="104">
        <v>26.542999999999999</v>
      </c>
      <c r="Q309" s="107"/>
      <c r="R309" s="94"/>
      <c r="S309" s="107"/>
      <c r="T309" s="107"/>
      <c r="U309" s="107"/>
      <c r="V309" s="107"/>
      <c r="W309" s="107"/>
      <c r="X309" s="107"/>
      <c r="Y309" s="107"/>
      <c r="Z309" s="107"/>
      <c r="AA309" s="107"/>
      <c r="AB309" s="107"/>
      <c r="AC309" s="107"/>
      <c r="AD309" s="107"/>
      <c r="AE309" s="107"/>
      <c r="AF309" s="107"/>
      <c r="AG309" s="115"/>
      <c r="AH309" s="115"/>
      <c r="AI309" s="115"/>
    </row>
    <row r="310" spans="1:35" x14ac:dyDescent="0.35">
      <c r="A310" s="102" t="s">
        <v>585</v>
      </c>
      <c r="B310" s="82">
        <v>20.441600000000001</v>
      </c>
      <c r="C310" s="82">
        <v>1.6395</v>
      </c>
      <c r="D310" s="82">
        <v>16.722799999999999</v>
      </c>
      <c r="E310" s="82">
        <v>1.5442</v>
      </c>
      <c r="F310" s="82">
        <v>0.53510000000000002</v>
      </c>
      <c r="G310" s="82">
        <v>18.802099999999999</v>
      </c>
      <c r="H310" s="82">
        <v>4.9490999999999996</v>
      </c>
      <c r="I310" s="82">
        <v>8.6212</v>
      </c>
      <c r="J310" s="82">
        <v>5.2317999999999998</v>
      </c>
      <c r="K310" s="82">
        <v>2.1509</v>
      </c>
      <c r="L310" s="82">
        <v>8.8599999999999998E-2</v>
      </c>
      <c r="M310" s="82">
        <v>2.0621999999999998</v>
      </c>
      <c r="N310" s="82">
        <v>22.592400000000001</v>
      </c>
      <c r="O310" s="82">
        <v>1.7281</v>
      </c>
      <c r="P310" s="104">
        <v>20.8643</v>
      </c>
      <c r="Q310" s="107"/>
      <c r="R310" s="94"/>
      <c r="S310" s="107"/>
      <c r="T310" s="107"/>
      <c r="U310" s="107"/>
      <c r="V310" s="107"/>
      <c r="W310" s="107"/>
      <c r="X310" s="107"/>
      <c r="Y310" s="107"/>
      <c r="Z310" s="107"/>
      <c r="AA310" s="107"/>
      <c r="AB310" s="107"/>
      <c r="AC310" s="107"/>
      <c r="AD310" s="107"/>
      <c r="AE310" s="107"/>
      <c r="AF310" s="107"/>
      <c r="AG310" s="115"/>
      <c r="AH310" s="115"/>
      <c r="AI310" s="115"/>
    </row>
    <row r="311" spans="1:35" x14ac:dyDescent="0.35">
      <c r="A311" s="102" t="s">
        <v>586</v>
      </c>
      <c r="B311" s="82">
        <v>20.2593</v>
      </c>
      <c r="C311" s="82">
        <v>1.5931999999999999</v>
      </c>
      <c r="D311" s="82">
        <v>16.617999999999999</v>
      </c>
      <c r="E311" s="82">
        <v>1.5148999999999999</v>
      </c>
      <c r="F311" s="82">
        <v>0.53320000000000001</v>
      </c>
      <c r="G311" s="82">
        <v>18.6661</v>
      </c>
      <c r="H311" s="82">
        <v>5.5903999999999998</v>
      </c>
      <c r="I311" s="82">
        <v>7.6581999999999999</v>
      </c>
      <c r="J311" s="82">
        <v>5.4175000000000004</v>
      </c>
      <c r="K311" s="82">
        <v>2.1280000000000001</v>
      </c>
      <c r="L311" s="82">
        <v>8.77E-2</v>
      </c>
      <c r="M311" s="82">
        <v>2.0402999999999998</v>
      </c>
      <c r="N311" s="82">
        <v>22.3873</v>
      </c>
      <c r="O311" s="82">
        <v>1.6808000000000001</v>
      </c>
      <c r="P311" s="104">
        <v>20.706499999999998</v>
      </c>
      <c r="Q311" s="107"/>
      <c r="R311" s="94"/>
      <c r="S311" s="107"/>
      <c r="T311" s="107"/>
      <c r="U311" s="107"/>
      <c r="V311" s="107"/>
      <c r="W311" s="107"/>
      <c r="X311" s="107"/>
      <c r="Y311" s="107"/>
      <c r="Z311" s="107"/>
      <c r="AA311" s="107"/>
      <c r="AB311" s="107"/>
      <c r="AC311" s="107"/>
      <c r="AD311" s="107"/>
      <c r="AE311" s="107"/>
      <c r="AF311" s="107"/>
      <c r="AG311" s="115"/>
      <c r="AH311" s="115"/>
      <c r="AI311" s="115"/>
    </row>
    <row r="312" spans="1:35" x14ac:dyDescent="0.35">
      <c r="A312" s="102" t="s">
        <v>587</v>
      </c>
      <c r="B312" s="82">
        <v>20.238499999999998</v>
      </c>
      <c r="C312" s="82">
        <v>1.6753</v>
      </c>
      <c r="D312" s="82">
        <v>16.5123</v>
      </c>
      <c r="E312" s="82">
        <v>1.5106999999999999</v>
      </c>
      <c r="F312" s="82">
        <v>0.54020000000000001</v>
      </c>
      <c r="G312" s="82">
        <v>18.563199999999998</v>
      </c>
      <c r="H312" s="82">
        <v>5.7298</v>
      </c>
      <c r="I312" s="82">
        <v>7.2222</v>
      </c>
      <c r="J312" s="82">
        <v>5.6112000000000002</v>
      </c>
      <c r="K312" s="82">
        <v>2.2235</v>
      </c>
      <c r="L312" s="82">
        <v>9.1600000000000001E-2</v>
      </c>
      <c r="M312" s="82">
        <v>2.1318999999999999</v>
      </c>
      <c r="N312" s="82">
        <v>22.462</v>
      </c>
      <c r="O312" s="82">
        <v>1.7668999999999999</v>
      </c>
      <c r="P312" s="104">
        <v>20.695</v>
      </c>
      <c r="Q312" s="107"/>
      <c r="R312" s="94"/>
      <c r="S312" s="107"/>
      <c r="T312" s="107"/>
      <c r="U312" s="107"/>
      <c r="V312" s="107"/>
      <c r="W312" s="107"/>
      <c r="X312" s="107"/>
      <c r="Y312" s="107"/>
      <c r="Z312" s="107"/>
      <c r="AA312" s="107"/>
      <c r="AB312" s="107"/>
      <c r="AC312" s="107"/>
      <c r="AD312" s="107"/>
      <c r="AE312" s="107"/>
      <c r="AF312" s="107"/>
      <c r="AG312" s="115"/>
      <c r="AH312" s="115"/>
      <c r="AI312" s="115"/>
    </row>
    <row r="313" spans="1:35" x14ac:dyDescent="0.35">
      <c r="A313" s="102" t="s">
        <v>588</v>
      </c>
      <c r="B313" s="82">
        <v>21.403199999999998</v>
      </c>
      <c r="C313" s="82">
        <v>1.948</v>
      </c>
      <c r="D313" s="82">
        <v>17.316400000000002</v>
      </c>
      <c r="E313" s="82">
        <v>1.5867</v>
      </c>
      <c r="F313" s="82">
        <v>0.55200000000000005</v>
      </c>
      <c r="G313" s="82">
        <v>19.455100000000002</v>
      </c>
      <c r="H313" s="82">
        <v>6.2190000000000003</v>
      </c>
      <c r="I313" s="82">
        <v>7.0740999999999996</v>
      </c>
      <c r="J313" s="82">
        <v>6.1619999999999999</v>
      </c>
      <c r="K313" s="82">
        <v>2.1543999999999999</v>
      </c>
      <c r="L313" s="82">
        <v>0.1076</v>
      </c>
      <c r="M313" s="82">
        <v>2.0467</v>
      </c>
      <c r="N313" s="82">
        <v>23.557500000000001</v>
      </c>
      <c r="O313" s="82">
        <v>2.0556999999999999</v>
      </c>
      <c r="P313" s="104">
        <v>21.501899999999999</v>
      </c>
      <c r="Q313" s="107"/>
      <c r="R313" s="94"/>
      <c r="S313" s="107"/>
      <c r="T313" s="107"/>
      <c r="U313" s="107"/>
      <c r="V313" s="107"/>
      <c r="W313" s="107"/>
      <c r="X313" s="107"/>
      <c r="Y313" s="107"/>
      <c r="Z313" s="107"/>
      <c r="AA313" s="107"/>
      <c r="AB313" s="107"/>
      <c r="AC313" s="107"/>
      <c r="AD313" s="107"/>
      <c r="AE313" s="107"/>
      <c r="AF313" s="107"/>
      <c r="AG313" s="115"/>
      <c r="AH313" s="115"/>
      <c r="AI313" s="115"/>
    </row>
    <row r="314" spans="1:35" x14ac:dyDescent="0.35">
      <c r="A314" s="102" t="s">
        <v>589</v>
      </c>
      <c r="B314" s="82">
        <v>21.900099999999998</v>
      </c>
      <c r="C314" s="82">
        <v>2.0059999999999998</v>
      </c>
      <c r="D314" s="82">
        <v>17.697099999999999</v>
      </c>
      <c r="E314" s="82">
        <v>1.6234</v>
      </c>
      <c r="F314" s="82">
        <v>0.5736</v>
      </c>
      <c r="G314" s="82">
        <v>19.893999999999998</v>
      </c>
      <c r="H314" s="82">
        <v>6.4633000000000003</v>
      </c>
      <c r="I314" s="82">
        <v>6.9466000000000001</v>
      </c>
      <c r="J314" s="82">
        <v>6.4840999999999998</v>
      </c>
      <c r="K314" s="82">
        <v>2.0844999999999998</v>
      </c>
      <c r="L314" s="82">
        <v>0.1041</v>
      </c>
      <c r="M314" s="82">
        <v>1.9803999999999999</v>
      </c>
      <c r="N314" s="82">
        <v>23.9846</v>
      </c>
      <c r="O314" s="82">
        <v>2.1101999999999999</v>
      </c>
      <c r="P314" s="104">
        <v>21.874400000000001</v>
      </c>
      <c r="Q314" s="107"/>
      <c r="R314" s="94"/>
      <c r="S314" s="107"/>
      <c r="T314" s="107"/>
      <c r="U314" s="107"/>
      <c r="V314" s="107"/>
      <c r="W314" s="107"/>
      <c r="X314" s="107"/>
      <c r="Y314" s="107"/>
      <c r="Z314" s="107"/>
      <c r="AA314" s="107"/>
      <c r="AB314" s="107"/>
      <c r="AC314" s="107"/>
      <c r="AD314" s="107"/>
      <c r="AE314" s="107"/>
      <c r="AF314" s="107"/>
      <c r="AG314" s="115"/>
      <c r="AH314" s="115"/>
      <c r="AI314" s="115"/>
    </row>
    <row r="315" spans="1:35" x14ac:dyDescent="0.35">
      <c r="A315" s="102" t="s">
        <v>590</v>
      </c>
      <c r="B315" s="82">
        <v>22.315999999999999</v>
      </c>
      <c r="C315" s="82">
        <v>1.9575</v>
      </c>
      <c r="D315" s="82">
        <v>18.121300000000002</v>
      </c>
      <c r="E315" s="82">
        <v>1.661</v>
      </c>
      <c r="F315" s="82">
        <v>0.57620000000000005</v>
      </c>
      <c r="G315" s="82">
        <v>20.358499999999999</v>
      </c>
      <c r="H315" s="82">
        <v>6.3952</v>
      </c>
      <c r="I315" s="82">
        <v>7.3451000000000004</v>
      </c>
      <c r="J315" s="82">
        <v>6.6181999999999999</v>
      </c>
      <c r="K315" s="82">
        <v>2.1873</v>
      </c>
      <c r="L315" s="82">
        <v>0.10929999999999999</v>
      </c>
      <c r="M315" s="82">
        <v>2.0781000000000001</v>
      </c>
      <c r="N315" s="82">
        <v>24.503299999999999</v>
      </c>
      <c r="O315" s="82">
        <v>2.0668000000000002</v>
      </c>
      <c r="P315" s="104">
        <v>22.436499999999999</v>
      </c>
      <c r="Q315" s="107"/>
      <c r="R315" s="94"/>
      <c r="S315" s="107"/>
      <c r="T315" s="107"/>
      <c r="U315" s="107"/>
      <c r="V315" s="107"/>
      <c r="W315" s="107"/>
      <c r="X315" s="107"/>
      <c r="Y315" s="107"/>
      <c r="Z315" s="107"/>
      <c r="AA315" s="107"/>
      <c r="AB315" s="107"/>
      <c r="AC315" s="107"/>
      <c r="AD315" s="107"/>
      <c r="AE315" s="107"/>
      <c r="AF315" s="107"/>
      <c r="AG315" s="115"/>
      <c r="AH315" s="115"/>
      <c r="AI315" s="115"/>
    </row>
    <row r="316" spans="1:35" x14ac:dyDescent="0.35">
      <c r="A316" s="102" t="s">
        <v>591</v>
      </c>
      <c r="B316" s="82">
        <v>25.3156</v>
      </c>
      <c r="C316" s="82">
        <v>2.3567999999999998</v>
      </c>
      <c r="D316" s="82">
        <v>20.416399999999999</v>
      </c>
      <c r="E316" s="82">
        <v>1.8862000000000001</v>
      </c>
      <c r="F316" s="82">
        <v>0.65620000000000001</v>
      </c>
      <c r="G316" s="82">
        <v>22.9588</v>
      </c>
      <c r="H316" s="82">
        <v>6.8144</v>
      </c>
      <c r="I316" s="82">
        <v>9.2804000000000002</v>
      </c>
      <c r="J316" s="82">
        <v>6.8639999999999999</v>
      </c>
      <c r="K316" s="82">
        <v>2.2904</v>
      </c>
      <c r="L316" s="82">
        <v>-7.8700000000000006E-2</v>
      </c>
      <c r="M316" s="82">
        <v>2.3691</v>
      </c>
      <c r="N316" s="82">
        <v>27.606000000000002</v>
      </c>
      <c r="O316" s="82">
        <v>2.2780999999999998</v>
      </c>
      <c r="P316" s="104">
        <v>25.3279</v>
      </c>
      <c r="Q316" s="107"/>
      <c r="R316" s="94"/>
      <c r="S316" s="107"/>
      <c r="T316" s="107"/>
      <c r="U316" s="107"/>
      <c r="V316" s="107"/>
      <c r="W316" s="107"/>
      <c r="X316" s="107"/>
      <c r="Y316" s="107"/>
      <c r="Z316" s="107"/>
      <c r="AA316" s="107"/>
      <c r="AB316" s="107"/>
      <c r="AC316" s="107"/>
      <c r="AD316" s="107"/>
      <c r="AE316" s="107"/>
      <c r="AF316" s="107"/>
      <c r="AG316" s="115"/>
      <c r="AH316" s="115"/>
      <c r="AI316" s="115"/>
    </row>
    <row r="317" spans="1:35" x14ac:dyDescent="0.35">
      <c r="A317" s="102" t="s">
        <v>592</v>
      </c>
      <c r="B317" s="82">
        <v>25.584499999999998</v>
      </c>
      <c r="C317" s="82">
        <v>1.996</v>
      </c>
      <c r="D317" s="82">
        <v>20.9742</v>
      </c>
      <c r="E317" s="82">
        <v>1.9443999999999999</v>
      </c>
      <c r="F317" s="82">
        <v>0.66979999999999995</v>
      </c>
      <c r="G317" s="82">
        <v>23.5884</v>
      </c>
      <c r="H317" s="82">
        <v>6.9225000000000003</v>
      </c>
      <c r="I317" s="82">
        <v>10.132300000000001</v>
      </c>
      <c r="J317" s="82">
        <v>6.5335999999999999</v>
      </c>
      <c r="K317" s="82">
        <v>2.3119999999999998</v>
      </c>
      <c r="L317" s="82">
        <v>-7.9399999999999998E-2</v>
      </c>
      <c r="M317" s="82">
        <v>2.3914</v>
      </c>
      <c r="N317" s="82">
        <v>27.8965</v>
      </c>
      <c r="O317" s="82">
        <v>1.9166000000000001</v>
      </c>
      <c r="P317" s="104">
        <v>25.979900000000001</v>
      </c>
      <c r="Q317" s="107"/>
      <c r="R317" s="94"/>
      <c r="S317" s="107"/>
      <c r="T317" s="107"/>
      <c r="U317" s="107"/>
      <c r="V317" s="107"/>
      <c r="W317" s="107"/>
      <c r="X317" s="107"/>
      <c r="Y317" s="107"/>
      <c r="Z317" s="107"/>
      <c r="AA317" s="107"/>
      <c r="AB317" s="107"/>
      <c r="AC317" s="107"/>
      <c r="AD317" s="107"/>
      <c r="AE317" s="107"/>
      <c r="AF317" s="107"/>
      <c r="AG317" s="115"/>
      <c r="AH317" s="115"/>
      <c r="AI317" s="115"/>
    </row>
    <row r="318" spans="1:35" x14ac:dyDescent="0.35">
      <c r="A318" s="102" t="s">
        <v>593</v>
      </c>
      <c r="B318" s="82">
        <v>27.9863</v>
      </c>
      <c r="C318" s="82">
        <v>2.4681999999999999</v>
      </c>
      <c r="D318" s="82">
        <v>22.6921</v>
      </c>
      <c r="E318" s="82">
        <v>2.1271</v>
      </c>
      <c r="F318" s="82">
        <v>0.69889999999999997</v>
      </c>
      <c r="G318" s="82">
        <v>25.5181</v>
      </c>
      <c r="H318" s="82">
        <v>6.8848000000000003</v>
      </c>
      <c r="I318" s="82">
        <v>11.3155</v>
      </c>
      <c r="J318" s="82">
        <v>7.3178000000000001</v>
      </c>
      <c r="K318" s="82">
        <v>2.58</v>
      </c>
      <c r="L318" s="82">
        <v>-8.8700000000000001E-2</v>
      </c>
      <c r="M318" s="82">
        <v>2.6686999999999999</v>
      </c>
      <c r="N318" s="82">
        <v>30.566299999999998</v>
      </c>
      <c r="O318" s="82">
        <v>2.3795999999999999</v>
      </c>
      <c r="P318" s="104">
        <v>28.186800000000002</v>
      </c>
      <c r="Q318" s="107"/>
      <c r="R318" s="94"/>
      <c r="S318" s="107"/>
      <c r="T318" s="107"/>
      <c r="U318" s="107"/>
      <c r="V318" s="107"/>
      <c r="W318" s="107"/>
      <c r="X318" s="107"/>
      <c r="Y318" s="107"/>
      <c r="Z318" s="107"/>
      <c r="AA318" s="107"/>
      <c r="AB318" s="107"/>
      <c r="AC318" s="107"/>
      <c r="AD318" s="107"/>
      <c r="AE318" s="107"/>
      <c r="AF318" s="107"/>
      <c r="AG318" s="115"/>
      <c r="AH318" s="115"/>
      <c r="AI318" s="115"/>
    </row>
    <row r="319" spans="1:35" x14ac:dyDescent="0.35">
      <c r="A319" s="102" t="s">
        <v>594</v>
      </c>
      <c r="B319" s="127">
        <v>28.8535</v>
      </c>
      <c r="C319" s="127">
        <v>3.3365</v>
      </c>
      <c r="D319" s="82">
        <v>22.679200000000002</v>
      </c>
      <c r="E319" s="82">
        <v>2.1714000000000002</v>
      </c>
      <c r="F319" s="82">
        <v>0.71319999999999995</v>
      </c>
      <c r="G319" s="82">
        <v>25.563700000000001</v>
      </c>
      <c r="H319" s="82">
        <v>6.4367000000000001</v>
      </c>
      <c r="I319" s="82">
        <v>11.785399999999999</v>
      </c>
      <c r="J319" s="82">
        <v>7.3415999999999997</v>
      </c>
      <c r="K319" s="82">
        <v>2.7593999999999999</v>
      </c>
      <c r="L319" s="82">
        <v>0.25790000000000002</v>
      </c>
      <c r="M319" s="82">
        <v>2.5015000000000001</v>
      </c>
      <c r="N319" s="82">
        <v>31.6129</v>
      </c>
      <c r="O319" s="82">
        <v>3.5943999999999998</v>
      </c>
      <c r="P319" s="104">
        <v>28.065200000000001</v>
      </c>
      <c r="Q319" s="107"/>
      <c r="R319" s="94"/>
      <c r="S319" s="107"/>
      <c r="T319" s="107"/>
      <c r="U319" s="107"/>
      <c r="V319" s="107"/>
      <c r="W319" s="107"/>
      <c r="X319" s="107"/>
      <c r="Y319" s="107"/>
      <c r="Z319" s="107"/>
      <c r="AA319" s="107"/>
      <c r="AB319" s="107"/>
      <c r="AC319" s="107"/>
      <c r="AD319" s="107"/>
      <c r="AE319" s="107"/>
      <c r="AF319" s="107"/>
      <c r="AG319" s="107"/>
      <c r="AH319" s="107"/>
      <c r="AI319" s="115"/>
    </row>
    <row r="320" spans="1:35" x14ac:dyDescent="0.35">
      <c r="A320" s="102" t="s">
        <v>595</v>
      </c>
      <c r="B320" s="127">
        <v>25.151399999999999</v>
      </c>
      <c r="C320" s="127">
        <v>2.3584999999999998</v>
      </c>
      <c r="D320" s="82">
        <v>20.310700000000001</v>
      </c>
      <c r="E320" s="82">
        <v>1.8781000000000001</v>
      </c>
      <c r="F320" s="82">
        <v>0.64400000000000002</v>
      </c>
      <c r="G320" s="82">
        <v>22.832699999999999</v>
      </c>
      <c r="H320" s="82">
        <v>6.5019</v>
      </c>
      <c r="I320" s="82">
        <v>10.336399999999999</v>
      </c>
      <c r="J320" s="82">
        <v>5.9943999999999997</v>
      </c>
      <c r="K320" s="82">
        <v>2.3965999999999998</v>
      </c>
      <c r="L320" s="82">
        <v>0.26419999999999999</v>
      </c>
      <c r="M320" s="82">
        <v>2.1324000000000001</v>
      </c>
      <c r="N320" s="82">
        <v>27.547999999999998</v>
      </c>
      <c r="O320" s="82">
        <v>2.6227</v>
      </c>
      <c r="P320" s="104">
        <v>24.9651</v>
      </c>
      <c r="Q320" s="107"/>
      <c r="R320" s="94"/>
      <c r="S320" s="107"/>
      <c r="T320" s="107"/>
      <c r="U320" s="107"/>
      <c r="V320" s="107"/>
      <c r="W320" s="107"/>
      <c r="X320" s="107"/>
      <c r="Y320" s="107"/>
      <c r="Z320" s="107"/>
      <c r="AA320" s="107"/>
      <c r="AB320" s="107"/>
      <c r="AC320" s="107"/>
      <c r="AD320" s="107"/>
      <c r="AE320" s="107"/>
      <c r="AF320" s="107"/>
      <c r="AG320" s="107"/>
      <c r="AH320" s="115"/>
      <c r="AI320" s="115"/>
    </row>
    <row r="321" spans="1:35" x14ac:dyDescent="0.35">
      <c r="A321" s="102" t="s">
        <v>596</v>
      </c>
      <c r="B321" s="127">
        <v>25.825500000000002</v>
      </c>
      <c r="C321" s="127">
        <v>1.9054</v>
      </c>
      <c r="D321" s="82">
        <v>21.331600000000002</v>
      </c>
      <c r="E321" s="82">
        <v>1.9585999999999999</v>
      </c>
      <c r="F321" s="82">
        <v>0.67120000000000002</v>
      </c>
      <c r="G321" s="82">
        <v>23.961400000000001</v>
      </c>
      <c r="H321" s="82">
        <v>6.9629000000000003</v>
      </c>
      <c r="I321" s="82">
        <v>10.2781</v>
      </c>
      <c r="J321" s="82">
        <v>6.7202999999999999</v>
      </c>
      <c r="K321" s="82">
        <v>2.4689000000000001</v>
      </c>
      <c r="L321" s="82">
        <v>0.26290000000000002</v>
      </c>
      <c r="M321" s="82">
        <v>2.206</v>
      </c>
      <c r="N321" s="82">
        <v>28.2944</v>
      </c>
      <c r="O321" s="82">
        <v>2.1682999999999999</v>
      </c>
      <c r="P321" s="104">
        <v>26.167300000000001</v>
      </c>
      <c r="Q321" s="107"/>
      <c r="R321" s="94"/>
      <c r="S321" s="107"/>
      <c r="T321" s="107"/>
      <c r="U321" s="107"/>
      <c r="V321" s="107"/>
      <c r="W321" s="107"/>
      <c r="X321" s="107"/>
      <c r="Y321" s="107"/>
      <c r="Z321" s="107"/>
      <c r="AA321" s="107"/>
      <c r="AB321" s="107"/>
      <c r="AC321" s="107"/>
      <c r="AD321" s="107"/>
      <c r="AE321" s="107"/>
      <c r="AF321" s="107"/>
      <c r="AG321" s="107"/>
      <c r="AH321" s="115"/>
      <c r="AI321" s="115"/>
    </row>
    <row r="322" spans="1:35" x14ac:dyDescent="0.35">
      <c r="A322" s="102" t="s">
        <v>597</v>
      </c>
      <c r="B322" s="127">
        <v>24.0075</v>
      </c>
      <c r="C322" s="127">
        <v>2.1482999999999999</v>
      </c>
      <c r="D322" s="82">
        <v>19.478999999999999</v>
      </c>
      <c r="E322" s="82">
        <v>1.8185</v>
      </c>
      <c r="F322" s="82">
        <v>0.5988</v>
      </c>
      <c r="G322" s="82">
        <v>21.8963</v>
      </c>
      <c r="H322" s="82">
        <v>6.1837999999999997</v>
      </c>
      <c r="I322" s="82">
        <v>9.4946999999999999</v>
      </c>
      <c r="J322" s="82">
        <v>6.2179000000000002</v>
      </c>
      <c r="K322" s="82">
        <v>2.4801000000000002</v>
      </c>
      <c r="L322" s="82">
        <v>0.2084</v>
      </c>
      <c r="M322" s="82">
        <v>2.2717000000000001</v>
      </c>
      <c r="N322" s="82">
        <v>26.4876</v>
      </c>
      <c r="O322" s="82">
        <v>2.3567</v>
      </c>
      <c r="P322" s="104">
        <v>24.167999999999999</v>
      </c>
      <c r="Q322" s="107"/>
      <c r="R322" s="94"/>
      <c r="S322" s="107"/>
      <c r="T322" s="107"/>
      <c r="U322" s="107"/>
      <c r="V322" s="107"/>
      <c r="W322" s="107"/>
      <c r="X322" s="107"/>
      <c r="Y322" s="107"/>
      <c r="Z322" s="107"/>
      <c r="AA322" s="107"/>
      <c r="AB322" s="107"/>
      <c r="AC322" s="107"/>
      <c r="AD322" s="107"/>
      <c r="AE322" s="107"/>
      <c r="AF322" s="107"/>
      <c r="AG322" s="107"/>
      <c r="AH322" s="115"/>
      <c r="AI322" s="115"/>
    </row>
    <row r="323" spans="1:35" x14ac:dyDescent="0.35">
      <c r="A323" s="102" t="s">
        <v>598</v>
      </c>
      <c r="B323" s="127">
        <v>23.670500000000001</v>
      </c>
      <c r="C323" s="127">
        <v>2.2078000000000002</v>
      </c>
      <c r="D323" s="82">
        <v>19.1294</v>
      </c>
      <c r="E323" s="82">
        <v>1.7736000000000001</v>
      </c>
      <c r="F323" s="82">
        <v>0.59540000000000004</v>
      </c>
      <c r="G323" s="82">
        <v>21.4984</v>
      </c>
      <c r="H323" s="82">
        <v>6.2110000000000003</v>
      </c>
      <c r="I323" s="82">
        <v>8.5726999999999993</v>
      </c>
      <c r="J323" s="82">
        <v>6.7146999999999997</v>
      </c>
      <c r="K323" s="82">
        <v>2.3971</v>
      </c>
      <c r="L323" s="82">
        <v>0.21190000000000001</v>
      </c>
      <c r="M323" s="82">
        <v>2.1852</v>
      </c>
      <c r="N323" s="82">
        <v>26.067599999999999</v>
      </c>
      <c r="O323" s="82">
        <v>2.4197000000000002</v>
      </c>
      <c r="P323" s="104">
        <v>23.683599999999998</v>
      </c>
      <c r="Q323" s="107"/>
      <c r="R323" s="94"/>
      <c r="S323" s="107"/>
      <c r="T323" s="107"/>
      <c r="U323" s="107"/>
      <c r="V323" s="107"/>
      <c r="W323" s="107"/>
      <c r="X323" s="107"/>
      <c r="Y323" s="107"/>
      <c r="Z323" s="107"/>
      <c r="AA323" s="107"/>
      <c r="AB323" s="107"/>
      <c r="AC323" s="107"/>
      <c r="AD323" s="107"/>
      <c r="AE323" s="107"/>
      <c r="AF323" s="107"/>
      <c r="AG323" s="107"/>
      <c r="AH323" s="115"/>
      <c r="AI323" s="115"/>
    </row>
    <row r="324" spans="1:35" x14ac:dyDescent="0.35">
      <c r="A324" s="102" t="s">
        <v>599</v>
      </c>
      <c r="B324" s="127">
        <v>21.608699999999999</v>
      </c>
      <c r="C324" s="127">
        <v>1.9496</v>
      </c>
      <c r="D324" s="82">
        <v>17.522200000000002</v>
      </c>
      <c r="E324" s="82">
        <v>1.6</v>
      </c>
      <c r="F324" s="82">
        <v>0.56850000000000001</v>
      </c>
      <c r="G324" s="82">
        <v>19.6907</v>
      </c>
      <c r="H324" s="82">
        <v>6.1032000000000002</v>
      </c>
      <c r="I324" s="82">
        <v>7.1085000000000003</v>
      </c>
      <c r="J324" s="82">
        <v>6.4790999999999999</v>
      </c>
      <c r="K324" s="82">
        <v>2.1551999999999998</v>
      </c>
      <c r="L324" s="82">
        <v>0.22209999999999999</v>
      </c>
      <c r="M324" s="82">
        <v>1.9331</v>
      </c>
      <c r="N324" s="82">
        <v>23.7639</v>
      </c>
      <c r="O324" s="82">
        <v>2.1717</v>
      </c>
      <c r="P324" s="104">
        <v>21.623799999999999</v>
      </c>
      <c r="Q324" s="107"/>
      <c r="R324" s="94"/>
      <c r="S324" s="107"/>
      <c r="T324" s="107"/>
      <c r="U324" s="107"/>
      <c r="V324" s="107"/>
      <c r="W324" s="107"/>
      <c r="X324" s="107"/>
      <c r="Y324" s="107"/>
      <c r="Z324" s="107"/>
      <c r="AA324" s="107"/>
      <c r="AB324" s="107"/>
      <c r="AC324" s="107"/>
      <c r="AD324" s="107"/>
      <c r="AE324" s="107"/>
      <c r="AF324" s="107"/>
      <c r="AG324" s="107"/>
      <c r="AH324" s="115"/>
      <c r="AI324" s="115"/>
    </row>
    <row r="325" spans="1:35" x14ac:dyDescent="0.35">
      <c r="A325" s="102" t="s">
        <v>600</v>
      </c>
      <c r="B325" s="127">
        <v>22.229500000000002</v>
      </c>
      <c r="C325" s="127">
        <v>1.6411</v>
      </c>
      <c r="D325" s="82">
        <v>18.361999999999998</v>
      </c>
      <c r="E325" s="82">
        <v>1.7059</v>
      </c>
      <c r="F325" s="82">
        <v>0.55740000000000001</v>
      </c>
      <c r="G325" s="82">
        <v>20.625299999999999</v>
      </c>
      <c r="H325" s="82">
        <v>6.4987000000000004</v>
      </c>
      <c r="I325" s="82">
        <v>7.1094999999999997</v>
      </c>
      <c r="J325" s="82">
        <v>7.0171000000000001</v>
      </c>
      <c r="K325" s="82">
        <v>2.1808999999999998</v>
      </c>
      <c r="L325" s="82">
        <v>0.2072</v>
      </c>
      <c r="M325" s="82">
        <v>1.9737</v>
      </c>
      <c r="N325" s="82">
        <v>24.410399999999999</v>
      </c>
      <c r="O325" s="82">
        <v>1.8483000000000001</v>
      </c>
      <c r="P325" s="104">
        <v>22.599</v>
      </c>
      <c r="Q325" s="107"/>
      <c r="R325" s="94"/>
      <c r="S325" s="107"/>
      <c r="T325" s="107"/>
      <c r="U325" s="107"/>
      <c r="V325" s="107"/>
      <c r="W325" s="107"/>
      <c r="X325" s="107"/>
      <c r="Y325" s="107"/>
      <c r="Z325" s="107"/>
      <c r="AA325" s="107"/>
      <c r="AB325" s="107"/>
      <c r="AC325" s="107"/>
      <c r="AD325" s="107"/>
      <c r="AE325" s="107"/>
      <c r="AF325" s="107"/>
      <c r="AG325" s="107"/>
      <c r="AH325" s="115"/>
      <c r="AI325" s="115"/>
    </row>
    <row r="326" spans="1:35" x14ac:dyDescent="0.35">
      <c r="A326" s="108" t="s">
        <v>608</v>
      </c>
      <c r="B326" s="127">
        <v>21.979800000000001</v>
      </c>
      <c r="C326" s="127">
        <v>1.6840999999999999</v>
      </c>
      <c r="D326" s="82">
        <v>18.097200000000001</v>
      </c>
      <c r="E326" s="82">
        <v>1.6576</v>
      </c>
      <c r="F326" s="82">
        <v>0.57709999999999995</v>
      </c>
      <c r="G326" s="82">
        <v>20.331800000000001</v>
      </c>
      <c r="H326" s="82">
        <v>6.5509000000000004</v>
      </c>
      <c r="I326" s="82">
        <v>6.8960999999999997</v>
      </c>
      <c r="J326" s="82">
        <v>6.8848000000000003</v>
      </c>
      <c r="K326" s="82">
        <v>2.1408</v>
      </c>
      <c r="L326" s="82">
        <v>0.2092</v>
      </c>
      <c r="M326" s="82">
        <v>1.9316</v>
      </c>
      <c r="N326" s="82">
        <v>24.1206</v>
      </c>
      <c r="O326" s="82">
        <v>1.8932</v>
      </c>
      <c r="P326" s="104">
        <v>22.263500000000001</v>
      </c>
      <c r="Q326" s="107"/>
      <c r="R326" s="94"/>
      <c r="S326" s="107"/>
      <c r="T326" s="107"/>
      <c r="U326" s="107"/>
      <c r="V326" s="107"/>
      <c r="W326" s="107"/>
      <c r="X326" s="107"/>
      <c r="Y326" s="107"/>
      <c r="Z326" s="107"/>
      <c r="AA326" s="107"/>
      <c r="AB326" s="107"/>
      <c r="AC326" s="107"/>
      <c r="AD326" s="107"/>
      <c r="AE326" s="107"/>
      <c r="AF326" s="107"/>
      <c r="AG326" s="107"/>
      <c r="AH326" s="115"/>
      <c r="AI326" s="115"/>
    </row>
    <row r="327" spans="1:35" x14ac:dyDescent="0.35">
      <c r="A327" s="108" t="s">
        <v>636</v>
      </c>
      <c r="B327" s="127">
        <v>22.1035</v>
      </c>
      <c r="C327" s="129">
        <v>1.6858</v>
      </c>
      <c r="D327" s="107">
        <v>18.187799999999999</v>
      </c>
      <c r="E327" s="107">
        <v>1.6720999999999999</v>
      </c>
      <c r="F327" s="107">
        <v>0.59589999999999999</v>
      </c>
      <c r="G327" s="107">
        <v>20.4558</v>
      </c>
      <c r="H327" s="107">
        <v>6.4307999999999996</v>
      </c>
      <c r="I327" s="107">
        <v>7.0201000000000002</v>
      </c>
      <c r="J327" s="107">
        <v>7.0049999999999999</v>
      </c>
      <c r="K327" s="107">
        <v>2.2433999999999998</v>
      </c>
      <c r="L327" s="107">
        <v>0.2041</v>
      </c>
      <c r="M327" s="107">
        <v>2.0392999999999999</v>
      </c>
      <c r="N327" s="107">
        <v>24.346900000000002</v>
      </c>
      <c r="O327" s="107">
        <v>1.8898999999999999</v>
      </c>
      <c r="P327" s="104">
        <v>22.495200000000001</v>
      </c>
      <c r="Q327" s="107"/>
      <c r="R327" s="94"/>
      <c r="S327" s="107"/>
      <c r="T327" s="107"/>
      <c r="U327" s="107"/>
      <c r="V327" s="107"/>
      <c r="W327" s="107"/>
      <c r="X327" s="107"/>
      <c r="Y327" s="107"/>
      <c r="Z327" s="107"/>
      <c r="AA327" s="107"/>
      <c r="AB327" s="107"/>
      <c r="AC327" s="107"/>
      <c r="AD327" s="107"/>
      <c r="AE327" s="107"/>
      <c r="AF327" s="107"/>
      <c r="AG327" s="107"/>
      <c r="AH327" s="115"/>
      <c r="AI327" s="115"/>
    </row>
    <row r="328" spans="1:35" x14ac:dyDescent="0.35">
      <c r="A328" s="116" t="s">
        <v>637</v>
      </c>
      <c r="B328" s="127">
        <v>24.141400000000001</v>
      </c>
      <c r="C328" s="129">
        <v>2.085</v>
      </c>
      <c r="D328" s="107">
        <v>19.640799999999999</v>
      </c>
      <c r="E328" s="107">
        <v>1.7956000000000001</v>
      </c>
      <c r="F328" s="107">
        <v>0.6522</v>
      </c>
      <c r="G328" s="107">
        <v>22.088699999999999</v>
      </c>
      <c r="H328" s="107">
        <v>6.6212999999999997</v>
      </c>
      <c r="I328" s="107">
        <v>8.5174000000000003</v>
      </c>
      <c r="J328" s="107">
        <v>6.9499000000000004</v>
      </c>
      <c r="K328" s="107">
        <v>2.0787</v>
      </c>
      <c r="L328" s="107">
        <v>7.8200000000000006E-2</v>
      </c>
      <c r="M328" s="107">
        <v>2.0004</v>
      </c>
      <c r="N328" s="107">
        <v>26.220099999999999</v>
      </c>
      <c r="O328" s="107">
        <v>2.1631999999999998</v>
      </c>
      <c r="P328" s="104">
        <v>24.089099999999998</v>
      </c>
      <c r="Q328" s="107"/>
      <c r="R328" s="94"/>
      <c r="S328" s="107"/>
      <c r="T328" s="107"/>
      <c r="U328" s="107"/>
      <c r="V328" s="107"/>
      <c r="W328" s="107"/>
      <c r="X328" s="107"/>
      <c r="Y328" s="107"/>
      <c r="Z328" s="107"/>
      <c r="AA328" s="107"/>
      <c r="AB328" s="107"/>
      <c r="AC328" s="107"/>
      <c r="AD328" s="107"/>
      <c r="AE328" s="107"/>
      <c r="AF328" s="107"/>
      <c r="AG328" s="107"/>
      <c r="AH328" s="115"/>
      <c r="AI328" s="115"/>
    </row>
    <row r="329" spans="1:35" x14ac:dyDescent="0.35">
      <c r="A329" s="117" t="s">
        <v>638</v>
      </c>
      <c r="B329" s="127">
        <v>26.2197</v>
      </c>
      <c r="C329" s="129">
        <v>1.9681</v>
      </c>
      <c r="D329" s="107">
        <v>21.599900000000002</v>
      </c>
      <c r="E329" s="107">
        <v>2.0003000000000002</v>
      </c>
      <c r="F329" s="107">
        <v>0.68769999999999998</v>
      </c>
      <c r="G329" s="107">
        <v>24.287800000000001</v>
      </c>
      <c r="H329" s="107">
        <v>6.7557999999999998</v>
      </c>
      <c r="I329" s="107">
        <v>9.9648000000000003</v>
      </c>
      <c r="J329" s="107">
        <v>7.5673000000000004</v>
      </c>
      <c r="K329" s="107">
        <v>2.3058999999999998</v>
      </c>
      <c r="L329" s="107">
        <v>4.99E-2</v>
      </c>
      <c r="M329" s="107">
        <v>2.2559</v>
      </c>
      <c r="N329" s="107">
        <v>28.525600000000001</v>
      </c>
      <c r="O329" s="107">
        <v>2.0181</v>
      </c>
      <c r="P329" s="104">
        <v>26.543800000000001</v>
      </c>
      <c r="Q329" s="107"/>
      <c r="S329" s="107"/>
      <c r="T329" s="107"/>
      <c r="U329" s="107"/>
      <c r="V329" s="107"/>
      <c r="W329" s="107"/>
      <c r="X329" s="107"/>
      <c r="Y329" s="107"/>
      <c r="Z329" s="107"/>
      <c r="AA329" s="107"/>
      <c r="AB329" s="107"/>
      <c r="AC329" s="107"/>
      <c r="AD329" s="107"/>
      <c r="AE329" s="107"/>
      <c r="AF329" s="107"/>
      <c r="AG329" s="107"/>
    </row>
    <row r="330" spans="1:35" x14ac:dyDescent="0.35">
      <c r="A330" s="117" t="s">
        <v>645</v>
      </c>
      <c r="B330" s="127">
        <v>27.6798</v>
      </c>
      <c r="C330" s="129">
        <v>2.379</v>
      </c>
      <c r="D330" s="107">
        <v>22.514099999999999</v>
      </c>
      <c r="E330" s="107">
        <v>2.1265000000000001</v>
      </c>
      <c r="F330" s="107">
        <v>0.69820000000000004</v>
      </c>
      <c r="G330" s="107">
        <v>25.338799999999999</v>
      </c>
      <c r="H330" s="107">
        <v>6.6994999999999996</v>
      </c>
      <c r="I330" s="107">
        <v>10.813000000000001</v>
      </c>
      <c r="J330" s="107">
        <v>7.8262</v>
      </c>
      <c r="K330" s="107">
        <v>2.3952</v>
      </c>
      <c r="L330" s="107">
        <v>3.8800000000000001E-2</v>
      </c>
      <c r="M330" s="107">
        <v>2.3563999999999998</v>
      </c>
      <c r="N330" s="107">
        <v>30.074999999999999</v>
      </c>
      <c r="O330" s="107">
        <v>2.4178000000000002</v>
      </c>
      <c r="P330" s="104">
        <v>27.6951</v>
      </c>
      <c r="Q330" s="107"/>
      <c r="S330" s="107"/>
      <c r="T330" s="107"/>
      <c r="U330" s="107"/>
      <c r="V330" s="107"/>
      <c r="W330" s="107"/>
      <c r="X330" s="107"/>
      <c r="Y330" s="107"/>
      <c r="Z330" s="107"/>
      <c r="AA330" s="107"/>
      <c r="AB330" s="107"/>
      <c r="AC330" s="107"/>
      <c r="AD330" s="107"/>
      <c r="AE330" s="107"/>
      <c r="AF330" s="107"/>
      <c r="AG330" s="107"/>
    </row>
    <row r="331" spans="1:35" x14ac:dyDescent="0.35">
      <c r="A331" s="117" t="s">
        <v>658</v>
      </c>
      <c r="B331" s="127">
        <v>28.5259</v>
      </c>
      <c r="C331" s="129">
        <v>2.7671000000000001</v>
      </c>
      <c r="D331" s="107">
        <v>22.9178</v>
      </c>
      <c r="E331" s="107">
        <v>2.1642000000000001</v>
      </c>
      <c r="F331" s="107">
        <v>0.70920000000000005</v>
      </c>
      <c r="G331" s="107">
        <v>25.7911</v>
      </c>
      <c r="H331" s="107">
        <v>7.0118999999999998</v>
      </c>
      <c r="I331" s="107">
        <v>10.8727</v>
      </c>
      <c r="J331" s="107">
        <v>7.9065000000000003</v>
      </c>
      <c r="K331" s="107">
        <v>2.4182999999999999</v>
      </c>
      <c r="L331" s="107">
        <v>0.1842</v>
      </c>
      <c r="M331" s="107">
        <v>2.2341000000000002</v>
      </c>
      <c r="N331" s="107">
        <v>30.944199999999999</v>
      </c>
      <c r="O331" s="107">
        <v>2.9512999999999998</v>
      </c>
      <c r="P331" s="104">
        <v>28.025300000000001</v>
      </c>
      <c r="Q331" s="107"/>
      <c r="S331" s="107"/>
      <c r="T331" s="107"/>
      <c r="U331" s="107"/>
      <c r="V331" s="107"/>
      <c r="W331" s="107"/>
      <c r="X331" s="107"/>
      <c r="Y331" s="107"/>
      <c r="Z331" s="107"/>
      <c r="AA331" s="107"/>
      <c r="AB331" s="107"/>
      <c r="AC331" s="107"/>
      <c r="AD331" s="107"/>
      <c r="AE331" s="107"/>
      <c r="AF331" s="107"/>
      <c r="AG331" s="107"/>
    </row>
    <row r="332" spans="1:35" x14ac:dyDescent="0.35">
      <c r="A332" s="117" t="s">
        <v>659</v>
      </c>
      <c r="B332" s="127">
        <v>24.477900000000002</v>
      </c>
      <c r="C332" s="129">
        <v>2.0291999999999999</v>
      </c>
      <c r="D332" s="107">
        <v>19.996200000000002</v>
      </c>
      <c r="E332" s="107">
        <v>1.8546</v>
      </c>
      <c r="F332" s="107">
        <v>0.6351</v>
      </c>
      <c r="G332" s="107">
        <v>22.485800000000001</v>
      </c>
      <c r="H332" s="107">
        <v>6.4119999999999999</v>
      </c>
      <c r="I332" s="107">
        <v>9.6456</v>
      </c>
      <c r="J332" s="107">
        <v>6.4282000000000004</v>
      </c>
      <c r="K332" s="107">
        <v>2.069</v>
      </c>
      <c r="L332" s="107">
        <v>0.20330000000000001</v>
      </c>
      <c r="M332" s="107">
        <v>1.8656999999999999</v>
      </c>
      <c r="N332" s="107">
        <v>26.546900000000001</v>
      </c>
      <c r="O332" s="107">
        <v>2.2324999999999999</v>
      </c>
      <c r="P332" s="104">
        <v>24.351400000000002</v>
      </c>
      <c r="Q332" s="107"/>
      <c r="S332" s="107"/>
      <c r="T332" s="107"/>
      <c r="U332" s="107"/>
      <c r="V332" s="107"/>
      <c r="W332" s="107"/>
      <c r="X332" s="107"/>
      <c r="Y332" s="107"/>
      <c r="Z332" s="107"/>
      <c r="AA332" s="107"/>
      <c r="AB332" s="107"/>
      <c r="AC332" s="107"/>
      <c r="AD332" s="107"/>
      <c r="AE332" s="107"/>
      <c r="AF332" s="107"/>
      <c r="AG332" s="107"/>
    </row>
    <row r="333" spans="1:35" x14ac:dyDescent="0.35">
      <c r="A333" s="117" t="s">
        <v>662</v>
      </c>
      <c r="B333" s="127">
        <v>25.473800000000001</v>
      </c>
      <c r="C333" s="129">
        <v>1.5442</v>
      </c>
      <c r="D333" s="107">
        <v>21.301200000000001</v>
      </c>
      <c r="E333" s="107">
        <v>1.9806999999999999</v>
      </c>
      <c r="F333" s="107">
        <v>0.68059999999999998</v>
      </c>
      <c r="G333" s="107">
        <v>23.962499999999999</v>
      </c>
      <c r="H333" s="107">
        <v>7.0620000000000003</v>
      </c>
      <c r="I333" s="107">
        <v>9.8472000000000008</v>
      </c>
      <c r="J333" s="107">
        <v>7.0533000000000001</v>
      </c>
      <c r="K333" s="107">
        <v>2.1604000000000001</v>
      </c>
      <c r="L333" s="107">
        <v>0.1983</v>
      </c>
      <c r="M333" s="107">
        <v>1.9621</v>
      </c>
      <c r="N333" s="107">
        <v>27.6342</v>
      </c>
      <c r="O333" s="107">
        <v>1.7424999999999999</v>
      </c>
      <c r="P333" s="104">
        <v>25.924600000000002</v>
      </c>
      <c r="Q333" s="107"/>
      <c r="S333" s="107"/>
      <c r="T333" s="107"/>
      <c r="U333" s="107"/>
      <c r="V333" s="107"/>
      <c r="W333" s="107"/>
      <c r="X333" s="107"/>
      <c r="Y333" s="107"/>
      <c r="Z333" s="107"/>
      <c r="AA333" s="107"/>
      <c r="AB333" s="107"/>
      <c r="AC333" s="107"/>
      <c r="AD333" s="107"/>
      <c r="AE333" s="107"/>
      <c r="AF333" s="107"/>
      <c r="AG333" s="107"/>
    </row>
    <row r="334" spans="1:35" x14ac:dyDescent="0.35">
      <c r="A334" s="117" t="s">
        <v>664</v>
      </c>
      <c r="B334" s="127">
        <v>23.170100000000001</v>
      </c>
      <c r="C334" s="129">
        <v>2.0116000000000001</v>
      </c>
      <c r="D334" s="107">
        <v>18.817699999999999</v>
      </c>
      <c r="E334" s="107">
        <v>1.7597</v>
      </c>
      <c r="F334" s="107">
        <v>0.58109999999999995</v>
      </c>
      <c r="G334" s="107">
        <v>21.1586</v>
      </c>
      <c r="H334" s="107">
        <v>6.2765000000000004</v>
      </c>
      <c r="I334" s="107">
        <v>8.1439000000000004</v>
      </c>
      <c r="J334" s="107">
        <v>6.7382</v>
      </c>
      <c r="K334" s="107">
        <v>2.17</v>
      </c>
      <c r="L334" s="107">
        <v>0.14949999999999999</v>
      </c>
      <c r="M334" s="107">
        <v>2.0205000000000002</v>
      </c>
      <c r="N334" s="107">
        <v>25.3401</v>
      </c>
      <c r="O334" s="107">
        <v>2.1610999999999998</v>
      </c>
      <c r="P334" s="104">
        <v>23.179099999999998</v>
      </c>
      <c r="Q334" s="107"/>
      <c r="S334" s="107"/>
      <c r="T334" s="107"/>
      <c r="U334" s="107"/>
      <c r="V334" s="107"/>
      <c r="W334" s="107"/>
      <c r="X334" s="107"/>
      <c r="Y334" s="107"/>
      <c r="Z334" s="107"/>
      <c r="AA334" s="107"/>
      <c r="AB334" s="107"/>
      <c r="AC334" s="107"/>
      <c r="AD334" s="107"/>
      <c r="AE334" s="107"/>
      <c r="AF334" s="107"/>
      <c r="AG334" s="107"/>
    </row>
    <row r="335" spans="1:35" x14ac:dyDescent="0.35">
      <c r="A335" s="117" t="s">
        <v>670</v>
      </c>
      <c r="B335" s="127">
        <v>22.214300000000001</v>
      </c>
      <c r="C335" s="129">
        <v>1.9458</v>
      </c>
      <c r="D335" s="107">
        <v>17.987200000000001</v>
      </c>
      <c r="E335" s="107">
        <v>1.7082999999999999</v>
      </c>
      <c r="F335" s="107">
        <v>0.57299999999999995</v>
      </c>
      <c r="G335" s="107">
        <v>20.2685</v>
      </c>
      <c r="H335" s="107">
        <v>6.3118999999999996</v>
      </c>
      <c r="I335" s="107">
        <v>7.0768000000000004</v>
      </c>
      <c r="J335" s="107">
        <v>6.8798000000000004</v>
      </c>
      <c r="K335" s="107">
        <v>2.0988000000000002</v>
      </c>
      <c r="L335" s="107">
        <v>0.1552</v>
      </c>
      <c r="M335" s="107">
        <v>1.9436</v>
      </c>
      <c r="N335" s="107">
        <v>24.313099999999999</v>
      </c>
      <c r="O335" s="107">
        <v>2.101</v>
      </c>
      <c r="P335" s="104">
        <v>22.2121</v>
      </c>
      <c r="S335" s="107"/>
      <c r="T335" s="107"/>
      <c r="U335" s="107"/>
      <c r="V335" s="107"/>
      <c r="W335" s="107"/>
      <c r="X335" s="107"/>
      <c r="Y335" s="107"/>
      <c r="Z335" s="107"/>
      <c r="AA335" s="107"/>
      <c r="AB335" s="107"/>
      <c r="AC335" s="107"/>
      <c r="AD335" s="107"/>
      <c r="AE335" s="107"/>
      <c r="AF335" s="107"/>
      <c r="AG335" s="107"/>
    </row>
    <row r="336" spans="1:35" x14ac:dyDescent="0.35">
      <c r="A336" s="130" t="s">
        <v>669</v>
      </c>
      <c r="B336" s="107">
        <v>20.763500000000001</v>
      </c>
      <c r="C336" s="107">
        <v>1.7696000000000001</v>
      </c>
      <c r="D336" s="107">
        <v>16.855699999999999</v>
      </c>
      <c r="E336" s="107">
        <v>1.5798000000000001</v>
      </c>
      <c r="F336" s="107">
        <v>0.55840000000000001</v>
      </c>
      <c r="G336" s="107">
        <v>18.9939</v>
      </c>
      <c r="H336" s="107">
        <v>6.1730999999999998</v>
      </c>
      <c r="I336" s="107">
        <v>6.3299000000000003</v>
      </c>
      <c r="J336" s="107">
        <v>6.4908999999999999</v>
      </c>
      <c r="K336" s="107">
        <v>1.8913</v>
      </c>
      <c r="L336" s="107">
        <v>0.1719</v>
      </c>
      <c r="M336" s="107">
        <v>1.7194</v>
      </c>
      <c r="N336" s="107">
        <v>22.654800000000002</v>
      </c>
      <c r="O336" s="107">
        <v>1.9415</v>
      </c>
      <c r="P336" s="104">
        <v>20.7133</v>
      </c>
      <c r="Q336" s="128"/>
      <c r="S336" s="107"/>
    </row>
    <row r="337" spans="2:16" x14ac:dyDescent="0.35">
      <c r="B337" s="94"/>
      <c r="C337" s="94"/>
      <c r="D337" s="94"/>
      <c r="E337" s="94"/>
      <c r="F337" s="94"/>
      <c r="G337" s="94"/>
      <c r="H337" s="94"/>
      <c r="I337" s="94"/>
      <c r="J337" s="94"/>
      <c r="K337" s="94"/>
      <c r="L337" s="94"/>
      <c r="M337" s="94"/>
      <c r="N337" s="94"/>
      <c r="O337" s="94"/>
      <c r="P337" s="94"/>
    </row>
    <row r="338" spans="2:16" x14ac:dyDescent="0.35">
      <c r="B338" s="94"/>
      <c r="C338" s="94"/>
      <c r="D338" s="94"/>
      <c r="E338" s="94"/>
      <c r="F338" s="94"/>
      <c r="G338" s="94"/>
      <c r="H338" s="94"/>
      <c r="I338" s="94"/>
      <c r="J338" s="94"/>
      <c r="K338" s="94"/>
      <c r="L338" s="94"/>
      <c r="M338" s="94"/>
      <c r="N338" s="94"/>
      <c r="O338" s="94"/>
      <c r="P338" s="94"/>
    </row>
    <row r="339" spans="2:16" x14ac:dyDescent="0.35">
      <c r="B339" s="94"/>
      <c r="C339" s="94"/>
      <c r="D339" s="94"/>
      <c r="E339" s="94"/>
      <c r="F339" s="94"/>
      <c r="G339" s="94"/>
      <c r="H339" s="94"/>
      <c r="I339" s="94"/>
      <c r="J339" s="94"/>
      <c r="K339" s="94"/>
      <c r="L339" s="94"/>
      <c r="M339" s="94"/>
      <c r="N339" s="94"/>
      <c r="O339" s="94"/>
      <c r="P339" s="94"/>
    </row>
    <row r="340" spans="2:16" x14ac:dyDescent="0.35">
      <c r="B340" s="94"/>
      <c r="C340" s="94"/>
      <c r="D340" s="94"/>
      <c r="E340" s="94"/>
      <c r="F340" s="94"/>
      <c r="G340" s="94"/>
      <c r="H340" s="94"/>
      <c r="I340" s="94"/>
      <c r="J340" s="94"/>
      <c r="K340" s="94"/>
      <c r="L340" s="94"/>
      <c r="M340" s="94"/>
      <c r="N340" s="94"/>
      <c r="O340" s="94"/>
      <c r="P340" s="94"/>
    </row>
    <row r="341" spans="2:16" x14ac:dyDescent="0.35">
      <c r="B341" s="94"/>
      <c r="C341" s="94"/>
      <c r="D341" s="94"/>
      <c r="E341" s="94"/>
      <c r="F341" s="94"/>
      <c r="G341" s="94"/>
      <c r="H341" s="94"/>
      <c r="I341" s="94"/>
      <c r="J341" s="94"/>
      <c r="K341" s="94"/>
      <c r="L341" s="94"/>
      <c r="M341" s="94"/>
      <c r="N341" s="94"/>
      <c r="O341" s="94"/>
      <c r="P341" s="94"/>
    </row>
    <row r="342" spans="2:16" x14ac:dyDescent="0.35">
      <c r="B342" s="94"/>
      <c r="C342" s="94"/>
      <c r="D342" s="94"/>
      <c r="E342" s="94"/>
      <c r="F342" s="94"/>
      <c r="G342" s="94"/>
      <c r="H342" s="94"/>
      <c r="I342" s="94"/>
      <c r="J342" s="94"/>
      <c r="K342" s="94"/>
      <c r="L342" s="94"/>
      <c r="M342" s="94"/>
      <c r="N342" s="94"/>
      <c r="O342" s="94"/>
      <c r="P342" s="94"/>
    </row>
    <row r="343" spans="2:16" x14ac:dyDescent="0.35">
      <c r="B343" s="94"/>
      <c r="C343" s="94"/>
      <c r="D343" s="94"/>
      <c r="E343" s="94"/>
      <c r="F343" s="94"/>
      <c r="G343" s="94"/>
      <c r="H343" s="94"/>
      <c r="I343" s="94"/>
      <c r="J343" s="94"/>
      <c r="K343" s="94"/>
      <c r="L343" s="94"/>
      <c r="M343" s="94"/>
      <c r="N343" s="94"/>
      <c r="O343" s="94"/>
      <c r="P343" s="94"/>
    </row>
    <row r="344" spans="2:16" x14ac:dyDescent="0.35">
      <c r="B344" s="94"/>
      <c r="C344" s="94"/>
      <c r="D344" s="94"/>
      <c r="E344" s="94"/>
      <c r="F344" s="94"/>
      <c r="G344" s="94"/>
      <c r="H344" s="94"/>
      <c r="I344" s="94"/>
      <c r="J344" s="94"/>
      <c r="K344" s="94"/>
      <c r="L344" s="94"/>
      <c r="M344" s="94"/>
      <c r="N344" s="94"/>
      <c r="O344" s="94"/>
      <c r="P344" s="94"/>
    </row>
    <row r="345" spans="2:16" x14ac:dyDescent="0.35">
      <c r="B345" s="94"/>
      <c r="C345" s="94"/>
      <c r="D345" s="94"/>
      <c r="E345" s="94"/>
      <c r="F345" s="94"/>
      <c r="G345" s="94"/>
      <c r="H345" s="94"/>
      <c r="I345" s="94"/>
      <c r="J345" s="94"/>
      <c r="K345" s="94"/>
      <c r="L345" s="94"/>
      <c r="M345" s="94"/>
      <c r="N345" s="94"/>
      <c r="O345" s="94"/>
      <c r="P345" s="94"/>
    </row>
    <row r="346" spans="2:16" x14ac:dyDescent="0.35">
      <c r="B346" s="94"/>
      <c r="C346" s="94"/>
      <c r="D346" s="94"/>
      <c r="E346" s="94"/>
      <c r="F346" s="94"/>
      <c r="G346" s="94"/>
      <c r="H346" s="94"/>
      <c r="I346" s="94"/>
      <c r="J346" s="94"/>
      <c r="K346" s="94"/>
      <c r="L346" s="94"/>
      <c r="M346" s="94"/>
      <c r="N346" s="94"/>
      <c r="O346" s="94"/>
      <c r="P346" s="94"/>
    </row>
    <row r="347" spans="2:16" x14ac:dyDescent="0.35">
      <c r="B347" s="94"/>
      <c r="C347" s="94"/>
      <c r="D347" s="94"/>
      <c r="E347" s="94"/>
      <c r="F347" s="94"/>
      <c r="G347" s="94"/>
      <c r="H347" s="94"/>
      <c r="I347" s="94"/>
      <c r="J347" s="94"/>
      <c r="K347" s="94"/>
      <c r="L347" s="94"/>
      <c r="M347" s="94"/>
      <c r="N347" s="94"/>
      <c r="O347" s="94"/>
      <c r="P347" s="94"/>
    </row>
    <row r="348" spans="2:16" x14ac:dyDescent="0.35">
      <c r="B348" s="94"/>
      <c r="C348" s="94"/>
      <c r="D348" s="94"/>
      <c r="E348" s="94"/>
      <c r="F348" s="94"/>
      <c r="G348" s="94"/>
      <c r="H348" s="94"/>
      <c r="I348" s="94"/>
      <c r="J348" s="94"/>
      <c r="K348" s="94"/>
      <c r="L348" s="94"/>
      <c r="M348" s="94"/>
      <c r="N348" s="94"/>
      <c r="O348" s="94"/>
      <c r="P348" s="94"/>
    </row>
    <row r="349" spans="2:16" x14ac:dyDescent="0.35">
      <c r="B349" s="94"/>
      <c r="C349" s="94"/>
      <c r="D349" s="94"/>
      <c r="E349" s="94"/>
      <c r="F349" s="94"/>
      <c r="G349" s="94"/>
      <c r="H349" s="94"/>
      <c r="I349" s="94"/>
      <c r="J349" s="94"/>
      <c r="K349" s="94"/>
      <c r="L349" s="94"/>
      <c r="M349" s="94"/>
      <c r="N349" s="94"/>
      <c r="O349" s="94"/>
      <c r="P349" s="94"/>
    </row>
    <row r="350" spans="2:16" x14ac:dyDescent="0.35">
      <c r="B350" s="94"/>
      <c r="C350" s="94"/>
      <c r="D350" s="94"/>
      <c r="E350" s="94"/>
      <c r="F350" s="94"/>
      <c r="G350" s="94"/>
      <c r="H350" s="94"/>
      <c r="I350" s="94"/>
      <c r="J350" s="94"/>
      <c r="K350" s="94"/>
      <c r="L350" s="94"/>
      <c r="M350" s="94"/>
      <c r="N350" s="94"/>
      <c r="O350" s="94"/>
      <c r="P350" s="94"/>
    </row>
    <row r="351" spans="2:16" x14ac:dyDescent="0.35">
      <c r="B351" s="94"/>
      <c r="C351" s="94"/>
      <c r="D351" s="94"/>
      <c r="E351" s="94"/>
      <c r="F351" s="94"/>
      <c r="G351" s="94"/>
      <c r="H351" s="94"/>
      <c r="I351" s="94"/>
      <c r="J351" s="94"/>
      <c r="K351" s="94"/>
      <c r="L351" s="94"/>
      <c r="M351" s="94"/>
      <c r="N351" s="94"/>
      <c r="O351" s="94"/>
      <c r="P351" s="94"/>
    </row>
    <row r="352" spans="2:16" x14ac:dyDescent="0.35">
      <c r="B352" s="94"/>
      <c r="C352" s="94"/>
      <c r="D352" s="94"/>
      <c r="E352" s="94"/>
      <c r="F352" s="94"/>
      <c r="G352" s="94"/>
      <c r="H352" s="94"/>
      <c r="I352" s="94"/>
      <c r="J352" s="94"/>
      <c r="K352" s="94"/>
      <c r="L352" s="94"/>
      <c r="M352" s="94"/>
      <c r="N352" s="94"/>
      <c r="O352" s="94"/>
      <c r="P352" s="94"/>
    </row>
    <row r="353" spans="2:16" x14ac:dyDescent="0.35">
      <c r="B353" s="94"/>
      <c r="C353" s="94"/>
      <c r="D353" s="94"/>
      <c r="E353" s="94"/>
      <c r="F353" s="94"/>
      <c r="G353" s="94"/>
      <c r="H353" s="94"/>
      <c r="I353" s="94"/>
      <c r="J353" s="94"/>
      <c r="K353" s="94"/>
      <c r="L353" s="94"/>
      <c r="M353" s="94"/>
      <c r="N353" s="94"/>
      <c r="O353" s="94"/>
      <c r="P353" s="94"/>
    </row>
    <row r="354" spans="2:16" x14ac:dyDescent="0.35">
      <c r="B354" s="94"/>
      <c r="C354" s="94"/>
      <c r="D354" s="94"/>
      <c r="E354" s="94"/>
      <c r="F354" s="94"/>
      <c r="G354" s="94"/>
      <c r="H354" s="94"/>
      <c r="I354" s="94"/>
      <c r="J354" s="94"/>
      <c r="K354" s="94"/>
      <c r="L354" s="94"/>
      <c r="M354" s="94"/>
      <c r="N354" s="94"/>
      <c r="O354" s="94"/>
      <c r="P354" s="94"/>
    </row>
    <row r="355" spans="2:16" x14ac:dyDescent="0.35">
      <c r="B355" s="94"/>
    </row>
    <row r="356" spans="2:16" x14ac:dyDescent="0.35">
      <c r="B356" s="94"/>
    </row>
    <row r="357" spans="2:16" x14ac:dyDescent="0.35">
      <c r="B357" s="94"/>
    </row>
    <row r="358" spans="2:16" x14ac:dyDescent="0.35">
      <c r="B358" s="94"/>
    </row>
    <row r="359" spans="2:16" x14ac:dyDescent="0.35">
      <c r="B359" s="94"/>
    </row>
    <row r="382" spans="2:17" x14ac:dyDescent="0.35">
      <c r="Q382" s="94"/>
    </row>
    <row r="383" spans="2:17" x14ac:dyDescent="0.35">
      <c r="Q383" s="94"/>
    </row>
    <row r="384" spans="2:17" x14ac:dyDescent="0.35">
      <c r="B384" s="94"/>
      <c r="C384" s="94"/>
      <c r="D384" s="94"/>
      <c r="E384" s="94"/>
      <c r="F384" s="94"/>
      <c r="G384" s="94"/>
      <c r="H384" s="94"/>
      <c r="I384" s="94"/>
      <c r="J384" s="94"/>
      <c r="K384" s="94"/>
      <c r="L384" s="94"/>
      <c r="M384" s="94"/>
      <c r="N384" s="94"/>
      <c r="O384" s="94"/>
      <c r="P384" s="94"/>
      <c r="Q384" s="94"/>
    </row>
    <row r="385" spans="2:17" x14ac:dyDescent="0.35">
      <c r="B385" s="94"/>
      <c r="C385" s="94"/>
      <c r="D385" s="94"/>
      <c r="E385" s="94"/>
      <c r="F385" s="94"/>
      <c r="G385" s="94"/>
      <c r="H385" s="94"/>
      <c r="I385" s="94"/>
      <c r="J385" s="94"/>
      <c r="K385" s="94"/>
      <c r="L385" s="94"/>
      <c r="M385" s="94"/>
      <c r="N385" s="94"/>
      <c r="O385" s="94"/>
      <c r="P385" s="94"/>
      <c r="Q385" s="94"/>
    </row>
    <row r="386" spans="2:17" x14ac:dyDescent="0.35">
      <c r="B386" s="94"/>
      <c r="C386" s="94"/>
      <c r="D386" s="94"/>
      <c r="E386" s="94"/>
      <c r="F386" s="94"/>
      <c r="G386" s="94"/>
      <c r="H386" s="94"/>
      <c r="I386" s="94"/>
      <c r="J386" s="94"/>
      <c r="K386" s="94"/>
      <c r="L386" s="94"/>
      <c r="M386" s="94"/>
      <c r="N386" s="94"/>
      <c r="O386" s="94"/>
      <c r="P386" s="94"/>
      <c r="Q386" s="94"/>
    </row>
    <row r="387" spans="2:17" x14ac:dyDescent="0.35">
      <c r="B387" s="94"/>
      <c r="C387" s="94"/>
      <c r="D387" s="94"/>
      <c r="E387" s="94"/>
      <c r="F387" s="94"/>
      <c r="G387" s="94"/>
      <c r="H387" s="94"/>
      <c r="I387" s="94"/>
      <c r="J387" s="94"/>
      <c r="K387" s="94"/>
      <c r="L387" s="94"/>
      <c r="M387" s="94"/>
      <c r="N387" s="94"/>
      <c r="O387" s="94"/>
      <c r="P387" s="94"/>
      <c r="Q387" s="94"/>
    </row>
    <row r="388" spans="2:17" x14ac:dyDescent="0.35">
      <c r="B388" s="94"/>
      <c r="C388" s="94"/>
      <c r="D388" s="94"/>
      <c r="E388" s="94"/>
      <c r="F388" s="94"/>
      <c r="G388" s="94"/>
      <c r="H388" s="94"/>
      <c r="I388" s="94"/>
      <c r="J388" s="94"/>
      <c r="K388" s="94"/>
      <c r="L388" s="94"/>
      <c r="M388" s="94"/>
      <c r="N388" s="94"/>
      <c r="O388" s="94"/>
      <c r="P388" s="94"/>
      <c r="Q388" s="94"/>
    </row>
    <row r="389" spans="2:17" x14ac:dyDescent="0.35">
      <c r="B389" s="94"/>
      <c r="C389" s="94"/>
      <c r="D389" s="94"/>
      <c r="E389" s="94"/>
      <c r="F389" s="94"/>
      <c r="G389" s="94"/>
      <c r="H389" s="94"/>
      <c r="I389" s="94"/>
      <c r="J389" s="94"/>
      <c r="K389" s="94"/>
      <c r="L389" s="94"/>
      <c r="M389" s="94"/>
      <c r="N389" s="94"/>
      <c r="O389" s="94"/>
      <c r="P389" s="94"/>
      <c r="Q389" s="94"/>
    </row>
    <row r="390" spans="2:17" x14ac:dyDescent="0.35">
      <c r="B390" s="94"/>
      <c r="C390" s="94"/>
      <c r="D390" s="94"/>
      <c r="E390" s="94"/>
      <c r="F390" s="94"/>
      <c r="G390" s="94"/>
      <c r="H390" s="94"/>
      <c r="I390" s="94"/>
      <c r="J390" s="94"/>
      <c r="K390" s="94"/>
      <c r="L390" s="94"/>
      <c r="M390" s="94"/>
      <c r="N390" s="94"/>
      <c r="O390" s="94"/>
      <c r="P390" s="94"/>
      <c r="Q390" s="94"/>
    </row>
    <row r="391" spans="2:17" x14ac:dyDescent="0.35">
      <c r="B391" s="94"/>
      <c r="C391" s="94"/>
      <c r="D391" s="94"/>
      <c r="E391" s="94"/>
      <c r="F391" s="94"/>
      <c r="G391" s="94"/>
      <c r="H391" s="94"/>
      <c r="I391" s="94"/>
      <c r="J391" s="94"/>
      <c r="K391" s="94"/>
      <c r="L391" s="94"/>
      <c r="M391" s="94"/>
      <c r="N391" s="94"/>
      <c r="O391" s="94"/>
      <c r="P391" s="94"/>
      <c r="Q391" s="94"/>
    </row>
    <row r="392" spans="2:17" x14ac:dyDescent="0.35">
      <c r="B392" s="94"/>
      <c r="C392" s="94"/>
      <c r="D392" s="94"/>
      <c r="E392" s="94"/>
      <c r="F392" s="94"/>
      <c r="G392" s="94"/>
      <c r="H392" s="94"/>
      <c r="I392" s="94"/>
      <c r="J392" s="94"/>
      <c r="K392" s="94"/>
      <c r="L392" s="94"/>
      <c r="M392" s="94"/>
      <c r="N392" s="94"/>
      <c r="O392" s="94"/>
      <c r="P392" s="94"/>
      <c r="Q392" s="94"/>
    </row>
    <row r="393" spans="2:17" x14ac:dyDescent="0.35">
      <c r="B393" s="94"/>
      <c r="C393" s="94"/>
      <c r="D393" s="94"/>
      <c r="E393" s="94"/>
      <c r="F393" s="94"/>
      <c r="G393" s="94"/>
      <c r="H393" s="94"/>
      <c r="I393" s="94"/>
      <c r="J393" s="94"/>
      <c r="K393" s="94"/>
      <c r="L393" s="94"/>
      <c r="M393" s="94"/>
      <c r="N393" s="94"/>
      <c r="O393" s="94"/>
      <c r="P393" s="94"/>
      <c r="Q393" s="94"/>
    </row>
    <row r="394" spans="2:17" x14ac:dyDescent="0.35">
      <c r="B394" s="94"/>
      <c r="C394" s="94"/>
      <c r="D394" s="94"/>
      <c r="E394" s="94"/>
      <c r="F394" s="94"/>
      <c r="G394" s="94"/>
      <c r="H394" s="94"/>
      <c r="I394" s="94"/>
      <c r="J394" s="94"/>
      <c r="K394" s="94"/>
      <c r="L394" s="94"/>
      <c r="M394" s="94"/>
      <c r="N394" s="94"/>
      <c r="O394" s="94"/>
      <c r="P394" s="94"/>
      <c r="Q394" s="94"/>
    </row>
    <row r="395" spans="2:17" x14ac:dyDescent="0.35">
      <c r="B395" s="94"/>
      <c r="C395" s="94"/>
      <c r="D395" s="94"/>
      <c r="E395" s="94"/>
      <c r="F395" s="94"/>
      <c r="G395" s="94"/>
      <c r="H395" s="94"/>
      <c r="I395" s="94"/>
      <c r="J395" s="94"/>
      <c r="K395" s="94"/>
      <c r="L395" s="94"/>
      <c r="M395" s="94"/>
      <c r="N395" s="94"/>
      <c r="O395" s="94"/>
      <c r="P395" s="94"/>
      <c r="Q395" s="94"/>
    </row>
    <row r="396" spans="2:17" x14ac:dyDescent="0.35">
      <c r="B396" s="94"/>
      <c r="C396" s="94"/>
      <c r="D396" s="94"/>
      <c r="E396" s="94"/>
      <c r="F396" s="94"/>
      <c r="G396" s="94"/>
      <c r="H396" s="94"/>
      <c r="I396" s="94"/>
      <c r="J396" s="94"/>
      <c r="K396" s="94"/>
      <c r="L396" s="94"/>
      <c r="M396" s="94"/>
      <c r="N396" s="94"/>
      <c r="O396" s="94"/>
      <c r="P396" s="94"/>
      <c r="Q396" s="94"/>
    </row>
    <row r="397" spans="2:17" x14ac:dyDescent="0.35">
      <c r="B397" s="94"/>
      <c r="C397" s="94"/>
      <c r="D397" s="94"/>
      <c r="E397" s="94"/>
      <c r="F397" s="94"/>
      <c r="G397" s="94"/>
      <c r="H397" s="94"/>
      <c r="I397" s="94"/>
      <c r="J397" s="94"/>
      <c r="K397" s="94"/>
      <c r="L397" s="94"/>
      <c r="M397" s="94"/>
      <c r="N397" s="94"/>
      <c r="O397" s="94"/>
      <c r="P397" s="94"/>
      <c r="Q397" s="94"/>
    </row>
    <row r="398" spans="2:17" x14ac:dyDescent="0.35">
      <c r="B398" s="94"/>
      <c r="C398" s="94"/>
      <c r="D398" s="94"/>
      <c r="E398" s="94"/>
      <c r="F398" s="94"/>
      <c r="G398" s="94"/>
      <c r="H398" s="94"/>
      <c r="I398" s="94"/>
      <c r="J398" s="94"/>
      <c r="K398" s="94"/>
      <c r="L398" s="94"/>
      <c r="M398" s="94"/>
      <c r="N398" s="94"/>
      <c r="O398" s="94"/>
      <c r="P398" s="94"/>
      <c r="Q398" s="94"/>
    </row>
    <row r="399" spans="2:17" x14ac:dyDescent="0.35">
      <c r="B399" s="94"/>
      <c r="C399" s="94"/>
      <c r="D399" s="94"/>
      <c r="E399" s="94"/>
      <c r="F399" s="94"/>
      <c r="G399" s="94"/>
      <c r="H399" s="94"/>
      <c r="I399" s="94"/>
      <c r="J399" s="94"/>
      <c r="K399" s="94"/>
      <c r="L399" s="94"/>
      <c r="M399" s="94"/>
      <c r="N399" s="94"/>
      <c r="O399" s="94"/>
      <c r="P399" s="94"/>
      <c r="Q399" s="94"/>
    </row>
    <row r="400" spans="2:17" x14ac:dyDescent="0.35">
      <c r="B400" s="94"/>
      <c r="C400" s="94"/>
      <c r="D400" s="94"/>
      <c r="E400" s="94"/>
      <c r="F400" s="94"/>
      <c r="G400" s="94"/>
      <c r="H400" s="94"/>
      <c r="I400" s="94"/>
      <c r="J400" s="94"/>
      <c r="K400" s="94"/>
      <c r="L400" s="94"/>
      <c r="M400" s="94"/>
      <c r="N400" s="94"/>
      <c r="O400" s="94"/>
      <c r="P400" s="94"/>
      <c r="Q400" s="94"/>
    </row>
    <row r="401" spans="2:17" x14ac:dyDescent="0.35">
      <c r="B401" s="94"/>
      <c r="C401" s="94"/>
      <c r="D401" s="94"/>
      <c r="E401" s="94"/>
      <c r="F401" s="94"/>
      <c r="G401" s="94"/>
      <c r="H401" s="94"/>
      <c r="I401" s="94"/>
      <c r="J401" s="94"/>
      <c r="K401" s="94"/>
      <c r="L401" s="94"/>
      <c r="M401" s="94"/>
      <c r="N401" s="94"/>
      <c r="O401" s="94"/>
      <c r="P401" s="94"/>
      <c r="Q401" s="94"/>
    </row>
    <row r="402" spans="2:17" x14ac:dyDescent="0.35">
      <c r="B402" s="94"/>
      <c r="C402" s="94"/>
      <c r="D402" s="94"/>
      <c r="E402" s="94"/>
      <c r="F402" s="94"/>
      <c r="G402" s="94"/>
      <c r="H402" s="94"/>
      <c r="I402" s="94"/>
      <c r="J402" s="94"/>
      <c r="K402" s="94"/>
      <c r="L402" s="94"/>
      <c r="M402" s="94"/>
      <c r="N402" s="94"/>
      <c r="O402" s="94"/>
      <c r="P402" s="94"/>
      <c r="Q402" s="94"/>
    </row>
    <row r="403" spans="2:17" x14ac:dyDescent="0.35">
      <c r="B403" s="94"/>
      <c r="C403" s="94"/>
      <c r="D403" s="94"/>
      <c r="E403" s="94"/>
      <c r="F403" s="94"/>
      <c r="G403" s="94"/>
      <c r="H403" s="94"/>
      <c r="I403" s="94"/>
      <c r="J403" s="94"/>
      <c r="K403" s="94"/>
      <c r="L403" s="94"/>
      <c r="M403" s="94"/>
      <c r="N403" s="94"/>
      <c r="O403" s="94"/>
      <c r="P403" s="94"/>
      <c r="Q403" s="94"/>
    </row>
    <row r="404" spans="2:17" x14ac:dyDescent="0.35">
      <c r="B404" s="94"/>
      <c r="C404" s="94"/>
      <c r="D404" s="94"/>
      <c r="E404" s="94"/>
      <c r="F404" s="94"/>
      <c r="G404" s="94"/>
      <c r="H404" s="94"/>
      <c r="I404" s="94"/>
      <c r="J404" s="94"/>
      <c r="K404" s="94"/>
      <c r="L404" s="94"/>
      <c r="M404" s="94"/>
      <c r="N404" s="94"/>
      <c r="O404" s="94"/>
      <c r="P404" s="94"/>
      <c r="Q404" s="94"/>
    </row>
    <row r="405" spans="2:17" x14ac:dyDescent="0.35">
      <c r="B405" s="94"/>
      <c r="C405" s="94"/>
      <c r="D405" s="94"/>
      <c r="E405" s="94"/>
      <c r="F405" s="94"/>
      <c r="G405" s="94"/>
      <c r="H405" s="94"/>
      <c r="I405" s="94"/>
      <c r="J405" s="94"/>
      <c r="K405" s="94"/>
      <c r="L405" s="94"/>
      <c r="M405" s="94"/>
      <c r="N405" s="94"/>
      <c r="O405" s="94"/>
      <c r="P405" s="94"/>
      <c r="Q405" s="94"/>
    </row>
    <row r="406" spans="2:17" x14ac:dyDescent="0.35">
      <c r="B406" s="94"/>
      <c r="C406" s="94"/>
      <c r="D406" s="94"/>
      <c r="E406" s="94"/>
      <c r="F406" s="94"/>
      <c r="G406" s="94"/>
      <c r="H406" s="94"/>
      <c r="I406" s="94"/>
      <c r="J406" s="94"/>
      <c r="K406" s="94"/>
      <c r="L406" s="94"/>
      <c r="M406" s="94"/>
      <c r="N406" s="94"/>
      <c r="O406" s="94"/>
      <c r="P406" s="94"/>
      <c r="Q406" s="94"/>
    </row>
    <row r="407" spans="2:17" x14ac:dyDescent="0.35">
      <c r="B407" s="94"/>
      <c r="C407" s="94"/>
      <c r="D407" s="94"/>
      <c r="E407" s="94"/>
      <c r="F407" s="94"/>
      <c r="G407" s="94"/>
      <c r="H407" s="94"/>
      <c r="I407" s="94"/>
      <c r="J407" s="94"/>
      <c r="K407" s="94"/>
      <c r="L407" s="94"/>
      <c r="M407" s="94"/>
      <c r="N407" s="94"/>
      <c r="O407" s="94"/>
      <c r="P407" s="94"/>
      <c r="Q407" s="94"/>
    </row>
    <row r="408" spans="2:17" x14ac:dyDescent="0.35">
      <c r="B408" s="94"/>
      <c r="C408" s="94"/>
      <c r="D408" s="94"/>
      <c r="E408" s="94"/>
      <c r="F408" s="94"/>
      <c r="G408" s="94"/>
      <c r="H408" s="94"/>
      <c r="I408" s="94"/>
      <c r="J408" s="94"/>
      <c r="K408" s="94"/>
      <c r="L408" s="94"/>
      <c r="M408" s="94"/>
      <c r="N408" s="94"/>
      <c r="O408" s="94"/>
      <c r="P408" s="94"/>
      <c r="Q408" s="94"/>
    </row>
    <row r="409" spans="2:17" x14ac:dyDescent="0.35">
      <c r="B409" s="94"/>
      <c r="C409" s="94"/>
      <c r="D409" s="94"/>
      <c r="E409" s="94"/>
      <c r="F409" s="94"/>
      <c r="G409" s="94"/>
      <c r="H409" s="94"/>
      <c r="I409" s="94"/>
      <c r="J409" s="94"/>
      <c r="K409" s="94"/>
      <c r="L409" s="94"/>
      <c r="M409" s="94"/>
      <c r="N409" s="94"/>
      <c r="O409" s="94"/>
      <c r="P409" s="94"/>
      <c r="Q409" s="94"/>
    </row>
    <row r="410" spans="2:17" x14ac:dyDescent="0.35">
      <c r="B410" s="94"/>
      <c r="C410" s="94"/>
      <c r="D410" s="94"/>
      <c r="E410" s="94"/>
      <c r="F410" s="94"/>
      <c r="G410" s="94"/>
      <c r="H410" s="94"/>
      <c r="I410" s="94"/>
      <c r="J410" s="94"/>
      <c r="K410" s="94"/>
      <c r="L410" s="94"/>
      <c r="M410" s="94"/>
      <c r="N410" s="94"/>
      <c r="O410" s="94"/>
      <c r="P410" s="94"/>
      <c r="Q410" s="94"/>
    </row>
    <row r="411" spans="2:17" x14ac:dyDescent="0.35">
      <c r="B411" s="94"/>
      <c r="C411" s="94"/>
      <c r="D411" s="94"/>
      <c r="E411" s="94"/>
      <c r="F411" s="94"/>
      <c r="G411" s="94"/>
      <c r="H411" s="94"/>
      <c r="I411" s="94"/>
      <c r="J411" s="94"/>
      <c r="K411" s="94"/>
      <c r="L411" s="94"/>
      <c r="M411" s="94"/>
      <c r="N411" s="94"/>
      <c r="O411" s="94"/>
      <c r="P411" s="94"/>
      <c r="Q411" s="94"/>
    </row>
    <row r="412" spans="2:17" x14ac:dyDescent="0.35">
      <c r="B412" s="94"/>
      <c r="C412" s="94"/>
      <c r="D412" s="94"/>
      <c r="E412" s="94"/>
      <c r="F412" s="94"/>
      <c r="G412" s="94"/>
      <c r="H412" s="94"/>
      <c r="I412" s="94"/>
      <c r="J412" s="94"/>
      <c r="K412" s="94"/>
      <c r="L412" s="94"/>
      <c r="M412" s="94"/>
      <c r="N412" s="94"/>
      <c r="O412" s="94"/>
      <c r="P412" s="94"/>
      <c r="Q412" s="94"/>
    </row>
    <row r="413" spans="2:17" x14ac:dyDescent="0.35">
      <c r="B413" s="94"/>
      <c r="C413" s="94"/>
      <c r="D413" s="94"/>
      <c r="E413" s="94"/>
      <c r="F413" s="94"/>
      <c r="G413" s="94"/>
      <c r="H413" s="94"/>
      <c r="I413" s="94"/>
      <c r="J413" s="94"/>
      <c r="K413" s="94"/>
      <c r="L413" s="94"/>
      <c r="M413" s="94"/>
      <c r="N413" s="94"/>
      <c r="O413" s="94"/>
      <c r="P413" s="94"/>
      <c r="Q413" s="94"/>
    </row>
    <row r="414" spans="2:17" x14ac:dyDescent="0.35">
      <c r="B414" s="94"/>
      <c r="C414" s="94"/>
      <c r="D414" s="94"/>
      <c r="E414" s="94"/>
      <c r="F414" s="94"/>
      <c r="G414" s="94"/>
      <c r="H414" s="94"/>
      <c r="I414" s="94"/>
      <c r="J414" s="94"/>
      <c r="K414" s="94"/>
      <c r="L414" s="94"/>
      <c r="M414" s="94"/>
      <c r="N414" s="94"/>
      <c r="O414" s="94"/>
      <c r="P414" s="94"/>
      <c r="Q414" s="94"/>
    </row>
    <row r="415" spans="2:17" x14ac:dyDescent="0.35">
      <c r="B415" s="94"/>
      <c r="C415" s="94"/>
      <c r="D415" s="94"/>
      <c r="E415" s="94"/>
      <c r="F415" s="94"/>
      <c r="G415" s="94"/>
      <c r="H415" s="94"/>
      <c r="I415" s="94"/>
      <c r="J415" s="94"/>
      <c r="K415" s="94"/>
      <c r="L415" s="94"/>
      <c r="M415" s="94"/>
      <c r="N415" s="94"/>
      <c r="O415" s="94"/>
      <c r="P415" s="94"/>
      <c r="Q415" s="94"/>
    </row>
    <row r="416" spans="2:17" x14ac:dyDescent="0.35">
      <c r="B416" s="94"/>
      <c r="C416" s="94"/>
      <c r="D416" s="94"/>
      <c r="E416" s="94"/>
      <c r="F416" s="94"/>
      <c r="G416" s="94"/>
      <c r="H416" s="94"/>
      <c r="I416" s="94"/>
      <c r="J416" s="94"/>
      <c r="K416" s="94"/>
      <c r="L416" s="94"/>
      <c r="M416" s="94"/>
      <c r="N416" s="94"/>
      <c r="O416" s="94"/>
      <c r="P416" s="94"/>
      <c r="Q416" s="94"/>
    </row>
    <row r="417" spans="2:17" x14ac:dyDescent="0.35">
      <c r="B417" s="94"/>
      <c r="C417" s="94"/>
      <c r="D417" s="94"/>
      <c r="E417" s="94"/>
      <c r="F417" s="94"/>
      <c r="G417" s="94"/>
      <c r="H417" s="94"/>
      <c r="I417" s="94"/>
      <c r="J417" s="94"/>
      <c r="K417" s="94"/>
      <c r="L417" s="94"/>
      <c r="M417" s="94"/>
      <c r="N417" s="94"/>
      <c r="O417" s="94"/>
      <c r="P417" s="94"/>
      <c r="Q417" s="94"/>
    </row>
    <row r="418" spans="2:17" x14ac:dyDescent="0.35">
      <c r="B418" s="94"/>
      <c r="C418" s="94"/>
      <c r="D418" s="94"/>
      <c r="E418" s="94"/>
      <c r="F418" s="94"/>
      <c r="G418" s="94"/>
      <c r="H418" s="94"/>
      <c r="I418" s="94"/>
      <c r="J418" s="94"/>
      <c r="K418" s="94"/>
      <c r="L418" s="94"/>
      <c r="M418" s="94"/>
      <c r="N418" s="94"/>
      <c r="O418" s="94"/>
      <c r="P418" s="94"/>
      <c r="Q418" s="94"/>
    </row>
    <row r="419" spans="2:17" x14ac:dyDescent="0.35">
      <c r="B419" s="94"/>
      <c r="C419" s="94"/>
      <c r="D419" s="94"/>
      <c r="E419" s="94"/>
      <c r="F419" s="94"/>
      <c r="G419" s="94"/>
      <c r="H419" s="94"/>
      <c r="I419" s="94"/>
      <c r="J419" s="94"/>
      <c r="K419" s="94"/>
      <c r="L419" s="94"/>
      <c r="M419" s="94"/>
      <c r="N419" s="94"/>
      <c r="O419" s="94"/>
      <c r="P419" s="94"/>
      <c r="Q419" s="94"/>
    </row>
    <row r="420" spans="2:17" x14ac:dyDescent="0.35">
      <c r="B420" s="94"/>
      <c r="C420" s="94"/>
      <c r="D420" s="94"/>
      <c r="E420" s="94"/>
      <c r="F420" s="94"/>
      <c r="G420" s="94"/>
      <c r="H420" s="94"/>
      <c r="I420" s="94"/>
      <c r="J420" s="94"/>
      <c r="K420" s="94"/>
      <c r="L420" s="94"/>
      <c r="M420" s="94"/>
      <c r="N420" s="94"/>
      <c r="O420" s="94"/>
      <c r="P420" s="94"/>
      <c r="Q420" s="94"/>
    </row>
    <row r="421" spans="2:17" x14ac:dyDescent="0.35">
      <c r="B421" s="94"/>
      <c r="C421" s="94"/>
      <c r="D421" s="94"/>
      <c r="E421" s="94"/>
      <c r="F421" s="94"/>
      <c r="G421" s="94"/>
      <c r="H421" s="94"/>
      <c r="I421" s="94"/>
      <c r="J421" s="94"/>
      <c r="K421" s="94"/>
      <c r="L421" s="94"/>
      <c r="M421" s="94"/>
      <c r="N421" s="94"/>
      <c r="O421" s="94"/>
      <c r="P421" s="94"/>
      <c r="Q421" s="94"/>
    </row>
    <row r="422" spans="2:17" x14ac:dyDescent="0.35">
      <c r="B422" s="94"/>
      <c r="C422" s="94"/>
      <c r="D422" s="94"/>
      <c r="E422" s="94"/>
      <c r="F422" s="94"/>
      <c r="G422" s="94"/>
      <c r="H422" s="94"/>
      <c r="I422" s="94"/>
      <c r="J422" s="94"/>
      <c r="K422" s="94"/>
      <c r="L422" s="94"/>
      <c r="M422" s="94"/>
      <c r="N422" s="94"/>
      <c r="O422" s="94"/>
      <c r="P422" s="94"/>
      <c r="Q422" s="94"/>
    </row>
    <row r="423" spans="2:17" x14ac:dyDescent="0.35">
      <c r="B423" s="94"/>
      <c r="C423" s="94"/>
      <c r="D423" s="94"/>
      <c r="E423" s="94"/>
      <c r="F423" s="94"/>
      <c r="G423" s="94"/>
      <c r="H423" s="94"/>
      <c r="I423" s="94"/>
      <c r="J423" s="94"/>
      <c r="K423" s="94"/>
      <c r="L423" s="94"/>
      <c r="M423" s="94"/>
      <c r="N423" s="94"/>
      <c r="O423" s="94"/>
      <c r="P423" s="94"/>
      <c r="Q423" s="94"/>
    </row>
    <row r="424" spans="2:17" x14ac:dyDescent="0.35">
      <c r="B424" s="94"/>
      <c r="C424" s="94"/>
      <c r="D424" s="94"/>
      <c r="E424" s="94"/>
      <c r="F424" s="94"/>
      <c r="G424" s="94"/>
      <c r="H424" s="94"/>
      <c r="I424" s="94"/>
      <c r="J424" s="94"/>
      <c r="K424" s="94"/>
      <c r="L424" s="94"/>
      <c r="M424" s="94"/>
      <c r="N424" s="94"/>
      <c r="O424" s="94"/>
      <c r="P424" s="94"/>
      <c r="Q424" s="94"/>
    </row>
    <row r="425" spans="2:17" x14ac:dyDescent="0.35">
      <c r="B425" s="94"/>
      <c r="C425" s="94"/>
      <c r="D425" s="94"/>
      <c r="E425" s="94"/>
      <c r="F425" s="94"/>
      <c r="G425" s="94"/>
      <c r="H425" s="94"/>
      <c r="I425" s="94"/>
      <c r="J425" s="94"/>
      <c r="K425" s="94"/>
      <c r="L425" s="94"/>
      <c r="M425" s="94"/>
      <c r="N425" s="94"/>
      <c r="O425" s="94"/>
      <c r="P425" s="94"/>
      <c r="Q425" s="94"/>
    </row>
    <row r="426" spans="2:17" x14ac:dyDescent="0.35">
      <c r="B426" s="94"/>
      <c r="C426" s="94"/>
      <c r="D426" s="94"/>
      <c r="E426" s="94"/>
      <c r="F426" s="94"/>
      <c r="G426" s="94"/>
      <c r="H426" s="94"/>
      <c r="I426" s="94"/>
      <c r="J426" s="94"/>
      <c r="K426" s="94"/>
      <c r="L426" s="94"/>
      <c r="M426" s="94"/>
      <c r="N426" s="94"/>
      <c r="O426" s="94"/>
      <c r="P426" s="94"/>
      <c r="Q426" s="94"/>
    </row>
    <row r="427" spans="2:17" x14ac:dyDescent="0.35">
      <c r="B427" s="94"/>
      <c r="C427" s="94"/>
      <c r="D427" s="94"/>
      <c r="E427" s="94"/>
      <c r="F427" s="94"/>
      <c r="G427" s="94"/>
      <c r="H427" s="94"/>
      <c r="I427" s="94"/>
      <c r="J427" s="94"/>
      <c r="K427" s="94"/>
      <c r="L427" s="94"/>
      <c r="M427" s="94"/>
      <c r="N427" s="94"/>
      <c r="O427" s="94"/>
      <c r="P427" s="94"/>
      <c r="Q427" s="94"/>
    </row>
    <row r="428" spans="2:17" x14ac:dyDescent="0.35">
      <c r="B428" s="94"/>
      <c r="C428" s="94"/>
      <c r="D428" s="94"/>
      <c r="E428" s="94"/>
      <c r="F428" s="94"/>
      <c r="G428" s="94"/>
      <c r="H428" s="94"/>
      <c r="I428" s="94"/>
      <c r="J428" s="94"/>
      <c r="K428" s="94"/>
      <c r="L428" s="94"/>
      <c r="M428" s="94"/>
      <c r="N428" s="94"/>
      <c r="O428" s="94"/>
      <c r="P428" s="94"/>
      <c r="Q428" s="94"/>
    </row>
    <row r="429" spans="2:17" x14ac:dyDescent="0.35">
      <c r="B429" s="94"/>
      <c r="C429" s="94"/>
      <c r="D429" s="94"/>
      <c r="E429" s="94"/>
      <c r="F429" s="94"/>
      <c r="G429" s="94"/>
      <c r="H429" s="94"/>
      <c r="I429" s="94"/>
      <c r="J429" s="94"/>
      <c r="K429" s="94"/>
      <c r="L429" s="94"/>
      <c r="M429" s="94"/>
      <c r="N429" s="94"/>
      <c r="O429" s="94"/>
      <c r="P429" s="94"/>
      <c r="Q429" s="94"/>
    </row>
    <row r="430" spans="2:17" x14ac:dyDescent="0.35">
      <c r="B430" s="94"/>
      <c r="C430" s="94"/>
      <c r="D430" s="94"/>
      <c r="E430" s="94"/>
      <c r="F430" s="94"/>
      <c r="G430" s="94"/>
      <c r="H430" s="94"/>
      <c r="I430" s="94"/>
      <c r="J430" s="94"/>
      <c r="K430" s="94"/>
      <c r="L430" s="94"/>
      <c r="M430" s="94"/>
      <c r="N430" s="94"/>
      <c r="O430" s="94"/>
      <c r="P430" s="94"/>
      <c r="Q430" s="94"/>
    </row>
    <row r="431" spans="2:17" x14ac:dyDescent="0.35">
      <c r="B431" s="94"/>
      <c r="C431" s="94"/>
      <c r="D431" s="94"/>
      <c r="E431" s="94"/>
      <c r="F431" s="94"/>
      <c r="G431" s="94"/>
      <c r="H431" s="94"/>
      <c r="I431" s="94"/>
      <c r="J431" s="94"/>
      <c r="K431" s="94"/>
      <c r="L431" s="94"/>
      <c r="M431" s="94"/>
      <c r="N431" s="94"/>
      <c r="O431" s="94"/>
      <c r="P431" s="94"/>
      <c r="Q431" s="94"/>
    </row>
    <row r="432" spans="2:17" x14ac:dyDescent="0.35">
      <c r="B432" s="94"/>
      <c r="C432" s="94"/>
      <c r="D432" s="94"/>
      <c r="E432" s="94"/>
      <c r="F432" s="94"/>
      <c r="G432" s="94"/>
      <c r="H432" s="94"/>
      <c r="I432" s="94"/>
      <c r="J432" s="94"/>
      <c r="K432" s="94"/>
      <c r="L432" s="94"/>
      <c r="M432" s="94"/>
      <c r="N432" s="94"/>
      <c r="O432" s="94"/>
      <c r="P432" s="94"/>
      <c r="Q432" s="94"/>
    </row>
    <row r="433" spans="2:17" x14ac:dyDescent="0.35">
      <c r="B433" s="94"/>
      <c r="C433" s="94"/>
      <c r="D433" s="94"/>
      <c r="E433" s="94"/>
      <c r="F433" s="94"/>
      <c r="G433" s="94"/>
      <c r="H433" s="94"/>
      <c r="I433" s="94"/>
      <c r="J433" s="94"/>
      <c r="K433" s="94"/>
      <c r="L433" s="94"/>
      <c r="M433" s="94"/>
      <c r="N433" s="94"/>
      <c r="O433" s="94"/>
      <c r="P433" s="94"/>
      <c r="Q433" s="94"/>
    </row>
    <row r="434" spans="2:17" x14ac:dyDescent="0.35">
      <c r="B434" s="94"/>
      <c r="C434" s="94"/>
      <c r="D434" s="94"/>
      <c r="E434" s="94"/>
      <c r="F434" s="94"/>
      <c r="G434" s="94"/>
      <c r="H434" s="94"/>
      <c r="I434" s="94"/>
      <c r="J434" s="94"/>
      <c r="K434" s="94"/>
      <c r="L434" s="94"/>
      <c r="M434" s="94"/>
      <c r="N434" s="94"/>
      <c r="O434" s="94"/>
      <c r="P434" s="94"/>
      <c r="Q434" s="94"/>
    </row>
    <row r="435" spans="2:17" x14ac:dyDescent="0.35">
      <c r="B435" s="94"/>
      <c r="C435" s="94"/>
      <c r="D435" s="94"/>
      <c r="E435" s="94"/>
      <c r="F435" s="94"/>
      <c r="G435" s="94"/>
      <c r="H435" s="94"/>
      <c r="I435" s="94"/>
      <c r="J435" s="94"/>
      <c r="K435" s="94"/>
      <c r="L435" s="94"/>
      <c r="M435" s="94"/>
      <c r="N435" s="94"/>
      <c r="O435" s="94"/>
      <c r="P435" s="94"/>
      <c r="Q435" s="94"/>
    </row>
    <row r="436" spans="2:17" x14ac:dyDescent="0.35">
      <c r="B436" s="94"/>
      <c r="C436" s="94"/>
      <c r="D436" s="94"/>
      <c r="E436" s="94"/>
      <c r="F436" s="94"/>
      <c r="G436" s="94"/>
      <c r="H436" s="94"/>
      <c r="I436" s="94"/>
      <c r="J436" s="94"/>
      <c r="K436" s="94"/>
      <c r="L436" s="94"/>
      <c r="M436" s="94"/>
      <c r="N436" s="94"/>
      <c r="O436" s="94"/>
      <c r="P436" s="94"/>
      <c r="Q436" s="94"/>
    </row>
    <row r="437" spans="2:17" x14ac:dyDescent="0.35">
      <c r="B437" s="94"/>
      <c r="C437" s="94"/>
      <c r="D437" s="94"/>
      <c r="E437" s="94"/>
      <c r="F437" s="94"/>
      <c r="G437" s="94"/>
      <c r="H437" s="94"/>
      <c r="I437" s="94"/>
      <c r="J437" s="94"/>
      <c r="K437" s="94"/>
      <c r="L437" s="94"/>
      <c r="M437" s="94"/>
      <c r="N437" s="94"/>
      <c r="O437" s="94"/>
      <c r="P437" s="94"/>
      <c r="Q437" s="94"/>
    </row>
    <row r="438" spans="2:17" x14ac:dyDescent="0.35">
      <c r="B438" s="94"/>
      <c r="C438" s="94"/>
      <c r="D438" s="94"/>
      <c r="E438" s="94"/>
      <c r="F438" s="94"/>
      <c r="G438" s="94"/>
      <c r="H438" s="94"/>
      <c r="I438" s="94"/>
      <c r="J438" s="94"/>
      <c r="K438" s="94"/>
      <c r="L438" s="94"/>
      <c r="M438" s="94"/>
      <c r="N438" s="94"/>
      <c r="O438" s="94"/>
      <c r="P438" s="94"/>
      <c r="Q438" s="94"/>
    </row>
    <row r="439" spans="2:17" x14ac:dyDescent="0.35">
      <c r="B439" s="94"/>
      <c r="C439" s="94"/>
      <c r="D439" s="94"/>
      <c r="E439" s="94"/>
      <c r="F439" s="94"/>
      <c r="G439" s="94"/>
      <c r="H439" s="94"/>
      <c r="I439" s="94"/>
      <c r="J439" s="94"/>
      <c r="K439" s="94"/>
      <c r="L439" s="94"/>
      <c r="M439" s="94"/>
      <c r="N439" s="94"/>
      <c r="O439" s="94"/>
      <c r="P439" s="94"/>
      <c r="Q439" s="94"/>
    </row>
    <row r="440" spans="2:17" x14ac:dyDescent="0.35">
      <c r="B440" s="94"/>
      <c r="C440" s="94"/>
      <c r="D440" s="94"/>
      <c r="E440" s="94"/>
      <c r="F440" s="94"/>
      <c r="G440" s="94"/>
      <c r="H440" s="94"/>
      <c r="I440" s="94"/>
      <c r="J440" s="94"/>
      <c r="K440" s="94"/>
      <c r="L440" s="94"/>
      <c r="M440" s="94"/>
      <c r="N440" s="94"/>
      <c r="O440" s="94"/>
      <c r="P440" s="94"/>
      <c r="Q440" s="94"/>
    </row>
    <row r="441" spans="2:17" x14ac:dyDescent="0.35">
      <c r="B441" s="94"/>
      <c r="C441" s="94"/>
      <c r="D441" s="94"/>
      <c r="E441" s="94"/>
      <c r="F441" s="94"/>
      <c r="G441" s="94"/>
      <c r="H441" s="94"/>
      <c r="I441" s="94"/>
      <c r="J441" s="94"/>
      <c r="K441" s="94"/>
      <c r="L441" s="94"/>
      <c r="M441" s="94"/>
      <c r="N441" s="94"/>
      <c r="O441" s="94"/>
      <c r="P441" s="94"/>
      <c r="Q441" s="94"/>
    </row>
    <row r="442" spans="2:17" x14ac:dyDescent="0.35">
      <c r="B442" s="94"/>
      <c r="C442" s="94"/>
      <c r="D442" s="94"/>
      <c r="E442" s="94"/>
      <c r="F442" s="94"/>
      <c r="G442" s="94"/>
      <c r="H442" s="94"/>
      <c r="I442" s="94"/>
      <c r="J442" s="94"/>
      <c r="K442" s="94"/>
      <c r="L442" s="94"/>
      <c r="M442" s="94"/>
      <c r="N442" s="94"/>
      <c r="O442" s="94"/>
      <c r="P442" s="94"/>
      <c r="Q442" s="94"/>
    </row>
    <row r="443" spans="2:17" x14ac:dyDescent="0.35">
      <c r="B443" s="94"/>
      <c r="C443" s="94"/>
      <c r="D443" s="94"/>
      <c r="E443" s="94"/>
      <c r="F443" s="94"/>
      <c r="G443" s="94"/>
      <c r="H443" s="94"/>
      <c r="I443" s="94"/>
      <c r="J443" s="94"/>
      <c r="K443" s="94"/>
      <c r="L443" s="94"/>
      <c r="M443" s="94"/>
      <c r="N443" s="94"/>
      <c r="O443" s="94"/>
      <c r="P443" s="94"/>
      <c r="Q443" s="94"/>
    </row>
    <row r="444" spans="2:17" x14ac:dyDescent="0.35">
      <c r="B444" s="94"/>
      <c r="C444" s="94"/>
      <c r="D444" s="94"/>
      <c r="E444" s="94"/>
      <c r="F444" s="94"/>
      <c r="G444" s="94"/>
      <c r="H444" s="94"/>
      <c r="I444" s="94"/>
      <c r="J444" s="94"/>
      <c r="K444" s="94"/>
      <c r="L444" s="94"/>
      <c r="M444" s="94"/>
      <c r="N444" s="94"/>
      <c r="O444" s="94"/>
      <c r="P444" s="94"/>
      <c r="Q444" s="94"/>
    </row>
    <row r="445" spans="2:17" x14ac:dyDescent="0.35">
      <c r="B445" s="94"/>
      <c r="C445" s="94"/>
      <c r="D445" s="94"/>
      <c r="E445" s="94"/>
      <c r="F445" s="94"/>
      <c r="G445" s="94"/>
      <c r="H445" s="94"/>
      <c r="I445" s="94"/>
      <c r="J445" s="94"/>
      <c r="K445" s="94"/>
      <c r="L445" s="94"/>
      <c r="M445" s="94"/>
      <c r="N445" s="94"/>
      <c r="O445" s="94"/>
      <c r="P445" s="94"/>
      <c r="Q445" s="94"/>
    </row>
    <row r="446" spans="2:17" x14ac:dyDescent="0.35">
      <c r="B446" s="94"/>
      <c r="C446" s="94"/>
      <c r="D446" s="94"/>
      <c r="E446" s="94"/>
      <c r="F446" s="94"/>
      <c r="G446" s="94"/>
      <c r="H446" s="94"/>
      <c r="I446" s="94"/>
      <c r="J446" s="94"/>
      <c r="K446" s="94"/>
      <c r="L446" s="94"/>
      <c r="M446" s="94"/>
      <c r="N446" s="94"/>
      <c r="O446" s="94"/>
      <c r="P446" s="94"/>
      <c r="Q446" s="94"/>
    </row>
    <row r="447" spans="2:17" x14ac:dyDescent="0.35">
      <c r="B447" s="94"/>
      <c r="C447" s="94"/>
      <c r="D447" s="94"/>
      <c r="E447" s="94"/>
      <c r="F447" s="94"/>
      <c r="G447" s="94"/>
      <c r="H447" s="94"/>
      <c r="I447" s="94"/>
      <c r="J447" s="94"/>
      <c r="K447" s="94"/>
      <c r="L447" s="94"/>
      <c r="M447" s="94"/>
      <c r="N447" s="94"/>
      <c r="O447" s="94"/>
      <c r="P447" s="94"/>
      <c r="Q447" s="94"/>
    </row>
    <row r="448" spans="2:17" x14ac:dyDescent="0.35">
      <c r="B448" s="94"/>
      <c r="C448" s="94"/>
      <c r="D448" s="94"/>
      <c r="E448" s="94"/>
      <c r="F448" s="94"/>
      <c r="G448" s="94"/>
      <c r="H448" s="94"/>
      <c r="I448" s="94"/>
      <c r="J448" s="94"/>
      <c r="K448" s="94"/>
      <c r="L448" s="94"/>
      <c r="M448" s="94"/>
      <c r="N448" s="94"/>
      <c r="O448" s="94"/>
      <c r="P448" s="94"/>
      <c r="Q448" s="94"/>
    </row>
    <row r="449" spans="2:17" x14ac:dyDescent="0.35">
      <c r="B449" s="94"/>
      <c r="C449" s="94"/>
      <c r="D449" s="94"/>
      <c r="E449" s="94"/>
      <c r="F449" s="94"/>
      <c r="G449" s="94"/>
      <c r="H449" s="94"/>
      <c r="I449" s="94"/>
      <c r="J449" s="94"/>
      <c r="K449" s="94"/>
      <c r="L449" s="94"/>
      <c r="M449" s="94"/>
      <c r="N449" s="94"/>
      <c r="O449" s="94"/>
      <c r="P449" s="94"/>
      <c r="Q449" s="94"/>
    </row>
    <row r="450" spans="2:17" x14ac:dyDescent="0.35">
      <c r="B450" s="94"/>
      <c r="C450" s="94"/>
      <c r="D450" s="94"/>
      <c r="E450" s="94"/>
      <c r="F450" s="94"/>
      <c r="G450" s="94"/>
      <c r="H450" s="94"/>
      <c r="I450" s="94"/>
      <c r="J450" s="94"/>
      <c r="K450" s="94"/>
      <c r="L450" s="94"/>
      <c r="M450" s="94"/>
      <c r="N450" s="94"/>
      <c r="O450" s="94"/>
      <c r="P450" s="94"/>
      <c r="Q450" s="94"/>
    </row>
    <row r="451" spans="2:17" x14ac:dyDescent="0.35">
      <c r="B451" s="94"/>
      <c r="C451" s="94"/>
      <c r="D451" s="94"/>
      <c r="E451" s="94"/>
      <c r="F451" s="94"/>
      <c r="G451" s="94"/>
      <c r="H451" s="94"/>
      <c r="I451" s="94"/>
      <c r="J451" s="94"/>
      <c r="K451" s="94"/>
      <c r="L451" s="94"/>
      <c r="M451" s="94"/>
      <c r="N451" s="94"/>
      <c r="O451" s="94"/>
      <c r="P451" s="94"/>
      <c r="Q451" s="94"/>
    </row>
    <row r="452" spans="2:17" x14ac:dyDescent="0.35">
      <c r="B452" s="94"/>
      <c r="C452" s="94"/>
      <c r="D452" s="94"/>
      <c r="E452" s="94"/>
      <c r="F452" s="94"/>
      <c r="G452" s="94"/>
      <c r="H452" s="94"/>
      <c r="I452" s="94"/>
      <c r="J452" s="94"/>
      <c r="K452" s="94"/>
      <c r="L452" s="94"/>
      <c r="M452" s="94"/>
      <c r="N452" s="94"/>
      <c r="O452" s="94"/>
      <c r="P452" s="94"/>
      <c r="Q452" s="94"/>
    </row>
    <row r="453" spans="2:17" x14ac:dyDescent="0.35">
      <c r="B453" s="94"/>
      <c r="C453" s="94"/>
      <c r="D453" s="94"/>
      <c r="E453" s="94"/>
      <c r="F453" s="94"/>
      <c r="G453" s="94"/>
      <c r="H453" s="94"/>
      <c r="I453" s="94"/>
      <c r="J453" s="94"/>
      <c r="K453" s="94"/>
      <c r="L453" s="94"/>
      <c r="M453" s="94"/>
      <c r="N453" s="94"/>
      <c r="O453" s="94"/>
      <c r="P453" s="94"/>
      <c r="Q453" s="94"/>
    </row>
    <row r="454" spans="2:17" x14ac:dyDescent="0.35">
      <c r="B454" s="94"/>
      <c r="C454" s="94"/>
      <c r="D454" s="94"/>
      <c r="E454" s="94"/>
      <c r="F454" s="94"/>
      <c r="G454" s="94"/>
      <c r="H454" s="94"/>
      <c r="I454" s="94"/>
      <c r="J454" s="94"/>
      <c r="K454" s="94"/>
      <c r="L454" s="94"/>
      <c r="M454" s="94"/>
      <c r="N454" s="94"/>
      <c r="O454" s="94"/>
      <c r="P454" s="94"/>
      <c r="Q454" s="94"/>
    </row>
    <row r="455" spans="2:17" x14ac:dyDescent="0.35">
      <c r="B455" s="94"/>
      <c r="C455" s="94"/>
      <c r="D455" s="94"/>
      <c r="E455" s="94"/>
      <c r="F455" s="94"/>
      <c r="G455" s="94"/>
      <c r="H455" s="94"/>
      <c r="I455" s="94"/>
      <c r="J455" s="94"/>
      <c r="K455" s="94"/>
      <c r="L455" s="94"/>
      <c r="M455" s="94"/>
      <c r="N455" s="94"/>
      <c r="O455" s="94"/>
      <c r="P455" s="94"/>
      <c r="Q455" s="94"/>
    </row>
    <row r="456" spans="2:17" x14ac:dyDescent="0.35">
      <c r="B456" s="94"/>
      <c r="C456" s="94"/>
      <c r="D456" s="94"/>
      <c r="E456" s="94"/>
      <c r="F456" s="94"/>
      <c r="G456" s="94"/>
      <c r="H456" s="94"/>
      <c r="I456" s="94"/>
      <c r="J456" s="94"/>
      <c r="K456" s="94"/>
      <c r="L456" s="94"/>
      <c r="M456" s="94"/>
      <c r="N456" s="94"/>
      <c r="O456" s="94"/>
      <c r="P456" s="94"/>
      <c r="Q456" s="94"/>
    </row>
    <row r="457" spans="2:17" x14ac:dyDescent="0.35">
      <c r="B457" s="94"/>
      <c r="C457" s="94"/>
      <c r="D457" s="94"/>
      <c r="E457" s="94"/>
      <c r="F457" s="94"/>
      <c r="G457" s="94"/>
      <c r="H457" s="94"/>
      <c r="I457" s="94"/>
      <c r="J457" s="94"/>
      <c r="K457" s="94"/>
      <c r="L457" s="94"/>
      <c r="M457" s="94"/>
      <c r="N457" s="94"/>
      <c r="O457" s="94"/>
      <c r="P457" s="94"/>
      <c r="Q457" s="94"/>
    </row>
    <row r="458" spans="2:17" x14ac:dyDescent="0.35">
      <c r="B458" s="94"/>
      <c r="C458" s="94"/>
      <c r="D458" s="94"/>
      <c r="E458" s="94"/>
      <c r="F458" s="94"/>
      <c r="G458" s="94"/>
      <c r="H458" s="94"/>
      <c r="I458" s="94"/>
      <c r="J458" s="94"/>
      <c r="K458" s="94"/>
      <c r="L458" s="94"/>
      <c r="M458" s="94"/>
      <c r="N458" s="94"/>
      <c r="O458" s="94"/>
      <c r="P458" s="94"/>
      <c r="Q458" s="94"/>
    </row>
    <row r="459" spans="2:17" x14ac:dyDescent="0.35">
      <c r="B459" s="94"/>
      <c r="C459" s="94"/>
      <c r="D459" s="94"/>
      <c r="E459" s="94"/>
      <c r="F459" s="94"/>
      <c r="G459" s="94"/>
      <c r="H459" s="94"/>
      <c r="I459" s="94"/>
      <c r="J459" s="94"/>
      <c r="K459" s="94"/>
      <c r="L459" s="94"/>
      <c r="M459" s="94"/>
      <c r="N459" s="94"/>
      <c r="O459" s="94"/>
      <c r="P459" s="94"/>
      <c r="Q459" s="94"/>
    </row>
    <row r="460" spans="2:17" x14ac:dyDescent="0.35">
      <c r="B460" s="94"/>
      <c r="C460" s="94"/>
      <c r="D460" s="94"/>
      <c r="E460" s="94"/>
      <c r="F460" s="94"/>
      <c r="G460" s="94"/>
      <c r="H460" s="94"/>
      <c r="I460" s="94"/>
      <c r="J460" s="94"/>
      <c r="K460" s="94"/>
      <c r="L460" s="94"/>
      <c r="M460" s="94"/>
      <c r="N460" s="94"/>
      <c r="O460" s="94"/>
      <c r="P460" s="94"/>
      <c r="Q460" s="94"/>
    </row>
    <row r="461" spans="2:17" x14ac:dyDescent="0.35">
      <c r="B461" s="94"/>
      <c r="C461" s="94"/>
      <c r="D461" s="94"/>
      <c r="E461" s="94"/>
      <c r="F461" s="94"/>
      <c r="G461" s="94"/>
      <c r="H461" s="94"/>
      <c r="I461" s="94"/>
      <c r="J461" s="94"/>
      <c r="K461" s="94"/>
      <c r="L461" s="94"/>
      <c r="M461" s="94"/>
      <c r="N461" s="94"/>
      <c r="O461" s="94"/>
      <c r="P461" s="94"/>
      <c r="Q461" s="94"/>
    </row>
    <row r="462" spans="2:17" x14ac:dyDescent="0.35">
      <c r="B462" s="94"/>
      <c r="C462" s="94"/>
      <c r="D462" s="94"/>
      <c r="E462" s="94"/>
      <c r="F462" s="94"/>
      <c r="G462" s="94"/>
      <c r="H462" s="94"/>
      <c r="I462" s="94"/>
      <c r="J462" s="94"/>
      <c r="K462" s="94"/>
      <c r="L462" s="94"/>
      <c r="M462" s="94"/>
      <c r="N462" s="94"/>
      <c r="O462" s="94"/>
      <c r="P462" s="94"/>
      <c r="Q462" s="94"/>
    </row>
    <row r="463" spans="2:17" x14ac:dyDescent="0.35">
      <c r="B463" s="94"/>
      <c r="C463" s="94"/>
      <c r="D463" s="94"/>
      <c r="E463" s="94"/>
      <c r="F463" s="94"/>
      <c r="G463" s="94"/>
      <c r="H463" s="94"/>
      <c r="I463" s="94"/>
      <c r="J463" s="94"/>
      <c r="K463" s="94"/>
      <c r="L463" s="94"/>
      <c r="M463" s="94"/>
      <c r="N463" s="94"/>
      <c r="O463" s="94"/>
      <c r="P463" s="94"/>
      <c r="Q463" s="94"/>
    </row>
    <row r="464" spans="2:17" x14ac:dyDescent="0.35">
      <c r="B464" s="94"/>
      <c r="C464" s="94"/>
      <c r="D464" s="94"/>
      <c r="E464" s="94"/>
      <c r="F464" s="94"/>
      <c r="G464" s="94"/>
      <c r="H464" s="94"/>
      <c r="I464" s="94"/>
      <c r="J464" s="94"/>
      <c r="K464" s="94"/>
      <c r="L464" s="94"/>
      <c r="M464" s="94"/>
      <c r="N464" s="94"/>
      <c r="O464" s="94"/>
      <c r="P464" s="94"/>
      <c r="Q464" s="94"/>
    </row>
    <row r="465" spans="2:17" x14ac:dyDescent="0.35">
      <c r="B465" s="94"/>
      <c r="C465" s="94"/>
      <c r="D465" s="94"/>
      <c r="E465" s="94"/>
      <c r="F465" s="94"/>
      <c r="G465" s="94"/>
      <c r="H465" s="94"/>
      <c r="I465" s="94"/>
      <c r="J465" s="94"/>
      <c r="K465" s="94"/>
      <c r="L465" s="94"/>
      <c r="M465" s="94"/>
      <c r="N465" s="94"/>
      <c r="O465" s="94"/>
      <c r="P465" s="94"/>
      <c r="Q465" s="94"/>
    </row>
    <row r="466" spans="2:17" x14ac:dyDescent="0.35">
      <c r="B466" s="94"/>
      <c r="C466" s="94"/>
      <c r="D466" s="94"/>
      <c r="E466" s="94"/>
      <c r="F466" s="94"/>
      <c r="G466" s="94"/>
      <c r="H466" s="94"/>
      <c r="I466" s="94"/>
      <c r="J466" s="94"/>
      <c r="K466" s="94"/>
      <c r="L466" s="94"/>
      <c r="M466" s="94"/>
      <c r="N466" s="94"/>
      <c r="O466" s="94"/>
      <c r="P466" s="94"/>
      <c r="Q466" s="94"/>
    </row>
    <row r="467" spans="2:17" x14ac:dyDescent="0.35">
      <c r="B467" s="94"/>
      <c r="C467" s="94"/>
      <c r="D467" s="94"/>
      <c r="E467" s="94"/>
      <c r="F467" s="94"/>
      <c r="G467" s="94"/>
      <c r="H467" s="94"/>
      <c r="I467" s="94"/>
      <c r="J467" s="94"/>
      <c r="K467" s="94"/>
      <c r="L467" s="94"/>
      <c r="M467" s="94"/>
      <c r="N467" s="94"/>
      <c r="O467" s="94"/>
      <c r="P467" s="94"/>
      <c r="Q467" s="94"/>
    </row>
    <row r="468" spans="2:17" x14ac:dyDescent="0.35">
      <c r="B468" s="94"/>
      <c r="C468" s="94"/>
      <c r="D468" s="94"/>
      <c r="E468" s="94"/>
      <c r="F468" s="94"/>
      <c r="G468" s="94"/>
      <c r="H468" s="94"/>
      <c r="I468" s="94"/>
      <c r="J468" s="94"/>
      <c r="K468" s="94"/>
      <c r="L468" s="94"/>
      <c r="M468" s="94"/>
      <c r="N468" s="94"/>
      <c r="O468" s="94"/>
      <c r="P468" s="94"/>
      <c r="Q468" s="94"/>
    </row>
    <row r="469" spans="2:17" x14ac:dyDescent="0.35">
      <c r="B469" s="94"/>
      <c r="C469" s="94"/>
      <c r="D469" s="94"/>
      <c r="E469" s="94"/>
      <c r="F469" s="94"/>
      <c r="G469" s="94"/>
      <c r="H469" s="94"/>
      <c r="I469" s="94"/>
      <c r="J469" s="94"/>
      <c r="K469" s="94"/>
      <c r="L469" s="94"/>
      <c r="M469" s="94"/>
      <c r="N469" s="94"/>
      <c r="O469" s="94"/>
      <c r="P469" s="94"/>
      <c r="Q469" s="94"/>
    </row>
    <row r="470" spans="2:17" x14ac:dyDescent="0.35">
      <c r="B470" s="94"/>
      <c r="C470" s="94"/>
      <c r="D470" s="94"/>
      <c r="E470" s="94"/>
      <c r="F470" s="94"/>
      <c r="G470" s="94"/>
      <c r="H470" s="94"/>
      <c r="I470" s="94"/>
      <c r="J470" s="94"/>
      <c r="K470" s="94"/>
      <c r="L470" s="94"/>
      <c r="M470" s="94"/>
      <c r="N470" s="94"/>
      <c r="O470" s="94"/>
      <c r="P470" s="94"/>
      <c r="Q470" s="94"/>
    </row>
    <row r="471" spans="2:17" x14ac:dyDescent="0.35">
      <c r="B471" s="94"/>
      <c r="C471" s="94"/>
      <c r="D471" s="94"/>
      <c r="E471" s="94"/>
      <c r="F471" s="94"/>
      <c r="G471" s="94"/>
      <c r="H471" s="94"/>
      <c r="I471" s="94"/>
      <c r="J471" s="94"/>
      <c r="K471" s="94"/>
      <c r="L471" s="94"/>
      <c r="M471" s="94"/>
      <c r="N471" s="94"/>
      <c r="O471" s="94"/>
      <c r="P471" s="94"/>
      <c r="Q471" s="94"/>
    </row>
    <row r="472" spans="2:17" x14ac:dyDescent="0.35">
      <c r="B472" s="94"/>
      <c r="C472" s="94"/>
      <c r="D472" s="94"/>
      <c r="E472" s="94"/>
      <c r="F472" s="94"/>
      <c r="G472" s="94"/>
      <c r="H472" s="94"/>
      <c r="I472" s="94"/>
      <c r="J472" s="94"/>
      <c r="K472" s="94"/>
      <c r="L472" s="94"/>
      <c r="M472" s="94"/>
      <c r="N472" s="94"/>
      <c r="O472" s="94"/>
      <c r="P472" s="94"/>
    </row>
    <row r="473" spans="2:17" x14ac:dyDescent="0.35">
      <c r="B473" s="94"/>
      <c r="C473" s="94"/>
      <c r="D473" s="94"/>
      <c r="E473" s="94"/>
      <c r="F473" s="94"/>
      <c r="G473" s="94"/>
      <c r="H473" s="94"/>
      <c r="I473" s="94"/>
      <c r="J473" s="94"/>
      <c r="K473" s="94"/>
      <c r="L473" s="94"/>
      <c r="M473" s="94"/>
      <c r="N473" s="94"/>
      <c r="O473" s="94"/>
      <c r="P473" s="94"/>
    </row>
  </sheetData>
  <phoneticPr fontId="25" type="noConversion"/>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AE23F-C967-4356-A741-65CEC567B0F4}">
  <dimension ref="A2:AY358"/>
  <sheetViews>
    <sheetView topLeftCell="A333" zoomScale="80" zoomScaleNormal="80" workbookViewId="0">
      <selection activeCell="C351" sqref="C351:Q358"/>
    </sheetView>
  </sheetViews>
  <sheetFormatPr defaultRowHeight="14.5" x14ac:dyDescent="0.35"/>
  <cols>
    <col min="2" max="2" width="32.54296875" bestFit="1" customWidth="1"/>
    <col min="19" max="19" width="15.453125" bestFit="1" customWidth="1"/>
    <col min="20" max="20" width="14.453125" bestFit="1" customWidth="1"/>
    <col min="21" max="21" width="18.26953125" bestFit="1" customWidth="1"/>
    <col min="23" max="23" width="27.54296875" customWidth="1"/>
  </cols>
  <sheetData>
    <row r="2" spans="1:50" ht="15.5" x14ac:dyDescent="0.35">
      <c r="AI2" s="21" t="s">
        <v>46</v>
      </c>
      <c r="AJ2" s="21"/>
      <c r="AK2" s="21"/>
      <c r="AL2" s="22"/>
      <c r="AM2" s="22"/>
    </row>
    <row r="3" spans="1:50" ht="15" thickBot="1" x14ac:dyDescent="0.4">
      <c r="Y3" t="s">
        <v>47</v>
      </c>
      <c r="Z3" t="s">
        <v>48</v>
      </c>
      <c r="AH3" s="23"/>
      <c r="AL3" s="22"/>
      <c r="AM3" s="22"/>
      <c r="AQ3" t="s">
        <v>49</v>
      </c>
      <c r="AR3" s="24" t="s">
        <v>50</v>
      </c>
      <c r="AS3" s="24" t="s">
        <v>51</v>
      </c>
      <c r="AT3" s="24" t="s">
        <v>52</v>
      </c>
      <c r="AU3" s="24" t="s">
        <v>53</v>
      </c>
      <c r="AV3" s="24" t="s">
        <v>54</v>
      </c>
      <c r="AW3" s="24" t="s">
        <v>55</v>
      </c>
      <c r="AX3" s="24" t="s">
        <v>56</v>
      </c>
    </row>
    <row r="4" spans="1:50" ht="16" thickBot="1" x14ac:dyDescent="0.4">
      <c r="AG4" s="21"/>
      <c r="AI4" s="21"/>
      <c r="AJ4" s="21"/>
      <c r="AK4" s="21"/>
      <c r="AL4" s="22"/>
      <c r="AM4" s="22"/>
      <c r="AQ4" s="25">
        <v>75</v>
      </c>
      <c r="AR4" s="26" t="str">
        <f t="shared" ref="AR4:AX23" si="0">$AQ$3&amp;AR$3&amp;$AQ4</f>
        <v>Calculation!AL75</v>
      </c>
      <c r="AS4" s="26" t="str">
        <f t="shared" si="0"/>
        <v>Calculation!AM75</v>
      </c>
      <c r="AT4" s="26" t="str">
        <f t="shared" si="0"/>
        <v>Calculation!AN75</v>
      </c>
      <c r="AU4" s="26" t="str">
        <f t="shared" si="0"/>
        <v>Calculation!AO75</v>
      </c>
      <c r="AV4" s="26" t="str">
        <f t="shared" si="0"/>
        <v>Calculation!AP75</v>
      </c>
      <c r="AW4" s="26" t="str">
        <f t="shared" si="0"/>
        <v>Calculation!AQ75</v>
      </c>
      <c r="AX4" s="26" t="str">
        <f t="shared" si="0"/>
        <v>Calculation!AR75</v>
      </c>
    </row>
    <row r="5" spans="1:50" ht="15" thickBot="1" x14ac:dyDescent="0.4">
      <c r="S5" t="s">
        <v>57</v>
      </c>
      <c r="T5" s="27" t="s">
        <v>58</v>
      </c>
      <c r="U5" s="27" t="s">
        <v>84</v>
      </c>
      <c r="V5" s="27" t="s">
        <v>59</v>
      </c>
      <c r="W5" s="27" t="s">
        <v>168</v>
      </c>
      <c r="X5" s="27" t="s">
        <v>60</v>
      </c>
      <c r="Y5" s="27" t="s">
        <v>61</v>
      </c>
      <c r="Z5" s="27" t="s">
        <v>62</v>
      </c>
      <c r="AA5" s="27" t="s">
        <v>63</v>
      </c>
      <c r="AB5" s="27" t="s">
        <v>64</v>
      </c>
      <c r="AC5" s="27" t="s">
        <v>65</v>
      </c>
      <c r="AD5" s="27" t="s">
        <v>66</v>
      </c>
      <c r="AE5" s="27" t="s">
        <v>67</v>
      </c>
      <c r="AF5" s="27" t="s">
        <v>68</v>
      </c>
      <c r="AQ5" s="27">
        <f>AQ4+1</f>
        <v>76</v>
      </c>
      <c r="AR5" s="26" t="str">
        <f t="shared" si="0"/>
        <v>Calculation!AL76</v>
      </c>
      <c r="AS5" s="26" t="str">
        <f t="shared" si="0"/>
        <v>Calculation!AM76</v>
      </c>
      <c r="AT5" s="26" t="str">
        <f t="shared" si="0"/>
        <v>Calculation!AN76</v>
      </c>
      <c r="AU5" s="26" t="str">
        <f t="shared" si="0"/>
        <v>Calculation!AO76</v>
      </c>
      <c r="AV5" s="26" t="str">
        <f t="shared" si="0"/>
        <v>Calculation!AP76</v>
      </c>
      <c r="AW5" s="26" t="str">
        <f t="shared" si="0"/>
        <v>Calculation!AQ76</v>
      </c>
      <c r="AX5" s="26" t="str">
        <f t="shared" si="0"/>
        <v>Calculation!AR76</v>
      </c>
    </row>
    <row r="6" spans="1:50" ht="15" thickBot="1" x14ac:dyDescent="0.4">
      <c r="S6" s="25">
        <f>($O$7-1994)</f>
        <v>28</v>
      </c>
      <c r="T6" s="26" t="str">
        <f t="shared" ref="T6:AF10" si="1">$S$5&amp;T$5&amp;$S6</f>
        <v>Annual!A28</v>
      </c>
      <c r="U6" s="26" t="str">
        <f t="shared" si="1"/>
        <v>Annual!B28</v>
      </c>
      <c r="V6" s="26" t="str">
        <f t="shared" si="1"/>
        <v>Annual!C28</v>
      </c>
      <c r="W6" s="26" t="str">
        <f t="shared" si="1"/>
        <v>Annual!G28</v>
      </c>
      <c r="X6" s="26" t="str">
        <f t="shared" si="1"/>
        <v>Annual!H28</v>
      </c>
      <c r="Y6" s="26" t="str">
        <f t="shared" si="1"/>
        <v>Annual!I28</v>
      </c>
      <c r="Z6" s="26" t="str">
        <f t="shared" si="1"/>
        <v>Annual!J28</v>
      </c>
      <c r="AA6" s="26" t="str">
        <f t="shared" si="1"/>
        <v>Annual!K28</v>
      </c>
      <c r="AB6" s="26" t="str">
        <f t="shared" si="1"/>
        <v>Annual!L28</v>
      </c>
      <c r="AC6" s="26" t="str">
        <f t="shared" si="1"/>
        <v>Annual!M28</v>
      </c>
      <c r="AD6" s="26" t="str">
        <f t="shared" si="1"/>
        <v>Annual!N28</v>
      </c>
      <c r="AE6" s="26" t="str">
        <f t="shared" si="1"/>
        <v>Annual!O28</v>
      </c>
      <c r="AF6" s="26" t="str">
        <f t="shared" si="1"/>
        <v>Annual!P28</v>
      </c>
      <c r="AG6" s="28"/>
      <c r="AI6" s="29" t="s">
        <v>70</v>
      </c>
      <c r="AJ6" s="29" t="s">
        <v>71</v>
      </c>
      <c r="AK6" s="29" t="s">
        <v>72</v>
      </c>
      <c r="AL6" s="29" t="s">
        <v>73</v>
      </c>
      <c r="AM6" s="29" t="s">
        <v>47</v>
      </c>
      <c r="AN6" s="29" t="s">
        <v>48</v>
      </c>
      <c r="AO6" s="29" t="s">
        <v>45</v>
      </c>
      <c r="AQ6" s="27">
        <f t="shared" ref="AQ6:AQ20" si="2">AQ5+1</f>
        <v>77</v>
      </c>
      <c r="AR6" s="26" t="str">
        <f t="shared" si="0"/>
        <v>Calculation!AL77</v>
      </c>
      <c r="AS6" s="26" t="str">
        <f t="shared" si="0"/>
        <v>Calculation!AM77</v>
      </c>
      <c r="AT6" s="26" t="str">
        <f t="shared" si="0"/>
        <v>Calculation!AN77</v>
      </c>
      <c r="AU6" s="26" t="str">
        <f t="shared" si="0"/>
        <v>Calculation!AO77</v>
      </c>
      <c r="AV6" s="26" t="str">
        <f t="shared" si="0"/>
        <v>Calculation!AP77</v>
      </c>
      <c r="AW6" s="26" t="str">
        <f t="shared" si="0"/>
        <v>Calculation!AQ77</v>
      </c>
      <c r="AX6" s="26" t="str">
        <f t="shared" si="0"/>
        <v>Calculation!AR77</v>
      </c>
    </row>
    <row r="7" spans="1:50" ht="15" thickBot="1" x14ac:dyDescent="0.4">
      <c r="N7" s="30" t="s">
        <v>74</v>
      </c>
      <c r="O7" s="25">
        <v>2022</v>
      </c>
      <c r="S7" s="27">
        <f>S6+1</f>
        <v>29</v>
      </c>
      <c r="T7" s="26" t="str">
        <f t="shared" si="1"/>
        <v>Annual!A29</v>
      </c>
      <c r="U7" s="26" t="str">
        <f t="shared" si="1"/>
        <v>Annual!B29</v>
      </c>
      <c r="V7" s="26" t="str">
        <f t="shared" si="1"/>
        <v>Annual!C29</v>
      </c>
      <c r="W7" s="26" t="str">
        <f t="shared" si="1"/>
        <v>Annual!G29</v>
      </c>
      <c r="X7" s="26" t="str">
        <f t="shared" si="1"/>
        <v>Annual!H29</v>
      </c>
      <c r="Y7" s="26" t="str">
        <f t="shared" si="1"/>
        <v>Annual!I29</v>
      </c>
      <c r="Z7" s="26" t="str">
        <f t="shared" si="1"/>
        <v>Annual!J29</v>
      </c>
      <c r="AA7" s="26" t="str">
        <f t="shared" si="1"/>
        <v>Annual!K29</v>
      </c>
      <c r="AB7" s="26" t="str">
        <f t="shared" si="1"/>
        <v>Annual!L29</v>
      </c>
      <c r="AC7" s="26" t="str">
        <f t="shared" si="1"/>
        <v>Annual!M29</v>
      </c>
      <c r="AD7" s="26" t="str">
        <f t="shared" si="1"/>
        <v>Annual!N29</v>
      </c>
      <c r="AE7" s="26" t="str">
        <f t="shared" si="1"/>
        <v>Annual!O29</v>
      </c>
      <c r="AF7" s="26" t="str">
        <f t="shared" si="1"/>
        <v>Annual!P29</v>
      </c>
      <c r="AG7" s="23"/>
      <c r="AI7" s="31">
        <v>1995</v>
      </c>
      <c r="AJ7" s="32" t="s">
        <v>75</v>
      </c>
      <c r="AK7" s="33">
        <v>25</v>
      </c>
      <c r="AL7" s="34" t="s">
        <v>76</v>
      </c>
      <c r="AM7" s="33">
        <v>31.909999999999997</v>
      </c>
      <c r="AN7" s="33">
        <v>24.03</v>
      </c>
      <c r="AO7" s="33">
        <v>80.95</v>
      </c>
      <c r="AQ7" s="27">
        <f t="shared" si="2"/>
        <v>78</v>
      </c>
      <c r="AR7" s="26" t="str">
        <f t="shared" si="0"/>
        <v>Calculation!AL78</v>
      </c>
      <c r="AS7" s="26" t="str">
        <f t="shared" si="0"/>
        <v>Calculation!AM78</v>
      </c>
      <c r="AT7" s="26" t="str">
        <f t="shared" si="0"/>
        <v>Calculation!AN78</v>
      </c>
      <c r="AU7" s="26" t="str">
        <f t="shared" si="0"/>
        <v>Calculation!AO78</v>
      </c>
      <c r="AV7" s="26" t="str">
        <f t="shared" si="0"/>
        <v>Calculation!AP78</v>
      </c>
      <c r="AW7" s="26" t="str">
        <f t="shared" si="0"/>
        <v>Calculation!AQ78</v>
      </c>
      <c r="AX7" s="26" t="str">
        <f t="shared" si="0"/>
        <v>Calculation!AR78</v>
      </c>
    </row>
    <row r="8" spans="1:50" ht="15" thickBot="1" x14ac:dyDescent="0.4">
      <c r="N8" s="35" t="s">
        <v>77</v>
      </c>
      <c r="O8" s="36">
        <v>6</v>
      </c>
      <c r="S8" s="27">
        <f>S7+1</f>
        <v>30</v>
      </c>
      <c r="T8" s="26" t="str">
        <f t="shared" si="1"/>
        <v>Annual!A30</v>
      </c>
      <c r="U8" s="26" t="str">
        <f t="shared" si="1"/>
        <v>Annual!B30</v>
      </c>
      <c r="V8" s="26" t="str">
        <f t="shared" si="1"/>
        <v>Annual!C30</v>
      </c>
      <c r="W8" s="26" t="str">
        <f t="shared" si="1"/>
        <v>Annual!G30</v>
      </c>
      <c r="X8" s="26" t="str">
        <f t="shared" si="1"/>
        <v>Annual!H30</v>
      </c>
      <c r="Y8" s="26" t="str">
        <f t="shared" si="1"/>
        <v>Annual!I30</v>
      </c>
      <c r="Z8" s="26" t="str">
        <f t="shared" si="1"/>
        <v>Annual!J30</v>
      </c>
      <c r="AA8" s="26" t="str">
        <f t="shared" si="1"/>
        <v>Annual!K30</v>
      </c>
      <c r="AB8" s="26" t="str">
        <f t="shared" si="1"/>
        <v>Annual!L30</v>
      </c>
      <c r="AC8" s="26" t="str">
        <f t="shared" si="1"/>
        <v>Annual!M30</v>
      </c>
      <c r="AD8" s="26" t="str">
        <f t="shared" si="1"/>
        <v>Annual!N30</v>
      </c>
      <c r="AE8" s="26" t="str">
        <f t="shared" si="1"/>
        <v>Annual!O30</v>
      </c>
      <c r="AF8" s="26" t="str">
        <f t="shared" si="1"/>
        <v>Annual!P30</v>
      </c>
      <c r="AI8" s="31">
        <v>1995</v>
      </c>
      <c r="AJ8" s="32" t="s">
        <v>78</v>
      </c>
      <c r="AK8" s="33">
        <v>23.28</v>
      </c>
      <c r="AL8" s="34" t="s">
        <v>79</v>
      </c>
      <c r="AM8" s="33">
        <v>21.86</v>
      </c>
      <c r="AN8" s="33">
        <v>20.96</v>
      </c>
      <c r="AO8" s="33">
        <v>66.09</v>
      </c>
      <c r="AQ8" s="27">
        <f t="shared" si="2"/>
        <v>79</v>
      </c>
      <c r="AR8" s="26" t="str">
        <f t="shared" si="0"/>
        <v>Calculation!AL79</v>
      </c>
      <c r="AS8" s="26" t="str">
        <f t="shared" si="0"/>
        <v>Calculation!AM79</v>
      </c>
      <c r="AT8" s="26" t="str">
        <f t="shared" si="0"/>
        <v>Calculation!AN79</v>
      </c>
      <c r="AU8" s="26" t="str">
        <f t="shared" si="0"/>
        <v>Calculation!AO79</v>
      </c>
      <c r="AV8" s="26" t="str">
        <f t="shared" si="0"/>
        <v>Calculation!AP79</v>
      </c>
      <c r="AW8" s="26" t="str">
        <f t="shared" si="0"/>
        <v>Calculation!AQ79</v>
      </c>
      <c r="AX8" s="26" t="str">
        <f t="shared" si="0"/>
        <v>Calculation!AR79</v>
      </c>
    </row>
    <row r="9" spans="1:50" x14ac:dyDescent="0.35">
      <c r="S9" s="27">
        <f>S8+1</f>
        <v>31</v>
      </c>
      <c r="T9" s="26" t="str">
        <f t="shared" si="1"/>
        <v>Annual!A31</v>
      </c>
      <c r="U9" s="26" t="str">
        <f t="shared" si="1"/>
        <v>Annual!B31</v>
      </c>
      <c r="V9" s="26" t="str">
        <f t="shared" si="1"/>
        <v>Annual!C31</v>
      </c>
      <c r="W9" s="26" t="str">
        <f t="shared" si="1"/>
        <v>Annual!G31</v>
      </c>
      <c r="X9" s="26" t="str">
        <f t="shared" si="1"/>
        <v>Annual!H31</v>
      </c>
      <c r="Y9" s="26" t="str">
        <f t="shared" si="1"/>
        <v>Annual!I31</v>
      </c>
      <c r="Z9" s="26" t="str">
        <f t="shared" si="1"/>
        <v>Annual!J31</v>
      </c>
      <c r="AA9" s="26" t="str">
        <f t="shared" si="1"/>
        <v>Annual!K31</v>
      </c>
      <c r="AB9" s="26" t="str">
        <f t="shared" si="1"/>
        <v>Annual!L31</v>
      </c>
      <c r="AC9" s="26" t="str">
        <f t="shared" si="1"/>
        <v>Annual!M31</v>
      </c>
      <c r="AD9" s="26" t="str">
        <f t="shared" si="1"/>
        <v>Annual!N31</v>
      </c>
      <c r="AE9" s="26" t="str">
        <f t="shared" si="1"/>
        <v>Annual!O31</v>
      </c>
      <c r="AF9" s="26" t="str">
        <f t="shared" si="1"/>
        <v>Annual!P31</v>
      </c>
      <c r="AI9" s="31">
        <v>1995</v>
      </c>
      <c r="AJ9" s="32" t="s">
        <v>80</v>
      </c>
      <c r="AK9" s="33">
        <v>23.53</v>
      </c>
      <c r="AL9" s="34" t="s">
        <v>81</v>
      </c>
      <c r="AM9" s="33">
        <v>19.18</v>
      </c>
      <c r="AN9" s="33">
        <v>20.98</v>
      </c>
      <c r="AO9" s="33">
        <v>63.680000000000007</v>
      </c>
      <c r="AQ9" s="27">
        <f t="shared" si="2"/>
        <v>80</v>
      </c>
      <c r="AR9" s="26" t="str">
        <f t="shared" si="0"/>
        <v>Calculation!AL80</v>
      </c>
      <c r="AS9" s="26" t="str">
        <f t="shared" si="0"/>
        <v>Calculation!AM80</v>
      </c>
      <c r="AT9" s="26" t="str">
        <f t="shared" si="0"/>
        <v>Calculation!AN80</v>
      </c>
      <c r="AU9" s="26" t="str">
        <f t="shared" si="0"/>
        <v>Calculation!AO80</v>
      </c>
      <c r="AV9" s="26" t="str">
        <f t="shared" si="0"/>
        <v>Calculation!AP80</v>
      </c>
      <c r="AW9" s="26" t="str">
        <f t="shared" si="0"/>
        <v>Calculation!AQ80</v>
      </c>
      <c r="AX9" s="26" t="str">
        <f t="shared" si="0"/>
        <v>Calculation!AR80</v>
      </c>
    </row>
    <row r="10" spans="1:50" x14ac:dyDescent="0.35">
      <c r="S10" s="27">
        <f>S9+1</f>
        <v>32</v>
      </c>
      <c r="T10" s="26" t="str">
        <f t="shared" si="1"/>
        <v>Annual!A32</v>
      </c>
      <c r="U10" s="26" t="str">
        <f t="shared" si="1"/>
        <v>Annual!B32</v>
      </c>
      <c r="V10" s="26" t="str">
        <f t="shared" si="1"/>
        <v>Annual!C32</v>
      </c>
      <c r="W10" s="26" t="str">
        <f t="shared" si="1"/>
        <v>Annual!G32</v>
      </c>
      <c r="X10" s="26" t="str">
        <f t="shared" si="1"/>
        <v>Annual!H32</v>
      </c>
      <c r="Y10" s="26" t="str">
        <f t="shared" si="1"/>
        <v>Annual!I32</v>
      </c>
      <c r="Z10" s="26" t="str">
        <f t="shared" si="1"/>
        <v>Annual!J32</v>
      </c>
      <c r="AA10" s="26" t="str">
        <f t="shared" si="1"/>
        <v>Annual!K32</v>
      </c>
      <c r="AB10" s="26" t="str">
        <f t="shared" si="1"/>
        <v>Annual!L32</v>
      </c>
      <c r="AC10" s="26" t="str">
        <f t="shared" si="1"/>
        <v>Annual!M32</v>
      </c>
      <c r="AD10" s="26" t="str">
        <f t="shared" si="1"/>
        <v>Annual!N32</v>
      </c>
      <c r="AE10" s="26" t="str">
        <f t="shared" si="1"/>
        <v>Annual!O32</v>
      </c>
      <c r="AF10" s="26" t="str">
        <f t="shared" si="1"/>
        <v>Annual!P32</v>
      </c>
      <c r="AI10" s="37">
        <v>1995</v>
      </c>
      <c r="AJ10" s="38" t="s">
        <v>82</v>
      </c>
      <c r="AK10" s="39">
        <v>23.7</v>
      </c>
      <c r="AL10" s="40"/>
      <c r="AM10" s="39">
        <v>29.28</v>
      </c>
      <c r="AN10" s="39">
        <v>23.89</v>
      </c>
      <c r="AO10" s="39">
        <v>76.86999999999999</v>
      </c>
      <c r="AQ10" s="27">
        <f t="shared" si="2"/>
        <v>81</v>
      </c>
      <c r="AR10" s="26" t="str">
        <f t="shared" si="0"/>
        <v>Calculation!AL81</v>
      </c>
      <c r="AS10" s="26" t="str">
        <f t="shared" si="0"/>
        <v>Calculation!AM81</v>
      </c>
      <c r="AT10" s="26" t="str">
        <f t="shared" si="0"/>
        <v>Calculation!AN81</v>
      </c>
      <c r="AU10" s="26" t="str">
        <f t="shared" si="0"/>
        <v>Calculation!AO81</v>
      </c>
      <c r="AV10" s="26" t="str">
        <f t="shared" si="0"/>
        <v>Calculation!AP81</v>
      </c>
      <c r="AW10" s="26" t="str">
        <f t="shared" si="0"/>
        <v>Calculation!AQ81</v>
      </c>
      <c r="AX10" s="26" t="str">
        <f t="shared" si="0"/>
        <v>Calculation!AR81</v>
      </c>
    </row>
    <row r="11" spans="1:50" x14ac:dyDescent="0.35">
      <c r="A11" s="41"/>
      <c r="AI11" s="31">
        <v>1996</v>
      </c>
      <c r="AJ11" s="32" t="s">
        <v>75</v>
      </c>
      <c r="AK11" s="33">
        <v>26.439999999999998</v>
      </c>
      <c r="AL11" s="34"/>
      <c r="AM11" s="33">
        <v>33.9</v>
      </c>
      <c r="AN11" s="33">
        <v>25.339999999999996</v>
      </c>
      <c r="AO11" s="33">
        <v>85.679999999999993</v>
      </c>
      <c r="AQ11" s="27">
        <f t="shared" si="2"/>
        <v>82</v>
      </c>
      <c r="AR11" s="26" t="str">
        <f t="shared" si="0"/>
        <v>Calculation!AL82</v>
      </c>
      <c r="AS11" s="26" t="str">
        <f t="shared" si="0"/>
        <v>Calculation!AM82</v>
      </c>
      <c r="AT11" s="26" t="str">
        <f t="shared" si="0"/>
        <v>Calculation!AN82</v>
      </c>
      <c r="AU11" s="26" t="str">
        <f t="shared" si="0"/>
        <v>Calculation!AO82</v>
      </c>
      <c r="AV11" s="26" t="str">
        <f t="shared" si="0"/>
        <v>Calculation!AP82</v>
      </c>
      <c r="AW11" s="26" t="str">
        <f t="shared" si="0"/>
        <v>Calculation!AQ82</v>
      </c>
      <c r="AX11" s="26" t="str">
        <f t="shared" si="0"/>
        <v>Calculation!AR82</v>
      </c>
    </row>
    <row r="12" spans="1:50" ht="15" thickBot="1" x14ac:dyDescent="0.4">
      <c r="A12" s="41"/>
      <c r="S12" t="s">
        <v>83</v>
      </c>
      <c r="T12" s="27" t="s">
        <v>58</v>
      </c>
      <c r="U12" s="27" t="s">
        <v>84</v>
      </c>
      <c r="V12" s="27" t="s">
        <v>59</v>
      </c>
      <c r="W12" s="27" t="s">
        <v>168</v>
      </c>
      <c r="X12" s="27" t="s">
        <v>60</v>
      </c>
      <c r="Y12" s="27" t="s">
        <v>61</v>
      </c>
      <c r="Z12" s="27" t="s">
        <v>62</v>
      </c>
      <c r="AA12" s="27" t="s">
        <v>63</v>
      </c>
      <c r="AB12" s="27" t="s">
        <v>64</v>
      </c>
      <c r="AC12" s="27" t="s">
        <v>65</v>
      </c>
      <c r="AD12" s="27" t="s">
        <v>66</v>
      </c>
      <c r="AE12" s="27" t="s">
        <v>67</v>
      </c>
      <c r="AF12" s="27" t="s">
        <v>68</v>
      </c>
      <c r="AG12" s="27" t="s">
        <v>69</v>
      </c>
      <c r="AI12" s="31">
        <v>1996</v>
      </c>
      <c r="AJ12" s="32" t="s">
        <v>78</v>
      </c>
      <c r="AK12" s="33">
        <v>23.86</v>
      </c>
      <c r="AL12" s="34"/>
      <c r="AM12" s="33">
        <v>22.93</v>
      </c>
      <c r="AN12" s="33">
        <v>21.57</v>
      </c>
      <c r="AO12" s="33">
        <v>68.36</v>
      </c>
      <c r="AQ12" s="27">
        <f t="shared" si="2"/>
        <v>83</v>
      </c>
      <c r="AR12" s="26" t="str">
        <f t="shared" si="0"/>
        <v>Calculation!AL83</v>
      </c>
      <c r="AS12" s="26" t="str">
        <f t="shared" si="0"/>
        <v>Calculation!AM83</v>
      </c>
      <c r="AT12" s="26" t="str">
        <f t="shared" si="0"/>
        <v>Calculation!AN83</v>
      </c>
      <c r="AU12" s="26" t="str">
        <f t="shared" si="0"/>
        <v>Calculation!AO83</v>
      </c>
      <c r="AV12" s="26" t="str">
        <f t="shared" si="0"/>
        <v>Calculation!AP83</v>
      </c>
      <c r="AW12" s="26" t="str">
        <f t="shared" si="0"/>
        <v>Calculation!AQ83</v>
      </c>
      <c r="AX12" s="26" t="str">
        <f t="shared" si="0"/>
        <v>Calculation!AR83</v>
      </c>
    </row>
    <row r="13" spans="1:50" ht="15" thickBot="1" x14ac:dyDescent="0.4">
      <c r="A13" s="41"/>
      <c r="C13" s="76"/>
      <c r="D13" s="76"/>
      <c r="E13" s="76"/>
      <c r="F13" s="76"/>
      <c r="G13" s="76"/>
      <c r="H13" s="76"/>
      <c r="I13" s="76"/>
      <c r="J13" s="76"/>
      <c r="K13" s="76"/>
      <c r="L13" s="76"/>
      <c r="M13" s="76"/>
      <c r="N13" s="76"/>
      <c r="O13" s="76"/>
      <c r="P13" s="76"/>
      <c r="Q13" s="76"/>
      <c r="S13" s="25">
        <f>(($O$7-1991)*12)+($O$8+14)-70</f>
        <v>322</v>
      </c>
      <c r="T13" s="26" t="str">
        <f t="shared" ref="T13:AG27" si="3">$S$12&amp;T$12&amp;$S13</f>
        <v>Month!A322</v>
      </c>
      <c r="U13" s="26" t="str">
        <f t="shared" si="3"/>
        <v>Month!B322</v>
      </c>
      <c r="V13" s="26" t="str">
        <f t="shared" si="3"/>
        <v>Month!C322</v>
      </c>
      <c r="W13" s="26" t="str">
        <f t="shared" si="3"/>
        <v>Month!G322</v>
      </c>
      <c r="X13" s="26" t="str">
        <f t="shared" si="3"/>
        <v>Month!H322</v>
      </c>
      <c r="Y13" s="26" t="str">
        <f t="shared" si="3"/>
        <v>Month!I322</v>
      </c>
      <c r="Z13" s="26" t="str">
        <f t="shared" si="3"/>
        <v>Month!J322</v>
      </c>
      <c r="AA13" s="26" t="str">
        <f t="shared" si="3"/>
        <v>Month!K322</v>
      </c>
      <c r="AB13" s="26" t="str">
        <f t="shared" si="3"/>
        <v>Month!L322</v>
      </c>
      <c r="AC13" s="26" t="str">
        <f t="shared" si="3"/>
        <v>Month!M322</v>
      </c>
      <c r="AD13" s="26" t="str">
        <f t="shared" si="3"/>
        <v>Month!N322</v>
      </c>
      <c r="AE13" s="26" t="str">
        <f t="shared" si="3"/>
        <v>Month!O322</v>
      </c>
      <c r="AF13" s="26" t="str">
        <f t="shared" si="3"/>
        <v>Month!P322</v>
      </c>
      <c r="AG13" s="26" t="str">
        <f t="shared" si="3"/>
        <v>Month!Q322</v>
      </c>
      <c r="AI13" s="31">
        <v>1996</v>
      </c>
      <c r="AJ13" s="32" t="s">
        <v>80</v>
      </c>
      <c r="AK13" s="33">
        <v>24.660000000000004</v>
      </c>
      <c r="AL13" s="34"/>
      <c r="AM13" s="33">
        <v>20.11</v>
      </c>
      <c r="AN13" s="33">
        <v>21.46</v>
      </c>
      <c r="AO13" s="33">
        <v>66.23</v>
      </c>
      <c r="AQ13" s="27">
        <f t="shared" si="2"/>
        <v>84</v>
      </c>
      <c r="AR13" s="26" t="str">
        <f t="shared" si="0"/>
        <v>Calculation!AL84</v>
      </c>
      <c r="AS13" s="26" t="str">
        <f t="shared" si="0"/>
        <v>Calculation!AM84</v>
      </c>
      <c r="AT13" s="26" t="str">
        <f t="shared" si="0"/>
        <v>Calculation!AN84</v>
      </c>
      <c r="AU13" s="26" t="str">
        <f t="shared" si="0"/>
        <v>Calculation!AO84</v>
      </c>
      <c r="AV13" s="26" t="str">
        <f t="shared" si="0"/>
        <v>Calculation!AP84</v>
      </c>
      <c r="AW13" s="26" t="str">
        <f t="shared" si="0"/>
        <v>Calculation!AQ84</v>
      </c>
      <c r="AX13" s="26" t="str">
        <f t="shared" si="0"/>
        <v>Calculation!AR84</v>
      </c>
    </row>
    <row r="14" spans="1:50" x14ac:dyDescent="0.35">
      <c r="A14" s="41"/>
      <c r="S14" s="27">
        <f>S13+1</f>
        <v>323</v>
      </c>
      <c r="T14" s="26" t="str">
        <f t="shared" si="3"/>
        <v>Month!A323</v>
      </c>
      <c r="U14" s="26" t="str">
        <f t="shared" si="3"/>
        <v>Month!B323</v>
      </c>
      <c r="V14" s="26" t="str">
        <f t="shared" si="3"/>
        <v>Month!C323</v>
      </c>
      <c r="W14" s="26" t="str">
        <f t="shared" si="3"/>
        <v>Month!G323</v>
      </c>
      <c r="X14" s="26" t="str">
        <f t="shared" si="3"/>
        <v>Month!H323</v>
      </c>
      <c r="Y14" s="26" t="str">
        <f t="shared" si="3"/>
        <v>Month!I323</v>
      </c>
      <c r="Z14" s="26" t="str">
        <f t="shared" si="3"/>
        <v>Month!J323</v>
      </c>
      <c r="AA14" s="26" t="str">
        <f t="shared" si="3"/>
        <v>Month!K323</v>
      </c>
      <c r="AB14" s="26" t="str">
        <f t="shared" si="3"/>
        <v>Month!L323</v>
      </c>
      <c r="AC14" s="26" t="str">
        <f t="shared" si="3"/>
        <v>Month!M323</v>
      </c>
      <c r="AD14" s="26" t="str">
        <f t="shared" si="3"/>
        <v>Month!N323</v>
      </c>
      <c r="AE14" s="26" t="str">
        <f t="shared" si="3"/>
        <v>Month!O323</v>
      </c>
      <c r="AF14" s="26" t="str">
        <f t="shared" si="3"/>
        <v>Month!P323</v>
      </c>
      <c r="AG14" s="26" t="str">
        <f t="shared" si="3"/>
        <v>Month!Q323</v>
      </c>
      <c r="AI14" s="37">
        <v>1996</v>
      </c>
      <c r="AJ14" s="38" t="s">
        <v>82</v>
      </c>
      <c r="AK14" s="39">
        <v>25.310000000000002</v>
      </c>
      <c r="AL14" s="40"/>
      <c r="AM14" s="39">
        <v>30.549999999999997</v>
      </c>
      <c r="AN14" s="39">
        <v>25</v>
      </c>
      <c r="AO14" s="39">
        <v>80.87</v>
      </c>
      <c r="AQ14" s="27">
        <f t="shared" si="2"/>
        <v>85</v>
      </c>
      <c r="AR14" s="26" t="str">
        <f t="shared" si="0"/>
        <v>Calculation!AL85</v>
      </c>
      <c r="AS14" s="26" t="str">
        <f t="shared" si="0"/>
        <v>Calculation!AM85</v>
      </c>
      <c r="AT14" s="26" t="str">
        <f t="shared" si="0"/>
        <v>Calculation!AN85</v>
      </c>
      <c r="AU14" s="26" t="str">
        <f t="shared" si="0"/>
        <v>Calculation!AO85</v>
      </c>
      <c r="AV14" s="26" t="str">
        <f t="shared" si="0"/>
        <v>Calculation!AP85</v>
      </c>
      <c r="AW14" s="26" t="str">
        <f t="shared" si="0"/>
        <v>Calculation!AQ85</v>
      </c>
      <c r="AX14" s="26" t="str">
        <f t="shared" si="0"/>
        <v>Calculation!AR85</v>
      </c>
    </row>
    <row r="15" spans="1:50" x14ac:dyDescent="0.35">
      <c r="A15" s="41"/>
      <c r="S15" s="27">
        <f t="shared" ref="S15:S27" si="4">S14+1</f>
        <v>324</v>
      </c>
      <c r="T15" s="26" t="str">
        <f t="shared" si="3"/>
        <v>Month!A324</v>
      </c>
      <c r="U15" s="26" t="str">
        <f t="shared" si="3"/>
        <v>Month!B324</v>
      </c>
      <c r="V15" s="26" t="str">
        <f t="shared" si="3"/>
        <v>Month!C324</v>
      </c>
      <c r="W15" s="26" t="str">
        <f t="shared" si="3"/>
        <v>Month!G324</v>
      </c>
      <c r="X15" s="26" t="str">
        <f t="shared" si="3"/>
        <v>Month!H324</v>
      </c>
      <c r="Y15" s="26" t="str">
        <f t="shared" si="3"/>
        <v>Month!I324</v>
      </c>
      <c r="Z15" s="26" t="str">
        <f t="shared" si="3"/>
        <v>Month!J324</v>
      </c>
      <c r="AA15" s="26" t="str">
        <f t="shared" si="3"/>
        <v>Month!K324</v>
      </c>
      <c r="AB15" s="26" t="str">
        <f t="shared" si="3"/>
        <v>Month!L324</v>
      </c>
      <c r="AC15" s="26" t="str">
        <f t="shared" si="3"/>
        <v>Month!M324</v>
      </c>
      <c r="AD15" s="26" t="str">
        <f t="shared" si="3"/>
        <v>Month!N324</v>
      </c>
      <c r="AE15" s="26" t="str">
        <f t="shared" si="3"/>
        <v>Month!O324</v>
      </c>
      <c r="AF15" s="26" t="str">
        <f t="shared" si="3"/>
        <v>Month!P324</v>
      </c>
      <c r="AG15" s="26" t="str">
        <f t="shared" si="3"/>
        <v>Month!Q324</v>
      </c>
      <c r="AI15" s="31">
        <v>1997</v>
      </c>
      <c r="AJ15" s="32" t="s">
        <v>75</v>
      </c>
      <c r="AK15" s="33">
        <v>25.549999999999997</v>
      </c>
      <c r="AL15" s="34"/>
      <c r="AM15" s="33">
        <v>31.53</v>
      </c>
      <c r="AN15" s="33">
        <v>26.87</v>
      </c>
      <c r="AO15" s="33">
        <v>83.95</v>
      </c>
      <c r="AQ15" s="27">
        <f t="shared" si="2"/>
        <v>86</v>
      </c>
      <c r="AR15" s="26" t="str">
        <f t="shared" si="0"/>
        <v>Calculation!AL86</v>
      </c>
      <c r="AS15" s="26" t="str">
        <f t="shared" si="0"/>
        <v>Calculation!AM86</v>
      </c>
      <c r="AT15" s="26" t="str">
        <f t="shared" si="0"/>
        <v>Calculation!AN86</v>
      </c>
      <c r="AU15" s="26" t="str">
        <f t="shared" si="0"/>
        <v>Calculation!AO86</v>
      </c>
      <c r="AV15" s="26" t="str">
        <f t="shared" si="0"/>
        <v>Calculation!AP86</v>
      </c>
      <c r="AW15" s="26" t="str">
        <f t="shared" si="0"/>
        <v>Calculation!AQ86</v>
      </c>
      <c r="AX15" s="26" t="str">
        <f t="shared" si="0"/>
        <v>Calculation!AR86</v>
      </c>
    </row>
    <row r="16" spans="1:50" x14ac:dyDescent="0.35">
      <c r="S16" s="27">
        <f t="shared" si="4"/>
        <v>325</v>
      </c>
      <c r="T16" s="26" t="str">
        <f t="shared" si="3"/>
        <v>Month!A325</v>
      </c>
      <c r="U16" s="26" t="str">
        <f t="shared" si="3"/>
        <v>Month!B325</v>
      </c>
      <c r="V16" s="26" t="str">
        <f t="shared" si="3"/>
        <v>Month!C325</v>
      </c>
      <c r="W16" s="26" t="str">
        <f t="shared" si="3"/>
        <v>Month!G325</v>
      </c>
      <c r="X16" s="26" t="str">
        <f t="shared" si="3"/>
        <v>Month!H325</v>
      </c>
      <c r="Y16" s="26" t="str">
        <f t="shared" si="3"/>
        <v>Month!I325</v>
      </c>
      <c r="Z16" s="26" t="str">
        <f t="shared" si="3"/>
        <v>Month!J325</v>
      </c>
      <c r="AA16" s="26" t="str">
        <f t="shared" si="3"/>
        <v>Month!K325</v>
      </c>
      <c r="AB16" s="26" t="str">
        <f t="shared" si="3"/>
        <v>Month!L325</v>
      </c>
      <c r="AC16" s="26" t="str">
        <f t="shared" si="3"/>
        <v>Month!M325</v>
      </c>
      <c r="AD16" s="26" t="str">
        <f t="shared" si="3"/>
        <v>Month!N325</v>
      </c>
      <c r="AE16" s="26" t="str">
        <f t="shared" si="3"/>
        <v>Month!O325</v>
      </c>
      <c r="AF16" s="26" t="str">
        <f t="shared" si="3"/>
        <v>Month!P325</v>
      </c>
      <c r="AG16" s="26" t="str">
        <f t="shared" si="3"/>
        <v>Month!Q325</v>
      </c>
      <c r="AI16" s="31">
        <v>1997</v>
      </c>
      <c r="AJ16" s="32" t="s">
        <v>78</v>
      </c>
      <c r="AK16" s="33">
        <v>23.98</v>
      </c>
      <c r="AL16" s="34"/>
      <c r="AM16" s="33">
        <v>22.33</v>
      </c>
      <c r="AN16" s="33">
        <v>22.48</v>
      </c>
      <c r="AO16" s="33">
        <v>68.789999999999992</v>
      </c>
      <c r="AQ16" s="27">
        <f t="shared" si="2"/>
        <v>87</v>
      </c>
      <c r="AR16" s="26" t="str">
        <f t="shared" si="0"/>
        <v>Calculation!AL87</v>
      </c>
      <c r="AS16" s="26" t="str">
        <f t="shared" si="0"/>
        <v>Calculation!AM87</v>
      </c>
      <c r="AT16" s="26" t="str">
        <f t="shared" si="0"/>
        <v>Calculation!AN87</v>
      </c>
      <c r="AU16" s="26" t="str">
        <f t="shared" si="0"/>
        <v>Calculation!AO87</v>
      </c>
      <c r="AV16" s="26" t="str">
        <f t="shared" si="0"/>
        <v>Calculation!AP87</v>
      </c>
      <c r="AW16" s="26" t="str">
        <f t="shared" si="0"/>
        <v>Calculation!AQ87</v>
      </c>
      <c r="AX16" s="26" t="str">
        <f t="shared" si="0"/>
        <v>Calculation!AR87</v>
      </c>
    </row>
    <row r="17" spans="1:50" x14ac:dyDescent="0.35">
      <c r="C17" s="77" t="s">
        <v>85</v>
      </c>
      <c r="D17" s="42"/>
      <c r="S17" s="27">
        <f t="shared" si="4"/>
        <v>326</v>
      </c>
      <c r="T17" s="26" t="str">
        <f t="shared" si="3"/>
        <v>Month!A326</v>
      </c>
      <c r="U17" s="26" t="str">
        <f t="shared" si="3"/>
        <v>Month!B326</v>
      </c>
      <c r="V17" s="26" t="str">
        <f t="shared" si="3"/>
        <v>Month!C326</v>
      </c>
      <c r="W17" s="26" t="str">
        <f t="shared" si="3"/>
        <v>Month!G326</v>
      </c>
      <c r="X17" s="26" t="str">
        <f t="shared" si="3"/>
        <v>Month!H326</v>
      </c>
      <c r="Y17" s="26" t="str">
        <f t="shared" si="3"/>
        <v>Month!I326</v>
      </c>
      <c r="Z17" s="26" t="str">
        <f t="shared" si="3"/>
        <v>Month!J326</v>
      </c>
      <c r="AA17" s="26" t="str">
        <f t="shared" si="3"/>
        <v>Month!K326</v>
      </c>
      <c r="AB17" s="26" t="str">
        <f t="shared" si="3"/>
        <v>Month!L326</v>
      </c>
      <c r="AC17" s="26" t="str">
        <f t="shared" si="3"/>
        <v>Month!M326</v>
      </c>
      <c r="AD17" s="26" t="str">
        <f t="shared" si="3"/>
        <v>Month!N326</v>
      </c>
      <c r="AE17" s="26" t="str">
        <f t="shared" si="3"/>
        <v>Month!O326</v>
      </c>
      <c r="AF17" s="26" t="str">
        <f t="shared" si="3"/>
        <v>Month!P326</v>
      </c>
      <c r="AG17" s="26" t="str">
        <f t="shared" si="3"/>
        <v>Month!Q326</v>
      </c>
      <c r="AI17" s="31">
        <v>1997</v>
      </c>
      <c r="AJ17" s="32" t="s">
        <v>80</v>
      </c>
      <c r="AK17" s="33">
        <v>24.47</v>
      </c>
      <c r="AL17" s="34"/>
      <c r="AM17" s="33">
        <v>20.29</v>
      </c>
      <c r="AN17" s="33">
        <v>22.439999999999998</v>
      </c>
      <c r="AO17" s="33">
        <v>67.2</v>
      </c>
      <c r="AQ17" s="27">
        <f t="shared" si="2"/>
        <v>88</v>
      </c>
      <c r="AR17" s="26" t="str">
        <f t="shared" si="0"/>
        <v>Calculation!AL88</v>
      </c>
      <c r="AS17" s="26" t="str">
        <f t="shared" si="0"/>
        <v>Calculation!AM88</v>
      </c>
      <c r="AT17" s="26" t="str">
        <f>$AQ$3&amp;AT$3&amp;$AQ17</f>
        <v>Calculation!AN88</v>
      </c>
      <c r="AU17" s="26" t="str">
        <f t="shared" si="0"/>
        <v>Calculation!AO88</v>
      </c>
      <c r="AV17" s="26" t="str">
        <f t="shared" si="0"/>
        <v>Calculation!AP88</v>
      </c>
      <c r="AW17" s="26" t="str">
        <f t="shared" si="0"/>
        <v>Calculation!AQ88</v>
      </c>
      <c r="AX17" s="26" t="str">
        <f t="shared" si="0"/>
        <v>Calculation!AR88</v>
      </c>
    </row>
    <row r="18" spans="1:50" x14ac:dyDescent="0.35">
      <c r="B18" s="43"/>
      <c r="C18" s="44" t="s">
        <v>86</v>
      </c>
      <c r="D18" s="44"/>
      <c r="E18" s="44"/>
      <c r="F18" s="44"/>
      <c r="G18" s="44"/>
      <c r="H18" s="44"/>
      <c r="I18" s="44"/>
      <c r="J18" s="44"/>
      <c r="K18" s="45"/>
      <c r="L18" s="44" t="s">
        <v>87</v>
      </c>
      <c r="M18" s="44"/>
      <c r="N18" s="44"/>
      <c r="O18" s="44" t="s">
        <v>88</v>
      </c>
      <c r="P18" s="44"/>
      <c r="Q18" s="44"/>
      <c r="S18" s="27">
        <f t="shared" si="4"/>
        <v>327</v>
      </c>
      <c r="T18" s="26" t="str">
        <f t="shared" si="3"/>
        <v>Month!A327</v>
      </c>
      <c r="U18" s="26" t="str">
        <f t="shared" si="3"/>
        <v>Month!B327</v>
      </c>
      <c r="V18" s="26" t="str">
        <f t="shared" si="3"/>
        <v>Month!C327</v>
      </c>
      <c r="W18" s="26" t="str">
        <f t="shared" si="3"/>
        <v>Month!G327</v>
      </c>
      <c r="X18" s="26" t="str">
        <f t="shared" si="3"/>
        <v>Month!H327</v>
      </c>
      <c r="Y18" s="26" t="str">
        <f t="shared" si="3"/>
        <v>Month!I327</v>
      </c>
      <c r="Z18" s="26" t="str">
        <f t="shared" si="3"/>
        <v>Month!J327</v>
      </c>
      <c r="AA18" s="26" t="str">
        <f t="shared" si="3"/>
        <v>Month!K327</v>
      </c>
      <c r="AB18" s="26" t="str">
        <f t="shared" si="3"/>
        <v>Month!L327</v>
      </c>
      <c r="AC18" s="26" t="str">
        <f t="shared" si="3"/>
        <v>Month!M327</v>
      </c>
      <c r="AD18" s="26" t="str">
        <f t="shared" si="3"/>
        <v>Month!N327</v>
      </c>
      <c r="AE18" s="26" t="str">
        <f t="shared" si="3"/>
        <v>Month!O327</v>
      </c>
      <c r="AF18" s="26" t="str">
        <f t="shared" si="3"/>
        <v>Month!P327</v>
      </c>
      <c r="AG18" s="26" t="str">
        <f t="shared" si="3"/>
        <v>Month!Q327</v>
      </c>
      <c r="AI18" s="37">
        <v>1997</v>
      </c>
      <c r="AJ18" s="38" t="s">
        <v>82</v>
      </c>
      <c r="AK18" s="39">
        <v>25.03</v>
      </c>
      <c r="AL18" s="40"/>
      <c r="AM18" s="39">
        <v>30.3</v>
      </c>
      <c r="AN18" s="39">
        <v>25.97</v>
      </c>
      <c r="AO18" s="39">
        <v>81.31</v>
      </c>
      <c r="AQ18" s="27">
        <f t="shared" si="2"/>
        <v>89</v>
      </c>
      <c r="AR18" s="26" t="str">
        <f t="shared" si="0"/>
        <v>Calculation!AL89</v>
      </c>
      <c r="AS18" s="26" t="str">
        <f t="shared" si="0"/>
        <v>Calculation!AM89</v>
      </c>
      <c r="AT18" s="26" t="str">
        <f t="shared" si="0"/>
        <v>Calculation!AN89</v>
      </c>
      <c r="AU18" s="26" t="str">
        <f t="shared" si="0"/>
        <v>Calculation!AO89</v>
      </c>
      <c r="AV18" s="26" t="str">
        <f t="shared" si="0"/>
        <v>Calculation!AP89</v>
      </c>
      <c r="AW18" s="26" t="str">
        <f t="shared" si="0"/>
        <v>Calculation!AQ89</v>
      </c>
      <c r="AX18" s="26" t="str">
        <f t="shared" si="0"/>
        <v>Calculation!AR89</v>
      </c>
    </row>
    <row r="19" spans="1:50" x14ac:dyDescent="0.35">
      <c r="B19" s="43"/>
      <c r="C19" s="46"/>
      <c r="D19" s="46" t="s">
        <v>89</v>
      </c>
      <c r="E19" s="131" t="s">
        <v>43</v>
      </c>
      <c r="F19" s="131"/>
      <c r="G19" s="131"/>
      <c r="H19" s="131"/>
      <c r="I19" s="131"/>
      <c r="J19" s="131"/>
      <c r="K19" s="131"/>
      <c r="L19" s="47"/>
      <c r="M19" s="47" t="s">
        <v>90</v>
      </c>
      <c r="N19" s="47" t="s">
        <v>91</v>
      </c>
      <c r="O19" s="48"/>
      <c r="P19" s="47" t="s">
        <v>90</v>
      </c>
      <c r="Q19" s="47" t="s">
        <v>91</v>
      </c>
      <c r="S19" s="27">
        <f t="shared" si="4"/>
        <v>328</v>
      </c>
      <c r="T19" s="26" t="str">
        <f t="shared" si="3"/>
        <v>Month!A328</v>
      </c>
      <c r="U19" s="26" t="str">
        <f t="shared" si="3"/>
        <v>Month!B328</v>
      </c>
      <c r="V19" s="26" t="str">
        <f t="shared" si="3"/>
        <v>Month!C328</v>
      </c>
      <c r="W19" s="26" t="str">
        <f t="shared" si="3"/>
        <v>Month!G328</v>
      </c>
      <c r="X19" s="26" t="str">
        <f t="shared" si="3"/>
        <v>Month!H328</v>
      </c>
      <c r="Y19" s="26" t="str">
        <f t="shared" si="3"/>
        <v>Month!I328</v>
      </c>
      <c r="Z19" s="26" t="str">
        <f t="shared" si="3"/>
        <v>Month!J328</v>
      </c>
      <c r="AA19" s="26" t="str">
        <f t="shared" si="3"/>
        <v>Month!K328</v>
      </c>
      <c r="AB19" s="26" t="str">
        <f t="shared" si="3"/>
        <v>Month!L328</v>
      </c>
      <c r="AC19" s="26" t="str">
        <f t="shared" si="3"/>
        <v>Month!M328</v>
      </c>
      <c r="AD19" s="26" t="str">
        <f t="shared" si="3"/>
        <v>Month!N328</v>
      </c>
      <c r="AE19" s="26" t="str">
        <f t="shared" si="3"/>
        <v>Month!O328</v>
      </c>
      <c r="AF19" s="26" t="str">
        <f t="shared" si="3"/>
        <v>Month!P328</v>
      </c>
      <c r="AG19" s="26" t="str">
        <f t="shared" si="3"/>
        <v>Month!Q328</v>
      </c>
      <c r="AI19" s="31">
        <v>1998</v>
      </c>
      <c r="AJ19" s="32" t="s">
        <v>75</v>
      </c>
      <c r="AK19" s="33">
        <v>25.97</v>
      </c>
      <c r="AL19" s="34"/>
      <c r="AM19" s="33">
        <v>32.35</v>
      </c>
      <c r="AN19" s="33">
        <v>25.619999999999997</v>
      </c>
      <c r="AO19" s="33">
        <v>83.94</v>
      </c>
      <c r="AQ19" s="27">
        <f t="shared" si="2"/>
        <v>90</v>
      </c>
      <c r="AR19" s="26" t="str">
        <f t="shared" si="0"/>
        <v>Calculation!AL90</v>
      </c>
      <c r="AS19" s="26" t="str">
        <f t="shared" si="0"/>
        <v>Calculation!AM90</v>
      </c>
      <c r="AT19" s="26" t="str">
        <f t="shared" si="0"/>
        <v>Calculation!AN90</v>
      </c>
      <c r="AU19" s="26" t="str">
        <f t="shared" si="0"/>
        <v>Calculation!AO90</v>
      </c>
      <c r="AV19" s="26" t="str">
        <f t="shared" si="0"/>
        <v>Calculation!AP90</v>
      </c>
      <c r="AW19" s="26" t="str">
        <f t="shared" si="0"/>
        <v>Calculation!AQ90</v>
      </c>
      <c r="AX19" s="26" t="str">
        <f t="shared" si="0"/>
        <v>Calculation!AR90</v>
      </c>
    </row>
    <row r="20" spans="1:50" x14ac:dyDescent="0.35">
      <c r="B20" s="43"/>
      <c r="C20" s="49" t="s">
        <v>92</v>
      </c>
      <c r="D20" s="49" t="s">
        <v>93</v>
      </c>
      <c r="E20" s="50" t="s">
        <v>94</v>
      </c>
      <c r="F20" s="50"/>
      <c r="G20" s="50" t="s">
        <v>95</v>
      </c>
      <c r="H20" s="49"/>
      <c r="I20" s="49"/>
      <c r="J20" s="49"/>
      <c r="K20" s="49"/>
      <c r="L20" s="51" t="s">
        <v>92</v>
      </c>
      <c r="M20" s="51" t="s">
        <v>96</v>
      </c>
      <c r="N20" s="51" t="s">
        <v>97</v>
      </c>
      <c r="O20" s="51" t="s">
        <v>92</v>
      </c>
      <c r="P20" s="51" t="s">
        <v>96</v>
      </c>
      <c r="Q20" s="51" t="s">
        <v>97</v>
      </c>
      <c r="S20" s="27">
        <f t="shared" si="4"/>
        <v>329</v>
      </c>
      <c r="T20" s="26" t="str">
        <f t="shared" si="3"/>
        <v>Month!A329</v>
      </c>
      <c r="U20" s="26" t="str">
        <f t="shared" si="3"/>
        <v>Month!B329</v>
      </c>
      <c r="V20" s="26" t="str">
        <f t="shared" si="3"/>
        <v>Month!C329</v>
      </c>
      <c r="W20" s="26" t="str">
        <f t="shared" si="3"/>
        <v>Month!G329</v>
      </c>
      <c r="X20" s="26" t="str">
        <f t="shared" si="3"/>
        <v>Month!H329</v>
      </c>
      <c r="Y20" s="26" t="str">
        <f t="shared" si="3"/>
        <v>Month!I329</v>
      </c>
      <c r="Z20" s="26" t="str">
        <f t="shared" si="3"/>
        <v>Month!J329</v>
      </c>
      <c r="AA20" s="26" t="str">
        <f t="shared" si="3"/>
        <v>Month!K329</v>
      </c>
      <c r="AB20" s="26" t="str">
        <f t="shared" si="3"/>
        <v>Month!L329</v>
      </c>
      <c r="AC20" s="26" t="str">
        <f t="shared" si="3"/>
        <v>Month!M329</v>
      </c>
      <c r="AD20" s="26" t="str">
        <f t="shared" si="3"/>
        <v>Month!N329</v>
      </c>
      <c r="AE20" s="26" t="str">
        <f t="shared" si="3"/>
        <v>Month!O329</v>
      </c>
      <c r="AF20" s="26" t="str">
        <f t="shared" si="3"/>
        <v>Month!P329</v>
      </c>
      <c r="AG20" s="26" t="str">
        <f t="shared" si="3"/>
        <v>Month!Q329</v>
      </c>
      <c r="AI20" s="31">
        <v>1998</v>
      </c>
      <c r="AJ20" s="32" t="s">
        <v>78</v>
      </c>
      <c r="AK20" s="33">
        <v>23.96</v>
      </c>
      <c r="AL20" s="34"/>
      <c r="AM20" s="33">
        <v>24.36</v>
      </c>
      <c r="AN20" s="33">
        <v>22.509999999999998</v>
      </c>
      <c r="AO20" s="33">
        <v>70.83</v>
      </c>
      <c r="AQ20" s="27">
        <f t="shared" si="2"/>
        <v>91</v>
      </c>
      <c r="AR20" s="26" t="str">
        <f t="shared" si="0"/>
        <v>Calculation!AL91</v>
      </c>
      <c r="AS20" s="26" t="str">
        <f t="shared" si="0"/>
        <v>Calculation!AM91</v>
      </c>
      <c r="AT20" s="26" t="str">
        <f t="shared" si="0"/>
        <v>Calculation!AN91</v>
      </c>
      <c r="AU20" s="26" t="str">
        <f t="shared" si="0"/>
        <v>Calculation!AO91</v>
      </c>
      <c r="AV20" s="26" t="str">
        <f t="shared" si="0"/>
        <v>Calculation!AP91</v>
      </c>
      <c r="AW20" s="26" t="str">
        <f>$AQ$3&amp;AW$3&amp;$AQ20</f>
        <v>Calculation!AQ91</v>
      </c>
      <c r="AX20" s="26" t="str">
        <f t="shared" si="0"/>
        <v>Calculation!AR91</v>
      </c>
    </row>
    <row r="21" spans="1:50" ht="16" thickBot="1" x14ac:dyDescent="0.4">
      <c r="C21" s="52" t="s">
        <v>98</v>
      </c>
      <c r="D21" s="52" t="s">
        <v>99</v>
      </c>
      <c r="E21" s="53" t="s">
        <v>100</v>
      </c>
      <c r="F21" s="53" t="s">
        <v>101</v>
      </c>
      <c r="G21" s="53" t="s">
        <v>102</v>
      </c>
      <c r="H21" s="53" t="s">
        <v>103</v>
      </c>
      <c r="I21" s="53" t="s">
        <v>104</v>
      </c>
      <c r="J21" s="53" t="s">
        <v>44</v>
      </c>
      <c r="K21" s="53" t="s">
        <v>105</v>
      </c>
      <c r="L21" s="54" t="s">
        <v>106</v>
      </c>
      <c r="M21" s="54" t="s">
        <v>107</v>
      </c>
      <c r="N21" s="54" t="s">
        <v>108</v>
      </c>
      <c r="O21" s="54" t="s">
        <v>98</v>
      </c>
      <c r="P21" s="54" t="s">
        <v>107</v>
      </c>
      <c r="Q21" s="54" t="s">
        <v>109</v>
      </c>
      <c r="S21" s="27">
        <f t="shared" si="4"/>
        <v>330</v>
      </c>
      <c r="T21" s="26" t="str">
        <f t="shared" si="3"/>
        <v>Month!A330</v>
      </c>
      <c r="U21" s="26" t="str">
        <f t="shared" si="3"/>
        <v>Month!B330</v>
      </c>
      <c r="V21" s="26" t="str">
        <f t="shared" si="3"/>
        <v>Month!C330</v>
      </c>
      <c r="W21" s="26" t="str">
        <f t="shared" si="3"/>
        <v>Month!G330</v>
      </c>
      <c r="X21" s="26" t="str">
        <f t="shared" si="3"/>
        <v>Month!H330</v>
      </c>
      <c r="Y21" s="26" t="str">
        <f t="shared" si="3"/>
        <v>Month!I330</v>
      </c>
      <c r="Z21" s="26" t="str">
        <f t="shared" si="3"/>
        <v>Month!J330</v>
      </c>
      <c r="AA21" s="26" t="str">
        <f t="shared" si="3"/>
        <v>Month!K330</v>
      </c>
      <c r="AB21" s="26" t="str">
        <f t="shared" si="3"/>
        <v>Month!L330</v>
      </c>
      <c r="AC21" s="26" t="str">
        <f t="shared" si="3"/>
        <v>Month!M330</v>
      </c>
      <c r="AD21" s="26" t="str">
        <f t="shared" si="3"/>
        <v>Month!N330</v>
      </c>
      <c r="AE21" s="26" t="str">
        <f t="shared" si="3"/>
        <v>Month!O330</v>
      </c>
      <c r="AF21" s="26" t="str">
        <f t="shared" si="3"/>
        <v>Month!P330</v>
      </c>
      <c r="AG21" s="26" t="str">
        <f t="shared" si="3"/>
        <v>Month!Q330</v>
      </c>
      <c r="AI21" s="31">
        <v>1998</v>
      </c>
      <c r="AJ21" s="32" t="s">
        <v>80</v>
      </c>
      <c r="AK21" s="33">
        <v>23.4</v>
      </c>
      <c r="AL21" s="34"/>
      <c r="AM21" s="33">
        <v>21.16</v>
      </c>
      <c r="AN21" s="33">
        <v>22.15</v>
      </c>
      <c r="AO21" s="33">
        <v>66.710000000000008</v>
      </c>
      <c r="AQ21" s="27">
        <f>AQ20+1</f>
        <v>92</v>
      </c>
      <c r="AR21" s="26" t="str">
        <f t="shared" si="0"/>
        <v>Calculation!AL92</v>
      </c>
      <c r="AS21" s="26" t="str">
        <f t="shared" si="0"/>
        <v>Calculation!AM92</v>
      </c>
      <c r="AT21" s="26" t="str">
        <f t="shared" si="0"/>
        <v>Calculation!AN92</v>
      </c>
      <c r="AU21" s="26" t="str">
        <f t="shared" si="0"/>
        <v>Calculation!AO92</v>
      </c>
      <c r="AV21" s="26" t="str">
        <f t="shared" si="0"/>
        <v>Calculation!AP92</v>
      </c>
      <c r="AW21" s="26" t="str">
        <f t="shared" si="0"/>
        <v>Calculation!AQ92</v>
      </c>
      <c r="AX21" s="26" t="str">
        <f t="shared" si="0"/>
        <v>Calculation!AR92</v>
      </c>
    </row>
    <row r="22" spans="1:50" x14ac:dyDescent="0.35">
      <c r="S22" s="27">
        <f t="shared" si="4"/>
        <v>331</v>
      </c>
      <c r="T22" s="26" t="str">
        <f>$S$12&amp;T$12&amp;$S22</f>
        <v>Month!A331</v>
      </c>
      <c r="U22" s="26" t="str">
        <f t="shared" si="3"/>
        <v>Month!B331</v>
      </c>
      <c r="V22" s="26" t="str">
        <f t="shared" si="3"/>
        <v>Month!C331</v>
      </c>
      <c r="W22" s="26" t="str">
        <f t="shared" si="3"/>
        <v>Month!G331</v>
      </c>
      <c r="X22" s="26" t="str">
        <f t="shared" si="3"/>
        <v>Month!H331</v>
      </c>
      <c r="Y22" s="26" t="str">
        <f t="shared" si="3"/>
        <v>Month!I331</v>
      </c>
      <c r="Z22" s="26" t="str">
        <f t="shared" si="3"/>
        <v>Month!J331</v>
      </c>
      <c r="AA22" s="26" t="str">
        <f t="shared" si="3"/>
        <v>Month!K331</v>
      </c>
      <c r="AB22" s="26" t="str">
        <f t="shared" si="3"/>
        <v>Month!L331</v>
      </c>
      <c r="AC22" s="26" t="str">
        <f t="shared" si="3"/>
        <v>Month!M331</v>
      </c>
      <c r="AD22" s="26" t="str">
        <f t="shared" si="3"/>
        <v>Month!N331</v>
      </c>
      <c r="AE22" s="26" t="str">
        <f t="shared" si="3"/>
        <v>Month!O331</v>
      </c>
      <c r="AF22" s="26" t="str">
        <f t="shared" si="3"/>
        <v>Month!P331</v>
      </c>
      <c r="AG22" s="26" t="str">
        <f t="shared" si="3"/>
        <v>Month!Q331</v>
      </c>
      <c r="AI22" s="37">
        <v>1998</v>
      </c>
      <c r="AJ22" s="38" t="s">
        <v>82</v>
      </c>
      <c r="AK22" s="39">
        <v>24.13</v>
      </c>
      <c r="AL22" s="40"/>
      <c r="AM22" s="39">
        <v>31.540000000000003</v>
      </c>
      <c r="AN22" s="39">
        <v>26.33</v>
      </c>
      <c r="AO22" s="39">
        <v>82</v>
      </c>
      <c r="AQ22" s="27">
        <f>AQ21+1</f>
        <v>93</v>
      </c>
      <c r="AR22" s="26" t="str">
        <f t="shared" si="0"/>
        <v>Calculation!AL93</v>
      </c>
      <c r="AS22" s="26" t="str">
        <f t="shared" si="0"/>
        <v>Calculation!AM93</v>
      </c>
      <c r="AT22" s="26" t="str">
        <f t="shared" si="0"/>
        <v>Calculation!AN93</v>
      </c>
      <c r="AU22" s="26" t="str">
        <f t="shared" si="0"/>
        <v>Calculation!AO93</v>
      </c>
      <c r="AV22" s="26" t="str">
        <f t="shared" si="0"/>
        <v>Calculation!AP93</v>
      </c>
      <c r="AW22" s="26" t="str">
        <f t="shared" si="0"/>
        <v>Calculation!AQ93</v>
      </c>
      <c r="AX22" s="26" t="str">
        <f t="shared" si="0"/>
        <v>Calculation!AR93</v>
      </c>
    </row>
    <row r="23" spans="1:50" x14ac:dyDescent="0.35">
      <c r="A23" s="46">
        <v>1995</v>
      </c>
      <c r="B23" s="46" t="s">
        <v>110</v>
      </c>
      <c r="C23" s="41">
        <f>Month!B7</f>
        <v>28.5</v>
      </c>
      <c r="D23" s="41">
        <f>Month!C7</f>
        <v>2.86</v>
      </c>
      <c r="E23" s="41" t="str">
        <f>Month!D7</f>
        <v>[x]</v>
      </c>
      <c r="F23" s="41" t="str">
        <f>Month!E7</f>
        <v>[x]</v>
      </c>
      <c r="G23" s="41" t="str">
        <f>Month!F7</f>
        <v>[x]</v>
      </c>
      <c r="H23" s="41">
        <f>Month!G7</f>
        <v>25.64</v>
      </c>
      <c r="I23" s="41">
        <f>Month!H7</f>
        <v>7.76</v>
      </c>
      <c r="J23" s="41">
        <f>Month!I7</f>
        <v>10.029999999999999</v>
      </c>
      <c r="K23" s="41">
        <f>Month!J7</f>
        <v>7.85</v>
      </c>
      <c r="L23" s="41">
        <f>Month!K7</f>
        <v>1.3455999999999999</v>
      </c>
      <c r="M23" s="41">
        <f>Month!L7</f>
        <v>7.9000000000000008E-3</v>
      </c>
      <c r="N23" s="41">
        <f>Month!M7</f>
        <v>1.3376999999999999</v>
      </c>
      <c r="O23" s="41">
        <f>Month!N7</f>
        <v>29.85</v>
      </c>
      <c r="P23" s="41">
        <f>Month!O7</f>
        <v>2.87</v>
      </c>
      <c r="Q23" s="41">
        <f>Month!P7</f>
        <v>26.98</v>
      </c>
      <c r="S23" s="27">
        <f t="shared" si="4"/>
        <v>332</v>
      </c>
      <c r="T23" s="26" t="str">
        <f t="shared" si="3"/>
        <v>Month!A332</v>
      </c>
      <c r="U23" s="26" t="str">
        <f t="shared" si="3"/>
        <v>Month!B332</v>
      </c>
      <c r="V23" s="26" t="str">
        <f t="shared" si="3"/>
        <v>Month!C332</v>
      </c>
      <c r="W23" s="26" t="str">
        <f t="shared" si="3"/>
        <v>Month!G332</v>
      </c>
      <c r="X23" s="26" t="str">
        <f t="shared" si="3"/>
        <v>Month!H332</v>
      </c>
      <c r="Y23" s="26" t="str">
        <f t="shared" si="3"/>
        <v>Month!I332</v>
      </c>
      <c r="Z23" s="26" t="str">
        <f t="shared" si="3"/>
        <v>Month!J332</v>
      </c>
      <c r="AA23" s="26" t="str">
        <f t="shared" si="3"/>
        <v>Month!K332</v>
      </c>
      <c r="AB23" s="26" t="str">
        <f t="shared" si="3"/>
        <v>Month!L332</v>
      </c>
      <c r="AC23" s="26" t="str">
        <f t="shared" si="3"/>
        <v>Month!M332</v>
      </c>
      <c r="AD23" s="26" t="str">
        <f t="shared" si="3"/>
        <v>Month!N332</v>
      </c>
      <c r="AE23" s="26" t="str">
        <f t="shared" si="3"/>
        <v>Month!O332</v>
      </c>
      <c r="AF23" s="26" t="str">
        <f t="shared" si="3"/>
        <v>Month!P332</v>
      </c>
      <c r="AG23" s="26" t="str">
        <f t="shared" si="3"/>
        <v>Month!Q332</v>
      </c>
      <c r="AI23" s="31">
        <v>1999</v>
      </c>
      <c r="AJ23" s="32" t="s">
        <v>75</v>
      </c>
      <c r="AK23" s="33">
        <v>26.439999999999998</v>
      </c>
      <c r="AL23" s="34"/>
      <c r="AM23" s="33">
        <v>33.850500000000004</v>
      </c>
      <c r="AN23" s="33">
        <v>26.38</v>
      </c>
      <c r="AO23" s="33">
        <v>86.68</v>
      </c>
      <c r="AQ23" s="27">
        <f>AQ22+1</f>
        <v>94</v>
      </c>
      <c r="AR23" s="26" t="str">
        <f t="shared" si="0"/>
        <v>Calculation!AL94</v>
      </c>
      <c r="AS23" s="26" t="str">
        <f t="shared" si="0"/>
        <v>Calculation!AM94</v>
      </c>
      <c r="AT23" s="26" t="str">
        <f t="shared" si="0"/>
        <v>Calculation!AN94</v>
      </c>
      <c r="AU23" s="26" t="str">
        <f t="shared" si="0"/>
        <v>Calculation!AO94</v>
      </c>
      <c r="AV23" s="26" t="str">
        <f t="shared" si="0"/>
        <v>Calculation!AP94</v>
      </c>
      <c r="AW23" s="26" t="str">
        <f t="shared" si="0"/>
        <v>Calculation!AQ94</v>
      </c>
      <c r="AX23" s="26" t="str">
        <f t="shared" si="0"/>
        <v>Calculation!AR94</v>
      </c>
    </row>
    <row r="24" spans="1:50" x14ac:dyDescent="0.35">
      <c r="A24" s="46">
        <v>1995</v>
      </c>
      <c r="B24" s="46" t="s">
        <v>111</v>
      </c>
      <c r="C24" s="41">
        <f>Month!B8+C23</f>
        <v>56.379999999999995</v>
      </c>
      <c r="D24" s="41">
        <f>Month!C8+D23</f>
        <v>5.55</v>
      </c>
      <c r="E24" s="41" t="e">
        <f>Month!D8+E23</f>
        <v>#VALUE!</v>
      </c>
      <c r="F24" s="41" t="e">
        <f>Month!E8+F23</f>
        <v>#VALUE!</v>
      </c>
      <c r="G24" s="41" t="e">
        <f>Month!F8+G23</f>
        <v>#VALUE!</v>
      </c>
      <c r="H24" s="41">
        <f>Month!G8+H23</f>
        <v>50.83</v>
      </c>
      <c r="I24" s="41">
        <f>Month!H8+I23</f>
        <v>15.719999999999999</v>
      </c>
      <c r="J24" s="41">
        <f>Month!I8+J23</f>
        <v>19.689999999999998</v>
      </c>
      <c r="K24" s="41">
        <f>Month!J8+K23</f>
        <v>15.41</v>
      </c>
      <c r="L24" s="41">
        <f>Month!K8+L23</f>
        <v>2.6707999999999998</v>
      </c>
      <c r="M24" s="41">
        <f>Month!L8+M23</f>
        <v>1.77E-2</v>
      </c>
      <c r="N24" s="41">
        <f>Month!M8+N23</f>
        <v>2.6530999999999998</v>
      </c>
      <c r="O24" s="41">
        <f>Month!N8+O23</f>
        <v>59.05</v>
      </c>
      <c r="P24" s="41">
        <f>Month!O8+P23</f>
        <v>5.57</v>
      </c>
      <c r="Q24" s="41">
        <f>Month!P8+Q23</f>
        <v>53.480000000000004</v>
      </c>
      <c r="S24" s="27">
        <f t="shared" si="4"/>
        <v>333</v>
      </c>
      <c r="T24" s="26" t="str">
        <f t="shared" si="3"/>
        <v>Month!A333</v>
      </c>
      <c r="U24" s="26" t="str">
        <f t="shared" si="3"/>
        <v>Month!B333</v>
      </c>
      <c r="V24" s="26" t="str">
        <f t="shared" si="3"/>
        <v>Month!C333</v>
      </c>
      <c r="W24" s="26" t="str">
        <f t="shared" si="3"/>
        <v>Month!G333</v>
      </c>
      <c r="X24" s="26" t="str">
        <f t="shared" si="3"/>
        <v>Month!H333</v>
      </c>
      <c r="Y24" s="26" t="str">
        <f t="shared" si="3"/>
        <v>Month!I333</v>
      </c>
      <c r="Z24" s="26" t="str">
        <f t="shared" si="3"/>
        <v>Month!J333</v>
      </c>
      <c r="AA24" s="26" t="str">
        <f t="shared" si="3"/>
        <v>Month!K333</v>
      </c>
      <c r="AB24" s="26" t="str">
        <f t="shared" si="3"/>
        <v>Month!L333</v>
      </c>
      <c r="AC24" s="26" t="str">
        <f t="shared" si="3"/>
        <v>Month!M333</v>
      </c>
      <c r="AD24" s="26" t="str">
        <f t="shared" si="3"/>
        <v>Month!N333</v>
      </c>
      <c r="AE24" s="26" t="str">
        <f t="shared" si="3"/>
        <v>Month!O333</v>
      </c>
      <c r="AF24" s="26" t="str">
        <f t="shared" si="3"/>
        <v>Month!P333</v>
      </c>
      <c r="AG24" s="26" t="str">
        <f t="shared" si="3"/>
        <v>Month!Q333</v>
      </c>
      <c r="AI24" s="31">
        <v>1999</v>
      </c>
      <c r="AJ24" s="32" t="s">
        <v>78</v>
      </c>
      <c r="AK24" s="33">
        <v>24.049999999999997</v>
      </c>
      <c r="AL24" s="34"/>
      <c r="AM24" s="33">
        <v>23.6905</v>
      </c>
      <c r="AN24" s="33">
        <v>23.54</v>
      </c>
      <c r="AO24" s="33">
        <v>71.27000000000001</v>
      </c>
    </row>
    <row r="25" spans="1:50" x14ac:dyDescent="0.35">
      <c r="A25" s="46">
        <v>1995</v>
      </c>
      <c r="B25" s="46" t="s">
        <v>112</v>
      </c>
      <c r="C25" s="41">
        <f>Month!B9+C24</f>
        <v>89.71</v>
      </c>
      <c r="D25" s="41">
        <f>Month!C9+D24</f>
        <v>8.76</v>
      </c>
      <c r="E25" s="41" t="e">
        <f>Month!D9+E24</f>
        <v>#VALUE!</v>
      </c>
      <c r="F25" s="41" t="e">
        <f>Month!E9+F24</f>
        <v>#VALUE!</v>
      </c>
      <c r="G25" s="41" t="e">
        <f>Month!F9+G24</f>
        <v>#VALUE!</v>
      </c>
      <c r="H25" s="41">
        <f>Month!G9+H24</f>
        <v>80.95</v>
      </c>
      <c r="I25" s="41">
        <f>Month!H9+I24</f>
        <v>25</v>
      </c>
      <c r="J25" s="41">
        <f>Month!I9+J24</f>
        <v>31.909999999999997</v>
      </c>
      <c r="K25" s="41">
        <f>Month!J9+K24</f>
        <v>24.03</v>
      </c>
      <c r="L25" s="41">
        <f>Month!K9+L24</f>
        <v>4.2507999999999999</v>
      </c>
      <c r="M25" s="41">
        <f>Month!L9+M24</f>
        <v>2.5899999999999999E-2</v>
      </c>
      <c r="N25" s="41">
        <f>Month!M9+N24</f>
        <v>4.2248999999999999</v>
      </c>
      <c r="O25" s="41">
        <f>Month!N9+O24</f>
        <v>93.96</v>
      </c>
      <c r="P25" s="41">
        <f>Month!O9+P24</f>
        <v>8.7900000000000009</v>
      </c>
      <c r="Q25" s="41">
        <f>Month!P9+Q24</f>
        <v>85.171800000000005</v>
      </c>
      <c r="S25" s="27">
        <f t="shared" si="4"/>
        <v>334</v>
      </c>
      <c r="T25" s="26" t="str">
        <f t="shared" si="3"/>
        <v>Month!A334</v>
      </c>
      <c r="U25" s="26" t="str">
        <f t="shared" si="3"/>
        <v>Month!B334</v>
      </c>
      <c r="V25" s="26" t="str">
        <f t="shared" si="3"/>
        <v>Month!C334</v>
      </c>
      <c r="W25" s="26" t="str">
        <f t="shared" si="3"/>
        <v>Month!G334</v>
      </c>
      <c r="X25" s="26" t="str">
        <f t="shared" si="3"/>
        <v>Month!H334</v>
      </c>
      <c r="Y25" s="26" t="str">
        <f t="shared" si="3"/>
        <v>Month!I334</v>
      </c>
      <c r="Z25" s="26" t="str">
        <f t="shared" si="3"/>
        <v>Month!J334</v>
      </c>
      <c r="AA25" s="26" t="str">
        <f t="shared" si="3"/>
        <v>Month!K334</v>
      </c>
      <c r="AB25" s="26" t="str">
        <f t="shared" si="3"/>
        <v>Month!L334</v>
      </c>
      <c r="AC25" s="26" t="str">
        <f t="shared" si="3"/>
        <v>Month!M334</v>
      </c>
      <c r="AD25" s="26" t="str">
        <f t="shared" si="3"/>
        <v>Month!N334</v>
      </c>
      <c r="AE25" s="26" t="str">
        <f t="shared" si="3"/>
        <v>Month!O334</v>
      </c>
      <c r="AF25" s="26" t="str">
        <f t="shared" si="3"/>
        <v>Month!P334</v>
      </c>
      <c r="AG25" s="26" t="str">
        <f t="shared" si="3"/>
        <v>Month!Q334</v>
      </c>
      <c r="AI25" s="31">
        <v>1999</v>
      </c>
      <c r="AJ25" s="32" t="s">
        <v>80</v>
      </c>
      <c r="AK25" s="33">
        <v>24.479999999999997</v>
      </c>
      <c r="AL25" s="34"/>
      <c r="AM25" s="33">
        <v>21.5505</v>
      </c>
      <c r="AN25" s="33">
        <v>23.049999999999997</v>
      </c>
      <c r="AO25" s="33">
        <v>69.08</v>
      </c>
    </row>
    <row r="26" spans="1:50" x14ac:dyDescent="0.35">
      <c r="A26" s="46">
        <v>1995</v>
      </c>
      <c r="B26" s="46" t="s">
        <v>113</v>
      </c>
      <c r="C26" s="41">
        <f>Month!B10+C25</f>
        <v>113.58999999999999</v>
      </c>
      <c r="D26" s="41">
        <f>Month!C10+D25</f>
        <v>11.04</v>
      </c>
      <c r="E26" s="41" t="e">
        <f>Month!D10+E25</f>
        <v>#VALUE!</v>
      </c>
      <c r="F26" s="41" t="e">
        <f>Month!E10+F25</f>
        <v>#VALUE!</v>
      </c>
      <c r="G26" s="41" t="e">
        <f>Month!F10+G25</f>
        <v>#VALUE!</v>
      </c>
      <c r="H26" s="41">
        <f>Month!G10+H25</f>
        <v>102.55000000000001</v>
      </c>
      <c r="I26" s="41">
        <f>Month!H10+I25</f>
        <v>32.049999999999997</v>
      </c>
      <c r="J26" s="41">
        <f>Month!I10+J25</f>
        <v>39.72</v>
      </c>
      <c r="K26" s="41">
        <f>Month!J10+K25</f>
        <v>30.78</v>
      </c>
      <c r="L26" s="41">
        <f>Month!K10+L25</f>
        <v>5.5250000000000004</v>
      </c>
      <c r="M26" s="41">
        <f>Month!L10+M25</f>
        <v>5.16E-2</v>
      </c>
      <c r="N26" s="41">
        <f>Month!M10+N25</f>
        <v>5.4733999999999998</v>
      </c>
      <c r="O26" s="41">
        <f>Month!N10+O25</f>
        <v>119.11999999999999</v>
      </c>
      <c r="P26" s="41">
        <f>Month!O10+P25</f>
        <v>11.100000000000001</v>
      </c>
      <c r="Q26" s="41">
        <f>Month!P10+Q25</f>
        <v>108.02180000000001</v>
      </c>
      <c r="S26" s="27">
        <f t="shared" si="4"/>
        <v>335</v>
      </c>
      <c r="T26" s="26" t="str">
        <f t="shared" si="3"/>
        <v>Month!A335</v>
      </c>
      <c r="U26" s="26" t="str">
        <f t="shared" si="3"/>
        <v>Month!B335</v>
      </c>
      <c r="V26" s="26" t="str">
        <f t="shared" si="3"/>
        <v>Month!C335</v>
      </c>
      <c r="W26" s="26" t="str">
        <f t="shared" si="3"/>
        <v>Month!G335</v>
      </c>
      <c r="X26" s="26" t="str">
        <f t="shared" si="3"/>
        <v>Month!H335</v>
      </c>
      <c r="Y26" s="26" t="str">
        <f t="shared" si="3"/>
        <v>Month!I335</v>
      </c>
      <c r="Z26" s="26" t="str">
        <f t="shared" si="3"/>
        <v>Month!J335</v>
      </c>
      <c r="AA26" s="26" t="str">
        <f t="shared" si="3"/>
        <v>Month!K335</v>
      </c>
      <c r="AB26" s="26" t="str">
        <f t="shared" si="3"/>
        <v>Month!L335</v>
      </c>
      <c r="AC26" s="26" t="str">
        <f t="shared" si="3"/>
        <v>Month!M335</v>
      </c>
      <c r="AD26" s="26" t="str">
        <f t="shared" si="3"/>
        <v>Month!N335</v>
      </c>
      <c r="AE26" s="26" t="str">
        <f t="shared" si="3"/>
        <v>Month!O335</v>
      </c>
      <c r="AF26" s="26" t="str">
        <f t="shared" si="3"/>
        <v>Month!P335</v>
      </c>
      <c r="AG26" s="26" t="str">
        <f t="shared" si="3"/>
        <v>Month!Q335</v>
      </c>
      <c r="AI26" s="37">
        <v>1999</v>
      </c>
      <c r="AJ26" s="38" t="s">
        <v>82</v>
      </c>
      <c r="AK26" s="39">
        <v>24.254000000000001</v>
      </c>
      <c r="AL26" s="40"/>
      <c r="AM26" s="39">
        <v>31.216499999999996</v>
      </c>
      <c r="AN26" s="39">
        <v>25.844999999999999</v>
      </c>
      <c r="AO26" s="39">
        <v>81.325000000000003</v>
      </c>
    </row>
    <row r="27" spans="1:50" x14ac:dyDescent="0.35">
      <c r="A27" s="46">
        <v>1995</v>
      </c>
      <c r="B27" s="46" t="s">
        <v>114</v>
      </c>
      <c r="C27" s="41">
        <f>Month!B11+C26</f>
        <v>136.19999999999999</v>
      </c>
      <c r="D27" s="41">
        <f>Month!C11+D26</f>
        <v>13.129999999999999</v>
      </c>
      <c r="E27" s="41" t="e">
        <f>Month!D11+E26</f>
        <v>#VALUE!</v>
      </c>
      <c r="F27" s="41" t="e">
        <f>Month!E11+F26</f>
        <v>#VALUE!</v>
      </c>
      <c r="G27" s="41" t="e">
        <f>Month!F11+G26</f>
        <v>#VALUE!</v>
      </c>
      <c r="H27" s="41">
        <f>Month!G11+H26</f>
        <v>123.07000000000001</v>
      </c>
      <c r="I27" s="41">
        <f>Month!H11+I26</f>
        <v>39.61</v>
      </c>
      <c r="J27" s="41">
        <f>Month!I11+J26</f>
        <v>46.26</v>
      </c>
      <c r="K27" s="41">
        <f>Month!J11+K26</f>
        <v>37.200000000000003</v>
      </c>
      <c r="L27" s="41">
        <f>Month!K11+L26</f>
        <v>6.7380000000000004</v>
      </c>
      <c r="M27" s="41">
        <f>Month!L11+M26</f>
        <v>8.299999999999999E-2</v>
      </c>
      <c r="N27" s="41">
        <f>Month!M11+N26</f>
        <v>6.6549999999999994</v>
      </c>
      <c r="O27" s="41">
        <f>Month!N11+O26</f>
        <v>142.94</v>
      </c>
      <c r="P27" s="41">
        <f>Month!O11+P26</f>
        <v>13.221400000000001</v>
      </c>
      <c r="Q27" s="41">
        <f>Month!P11+Q26</f>
        <v>129.7218</v>
      </c>
      <c r="S27" s="27">
        <f t="shared" si="4"/>
        <v>336</v>
      </c>
      <c r="T27" s="26" t="str">
        <f t="shared" si="3"/>
        <v>Month!A336</v>
      </c>
      <c r="U27" s="26" t="str">
        <f t="shared" si="3"/>
        <v>Month!B336</v>
      </c>
      <c r="V27" s="26" t="str">
        <f t="shared" si="3"/>
        <v>Month!C336</v>
      </c>
      <c r="W27" s="26" t="str">
        <f t="shared" si="3"/>
        <v>Month!G336</v>
      </c>
      <c r="X27" s="26" t="str">
        <f t="shared" si="3"/>
        <v>Month!H336</v>
      </c>
      <c r="Y27" s="26" t="str">
        <f t="shared" si="3"/>
        <v>Month!I336</v>
      </c>
      <c r="Z27" s="26" t="str">
        <f t="shared" si="3"/>
        <v>Month!J336</v>
      </c>
      <c r="AA27" s="26" t="str">
        <f t="shared" si="3"/>
        <v>Month!K336</v>
      </c>
      <c r="AB27" s="26" t="str">
        <f t="shared" si="3"/>
        <v>Month!L336</v>
      </c>
      <c r="AC27" s="26" t="str">
        <f t="shared" si="3"/>
        <v>Month!M336</v>
      </c>
      <c r="AD27" s="26" t="str">
        <f t="shared" si="3"/>
        <v>Month!N336</v>
      </c>
      <c r="AE27" s="26" t="str">
        <f t="shared" si="3"/>
        <v>Month!O336</v>
      </c>
      <c r="AF27" s="26" t="str">
        <f t="shared" si="3"/>
        <v>Month!P336</v>
      </c>
      <c r="AG27" s="26" t="str">
        <f t="shared" si="3"/>
        <v>Month!Q336</v>
      </c>
      <c r="AI27" s="31">
        <v>2000</v>
      </c>
      <c r="AJ27" s="32" t="s">
        <v>75</v>
      </c>
      <c r="AK27" s="33">
        <v>25.08</v>
      </c>
      <c r="AL27" s="34"/>
      <c r="AM27" s="33">
        <v>32.637999999999998</v>
      </c>
      <c r="AN27" s="33">
        <v>25.51</v>
      </c>
      <c r="AO27" s="33">
        <v>83.239000000000004</v>
      </c>
    </row>
    <row r="28" spans="1:50" x14ac:dyDescent="0.35">
      <c r="A28" s="46">
        <v>1995</v>
      </c>
      <c r="B28" s="46" t="s">
        <v>115</v>
      </c>
      <c r="C28" s="41">
        <f>Month!B12+C27</f>
        <v>162.25</v>
      </c>
      <c r="D28" s="41">
        <f>Month!C12+D27</f>
        <v>15.209999999999999</v>
      </c>
      <c r="E28" s="41" t="e">
        <f>Month!D12+E27</f>
        <v>#VALUE!</v>
      </c>
      <c r="F28" s="41" t="e">
        <f>Month!E12+F27</f>
        <v>#VALUE!</v>
      </c>
      <c r="G28" s="41" t="e">
        <f>Month!F12+G27</f>
        <v>#VALUE!</v>
      </c>
      <c r="H28" s="41">
        <f>Month!G12+H27</f>
        <v>147.04000000000002</v>
      </c>
      <c r="I28" s="41">
        <f>Month!H12+I27</f>
        <v>48.28</v>
      </c>
      <c r="J28" s="41">
        <f>Month!I12+J27</f>
        <v>53.769999999999996</v>
      </c>
      <c r="K28" s="41">
        <f>Month!J12+K27</f>
        <v>44.99</v>
      </c>
      <c r="L28" s="41">
        <f>Month!K12+L27</f>
        <v>8.134500000000001</v>
      </c>
      <c r="M28" s="41">
        <f>Month!L12+M27</f>
        <v>0.1195</v>
      </c>
      <c r="N28" s="41">
        <f>Month!M12+N27</f>
        <v>8.0149999999999988</v>
      </c>
      <c r="O28" s="41">
        <f>Month!N12+O27</f>
        <v>170.39</v>
      </c>
      <c r="P28" s="41">
        <f>Month!O12+P27</f>
        <v>15.3414</v>
      </c>
      <c r="Q28" s="41">
        <f>Month!P12+Q27</f>
        <v>155.05180000000001</v>
      </c>
      <c r="AI28" s="31">
        <v>2000</v>
      </c>
      <c r="AJ28" s="32" t="s">
        <v>78</v>
      </c>
      <c r="AK28" s="33">
        <v>25.03</v>
      </c>
      <c r="AL28" s="34"/>
      <c r="AM28" s="33">
        <v>23.638000000000002</v>
      </c>
      <c r="AN28" s="33">
        <v>24.765000000000001</v>
      </c>
      <c r="AO28" s="33">
        <v>73.433999999999997</v>
      </c>
    </row>
    <row r="29" spans="1:50" x14ac:dyDescent="0.35">
      <c r="A29" s="46">
        <v>1995</v>
      </c>
      <c r="B29" s="46" t="s">
        <v>116</v>
      </c>
      <c r="C29" s="41">
        <f>Month!B13+C28</f>
        <v>183.38</v>
      </c>
      <c r="D29" s="41">
        <f>Month!C13+D28</f>
        <v>16.919999999999998</v>
      </c>
      <c r="E29" s="41" t="e">
        <f>Month!D13+E28</f>
        <v>#VALUE!</v>
      </c>
      <c r="F29" s="41" t="e">
        <f>Month!E13+F28</f>
        <v>#VALUE!</v>
      </c>
      <c r="G29" s="41" t="e">
        <f>Month!F13+G28</f>
        <v>#VALUE!</v>
      </c>
      <c r="H29" s="41">
        <f>Month!G13+H28</f>
        <v>166.46000000000004</v>
      </c>
      <c r="I29" s="41">
        <f>Month!H13+I28</f>
        <v>55.59</v>
      </c>
      <c r="J29" s="41">
        <f>Month!I13+J28</f>
        <v>59.44</v>
      </c>
      <c r="K29" s="41">
        <f>Month!J13+K28</f>
        <v>51.43</v>
      </c>
      <c r="L29" s="41">
        <f>Month!K13+L28</f>
        <v>9.2762000000000011</v>
      </c>
      <c r="M29" s="41">
        <f>Month!L13+M28</f>
        <v>0.1353</v>
      </c>
      <c r="N29" s="41">
        <f>Month!M13+N28</f>
        <v>9.1408999999999985</v>
      </c>
      <c r="O29" s="41">
        <f>Month!N13+O28</f>
        <v>192.66</v>
      </c>
      <c r="P29" s="41">
        <f>Month!O13+P28</f>
        <v>17.061399999999999</v>
      </c>
      <c r="Q29" s="41">
        <f>Month!P13+Q28</f>
        <v>175.60180000000003</v>
      </c>
      <c r="AI29" s="31">
        <v>2000</v>
      </c>
      <c r="AJ29" s="32" t="s">
        <v>80</v>
      </c>
      <c r="AK29" s="33">
        <v>25.597999999999999</v>
      </c>
      <c r="AL29" s="34"/>
      <c r="AM29" s="33">
        <v>23.368000000000002</v>
      </c>
      <c r="AN29" s="33">
        <v>24.4</v>
      </c>
      <c r="AO29" s="33">
        <v>73.356999999999999</v>
      </c>
    </row>
    <row r="30" spans="1:50" x14ac:dyDescent="0.35">
      <c r="A30" s="46">
        <v>1995</v>
      </c>
      <c r="B30" s="46" t="s">
        <v>117</v>
      </c>
      <c r="C30" s="41">
        <f>Month!B14+C29</f>
        <v>204.51999999999998</v>
      </c>
      <c r="D30" s="41">
        <f>Month!C14+D29</f>
        <v>18.658299999999997</v>
      </c>
      <c r="E30" s="41" t="e">
        <f>Month!D14+E29</f>
        <v>#VALUE!</v>
      </c>
      <c r="F30" s="41" t="e">
        <f>Month!E14+F29</f>
        <v>#VALUE!</v>
      </c>
      <c r="G30" s="41" t="e">
        <f>Month!F14+G29</f>
        <v>#VALUE!</v>
      </c>
      <c r="H30" s="41">
        <f>Month!G14+H29</f>
        <v>185.85000000000002</v>
      </c>
      <c r="I30" s="41">
        <f>Month!H14+I29</f>
        <v>62.96</v>
      </c>
      <c r="J30" s="41">
        <f>Month!I14+J29</f>
        <v>65.009999999999991</v>
      </c>
      <c r="K30" s="41">
        <f>Month!J14+K29</f>
        <v>57.89</v>
      </c>
      <c r="L30" s="41">
        <f>Month!K14+L29</f>
        <v>10.417900000000001</v>
      </c>
      <c r="M30" s="41">
        <f>Month!L14+M29</f>
        <v>0.15110000000000001</v>
      </c>
      <c r="N30" s="41">
        <f>Month!M14+N29</f>
        <v>10.266799999999998</v>
      </c>
      <c r="O30" s="41">
        <f>Month!N14+O29</f>
        <v>214.94</v>
      </c>
      <c r="P30" s="41">
        <f>Month!O14+P29</f>
        <v>18.821400000000001</v>
      </c>
      <c r="Q30" s="41">
        <f>Month!P14+Q29</f>
        <v>196.12180000000004</v>
      </c>
      <c r="AI30" s="37">
        <v>2000</v>
      </c>
      <c r="AJ30" s="38" t="s">
        <v>82</v>
      </c>
      <c r="AK30" s="39">
        <v>26.32</v>
      </c>
      <c r="AL30" s="40"/>
      <c r="AM30" s="39">
        <v>32.198</v>
      </c>
      <c r="AN30" s="39">
        <v>26.13</v>
      </c>
      <c r="AO30" s="39">
        <v>84.65</v>
      </c>
    </row>
    <row r="31" spans="1:50" x14ac:dyDescent="0.35">
      <c r="A31" s="46">
        <v>1995</v>
      </c>
      <c r="B31" s="46" t="s">
        <v>118</v>
      </c>
      <c r="C31" s="41">
        <f>Month!B15+C30</f>
        <v>231.96999999999997</v>
      </c>
      <c r="D31" s="41">
        <f>Month!C15+D30</f>
        <v>21.238299999999995</v>
      </c>
      <c r="E31" s="41" t="e">
        <f>Month!D15+E30</f>
        <v>#VALUE!</v>
      </c>
      <c r="F31" s="41" t="e">
        <f>Month!E15+F30</f>
        <v>#VALUE!</v>
      </c>
      <c r="G31" s="41" t="e">
        <f>Month!F15+G30</f>
        <v>#VALUE!</v>
      </c>
      <c r="H31" s="41">
        <f>Month!G15+H30</f>
        <v>210.72000000000003</v>
      </c>
      <c r="I31" s="41">
        <f>Month!H15+I30</f>
        <v>71.81</v>
      </c>
      <c r="J31" s="41">
        <f>Month!I15+J30</f>
        <v>72.949999999999989</v>
      </c>
      <c r="K31" s="41">
        <f>Month!J15+K30</f>
        <v>65.97</v>
      </c>
      <c r="L31" s="41">
        <f>Month!K15+L30</f>
        <v>11.906200000000002</v>
      </c>
      <c r="M31" s="41">
        <f>Month!L15+M30</f>
        <v>0.17900000000000002</v>
      </c>
      <c r="N31" s="41">
        <f>Month!M15+N30</f>
        <v>11.727099999999998</v>
      </c>
      <c r="O31" s="41">
        <f>Month!N15+O30</f>
        <v>243.88</v>
      </c>
      <c r="P31" s="41">
        <f>Month!O15+P30</f>
        <v>21.4314</v>
      </c>
      <c r="Q31" s="41">
        <f>Month!P15+Q30</f>
        <v>222.45180000000005</v>
      </c>
      <c r="AI31" s="31">
        <v>2001</v>
      </c>
      <c r="AJ31" s="32" t="s">
        <v>75</v>
      </c>
      <c r="AK31" s="33">
        <v>27.83</v>
      </c>
      <c r="AL31" s="34"/>
      <c r="AM31" s="33">
        <v>35.049999999999997</v>
      </c>
      <c r="AN31" s="33">
        <v>28.509999999999998</v>
      </c>
      <c r="AO31" s="33">
        <v>91.4</v>
      </c>
    </row>
    <row r="32" spans="1:50" x14ac:dyDescent="0.35">
      <c r="A32" s="46">
        <v>1995</v>
      </c>
      <c r="B32" s="46" t="s">
        <v>119</v>
      </c>
      <c r="C32" s="41">
        <f>Month!B16+C31</f>
        <v>255.95999999999998</v>
      </c>
      <c r="D32" s="41">
        <f>Month!C16+D31</f>
        <v>23.408299999999997</v>
      </c>
      <c r="E32" s="41" t="e">
        <f>Month!D16+E31</f>
        <v>#VALUE!</v>
      </c>
      <c r="F32" s="41" t="e">
        <f>Month!E16+F31</f>
        <v>#VALUE!</v>
      </c>
      <c r="G32" s="41" t="e">
        <f>Month!F16+G31</f>
        <v>#VALUE!</v>
      </c>
      <c r="H32" s="41">
        <f>Month!G16+H31</f>
        <v>232.54000000000002</v>
      </c>
      <c r="I32" s="41">
        <f>Month!H16+I31</f>
        <v>79.36</v>
      </c>
      <c r="J32" s="41">
        <f>Month!I16+J31</f>
        <v>80.219999999999985</v>
      </c>
      <c r="K32" s="41">
        <f>Month!J16+K31</f>
        <v>72.97</v>
      </c>
      <c r="L32" s="41">
        <f>Month!K16+L31</f>
        <v>13.139600000000002</v>
      </c>
      <c r="M32" s="41">
        <f>Month!L16+M31</f>
        <v>0.1305</v>
      </c>
      <c r="N32" s="41">
        <f>Month!M16+N31</f>
        <v>13.009099999999998</v>
      </c>
      <c r="O32" s="41">
        <f>Month!N16+O31</f>
        <v>269.10000000000002</v>
      </c>
      <c r="P32" s="41">
        <f>Month!O16+P31</f>
        <v>23.551400000000001</v>
      </c>
      <c r="Q32" s="41">
        <f>Month!P16+Q31</f>
        <v>245.55380000000005</v>
      </c>
      <c r="AI32" s="31">
        <v>2001</v>
      </c>
      <c r="AJ32" s="32" t="s">
        <v>78</v>
      </c>
      <c r="AK32" s="33">
        <v>25.559899999999999</v>
      </c>
      <c r="AL32" s="34"/>
      <c r="AM32" s="33">
        <v>25.659999999999997</v>
      </c>
      <c r="AN32" s="33">
        <v>25.1</v>
      </c>
      <c r="AO32" s="33">
        <v>76.3</v>
      </c>
    </row>
    <row r="33" spans="1:41" x14ac:dyDescent="0.35">
      <c r="A33" s="46">
        <v>1995</v>
      </c>
      <c r="B33" s="46" t="s">
        <v>120</v>
      </c>
      <c r="C33" s="41">
        <f>Month!B17+C32</f>
        <v>282.64</v>
      </c>
      <c r="D33" s="41">
        <f>Month!C17+D32</f>
        <v>26.278299999999998</v>
      </c>
      <c r="E33" s="41" t="e">
        <f>Month!D17+E32</f>
        <v>#VALUE!</v>
      </c>
      <c r="F33" s="41" t="e">
        <f>Month!E17+F32</f>
        <v>#VALUE!</v>
      </c>
      <c r="G33" s="41" t="e">
        <f>Month!F17+G32</f>
        <v>#VALUE!</v>
      </c>
      <c r="H33" s="41">
        <f>Month!G17+H32</f>
        <v>256.35000000000002</v>
      </c>
      <c r="I33" s="41">
        <f>Month!H17+I32</f>
        <v>87.03</v>
      </c>
      <c r="J33" s="41">
        <f>Month!I17+J32</f>
        <v>88.939999999999984</v>
      </c>
      <c r="K33" s="41">
        <f>Month!J17+K32</f>
        <v>80.39</v>
      </c>
      <c r="L33" s="41">
        <f>Month!K17+L32</f>
        <v>14.505500000000001</v>
      </c>
      <c r="M33" s="41">
        <f>Month!L17+M32</f>
        <v>6.9599999999999995E-2</v>
      </c>
      <c r="N33" s="41">
        <f>Month!M17+N32</f>
        <v>14.435999999999998</v>
      </c>
      <c r="O33" s="41">
        <f>Month!N17+O32</f>
        <v>297.15000000000003</v>
      </c>
      <c r="P33" s="41">
        <f>Month!O17+P32</f>
        <v>26.3614</v>
      </c>
      <c r="Q33" s="41">
        <f>Month!P17+Q32</f>
        <v>270.79380000000003</v>
      </c>
      <c r="S33" t="s">
        <v>281</v>
      </c>
      <c r="T33" s="27" t="s">
        <v>623</v>
      </c>
      <c r="U33" s="27" t="s">
        <v>121</v>
      </c>
      <c r="V33" s="27" t="s">
        <v>122</v>
      </c>
      <c r="W33" s="27" t="s">
        <v>123</v>
      </c>
      <c r="X33" s="27" t="s">
        <v>124</v>
      </c>
      <c r="Y33" s="27" t="s">
        <v>125</v>
      </c>
      <c r="Z33" s="27" t="s">
        <v>126</v>
      </c>
      <c r="AA33" s="27" t="s">
        <v>127</v>
      </c>
      <c r="AB33" s="27" t="s">
        <v>128</v>
      </c>
      <c r="AC33" s="27" t="s">
        <v>129</v>
      </c>
      <c r="AD33" s="27" t="s">
        <v>130</v>
      </c>
      <c r="AE33" s="27" t="s">
        <v>131</v>
      </c>
      <c r="AF33" s="27" t="s">
        <v>132</v>
      </c>
      <c r="AI33" s="31">
        <v>2001</v>
      </c>
      <c r="AJ33" s="32" t="s">
        <v>80</v>
      </c>
      <c r="AK33" s="33">
        <v>24.2501</v>
      </c>
      <c r="AL33" s="34"/>
      <c r="AM33" s="33">
        <v>23.11</v>
      </c>
      <c r="AN33" s="33">
        <v>23.560000000000002</v>
      </c>
      <c r="AO33" s="33">
        <v>70.91</v>
      </c>
    </row>
    <row r="34" spans="1:41" x14ac:dyDescent="0.35">
      <c r="A34" s="55">
        <v>1995</v>
      </c>
      <c r="B34" s="55" t="s">
        <v>133</v>
      </c>
      <c r="C34" s="41">
        <f>Month!B18+C33</f>
        <v>317.90999999999997</v>
      </c>
      <c r="D34" s="41">
        <f>Month!C18+D33</f>
        <v>30.308299999999999</v>
      </c>
      <c r="E34" s="41" t="e">
        <f>Month!D18+E33</f>
        <v>#VALUE!</v>
      </c>
      <c r="F34" s="41" t="e">
        <f>Month!E18+F33</f>
        <v>#VALUE!</v>
      </c>
      <c r="G34" s="41" t="e">
        <f>Month!F18+G33</f>
        <v>#VALUE!</v>
      </c>
      <c r="H34" s="41">
        <f>Month!G18+H33</f>
        <v>287.59000000000003</v>
      </c>
      <c r="I34" s="41">
        <f>Month!H18+I33</f>
        <v>95.51</v>
      </c>
      <c r="J34" s="41">
        <f>Month!I18+J33</f>
        <v>102.22999999999999</v>
      </c>
      <c r="K34" s="41">
        <f>Month!J18+K33</f>
        <v>89.86</v>
      </c>
      <c r="L34" s="41">
        <f>Month!K18+L33</f>
        <v>16.32</v>
      </c>
      <c r="M34" s="41">
        <f>Month!L18+M33</f>
        <v>9.9999999999988987E-5</v>
      </c>
      <c r="N34" s="41">
        <f>Month!M18+N33</f>
        <v>16.319899999999997</v>
      </c>
      <c r="O34" s="41">
        <f>Month!N18+O33</f>
        <v>334.24</v>
      </c>
      <c r="P34" s="41">
        <f>Month!O18+P33</f>
        <v>30.321400000000001</v>
      </c>
      <c r="Q34" s="41">
        <f>Month!P18+Q33</f>
        <v>303.92380000000003</v>
      </c>
      <c r="S34">
        <f>S13+18</f>
        <v>340</v>
      </c>
      <c r="T34" s="26" t="str">
        <f t="shared" ref="T34:AF35" si="5">$S$33&amp;T$33&amp;$S34</f>
        <v>calculation_hide!b340</v>
      </c>
      <c r="U34" s="26" t="str">
        <f t="shared" si="5"/>
        <v>calculation_hide!c340</v>
      </c>
      <c r="V34" s="26" t="str">
        <f t="shared" si="5"/>
        <v>calculation_hide!d340</v>
      </c>
      <c r="W34" s="26" t="str">
        <f t="shared" si="5"/>
        <v>calculation_hide!h340</v>
      </c>
      <c r="X34" s="26" t="str">
        <f t="shared" si="5"/>
        <v>calculation_hide!i340</v>
      </c>
      <c r="Y34" s="26" t="str">
        <f t="shared" si="5"/>
        <v>calculation_hide!j340</v>
      </c>
      <c r="Z34" s="26" t="str">
        <f t="shared" si="5"/>
        <v>calculation_hide!k340</v>
      </c>
      <c r="AA34" s="26" t="str">
        <f t="shared" si="5"/>
        <v>calculation_hide!l340</v>
      </c>
      <c r="AB34" s="26" t="str">
        <f t="shared" si="5"/>
        <v>calculation_hide!m340</v>
      </c>
      <c r="AC34" s="26" t="str">
        <f t="shared" si="5"/>
        <v>calculation_hide!n340</v>
      </c>
      <c r="AD34" s="26" t="str">
        <f t="shared" si="5"/>
        <v>calculation_hide!o340</v>
      </c>
      <c r="AE34" s="26" t="str">
        <f t="shared" si="5"/>
        <v>calculation_hide!p340</v>
      </c>
      <c r="AF34" s="26" t="str">
        <f t="shared" si="5"/>
        <v>calculation_hide!q340</v>
      </c>
      <c r="AI34" s="37">
        <v>2001</v>
      </c>
      <c r="AJ34" s="38" t="s">
        <v>82</v>
      </c>
      <c r="AK34" s="39">
        <v>24.5899</v>
      </c>
      <c r="AL34" s="40"/>
      <c r="AM34" s="39">
        <v>31.529999999999998</v>
      </c>
      <c r="AN34" s="39">
        <v>26.32</v>
      </c>
      <c r="AO34" s="39">
        <v>82.44</v>
      </c>
    </row>
    <row r="35" spans="1:41" x14ac:dyDescent="0.35">
      <c r="A35" s="46">
        <v>1996</v>
      </c>
      <c r="B35" s="46" t="s">
        <v>110</v>
      </c>
      <c r="C35" s="41">
        <f>Month!B19</f>
        <v>28.89</v>
      </c>
      <c r="D35" s="41">
        <f>Month!C19</f>
        <v>2.23</v>
      </c>
      <c r="E35" s="41" t="str">
        <f>Month!D19</f>
        <v>[x]</v>
      </c>
      <c r="F35" s="41" t="str">
        <f>Month!E19</f>
        <v>[x]</v>
      </c>
      <c r="G35" s="41" t="str">
        <f>Month!F19</f>
        <v>[x]</v>
      </c>
      <c r="H35" s="41">
        <f>Month!G19</f>
        <v>26.66</v>
      </c>
      <c r="I35" s="41">
        <f>Month!H19</f>
        <v>8.08</v>
      </c>
      <c r="J35" s="41">
        <f>Month!I19</f>
        <v>10.4</v>
      </c>
      <c r="K35" s="41">
        <f>Month!J19</f>
        <v>8.18</v>
      </c>
      <c r="L35" s="41">
        <f>Month!K19</f>
        <v>1.49</v>
      </c>
      <c r="M35" s="41">
        <f>Month!L19</f>
        <v>9.9000000000000008E-3</v>
      </c>
      <c r="N35" s="41">
        <f>Month!M19</f>
        <v>1.48</v>
      </c>
      <c r="O35" s="41">
        <f>Month!N19</f>
        <v>30.38</v>
      </c>
      <c r="P35" s="41">
        <f>Month!O19</f>
        <v>2.2400000000000002</v>
      </c>
      <c r="Q35" s="41">
        <f>Month!P19</f>
        <v>28.15</v>
      </c>
      <c r="S35">
        <f>S34+12</f>
        <v>352</v>
      </c>
      <c r="T35" s="26" t="str">
        <f t="shared" si="5"/>
        <v>calculation_hide!b352</v>
      </c>
      <c r="U35" s="26" t="str">
        <f t="shared" si="5"/>
        <v>calculation_hide!c352</v>
      </c>
      <c r="V35" s="26" t="str">
        <f t="shared" si="5"/>
        <v>calculation_hide!d352</v>
      </c>
      <c r="W35" s="26" t="str">
        <f t="shared" si="5"/>
        <v>calculation_hide!h352</v>
      </c>
      <c r="X35" s="26" t="str">
        <f t="shared" si="5"/>
        <v>calculation_hide!i352</v>
      </c>
      <c r="Y35" s="26" t="str">
        <f t="shared" si="5"/>
        <v>calculation_hide!j352</v>
      </c>
      <c r="Z35" s="26" t="str">
        <f t="shared" si="5"/>
        <v>calculation_hide!k352</v>
      </c>
      <c r="AA35" s="26" t="str">
        <f t="shared" si="5"/>
        <v>calculation_hide!l352</v>
      </c>
      <c r="AB35" s="26" t="str">
        <f t="shared" si="5"/>
        <v>calculation_hide!m352</v>
      </c>
      <c r="AC35" s="26" t="str">
        <f t="shared" si="5"/>
        <v>calculation_hide!n352</v>
      </c>
      <c r="AD35" s="26" t="str">
        <f t="shared" si="5"/>
        <v>calculation_hide!o352</v>
      </c>
      <c r="AE35" s="26" t="str">
        <f t="shared" si="5"/>
        <v>calculation_hide!p352</v>
      </c>
      <c r="AF35" s="26" t="str">
        <f t="shared" si="5"/>
        <v>calculation_hide!q352</v>
      </c>
      <c r="AI35" s="31">
        <v>2002</v>
      </c>
      <c r="AJ35" s="32" t="s">
        <v>75</v>
      </c>
      <c r="AK35" s="33">
        <v>26.509999999999998</v>
      </c>
      <c r="AL35" s="34"/>
      <c r="AM35" s="33">
        <v>35.200000000000003</v>
      </c>
      <c r="AN35" s="33">
        <v>27</v>
      </c>
      <c r="AO35" s="33">
        <v>88.710000000000008</v>
      </c>
    </row>
    <row r="36" spans="1:41" x14ac:dyDescent="0.35">
      <c r="A36" s="46">
        <v>1996</v>
      </c>
      <c r="B36" s="46" t="s">
        <v>111</v>
      </c>
      <c r="C36" s="41">
        <f>Month!B20+C35</f>
        <v>59.03</v>
      </c>
      <c r="D36" s="41">
        <f>Month!C20+D35</f>
        <v>5.29</v>
      </c>
      <c r="E36" s="41" t="e">
        <f>Month!D20+E35</f>
        <v>#VALUE!</v>
      </c>
      <c r="F36" s="41" t="e">
        <f>Month!E20+F35</f>
        <v>#VALUE!</v>
      </c>
      <c r="G36" s="41" t="e">
        <f>Month!F20+G35</f>
        <v>#VALUE!</v>
      </c>
      <c r="H36" s="41">
        <f>Month!G20+H35</f>
        <v>53.739999999999995</v>
      </c>
      <c r="I36" s="41">
        <f>Month!H20+I35</f>
        <v>16.29</v>
      </c>
      <c r="J36" s="41">
        <f>Month!I20+J35</f>
        <v>21.3</v>
      </c>
      <c r="K36" s="41">
        <f>Month!J20+K35</f>
        <v>16.149999999999999</v>
      </c>
      <c r="L36" s="41">
        <f>Month!K20+L35</f>
        <v>3.0700000000000003</v>
      </c>
      <c r="M36" s="41">
        <f>Month!L20+M35</f>
        <v>3.39E-2</v>
      </c>
      <c r="N36" s="41">
        <f>Month!M20+N35</f>
        <v>3.04</v>
      </c>
      <c r="O36" s="41">
        <f>Month!N20+O35</f>
        <v>62.099999999999994</v>
      </c>
      <c r="P36" s="41">
        <f>Month!O20+P35</f>
        <v>5.33</v>
      </c>
      <c r="Q36" s="41">
        <f>Month!P20+Q35</f>
        <v>56.78</v>
      </c>
      <c r="AI36" s="31">
        <v>2002</v>
      </c>
      <c r="AJ36" s="32" t="s">
        <v>78</v>
      </c>
      <c r="AK36" s="33">
        <v>24.35</v>
      </c>
      <c r="AL36" s="32"/>
      <c r="AM36" s="33">
        <v>26.29</v>
      </c>
      <c r="AN36" s="33">
        <v>23.89</v>
      </c>
      <c r="AO36" s="33">
        <v>74.540000000000006</v>
      </c>
    </row>
    <row r="37" spans="1:41" x14ac:dyDescent="0.35">
      <c r="A37" s="46">
        <v>1996</v>
      </c>
      <c r="B37" s="46" t="s">
        <v>112</v>
      </c>
      <c r="C37" s="41">
        <f>Month!B21+C36</f>
        <v>94.16</v>
      </c>
      <c r="D37" s="41">
        <f>Month!C21+D36</f>
        <v>8.48</v>
      </c>
      <c r="E37" s="41" t="e">
        <f>Month!D21+E36</f>
        <v>#VALUE!</v>
      </c>
      <c r="F37" s="41" t="e">
        <f>Month!E21+F36</f>
        <v>#VALUE!</v>
      </c>
      <c r="G37" s="41" t="e">
        <f>Month!F21+G36</f>
        <v>#VALUE!</v>
      </c>
      <c r="H37" s="41">
        <f>Month!G21+H36</f>
        <v>85.679999999999993</v>
      </c>
      <c r="I37" s="41">
        <f>Month!H21+I36</f>
        <v>26.439999999999998</v>
      </c>
      <c r="J37" s="41">
        <f>Month!I21+J36</f>
        <v>33.9</v>
      </c>
      <c r="K37" s="41">
        <f>Month!J21+K36</f>
        <v>25.339999999999996</v>
      </c>
      <c r="L37" s="41">
        <f>Month!K21+L36</f>
        <v>4.8100000000000005</v>
      </c>
      <c r="M37" s="41">
        <f>Month!L21+M36</f>
        <v>-1.1099999999999999E-2</v>
      </c>
      <c r="N37" s="41">
        <f>Month!M21+N36</f>
        <v>4.82</v>
      </c>
      <c r="O37" s="41">
        <f>Month!N21+O36</f>
        <v>98.96</v>
      </c>
      <c r="P37" s="41">
        <f>Month!O21+P36</f>
        <v>8.4700000000000006</v>
      </c>
      <c r="Q37" s="41">
        <f>Month!P21+Q36</f>
        <v>90.5</v>
      </c>
      <c r="AI37" s="31">
        <v>2002</v>
      </c>
      <c r="AJ37" s="32" t="s">
        <v>80</v>
      </c>
      <c r="AK37" s="33">
        <v>23.39</v>
      </c>
      <c r="AL37" s="34"/>
      <c r="AM37" s="33">
        <v>24.4</v>
      </c>
      <c r="AN37" s="33">
        <v>23.93</v>
      </c>
      <c r="AO37" s="33">
        <v>71.7</v>
      </c>
    </row>
    <row r="38" spans="1:41" x14ac:dyDescent="0.35">
      <c r="A38" s="46">
        <v>1996</v>
      </c>
      <c r="B38" s="46" t="s">
        <v>113</v>
      </c>
      <c r="C38" s="41">
        <f>Month!B22+C37</f>
        <v>118.92</v>
      </c>
      <c r="D38" s="41">
        <f>Month!C22+D37</f>
        <v>11.120000000000001</v>
      </c>
      <c r="E38" s="41" t="e">
        <f>Month!D22+E37</f>
        <v>#VALUE!</v>
      </c>
      <c r="F38" s="41" t="e">
        <f>Month!E22+F37</f>
        <v>#VALUE!</v>
      </c>
      <c r="G38" s="41" t="e">
        <f>Month!F22+G37</f>
        <v>#VALUE!</v>
      </c>
      <c r="H38" s="41">
        <f>Month!G22+H37</f>
        <v>107.80999999999999</v>
      </c>
      <c r="I38" s="41">
        <f>Month!H22+I37</f>
        <v>33.729999999999997</v>
      </c>
      <c r="J38" s="41">
        <f>Month!I22+J37</f>
        <v>41.879999999999995</v>
      </c>
      <c r="K38" s="41">
        <f>Month!J22+K37</f>
        <v>32.199999999999996</v>
      </c>
      <c r="L38" s="41">
        <f>Month!K22+L37</f>
        <v>6.1800000000000006</v>
      </c>
      <c r="M38" s="41">
        <f>Month!L22+M37</f>
        <v>-5.6399999999999999E-2</v>
      </c>
      <c r="N38" s="41">
        <f>Month!M22+N37</f>
        <v>6.23</v>
      </c>
      <c r="O38" s="41">
        <f>Month!N22+O37</f>
        <v>125.08999999999999</v>
      </c>
      <c r="P38" s="41">
        <f>Month!O22+P37</f>
        <v>11.06</v>
      </c>
      <c r="Q38" s="41">
        <f>Month!P22+Q37</f>
        <v>114.03999999999999</v>
      </c>
      <c r="T38" s="56"/>
      <c r="U38" s="56"/>
      <c r="V38" s="56"/>
      <c r="W38" s="56"/>
      <c r="X38" s="56"/>
      <c r="Y38" s="56"/>
      <c r="Z38" s="56"/>
      <c r="AA38" s="56"/>
      <c r="AB38" s="56"/>
      <c r="AC38" s="56"/>
      <c r="AD38" s="56"/>
      <c r="AE38" s="56"/>
      <c r="AF38" s="56"/>
      <c r="AI38" s="37">
        <v>2002</v>
      </c>
      <c r="AJ38" s="38" t="s">
        <v>82</v>
      </c>
      <c r="AK38" s="39">
        <v>24.86</v>
      </c>
      <c r="AL38" s="38"/>
      <c r="AM38" s="39">
        <v>34.130000000000003</v>
      </c>
      <c r="AN38" s="39">
        <v>25.86</v>
      </c>
      <c r="AO38" s="39">
        <v>84.86</v>
      </c>
    </row>
    <row r="39" spans="1:41" x14ac:dyDescent="0.35">
      <c r="A39" s="46">
        <v>1996</v>
      </c>
      <c r="B39" s="46" t="s">
        <v>114</v>
      </c>
      <c r="C39" s="41">
        <f>Month!B23+C38</f>
        <v>142.92000000000002</v>
      </c>
      <c r="D39" s="41">
        <f>Month!C23+D38</f>
        <v>13.740000000000002</v>
      </c>
      <c r="E39" s="41" t="e">
        <f>Month!D23+E38</f>
        <v>#VALUE!</v>
      </c>
      <c r="F39" s="41" t="e">
        <f>Month!E23+F38</f>
        <v>#VALUE!</v>
      </c>
      <c r="G39" s="41" t="e">
        <f>Month!F23+G38</f>
        <v>#VALUE!</v>
      </c>
      <c r="H39" s="41">
        <f>Month!G23+H38</f>
        <v>129.19</v>
      </c>
      <c r="I39" s="41">
        <f>Month!H23+I38</f>
        <v>41.16</v>
      </c>
      <c r="J39" s="41">
        <f>Month!I23+J38</f>
        <v>49.149999999999991</v>
      </c>
      <c r="K39" s="41">
        <f>Month!J23+K38</f>
        <v>38.879999999999995</v>
      </c>
      <c r="L39" s="41">
        <f>Month!K23+L38</f>
        <v>7.57</v>
      </c>
      <c r="M39" s="41">
        <f>Month!L23+M38</f>
        <v>-8.1600000000000006E-2</v>
      </c>
      <c r="N39" s="41">
        <f>Month!M23+N38</f>
        <v>7.65</v>
      </c>
      <c r="O39" s="41">
        <f>Month!N23+O38</f>
        <v>150.47999999999999</v>
      </c>
      <c r="P39" s="41">
        <f>Month!O23+P38</f>
        <v>13.66</v>
      </c>
      <c r="Q39" s="41">
        <f>Month!P23+Q38</f>
        <v>136.84</v>
      </c>
      <c r="T39" s="56"/>
      <c r="U39" s="56"/>
      <c r="V39" s="56"/>
      <c r="W39" s="56"/>
      <c r="X39" s="56"/>
      <c r="Y39" s="56"/>
      <c r="Z39" s="56"/>
      <c r="AA39" s="56"/>
      <c r="AB39" s="56"/>
      <c r="AC39" s="56"/>
      <c r="AD39" s="56"/>
      <c r="AE39" s="56"/>
      <c r="AF39" s="56"/>
      <c r="AI39" s="31">
        <v>2003</v>
      </c>
      <c r="AJ39" s="32" t="s">
        <v>75</v>
      </c>
      <c r="AK39" s="33">
        <v>25.5</v>
      </c>
      <c r="AL39" s="32"/>
      <c r="AM39" s="33">
        <v>36.630000000000003</v>
      </c>
      <c r="AN39" s="33">
        <v>26.080000000000002</v>
      </c>
      <c r="AO39" s="33">
        <v>88.210000000000008</v>
      </c>
    </row>
    <row r="40" spans="1:41" x14ac:dyDescent="0.35">
      <c r="A40" s="46">
        <v>1996</v>
      </c>
      <c r="B40" s="46" t="s">
        <v>115</v>
      </c>
      <c r="C40" s="41">
        <f>Month!B24+C39</f>
        <v>169.95000000000002</v>
      </c>
      <c r="D40" s="41">
        <f>Month!C24+D39</f>
        <v>15.930000000000001</v>
      </c>
      <c r="E40" s="41" t="e">
        <f>Month!D24+E39</f>
        <v>#VALUE!</v>
      </c>
      <c r="F40" s="41" t="e">
        <f>Month!E24+F39</f>
        <v>#VALUE!</v>
      </c>
      <c r="G40" s="41" t="e">
        <f>Month!F24+G39</f>
        <v>#VALUE!</v>
      </c>
      <c r="H40" s="41">
        <f>Month!G24+H39</f>
        <v>154.04</v>
      </c>
      <c r="I40" s="41">
        <f>Month!H24+I39</f>
        <v>50.3</v>
      </c>
      <c r="J40" s="41">
        <f>Month!I24+J39</f>
        <v>56.829999999999991</v>
      </c>
      <c r="K40" s="41">
        <f>Month!J24+K39</f>
        <v>46.91</v>
      </c>
      <c r="L40" s="41">
        <f>Month!K24+L39</f>
        <v>9.33</v>
      </c>
      <c r="M40" s="41">
        <f>Month!L24+M39</f>
        <v>-9.5600000000000004E-2</v>
      </c>
      <c r="N40" s="41">
        <f>Month!M24+N39</f>
        <v>9.42</v>
      </c>
      <c r="O40" s="41">
        <f>Month!N24+O39</f>
        <v>179.26999999999998</v>
      </c>
      <c r="P40" s="41">
        <f>Month!O24+P39</f>
        <v>15.83</v>
      </c>
      <c r="Q40" s="41">
        <f>Month!P24+Q39</f>
        <v>163.46</v>
      </c>
      <c r="AI40" s="31">
        <v>2003</v>
      </c>
      <c r="AJ40" s="32" t="s">
        <v>78</v>
      </c>
      <c r="AK40" s="33">
        <v>24.98</v>
      </c>
      <c r="AL40" s="32"/>
      <c r="AM40" s="33">
        <v>26.560000000000002</v>
      </c>
      <c r="AN40" s="33">
        <v>24.65</v>
      </c>
      <c r="AO40" s="33">
        <v>76.19</v>
      </c>
    </row>
    <row r="41" spans="1:41" x14ac:dyDescent="0.35">
      <c r="A41" s="46">
        <v>1996</v>
      </c>
      <c r="B41" s="46" t="s">
        <v>116</v>
      </c>
      <c r="C41" s="41">
        <f>Month!B25+C40</f>
        <v>191.83</v>
      </c>
      <c r="D41" s="41">
        <f>Month!C25+D40</f>
        <v>17.55</v>
      </c>
      <c r="E41" s="41" t="e">
        <f>Month!D25+E40</f>
        <v>#VALUE!</v>
      </c>
      <c r="F41" s="41" t="e">
        <f>Month!E25+F40</f>
        <v>#VALUE!</v>
      </c>
      <c r="G41" s="41" t="e">
        <f>Month!F25+G40</f>
        <v>#VALUE!</v>
      </c>
      <c r="H41" s="41">
        <f>Month!G25+H40</f>
        <v>174.29999999999998</v>
      </c>
      <c r="I41" s="41">
        <f>Month!H25+I40</f>
        <v>57.91</v>
      </c>
      <c r="J41" s="41">
        <f>Month!I25+J40</f>
        <v>62.789999999999992</v>
      </c>
      <c r="K41" s="41">
        <f>Month!J25+K40</f>
        <v>53.599999999999994</v>
      </c>
      <c r="L41" s="41">
        <f>Month!K25+L40</f>
        <v>10.67</v>
      </c>
      <c r="M41" s="41">
        <f>Month!L25+M40</f>
        <v>-3.8700000000000005E-2</v>
      </c>
      <c r="N41" s="41">
        <f>Month!M25+N40</f>
        <v>10.7</v>
      </c>
      <c r="O41" s="41">
        <f>Month!N25+O40</f>
        <v>202.48999999999998</v>
      </c>
      <c r="P41" s="41">
        <f>Month!O25+P40</f>
        <v>17.5</v>
      </c>
      <c r="Q41" s="41">
        <f>Month!P25+Q40</f>
        <v>185</v>
      </c>
      <c r="AI41" s="31">
        <v>2003</v>
      </c>
      <c r="AJ41" s="32" t="s">
        <v>80</v>
      </c>
      <c r="AK41" s="33">
        <v>24.52</v>
      </c>
      <c r="AL41" s="32"/>
      <c r="AM41" s="33">
        <v>24.240000000000002</v>
      </c>
      <c r="AN41" s="33">
        <v>24.11</v>
      </c>
      <c r="AO41" s="33">
        <v>72.87</v>
      </c>
    </row>
    <row r="42" spans="1:41" x14ac:dyDescent="0.35">
      <c r="A42" s="46">
        <v>1996</v>
      </c>
      <c r="B42" s="46" t="s">
        <v>117</v>
      </c>
      <c r="C42" s="41">
        <f>Month!B26+C41</f>
        <v>213.21</v>
      </c>
      <c r="D42" s="41">
        <f>Month!C26+D41</f>
        <v>19.060000000000002</v>
      </c>
      <c r="E42" s="41" t="e">
        <f>Month!D26+E41</f>
        <v>#VALUE!</v>
      </c>
      <c r="F42" s="41" t="e">
        <f>Month!E26+F41</f>
        <v>#VALUE!</v>
      </c>
      <c r="G42" s="41" t="e">
        <f>Month!F26+G41</f>
        <v>#VALUE!</v>
      </c>
      <c r="H42" s="41">
        <f>Month!G26+H41</f>
        <v>194.17</v>
      </c>
      <c r="I42" s="41">
        <f>Month!H26+I41</f>
        <v>65.489999999999995</v>
      </c>
      <c r="J42" s="41">
        <f>Month!I26+J41</f>
        <v>68.649999999999991</v>
      </c>
      <c r="K42" s="41">
        <f>Month!J26+K41</f>
        <v>60.029999999999994</v>
      </c>
      <c r="L42" s="41">
        <f>Month!K26+L41</f>
        <v>11.98</v>
      </c>
      <c r="M42" s="41">
        <f>Month!L26+M41</f>
        <v>-1.2800000000000006E-2</v>
      </c>
      <c r="N42" s="41">
        <f>Month!M26+N41</f>
        <v>11.989999999999998</v>
      </c>
      <c r="O42" s="41">
        <f>Month!N26+O41</f>
        <v>225.17999999999998</v>
      </c>
      <c r="P42" s="41">
        <f>Month!O26+P41</f>
        <v>19.03</v>
      </c>
      <c r="Q42" s="41">
        <f>Month!P26+Q41</f>
        <v>206.16</v>
      </c>
      <c r="AI42" s="37">
        <v>2003</v>
      </c>
      <c r="AJ42" s="38" t="s">
        <v>82</v>
      </c>
      <c r="AK42" s="39">
        <v>24.28</v>
      </c>
      <c r="AL42" s="38"/>
      <c r="AM42" s="39">
        <v>35.56</v>
      </c>
      <c r="AN42" s="39">
        <v>27.21</v>
      </c>
      <c r="AO42" s="39">
        <v>87.07</v>
      </c>
    </row>
    <row r="43" spans="1:41" x14ac:dyDescent="0.35">
      <c r="A43" s="46">
        <v>1996</v>
      </c>
      <c r="B43" s="46" t="s">
        <v>118</v>
      </c>
      <c r="C43" s="41">
        <f>Month!B27+C42</f>
        <v>242.47</v>
      </c>
      <c r="D43" s="41">
        <f>Month!C27+D42</f>
        <v>22.220000000000002</v>
      </c>
      <c r="E43" s="41" t="e">
        <f>Month!D27+E42</f>
        <v>#VALUE!</v>
      </c>
      <c r="F43" s="41" t="e">
        <f>Month!E27+F42</f>
        <v>#VALUE!</v>
      </c>
      <c r="G43" s="41" t="e">
        <f>Month!F27+G42</f>
        <v>#VALUE!</v>
      </c>
      <c r="H43" s="41">
        <f>Month!G27+H42</f>
        <v>220.26999999999998</v>
      </c>
      <c r="I43" s="41">
        <f>Month!H27+I42</f>
        <v>74.959999999999994</v>
      </c>
      <c r="J43" s="41">
        <f>Month!I27+J42</f>
        <v>76.94</v>
      </c>
      <c r="K43" s="41">
        <f>Month!J27+K42</f>
        <v>68.36999999999999</v>
      </c>
      <c r="L43" s="41">
        <f>Month!K27+L42</f>
        <v>13.690000000000001</v>
      </c>
      <c r="M43" s="41">
        <f>Month!L27+M42</f>
        <v>8.7499999999999994E-2</v>
      </c>
      <c r="N43" s="41">
        <f>Month!M27+N42</f>
        <v>13.599999999999998</v>
      </c>
      <c r="O43" s="41">
        <f>Month!N27+O42</f>
        <v>256.15999999999997</v>
      </c>
      <c r="P43" s="41">
        <f>Month!O27+P42</f>
        <v>22.29</v>
      </c>
      <c r="Q43" s="41">
        <f>Month!P27+Q42</f>
        <v>233.88</v>
      </c>
      <c r="AI43" s="31">
        <v>2004</v>
      </c>
      <c r="AJ43" s="32" t="s">
        <v>75</v>
      </c>
      <c r="AK43" s="33">
        <v>25.171500000000002</v>
      </c>
      <c r="AL43" s="32"/>
      <c r="AM43" s="33">
        <v>35.703499999999998</v>
      </c>
      <c r="AN43" s="33">
        <v>29.785299999999999</v>
      </c>
      <c r="AO43" s="33">
        <v>90.660300000000007</v>
      </c>
    </row>
    <row r="44" spans="1:41" x14ac:dyDescent="0.35">
      <c r="A44" s="46">
        <v>1996</v>
      </c>
      <c r="B44" s="46" t="s">
        <v>119</v>
      </c>
      <c r="C44" s="41">
        <f>Month!B28+C43</f>
        <v>267.12</v>
      </c>
      <c r="D44" s="41">
        <f>Month!C28+D43</f>
        <v>24.000000000000004</v>
      </c>
      <c r="E44" s="41" t="e">
        <f>Month!D28+E43</f>
        <v>#VALUE!</v>
      </c>
      <c r="F44" s="41" t="e">
        <f>Month!E28+F43</f>
        <v>#VALUE!</v>
      </c>
      <c r="G44" s="41" t="e">
        <f>Month!F28+G43</f>
        <v>#VALUE!</v>
      </c>
      <c r="H44" s="41">
        <f>Month!G28+H43</f>
        <v>243.14</v>
      </c>
      <c r="I44" s="41">
        <f>Month!H28+I43</f>
        <v>83.05</v>
      </c>
      <c r="J44" s="41">
        <f>Month!I28+J43</f>
        <v>84.41</v>
      </c>
      <c r="K44" s="41">
        <f>Month!J28+K43</f>
        <v>75.679999999999993</v>
      </c>
      <c r="L44" s="41">
        <f>Month!K28+L43</f>
        <v>15.100000000000001</v>
      </c>
      <c r="M44" s="41">
        <f>Month!L28+M43</f>
        <v>3.8199999999999998E-2</v>
      </c>
      <c r="N44" s="41">
        <f>Month!M28+N43</f>
        <v>15.059999999999999</v>
      </c>
      <c r="O44" s="41">
        <f>Month!N28+O43</f>
        <v>282.21999999999997</v>
      </c>
      <c r="P44" s="41">
        <f>Month!O28+P43</f>
        <v>24.02</v>
      </c>
      <c r="Q44" s="41">
        <f>Month!P28+Q43</f>
        <v>258.21999999999997</v>
      </c>
      <c r="AI44" s="31">
        <v>2004</v>
      </c>
      <c r="AJ44" s="32" t="s">
        <v>78</v>
      </c>
      <c r="AK44" s="33">
        <v>22.4894</v>
      </c>
      <c r="AL44" s="32"/>
      <c r="AM44" s="33">
        <v>27.7714</v>
      </c>
      <c r="AN44" s="33">
        <v>22.225000000000001</v>
      </c>
      <c r="AO44" s="33">
        <v>72.485799999999998</v>
      </c>
    </row>
    <row r="45" spans="1:41" x14ac:dyDescent="0.35">
      <c r="A45" s="46">
        <v>1996</v>
      </c>
      <c r="B45" s="46" t="s">
        <v>120</v>
      </c>
      <c r="C45" s="41">
        <f>Month!B29+C44</f>
        <v>294.48</v>
      </c>
      <c r="D45" s="41">
        <f>Month!C29+D44</f>
        <v>25.67</v>
      </c>
      <c r="E45" s="41" t="e">
        <f>Month!D29+E44</f>
        <v>#VALUE!</v>
      </c>
      <c r="F45" s="41" t="e">
        <f>Month!E29+F44</f>
        <v>#VALUE!</v>
      </c>
      <c r="G45" s="41" t="e">
        <f>Month!F29+G44</f>
        <v>#VALUE!</v>
      </c>
      <c r="H45" s="41">
        <f>Month!G29+H44</f>
        <v>268.81</v>
      </c>
      <c r="I45" s="41">
        <f>Month!H29+I44</f>
        <v>91.39</v>
      </c>
      <c r="J45" s="41">
        <f>Month!I29+J44</f>
        <v>93.8</v>
      </c>
      <c r="K45" s="41">
        <f>Month!J29+K44</f>
        <v>83.61999999999999</v>
      </c>
      <c r="L45" s="41">
        <f>Month!K29+L44</f>
        <v>16.68</v>
      </c>
      <c r="M45" s="41">
        <f>Month!L29+M44</f>
        <v>-3.9000000000000007E-3</v>
      </c>
      <c r="N45" s="41">
        <f>Month!M29+N44</f>
        <v>16.68</v>
      </c>
      <c r="O45" s="41">
        <f>Month!N29+O44</f>
        <v>311.15999999999997</v>
      </c>
      <c r="P45" s="41">
        <f>Month!O29+P44</f>
        <v>25.669999999999998</v>
      </c>
      <c r="Q45" s="41">
        <f>Month!P29+Q44</f>
        <v>285.51</v>
      </c>
      <c r="AI45" s="31">
        <v>2004</v>
      </c>
      <c r="AJ45" s="32" t="s">
        <v>80</v>
      </c>
      <c r="AK45" s="33">
        <v>23.660599999999999</v>
      </c>
      <c r="AL45" s="32"/>
      <c r="AM45" s="33">
        <v>26.176200000000001</v>
      </c>
      <c r="AN45" s="33">
        <v>23.675400000000003</v>
      </c>
      <c r="AO45" s="33">
        <v>73.512200000000007</v>
      </c>
    </row>
    <row r="46" spans="1:41" x14ac:dyDescent="0.35">
      <c r="A46" s="55">
        <v>1996</v>
      </c>
      <c r="B46" s="55" t="s">
        <v>133</v>
      </c>
      <c r="C46" s="41">
        <f>Month!B30+C45</f>
        <v>330.44</v>
      </c>
      <c r="D46" s="41">
        <f>Month!C30+D45</f>
        <v>29.3</v>
      </c>
      <c r="E46" s="41" t="e">
        <f>Month!D30+E45</f>
        <v>#VALUE!</v>
      </c>
      <c r="F46" s="41" t="e">
        <f>Month!E30+F45</f>
        <v>#VALUE!</v>
      </c>
      <c r="G46" s="41" t="e">
        <f>Month!F30+G45</f>
        <v>#VALUE!</v>
      </c>
      <c r="H46" s="41">
        <f>Month!G30+H45</f>
        <v>301.14</v>
      </c>
      <c r="I46" s="41">
        <f>Month!H30+I45</f>
        <v>100.27</v>
      </c>
      <c r="J46" s="41">
        <f>Month!I30+J45</f>
        <v>107.49</v>
      </c>
      <c r="K46" s="41">
        <f>Month!J30+K45</f>
        <v>93.36999999999999</v>
      </c>
      <c r="L46" s="41">
        <f>Month!K30+L45</f>
        <v>18.66</v>
      </c>
      <c r="M46" s="41">
        <f>Month!L30+M45</f>
        <v>2.6099999999999998E-2</v>
      </c>
      <c r="N46" s="41">
        <f>Month!M30+N45</f>
        <v>18.631499999999999</v>
      </c>
      <c r="O46" s="41">
        <f>Month!N30+O45</f>
        <v>349.09999999999997</v>
      </c>
      <c r="P46" s="41">
        <f>Month!O30+P45</f>
        <v>29.335599999999999</v>
      </c>
      <c r="Q46" s="41">
        <f>Month!P30+Q45</f>
        <v>319.78999999999996</v>
      </c>
      <c r="AI46" s="37">
        <v>2004</v>
      </c>
      <c r="AJ46" s="38" t="s">
        <v>82</v>
      </c>
      <c r="AK46" s="39">
        <v>27.547199999999997</v>
      </c>
      <c r="AL46" s="38"/>
      <c r="AM46" s="39">
        <v>34.549300000000002</v>
      </c>
      <c r="AN46" s="39">
        <v>24.96</v>
      </c>
      <c r="AO46" s="39">
        <v>87.056600000000003</v>
      </c>
    </row>
    <row r="47" spans="1:41" x14ac:dyDescent="0.35">
      <c r="A47" s="46">
        <v>1997</v>
      </c>
      <c r="B47" s="46" t="s">
        <v>110</v>
      </c>
      <c r="C47" s="41">
        <f>Month!B31</f>
        <v>30.033000000000001</v>
      </c>
      <c r="D47" s="41">
        <f>Month!C31</f>
        <v>2.41</v>
      </c>
      <c r="E47" s="41" t="str">
        <f>Month!D31</f>
        <v>[x]</v>
      </c>
      <c r="F47" s="41" t="str">
        <f>Month!E31</f>
        <v>[x]</v>
      </c>
      <c r="G47" s="41" t="str">
        <f>Month!F31</f>
        <v>[x]</v>
      </c>
      <c r="H47" s="41">
        <f>Month!G31</f>
        <v>27.62</v>
      </c>
      <c r="I47" s="41">
        <f>Month!H31</f>
        <v>7.99</v>
      </c>
      <c r="J47" s="41">
        <f>Month!I31</f>
        <v>10.82</v>
      </c>
      <c r="K47" s="41">
        <f>Month!J31</f>
        <v>8.81</v>
      </c>
      <c r="L47" s="41">
        <f>Month!K31</f>
        <v>1.58</v>
      </c>
      <c r="M47" s="41">
        <f>Month!L31</f>
        <v>-0.05</v>
      </c>
      <c r="N47" s="41">
        <f>Month!M31</f>
        <v>1.63</v>
      </c>
      <c r="O47" s="41">
        <f>Month!N31</f>
        <v>31.61</v>
      </c>
      <c r="P47" s="41">
        <f>Month!O31</f>
        <v>2.36</v>
      </c>
      <c r="Q47" s="41">
        <f>Month!P31</f>
        <v>29.25</v>
      </c>
      <c r="AI47" s="31">
        <v>2005</v>
      </c>
      <c r="AJ47" s="32" t="s">
        <v>75</v>
      </c>
      <c r="AK47" s="33">
        <v>27.108444515194595</v>
      </c>
      <c r="AL47" s="32"/>
      <c r="AM47" s="33">
        <v>36.374099999999999</v>
      </c>
      <c r="AN47" s="33">
        <v>27.712400000000002</v>
      </c>
      <c r="AO47" s="33">
        <v>88.965835598603377</v>
      </c>
    </row>
    <row r="48" spans="1:41" x14ac:dyDescent="0.35">
      <c r="A48" s="46">
        <v>1997</v>
      </c>
      <c r="B48" s="46" t="s">
        <v>111</v>
      </c>
      <c r="C48" s="41">
        <f>Month!B32+C47</f>
        <v>58.811999999999998</v>
      </c>
      <c r="D48" s="41">
        <f>Month!C32+D47</f>
        <v>4.6300000000000008</v>
      </c>
      <c r="E48" s="41" t="e">
        <f>Month!D32+E47</f>
        <v>#VALUE!</v>
      </c>
      <c r="F48" s="41" t="e">
        <f>Month!E32+F47</f>
        <v>#VALUE!</v>
      </c>
      <c r="G48" s="41" t="e">
        <f>Month!F32+G47</f>
        <v>#VALUE!</v>
      </c>
      <c r="H48" s="41">
        <f>Month!G32+H47</f>
        <v>54.18</v>
      </c>
      <c r="I48" s="41">
        <f>Month!H32+I47</f>
        <v>16.079999999999998</v>
      </c>
      <c r="J48" s="41">
        <f>Month!I32+J47</f>
        <v>20.93</v>
      </c>
      <c r="K48" s="41">
        <f>Month!J32+K47</f>
        <v>17.170000000000002</v>
      </c>
      <c r="L48" s="41">
        <f>Month!K32+L47</f>
        <v>3.1</v>
      </c>
      <c r="M48" s="41">
        <f>Month!L32+M47</f>
        <v>-0.09</v>
      </c>
      <c r="N48" s="41">
        <f>Month!M32+N47</f>
        <v>3.19</v>
      </c>
      <c r="O48" s="41">
        <f>Month!N32+O47</f>
        <v>61.91</v>
      </c>
      <c r="P48" s="41">
        <f>Month!O32+P47</f>
        <v>4.54</v>
      </c>
      <c r="Q48" s="41">
        <f>Month!P32+Q47</f>
        <v>57.370000000000005</v>
      </c>
      <c r="AI48" s="31">
        <v>2005</v>
      </c>
      <c r="AJ48" s="32" t="s">
        <v>78</v>
      </c>
      <c r="AK48" s="33">
        <v>26.671647316241767</v>
      </c>
      <c r="AM48" s="57">
        <v>27.840599999999998</v>
      </c>
      <c r="AN48" s="33">
        <v>24.7089</v>
      </c>
      <c r="AO48" s="33">
        <v>77.865536101399741</v>
      </c>
    </row>
    <row r="49" spans="1:41" x14ac:dyDescent="0.35">
      <c r="A49" s="46">
        <v>1997</v>
      </c>
      <c r="B49" s="46" t="s">
        <v>112</v>
      </c>
      <c r="C49" s="41">
        <f>Month!B33+C48</f>
        <v>92.067999999999998</v>
      </c>
      <c r="D49" s="41">
        <f>Month!C33+D48</f>
        <v>8.120000000000001</v>
      </c>
      <c r="E49" s="41" t="e">
        <f>Month!D33+E48</f>
        <v>#VALUE!</v>
      </c>
      <c r="F49" s="41" t="e">
        <f>Month!E33+F48</f>
        <v>#VALUE!</v>
      </c>
      <c r="G49" s="41" t="e">
        <f>Month!F33+G48</f>
        <v>#VALUE!</v>
      </c>
      <c r="H49" s="41">
        <f>Month!G33+H48</f>
        <v>83.95</v>
      </c>
      <c r="I49" s="41">
        <f>Month!H33+I48</f>
        <v>25.549999999999997</v>
      </c>
      <c r="J49" s="41">
        <f>Month!I33+J48</f>
        <v>31.53</v>
      </c>
      <c r="K49" s="41">
        <f>Month!J33+K48</f>
        <v>26.87</v>
      </c>
      <c r="L49" s="41">
        <f>Month!K33+L48</f>
        <v>4.84</v>
      </c>
      <c r="M49" s="41">
        <f>Month!L33+M48</f>
        <v>-9.9999999999999992E-2</v>
      </c>
      <c r="N49" s="41">
        <f>Month!M33+N48</f>
        <v>4.9399999999999995</v>
      </c>
      <c r="O49" s="41">
        <f>Month!N33+O48</f>
        <v>96.91</v>
      </c>
      <c r="P49" s="41">
        <f>Month!O33+P48</f>
        <v>8.02</v>
      </c>
      <c r="Q49" s="41">
        <f>Month!P33+Q48</f>
        <v>88.89</v>
      </c>
      <c r="AI49" s="31">
        <v>2005</v>
      </c>
      <c r="AJ49" s="32" t="s">
        <v>80</v>
      </c>
      <c r="AK49" s="33">
        <v>24.942890450472625</v>
      </c>
      <c r="AM49" s="57">
        <v>25.689699999999998</v>
      </c>
      <c r="AN49" s="33">
        <v>24.057600000000001</v>
      </c>
      <c r="AO49" s="33">
        <v>73.513017794331361</v>
      </c>
    </row>
    <row r="50" spans="1:41" x14ac:dyDescent="0.35">
      <c r="A50" s="46">
        <v>1997</v>
      </c>
      <c r="B50" s="46" t="s">
        <v>113</v>
      </c>
      <c r="C50" s="41">
        <f>Month!B34+C49</f>
        <v>116.235</v>
      </c>
      <c r="D50" s="41">
        <f>Month!C34+D49</f>
        <v>10.430000000000001</v>
      </c>
      <c r="E50" s="41" t="e">
        <f>Month!D34+E49</f>
        <v>#VALUE!</v>
      </c>
      <c r="F50" s="41" t="e">
        <f>Month!E34+F49</f>
        <v>#VALUE!</v>
      </c>
      <c r="G50" s="41" t="e">
        <f>Month!F34+G49</f>
        <v>#VALUE!</v>
      </c>
      <c r="H50" s="41">
        <f>Month!G34+H49</f>
        <v>105.80000000000001</v>
      </c>
      <c r="I50" s="41">
        <f>Month!H34+I49</f>
        <v>32.839999999999996</v>
      </c>
      <c r="J50" s="41">
        <f>Month!I34+J49</f>
        <v>39.04</v>
      </c>
      <c r="K50" s="41">
        <f>Month!J34+K49</f>
        <v>33.92</v>
      </c>
      <c r="L50" s="41">
        <f>Month!K34+L49</f>
        <v>6.27</v>
      </c>
      <c r="M50" s="41">
        <f>Month!L34+M49</f>
        <v>-0.10999999999999999</v>
      </c>
      <c r="N50" s="41">
        <f>Month!M34+N49</f>
        <v>6.379999999999999</v>
      </c>
      <c r="O50" s="41">
        <f>Month!N34+O49</f>
        <v>122.50999999999999</v>
      </c>
      <c r="P50" s="41">
        <f>Month!O34+P49</f>
        <v>10.32</v>
      </c>
      <c r="Q50" s="41">
        <f>Month!P34+Q49</f>
        <v>112.19</v>
      </c>
      <c r="AI50" s="37">
        <v>2005</v>
      </c>
      <c r="AJ50" s="38" t="s">
        <v>82</v>
      </c>
      <c r="AK50" s="39">
        <v>27.155407518091021</v>
      </c>
      <c r="AL50" s="58"/>
      <c r="AM50" s="59">
        <v>35.806600000000003</v>
      </c>
      <c r="AN50" s="39">
        <v>27.7044</v>
      </c>
      <c r="AO50" s="39">
        <v>88.728466305665506</v>
      </c>
    </row>
    <row r="51" spans="1:41" x14ac:dyDescent="0.35">
      <c r="A51" s="46">
        <v>1997</v>
      </c>
      <c r="B51" s="46" t="s">
        <v>114</v>
      </c>
      <c r="C51" s="41">
        <f>Month!B35+C50</f>
        <v>139.64400000000001</v>
      </c>
      <c r="D51" s="41">
        <f>Month!C35+D50</f>
        <v>12.250000000000002</v>
      </c>
      <c r="E51" s="41" t="e">
        <f>Month!D35+E50</f>
        <v>#VALUE!</v>
      </c>
      <c r="F51" s="41" t="e">
        <f>Month!E35+F50</f>
        <v>#VALUE!</v>
      </c>
      <c r="G51" s="41" t="e">
        <f>Month!F35+G50</f>
        <v>#VALUE!</v>
      </c>
      <c r="H51" s="41">
        <f>Month!G35+H50</f>
        <v>127.39000000000001</v>
      </c>
      <c r="I51" s="41">
        <f>Month!H35+I50</f>
        <v>40.559999999999995</v>
      </c>
      <c r="J51" s="41">
        <f>Month!I35+J50</f>
        <v>45.96</v>
      </c>
      <c r="K51" s="41">
        <f>Month!J35+K50</f>
        <v>40.870000000000005</v>
      </c>
      <c r="L51" s="41">
        <f>Month!K35+L50</f>
        <v>7.6999999999999993</v>
      </c>
      <c r="M51" s="41">
        <f>Month!L35+M50</f>
        <v>-9.9999999999999992E-2</v>
      </c>
      <c r="N51" s="41">
        <f>Month!M35+N50</f>
        <v>7.7999999999999989</v>
      </c>
      <c r="O51" s="41">
        <f>Month!N35+O50</f>
        <v>147.35</v>
      </c>
      <c r="P51" s="41">
        <f>Month!O35+P50</f>
        <v>12.15</v>
      </c>
      <c r="Q51" s="41">
        <f>Month!P35+Q50</f>
        <v>135.19999999999999</v>
      </c>
      <c r="AI51" s="31">
        <v>2006</v>
      </c>
      <c r="AJ51" s="32" t="s">
        <v>75</v>
      </c>
      <c r="AK51" s="33">
        <v>27.2364</v>
      </c>
      <c r="AM51" s="57">
        <v>37.467199999999998</v>
      </c>
      <c r="AN51" s="33">
        <v>27.600999999999999</v>
      </c>
      <c r="AO51" s="33">
        <v>92.304500000000004</v>
      </c>
    </row>
    <row r="52" spans="1:41" x14ac:dyDescent="0.35">
      <c r="A52" s="46">
        <v>1997</v>
      </c>
      <c r="B52" s="46" t="s">
        <v>115</v>
      </c>
      <c r="C52" s="41">
        <f>Month!B36+C51</f>
        <v>167.11799999999999</v>
      </c>
      <c r="D52" s="41">
        <f>Month!C36+D51</f>
        <v>14.370000000000001</v>
      </c>
      <c r="E52" s="41" t="e">
        <f>Month!D36+E51</f>
        <v>#VALUE!</v>
      </c>
      <c r="F52" s="41" t="e">
        <f>Month!E36+F51</f>
        <v>#VALUE!</v>
      </c>
      <c r="G52" s="41" t="e">
        <f>Month!F36+G51</f>
        <v>#VALUE!</v>
      </c>
      <c r="H52" s="41">
        <f>Month!G36+H51</f>
        <v>152.74</v>
      </c>
      <c r="I52" s="41">
        <f>Month!H36+I51</f>
        <v>49.529999999999994</v>
      </c>
      <c r="J52" s="41">
        <f>Month!I36+J51</f>
        <v>53.86</v>
      </c>
      <c r="K52" s="41">
        <f>Month!J36+K51</f>
        <v>49.350000000000009</v>
      </c>
      <c r="L52" s="41">
        <f>Month!K36+L51</f>
        <v>9.61</v>
      </c>
      <c r="M52" s="41">
        <f>Month!L36+M51</f>
        <v>-0.12</v>
      </c>
      <c r="N52" s="41">
        <f>Month!M36+N51</f>
        <v>9.7299999999999986</v>
      </c>
      <c r="O52" s="41">
        <f>Month!N36+O51</f>
        <v>176.74</v>
      </c>
      <c r="P52" s="41">
        <f>Month!O36+P51</f>
        <v>14.25</v>
      </c>
      <c r="Q52" s="41">
        <f>Month!P36+Q51</f>
        <v>162.47999999999999</v>
      </c>
      <c r="AI52" s="31">
        <v>2006</v>
      </c>
      <c r="AJ52" s="32" t="s">
        <v>78</v>
      </c>
      <c r="AK52" s="33">
        <v>24.589399999999998</v>
      </c>
      <c r="AM52" s="57">
        <v>27.4894</v>
      </c>
      <c r="AN52" s="33">
        <v>24.114199999999997</v>
      </c>
      <c r="AO52" s="33">
        <v>76.192899999999995</v>
      </c>
    </row>
    <row r="53" spans="1:41" x14ac:dyDescent="0.35">
      <c r="A53" s="46">
        <v>1997</v>
      </c>
      <c r="B53" s="46" t="s">
        <v>116</v>
      </c>
      <c r="C53" s="41">
        <f>Month!B37+C52</f>
        <v>189.852</v>
      </c>
      <c r="D53" s="41">
        <f>Month!C37+D52</f>
        <v>16.490000000000002</v>
      </c>
      <c r="E53" s="41" t="e">
        <f>Month!D37+E52</f>
        <v>#VALUE!</v>
      </c>
      <c r="F53" s="41" t="e">
        <f>Month!E37+F52</f>
        <v>#VALUE!</v>
      </c>
      <c r="G53" s="41" t="e">
        <f>Month!F37+G52</f>
        <v>#VALUE!</v>
      </c>
      <c r="H53" s="41">
        <f>Month!G37+H52</f>
        <v>173.36</v>
      </c>
      <c r="I53" s="41">
        <f>Month!H37+I52</f>
        <v>57.309999999999995</v>
      </c>
      <c r="J53" s="41">
        <f>Month!I37+J52</f>
        <v>60</v>
      </c>
      <c r="K53" s="41">
        <f>Month!J37+K52</f>
        <v>56.050000000000011</v>
      </c>
      <c r="L53" s="41">
        <f>Month!K37+L52</f>
        <v>11.1</v>
      </c>
      <c r="M53" s="41">
        <f>Month!L37+M52</f>
        <v>-6.9999999999999993E-2</v>
      </c>
      <c r="N53" s="41">
        <f>Month!M37+N52</f>
        <v>11.169999999999998</v>
      </c>
      <c r="O53" s="41">
        <f>Month!N37+O52</f>
        <v>200.96</v>
      </c>
      <c r="P53" s="41">
        <f>Month!O37+P52</f>
        <v>16.420000000000002</v>
      </c>
      <c r="Q53" s="41">
        <f>Month!P37+Q52</f>
        <v>184.54</v>
      </c>
      <c r="AI53" s="31">
        <v>2006</v>
      </c>
      <c r="AJ53" s="32" t="s">
        <v>80</v>
      </c>
      <c r="AK53" s="33">
        <v>25.0746</v>
      </c>
      <c r="AM53" s="57">
        <v>24.993600000000001</v>
      </c>
      <c r="AN53" s="33">
        <v>24.0183</v>
      </c>
      <c r="AO53" s="33">
        <v>74.086500000000001</v>
      </c>
    </row>
    <row r="54" spans="1:41" x14ac:dyDescent="0.35">
      <c r="A54" s="46">
        <v>1997</v>
      </c>
      <c r="B54" s="46" t="s">
        <v>117</v>
      </c>
      <c r="C54" s="41">
        <f>Month!B38+C53</f>
        <v>211.87700000000001</v>
      </c>
      <c r="D54" s="41">
        <f>Month!C38+D53</f>
        <v>18.160000000000004</v>
      </c>
      <c r="E54" s="41" t="e">
        <f>Month!D38+E53</f>
        <v>#VALUE!</v>
      </c>
      <c r="F54" s="41" t="e">
        <f>Month!E38+F53</f>
        <v>#VALUE!</v>
      </c>
      <c r="G54" s="41" t="e">
        <f>Month!F38+G53</f>
        <v>#VALUE!</v>
      </c>
      <c r="H54" s="41">
        <f>Month!G38+H53</f>
        <v>193.71</v>
      </c>
      <c r="I54" s="41">
        <f>Month!H38+I53</f>
        <v>64.599999999999994</v>
      </c>
      <c r="J54" s="41">
        <f>Month!I38+J53</f>
        <v>66.010000000000005</v>
      </c>
      <c r="K54" s="41">
        <f>Month!J38+K53</f>
        <v>63.100000000000009</v>
      </c>
      <c r="L54" s="41">
        <f>Month!K38+L53</f>
        <v>12.559999999999999</v>
      </c>
      <c r="M54" s="41">
        <f>Month!L38+M53</f>
        <v>2.0000000000000004E-2</v>
      </c>
      <c r="N54" s="41">
        <f>Month!M38+N53</f>
        <v>12.54</v>
      </c>
      <c r="O54" s="41">
        <f>Month!N38+O53</f>
        <v>224.44</v>
      </c>
      <c r="P54" s="41">
        <f>Month!O38+P53</f>
        <v>18.180000000000003</v>
      </c>
      <c r="Q54" s="41">
        <f>Month!P38+Q53</f>
        <v>206.26</v>
      </c>
      <c r="AI54" s="37">
        <v>2006</v>
      </c>
      <c r="AJ54" s="38" t="s">
        <v>82</v>
      </c>
      <c r="AK54" s="39">
        <v>25.506399999999999</v>
      </c>
      <c r="AL54" s="58"/>
      <c r="AM54" s="59">
        <v>34.753799999999998</v>
      </c>
      <c r="AN54" s="39">
        <v>26.386499999999998</v>
      </c>
      <c r="AO54" s="39">
        <v>86.64670000000001</v>
      </c>
    </row>
    <row r="55" spans="1:41" x14ac:dyDescent="0.35">
      <c r="A55" s="46">
        <v>1997</v>
      </c>
      <c r="B55" s="46" t="s">
        <v>118</v>
      </c>
      <c r="C55" s="41">
        <f>Month!B39+C54</f>
        <v>240.46300000000002</v>
      </c>
      <c r="D55" s="41">
        <f>Month!C39+D54</f>
        <v>20.510000000000005</v>
      </c>
      <c r="E55" s="41" t="e">
        <f>Month!D39+E54</f>
        <v>#VALUE!</v>
      </c>
      <c r="F55" s="41" t="e">
        <f>Month!E39+F54</f>
        <v>#VALUE!</v>
      </c>
      <c r="G55" s="41" t="e">
        <f>Month!F39+G54</f>
        <v>#VALUE!</v>
      </c>
      <c r="H55" s="41">
        <f>Month!G39+H54</f>
        <v>219.94</v>
      </c>
      <c r="I55" s="41">
        <f>Month!H39+I54</f>
        <v>74</v>
      </c>
      <c r="J55" s="41">
        <f>Month!I39+J54</f>
        <v>74.150000000000006</v>
      </c>
      <c r="K55" s="41">
        <f>Month!J39+K54</f>
        <v>71.790000000000006</v>
      </c>
      <c r="L55" s="41">
        <f>Month!K39+L54</f>
        <v>14.379999999999999</v>
      </c>
      <c r="M55" s="41">
        <f>Month!L39+M54</f>
        <v>0.16999999999999998</v>
      </c>
      <c r="N55" s="41">
        <f>Month!M39+N54</f>
        <v>14.209999999999999</v>
      </c>
      <c r="O55" s="41">
        <f>Month!N39+O54</f>
        <v>254.85</v>
      </c>
      <c r="P55" s="41">
        <f>Month!O39+P54</f>
        <v>20.680000000000003</v>
      </c>
      <c r="Q55" s="41">
        <f>Month!P39+Q54</f>
        <v>234.17</v>
      </c>
      <c r="AI55" s="31">
        <v>2007</v>
      </c>
      <c r="AJ55" s="32" t="s">
        <v>75</v>
      </c>
      <c r="AK55" s="33">
        <v>26.255600000000001</v>
      </c>
      <c r="AM55" s="57">
        <v>35.217700000000001</v>
      </c>
      <c r="AN55" s="33">
        <v>27.4864</v>
      </c>
      <c r="AO55" s="33">
        <v>88.959699999999998</v>
      </c>
    </row>
    <row r="56" spans="1:41" x14ac:dyDescent="0.35">
      <c r="A56" s="46">
        <v>1997</v>
      </c>
      <c r="B56" s="46" t="s">
        <v>119</v>
      </c>
      <c r="C56" s="41">
        <f>Month!B40+C55</f>
        <v>265.589</v>
      </c>
      <c r="D56" s="41">
        <f>Month!C40+D55</f>
        <v>21.910000000000004</v>
      </c>
      <c r="E56" s="41" t="e">
        <f>Month!D40+E55</f>
        <v>#VALUE!</v>
      </c>
      <c r="F56" s="41" t="e">
        <f>Month!E40+F55</f>
        <v>#VALUE!</v>
      </c>
      <c r="G56" s="41" t="e">
        <f>Month!F40+G55</f>
        <v>#VALUE!</v>
      </c>
      <c r="H56" s="41">
        <f>Month!G40+H55</f>
        <v>243.67</v>
      </c>
      <c r="I56" s="41">
        <f>Month!H40+I55</f>
        <v>82.09</v>
      </c>
      <c r="J56" s="41">
        <f>Month!I40+J55</f>
        <v>82.070000000000007</v>
      </c>
      <c r="K56" s="41">
        <f>Month!J40+K55</f>
        <v>79.510000000000005</v>
      </c>
      <c r="L56" s="41">
        <f>Month!K40+L55</f>
        <v>15.94</v>
      </c>
      <c r="M56" s="41">
        <f>Month!L40+M55</f>
        <v>0.13999999999999999</v>
      </c>
      <c r="N56" s="41">
        <f>Month!M40+N55</f>
        <v>15.799999999999999</v>
      </c>
      <c r="O56" s="41">
        <f>Month!N40+O55</f>
        <v>281.52999999999997</v>
      </c>
      <c r="P56" s="41">
        <f>Month!O40+P55</f>
        <v>22.050000000000004</v>
      </c>
      <c r="Q56" s="41">
        <f>Month!P40+Q55</f>
        <v>259.47999999999996</v>
      </c>
      <c r="AI56" s="31">
        <v>2007</v>
      </c>
      <c r="AJ56" s="32" t="s">
        <v>78</v>
      </c>
      <c r="AK56" s="33">
        <v>25.7241</v>
      </c>
      <c r="AM56" s="57">
        <v>26.646899999999999</v>
      </c>
      <c r="AN56" s="33">
        <v>23.967700000000001</v>
      </c>
      <c r="AO56" s="33">
        <v>76.338699999999989</v>
      </c>
    </row>
    <row r="57" spans="1:41" x14ac:dyDescent="0.35">
      <c r="A57" s="46">
        <v>1997</v>
      </c>
      <c r="B57" s="46" t="s">
        <v>120</v>
      </c>
      <c r="C57" s="41">
        <f>Month!B41+C56</f>
        <v>293.15699999999998</v>
      </c>
      <c r="D57" s="41">
        <f>Month!C41+D56</f>
        <v>23.340000000000003</v>
      </c>
      <c r="E57" s="41" t="e">
        <f>Month!D41+E56</f>
        <v>#VALUE!</v>
      </c>
      <c r="F57" s="41" t="e">
        <f>Month!E41+F56</f>
        <v>#VALUE!</v>
      </c>
      <c r="G57" s="41" t="e">
        <f>Month!F41+G56</f>
        <v>#VALUE!</v>
      </c>
      <c r="H57" s="41">
        <f>Month!G41+H56</f>
        <v>269.81</v>
      </c>
      <c r="I57" s="41">
        <f>Month!H41+I56</f>
        <v>90.15</v>
      </c>
      <c r="J57" s="41">
        <f>Month!I41+J56</f>
        <v>91.610000000000014</v>
      </c>
      <c r="K57" s="41">
        <f>Month!J41+K56</f>
        <v>88.050000000000011</v>
      </c>
      <c r="L57" s="41">
        <f>Month!K41+L56</f>
        <v>17.66</v>
      </c>
      <c r="M57" s="41">
        <f>Month!L41+M56</f>
        <v>8.9999999999999983E-2</v>
      </c>
      <c r="N57" s="41">
        <f>Month!M41+N56</f>
        <v>17.57</v>
      </c>
      <c r="O57" s="41">
        <f>Month!N41+O56</f>
        <v>310.82</v>
      </c>
      <c r="P57" s="41">
        <f>Month!O41+P56</f>
        <v>23.430000000000003</v>
      </c>
      <c r="Q57" s="41">
        <f>Month!P41+Q56</f>
        <v>287.39</v>
      </c>
      <c r="AI57" s="31">
        <v>2007</v>
      </c>
      <c r="AJ57" s="32" t="s">
        <v>80</v>
      </c>
      <c r="AK57" s="33">
        <v>25.535999999999998</v>
      </c>
      <c r="AM57" s="57">
        <v>25.4863</v>
      </c>
      <c r="AN57" s="33">
        <v>23.998100000000001</v>
      </c>
      <c r="AO57" s="33">
        <v>75.020399999999995</v>
      </c>
    </row>
    <row r="58" spans="1:41" x14ac:dyDescent="0.35">
      <c r="A58" s="55">
        <v>1997</v>
      </c>
      <c r="B58" s="55" t="s">
        <v>133</v>
      </c>
      <c r="C58" s="41">
        <f>Month!B42+C57</f>
        <v>328.32599999999996</v>
      </c>
      <c r="D58" s="41">
        <f>Month!C42+D57</f>
        <v>27.070000000000004</v>
      </c>
      <c r="E58" s="41" t="e">
        <f>Month!D42+E57</f>
        <v>#VALUE!</v>
      </c>
      <c r="F58" s="41" t="e">
        <f>Month!E42+F57</f>
        <v>#VALUE!</v>
      </c>
      <c r="G58" s="41" t="e">
        <f>Month!F42+G57</f>
        <v>#VALUE!</v>
      </c>
      <c r="H58" s="41">
        <f>Month!G42+H57</f>
        <v>301.25</v>
      </c>
      <c r="I58" s="41">
        <f>Month!H42+I57</f>
        <v>99.03</v>
      </c>
      <c r="J58" s="41">
        <f>Month!I42+J57</f>
        <v>104.45000000000002</v>
      </c>
      <c r="K58" s="41">
        <f>Month!J42+K57</f>
        <v>97.760000000000019</v>
      </c>
      <c r="L58" s="41">
        <f>Month!K42+L57</f>
        <v>19.86</v>
      </c>
      <c r="M58" s="41">
        <f>Month!L42+M57</f>
        <v>5.9999999999999984E-2</v>
      </c>
      <c r="N58" s="41">
        <f>Month!M42+N57</f>
        <v>19.8</v>
      </c>
      <c r="O58" s="41">
        <f>Month!N42+O57</f>
        <v>348.19</v>
      </c>
      <c r="P58" s="41">
        <f>Month!O42+P57</f>
        <v>27.130000000000003</v>
      </c>
      <c r="Q58" s="41">
        <f>Month!P42+Q57</f>
        <v>321.06</v>
      </c>
      <c r="AI58" s="37">
        <v>2007</v>
      </c>
      <c r="AJ58" s="38" t="s">
        <v>82</v>
      </c>
      <c r="AK58" s="39">
        <v>26.988799999999998</v>
      </c>
      <c r="AL58" s="58"/>
      <c r="AM58" s="59">
        <v>35.725200000000001</v>
      </c>
      <c r="AN58" s="39">
        <v>27.2118</v>
      </c>
      <c r="AO58" s="39">
        <v>89.925900000000013</v>
      </c>
    </row>
    <row r="59" spans="1:41" x14ac:dyDescent="0.35">
      <c r="A59" s="46">
        <v>1998</v>
      </c>
      <c r="B59" s="46" t="s">
        <v>110</v>
      </c>
      <c r="C59" s="41">
        <f>Month!B43</f>
        <v>28.082999999999998</v>
      </c>
      <c r="D59" s="41">
        <f>Month!C43</f>
        <v>1.9</v>
      </c>
      <c r="E59" s="41" t="str">
        <f>Month!D43</f>
        <v>[x]</v>
      </c>
      <c r="F59" s="41" t="str">
        <f>Month!E43</f>
        <v>[x]</v>
      </c>
      <c r="G59" s="41" t="str">
        <f>Month!F43</f>
        <v>[x]</v>
      </c>
      <c r="H59" s="41">
        <f>Month!G43</f>
        <v>26.18</v>
      </c>
      <c r="I59" s="41">
        <f>Month!H43</f>
        <v>8.02</v>
      </c>
      <c r="J59" s="41">
        <f>Month!I43</f>
        <v>9.91</v>
      </c>
      <c r="K59" s="41">
        <f>Month!J43</f>
        <v>8.25</v>
      </c>
      <c r="L59" s="41">
        <f>Month!K43</f>
        <v>1.76</v>
      </c>
      <c r="M59" s="41">
        <f>Month!L43</f>
        <v>0.01</v>
      </c>
      <c r="N59" s="41">
        <f>Month!M43</f>
        <v>1.75</v>
      </c>
      <c r="O59" s="41">
        <f>Month!N43</f>
        <v>29.843</v>
      </c>
      <c r="P59" s="41">
        <f>Month!O43</f>
        <v>1.91</v>
      </c>
      <c r="Q59" s="41">
        <f>Month!P43</f>
        <v>27.93</v>
      </c>
      <c r="AI59" s="31">
        <v>2008</v>
      </c>
      <c r="AJ59" s="32" t="s">
        <v>75</v>
      </c>
      <c r="AK59" s="33">
        <v>28.433799999999998</v>
      </c>
      <c r="AM59" s="57">
        <v>34.683</v>
      </c>
      <c r="AN59" s="33">
        <v>28.667100000000001</v>
      </c>
      <c r="AO59" s="33">
        <v>91.783799999999999</v>
      </c>
    </row>
    <row r="60" spans="1:41" x14ac:dyDescent="0.35">
      <c r="A60" s="46">
        <v>1998</v>
      </c>
      <c r="B60" s="46" t="s">
        <v>111</v>
      </c>
      <c r="C60" s="41">
        <f>Month!B44+C59</f>
        <v>56.722999999999999</v>
      </c>
      <c r="D60" s="41">
        <f>Month!C44+D59</f>
        <v>4.29</v>
      </c>
      <c r="E60" s="41" t="e">
        <f>Month!D44+E59</f>
        <v>#VALUE!</v>
      </c>
      <c r="F60" s="41" t="e">
        <f>Month!E44+F59</f>
        <v>#VALUE!</v>
      </c>
      <c r="G60" s="41" t="e">
        <f>Month!F44+G59</f>
        <v>#VALUE!</v>
      </c>
      <c r="H60" s="41">
        <f>Month!G44+H59</f>
        <v>52.43</v>
      </c>
      <c r="I60" s="41">
        <f>Month!H44+I59</f>
        <v>16.189999999999998</v>
      </c>
      <c r="J60" s="41">
        <f>Month!I44+J59</f>
        <v>19.98</v>
      </c>
      <c r="K60" s="41">
        <f>Month!J44+K59</f>
        <v>16.259999999999998</v>
      </c>
      <c r="L60" s="41">
        <f>Month!K44+L59</f>
        <v>3.48</v>
      </c>
      <c r="M60" s="41">
        <f>Month!L44+M59</f>
        <v>0.02</v>
      </c>
      <c r="N60" s="41">
        <f>Month!M44+N59</f>
        <v>3.46</v>
      </c>
      <c r="O60" s="41">
        <f>Month!N44+O59</f>
        <v>60.203000000000003</v>
      </c>
      <c r="P60" s="41">
        <f>Month!O44+P59</f>
        <v>4.3099999999999996</v>
      </c>
      <c r="Q60" s="41">
        <f>Month!P44+Q59</f>
        <v>55.89</v>
      </c>
      <c r="AI60" s="31">
        <v>2008</v>
      </c>
      <c r="AJ60" s="32" t="s">
        <v>78</v>
      </c>
      <c r="AK60" s="33">
        <v>26.413599999999999</v>
      </c>
      <c r="AM60" s="57">
        <v>26.548700000000004</v>
      </c>
      <c r="AN60" s="33">
        <v>24.761200000000002</v>
      </c>
      <c r="AO60" s="33">
        <v>77.723600000000005</v>
      </c>
    </row>
    <row r="61" spans="1:41" x14ac:dyDescent="0.35">
      <c r="A61" s="46">
        <v>1998</v>
      </c>
      <c r="B61" s="46" t="s">
        <v>112</v>
      </c>
      <c r="C61" s="41">
        <f>Month!B45+C60</f>
        <v>91.611999999999995</v>
      </c>
      <c r="D61" s="41">
        <f>Month!C45+D60</f>
        <v>7.67</v>
      </c>
      <c r="E61" s="41" t="e">
        <f>Month!D45+E60</f>
        <v>#VALUE!</v>
      </c>
      <c r="F61" s="41" t="e">
        <f>Month!E45+F60</f>
        <v>#VALUE!</v>
      </c>
      <c r="G61" s="41" t="e">
        <f>Month!F45+G60</f>
        <v>#VALUE!</v>
      </c>
      <c r="H61" s="41">
        <f>Month!G45+H60</f>
        <v>83.94</v>
      </c>
      <c r="I61" s="41">
        <f>Month!H45+I60</f>
        <v>25.97</v>
      </c>
      <c r="J61" s="41">
        <f>Month!I45+J60</f>
        <v>32.35</v>
      </c>
      <c r="K61" s="41">
        <f>Month!J45+K60</f>
        <v>25.619999999999997</v>
      </c>
      <c r="L61" s="41">
        <f>Month!K45+L60</f>
        <v>5.47</v>
      </c>
      <c r="M61" s="41">
        <f>Month!L45+M60</f>
        <v>0.02</v>
      </c>
      <c r="N61" s="41">
        <f>Month!M45+N60</f>
        <v>5.45</v>
      </c>
      <c r="O61" s="41">
        <f>Month!N45+O60</f>
        <v>97.081999999999994</v>
      </c>
      <c r="P61" s="41">
        <f>Month!O45+P60</f>
        <v>7.6899999999999995</v>
      </c>
      <c r="Q61" s="41">
        <f>Month!P45+Q60</f>
        <v>89.39</v>
      </c>
      <c r="AI61" s="31">
        <v>2008</v>
      </c>
      <c r="AJ61" s="32" t="s">
        <v>80</v>
      </c>
      <c r="AK61" s="33">
        <v>25.468600000000002</v>
      </c>
      <c r="AM61" s="57">
        <v>24.990400000000001</v>
      </c>
      <c r="AN61" s="33">
        <v>24.327300000000001</v>
      </c>
      <c r="AO61" s="33">
        <v>74.786299999999997</v>
      </c>
    </row>
    <row r="62" spans="1:41" x14ac:dyDescent="0.35">
      <c r="A62" s="46">
        <v>1998</v>
      </c>
      <c r="B62" s="46" t="s">
        <v>113</v>
      </c>
      <c r="C62" s="41">
        <f>Month!B46+C61</f>
        <v>117.63</v>
      </c>
      <c r="D62" s="41">
        <f>Month!C46+D61</f>
        <v>10.17</v>
      </c>
      <c r="E62" s="41" t="e">
        <f>Month!D46+E61</f>
        <v>#VALUE!</v>
      </c>
      <c r="F62" s="41" t="e">
        <f>Month!E46+F61</f>
        <v>#VALUE!</v>
      </c>
      <c r="G62" s="41" t="e">
        <f>Month!F46+G61</f>
        <v>#VALUE!</v>
      </c>
      <c r="H62" s="41">
        <f>Month!G46+H61</f>
        <v>107.45</v>
      </c>
      <c r="I62" s="41">
        <f>Month!H46+I61</f>
        <v>33.53</v>
      </c>
      <c r="J62" s="41">
        <f>Month!I46+J61</f>
        <v>41.150000000000006</v>
      </c>
      <c r="K62" s="41">
        <f>Month!J46+K61</f>
        <v>32.769999999999996</v>
      </c>
      <c r="L62" s="41">
        <f>Month!K46+L61</f>
        <v>7.16</v>
      </c>
      <c r="M62" s="41">
        <f>Month!L46+M61</f>
        <v>0.03</v>
      </c>
      <c r="N62" s="41">
        <f>Month!M46+N61</f>
        <v>7.13</v>
      </c>
      <c r="O62" s="41">
        <f>Month!N46+O61</f>
        <v>124.78999999999999</v>
      </c>
      <c r="P62" s="41">
        <f>Month!O46+P61</f>
        <v>10.209999999999999</v>
      </c>
      <c r="Q62" s="41">
        <f>Month!P46+Q61</f>
        <v>114.58</v>
      </c>
      <c r="AI62" s="37">
        <v>2008</v>
      </c>
      <c r="AJ62" s="38" t="s">
        <v>82</v>
      </c>
      <c r="AK62" s="39">
        <v>27.066200000000002</v>
      </c>
      <c r="AL62" s="58"/>
      <c r="AM62" s="59">
        <v>33.5779</v>
      </c>
      <c r="AN62" s="39">
        <v>26.932300000000001</v>
      </c>
      <c r="AO62" s="39">
        <v>87.576400000000007</v>
      </c>
    </row>
    <row r="63" spans="1:41" x14ac:dyDescent="0.35">
      <c r="A63" s="46">
        <v>1998</v>
      </c>
      <c r="B63" s="46" t="s">
        <v>114</v>
      </c>
      <c r="C63" s="41">
        <f>Month!B47+C62</f>
        <v>141.422</v>
      </c>
      <c r="D63" s="41">
        <f>Month!C47+D62</f>
        <v>12.969999999999999</v>
      </c>
      <c r="E63" s="41" t="e">
        <f>Month!D47+E62</f>
        <v>#VALUE!</v>
      </c>
      <c r="F63" s="41" t="e">
        <f>Month!E47+F62</f>
        <v>#VALUE!</v>
      </c>
      <c r="G63" s="41" t="e">
        <f>Month!F47+G62</f>
        <v>#VALUE!</v>
      </c>
      <c r="H63" s="41">
        <f>Month!G47+H62</f>
        <v>128.44</v>
      </c>
      <c r="I63" s="41">
        <f>Month!H47+I62</f>
        <v>40.770000000000003</v>
      </c>
      <c r="J63" s="41">
        <f>Month!I47+J62</f>
        <v>48.140000000000008</v>
      </c>
      <c r="K63" s="41">
        <f>Month!J47+K62</f>
        <v>39.529999999999994</v>
      </c>
      <c r="L63" s="41">
        <f>Month!K47+L62</f>
        <v>8.77</v>
      </c>
      <c r="M63" s="41">
        <f>Month!L47+M62</f>
        <v>0.04</v>
      </c>
      <c r="N63" s="41">
        <f>Month!M47+N62</f>
        <v>8.73</v>
      </c>
      <c r="O63" s="41">
        <f>Month!N47+O62</f>
        <v>150.19200000000001</v>
      </c>
      <c r="P63" s="41">
        <f>Month!O47+P62</f>
        <v>13.02</v>
      </c>
      <c r="Q63" s="41">
        <f>Month!P47+Q62</f>
        <v>137.16999999999999</v>
      </c>
      <c r="AI63" s="31">
        <v>2009</v>
      </c>
      <c r="AJ63" s="32" t="s">
        <v>75</v>
      </c>
      <c r="AK63" s="33">
        <v>23.970300000000002</v>
      </c>
      <c r="AM63" s="57">
        <v>36.388000000000005</v>
      </c>
      <c r="AN63" s="33">
        <v>26.809100000000001</v>
      </c>
      <c r="AO63" s="33">
        <v>87.167400000000001</v>
      </c>
    </row>
    <row r="64" spans="1:41" x14ac:dyDescent="0.35">
      <c r="A64" s="46">
        <v>1998</v>
      </c>
      <c r="B64" s="46" t="s">
        <v>115</v>
      </c>
      <c r="C64" s="41">
        <f>Month!B48+C63</f>
        <v>169.53</v>
      </c>
      <c r="D64" s="41">
        <f>Month!C48+D63</f>
        <v>14.749999999999998</v>
      </c>
      <c r="E64" s="41" t="e">
        <f>Month!D48+E63</f>
        <v>#VALUE!</v>
      </c>
      <c r="F64" s="41" t="e">
        <f>Month!E48+F63</f>
        <v>#VALUE!</v>
      </c>
      <c r="G64" s="41" t="e">
        <f>Month!F48+G63</f>
        <v>#VALUE!</v>
      </c>
      <c r="H64" s="41">
        <f>Month!G48+H63</f>
        <v>154.76999999999998</v>
      </c>
      <c r="I64" s="41">
        <f>Month!H48+I63</f>
        <v>49.930000000000007</v>
      </c>
      <c r="J64" s="41">
        <f>Month!I48+J63</f>
        <v>56.710000000000008</v>
      </c>
      <c r="K64" s="41">
        <f>Month!J48+K63</f>
        <v>48.129999999999995</v>
      </c>
      <c r="L64" s="41">
        <f>Month!K48+L63</f>
        <v>10.62</v>
      </c>
      <c r="M64" s="41">
        <f>Month!L48+M63</f>
        <v>0.05</v>
      </c>
      <c r="N64" s="41">
        <f>Month!M48+N63</f>
        <v>10.57</v>
      </c>
      <c r="O64" s="41">
        <f>Month!N48+O63</f>
        <v>180.15</v>
      </c>
      <c r="P64" s="41">
        <f>Month!O48+P63</f>
        <v>14.809999999999999</v>
      </c>
      <c r="Q64" s="41">
        <f>Month!P48+Q63</f>
        <v>165.33999999999997</v>
      </c>
      <c r="AI64" s="31">
        <v>2009</v>
      </c>
      <c r="AJ64" s="32" t="s">
        <v>78</v>
      </c>
      <c r="AK64" s="33">
        <v>22.4633</v>
      </c>
      <c r="AM64" s="57">
        <v>25.323900000000002</v>
      </c>
      <c r="AN64" s="33">
        <v>24.328499999999998</v>
      </c>
      <c r="AO64" s="33">
        <v>72.115700000000004</v>
      </c>
    </row>
    <row r="65" spans="1:41" x14ac:dyDescent="0.35">
      <c r="A65" s="46">
        <v>1998</v>
      </c>
      <c r="B65" s="46" t="s">
        <v>116</v>
      </c>
      <c r="C65" s="41">
        <f>Month!B49+C64</f>
        <v>192.16300000000001</v>
      </c>
      <c r="D65" s="41">
        <f>Month!C49+D64</f>
        <v>17.029999999999998</v>
      </c>
      <c r="E65" s="41" t="e">
        <f>Month!D49+E64</f>
        <v>#VALUE!</v>
      </c>
      <c r="F65" s="41" t="e">
        <f>Month!E49+F64</f>
        <v>#VALUE!</v>
      </c>
      <c r="G65" s="41" t="e">
        <f>Month!F49+G64</f>
        <v>#VALUE!</v>
      </c>
      <c r="H65" s="41">
        <f>Month!G49+H64</f>
        <v>175.11999999999998</v>
      </c>
      <c r="I65" s="41">
        <f>Month!H49+I64</f>
        <v>57.170000000000009</v>
      </c>
      <c r="J65" s="41">
        <f>Month!I49+J64</f>
        <v>63.090000000000011</v>
      </c>
      <c r="K65" s="41">
        <f>Month!J49+K64</f>
        <v>54.86</v>
      </c>
      <c r="L65" s="41">
        <f>Month!K49+L64</f>
        <v>12.37</v>
      </c>
      <c r="M65" s="41">
        <f>Month!L49+M64</f>
        <v>6.0000000000000005E-2</v>
      </c>
      <c r="N65" s="41">
        <f>Month!M49+N64</f>
        <v>12.31</v>
      </c>
      <c r="O65" s="41">
        <f>Month!N49+O64</f>
        <v>204.53300000000002</v>
      </c>
      <c r="P65" s="41">
        <f>Month!O49+P64</f>
        <v>17.099999999999998</v>
      </c>
      <c r="Q65" s="41">
        <f>Month!P49+Q64</f>
        <v>187.42999999999998</v>
      </c>
      <c r="AI65" s="31">
        <v>2009</v>
      </c>
      <c r="AJ65" s="32" t="s">
        <v>80</v>
      </c>
      <c r="AK65" s="33">
        <v>22.5351</v>
      </c>
      <c r="AM65" s="57">
        <v>23.872199999999999</v>
      </c>
      <c r="AN65" s="33">
        <v>24.575700000000001</v>
      </c>
      <c r="AO65" s="33">
        <v>70.983000000000004</v>
      </c>
    </row>
    <row r="66" spans="1:41" x14ac:dyDescent="0.35">
      <c r="A66" s="46">
        <v>1998</v>
      </c>
      <c r="B66" s="46" t="s">
        <v>117</v>
      </c>
      <c r="C66" s="41">
        <f>Month!B50+C65</f>
        <v>214.17100000000002</v>
      </c>
      <c r="D66" s="41">
        <f>Month!C50+D65</f>
        <v>18.939999999999998</v>
      </c>
      <c r="E66" s="41" t="e">
        <f>Month!D50+E65</f>
        <v>#VALUE!</v>
      </c>
      <c r="F66" s="41" t="e">
        <f>Month!E50+F65</f>
        <v>#VALUE!</v>
      </c>
      <c r="G66" s="41" t="e">
        <f>Month!F50+G65</f>
        <v>#VALUE!</v>
      </c>
      <c r="H66" s="41">
        <f>Month!G50+H65</f>
        <v>195.21999999999997</v>
      </c>
      <c r="I66" s="41">
        <f>Month!H50+I65</f>
        <v>64.140000000000015</v>
      </c>
      <c r="J66" s="41">
        <f>Month!I50+J65</f>
        <v>69.470000000000013</v>
      </c>
      <c r="K66" s="41">
        <f>Month!J50+K65</f>
        <v>61.61</v>
      </c>
      <c r="L66" s="41">
        <f>Month!K50+L65</f>
        <v>14.1</v>
      </c>
      <c r="M66" s="41">
        <f>Month!L50+M65</f>
        <v>7.0000000000000007E-2</v>
      </c>
      <c r="N66" s="41">
        <f>Month!M50+N65</f>
        <v>14.030000000000001</v>
      </c>
      <c r="O66" s="41">
        <f>Month!N50+O65</f>
        <v>228.27100000000002</v>
      </c>
      <c r="P66" s="41">
        <f>Month!O50+P65</f>
        <v>19.019999999999996</v>
      </c>
      <c r="Q66" s="41">
        <f>Month!P50+Q65</f>
        <v>209.24999999999997</v>
      </c>
      <c r="AI66" s="37">
        <v>2009</v>
      </c>
      <c r="AJ66" s="38" t="s">
        <v>82</v>
      </c>
      <c r="AK66" s="39">
        <v>26.036000000000001</v>
      </c>
      <c r="AL66" s="58"/>
      <c r="AM66" s="59">
        <v>32.956699999999998</v>
      </c>
      <c r="AN66" s="39">
        <v>24.525300000000001</v>
      </c>
      <c r="AO66" s="39">
        <v>83.518199999999993</v>
      </c>
    </row>
    <row r="67" spans="1:41" x14ac:dyDescent="0.35">
      <c r="A67" s="46">
        <v>1998</v>
      </c>
      <c r="B67" s="46" t="s">
        <v>118</v>
      </c>
      <c r="C67" s="41">
        <f>Month!B51+C66</f>
        <v>243.16200000000003</v>
      </c>
      <c r="D67" s="41">
        <f>Month!C51+D66</f>
        <v>21.669999999999998</v>
      </c>
      <c r="E67" s="41" t="e">
        <f>Month!D51+E66</f>
        <v>#VALUE!</v>
      </c>
      <c r="F67" s="41" t="e">
        <f>Month!E51+F66</f>
        <v>#VALUE!</v>
      </c>
      <c r="G67" s="41" t="e">
        <f>Month!F51+G66</f>
        <v>#VALUE!</v>
      </c>
      <c r="H67" s="41">
        <f>Month!G51+H66</f>
        <v>221.47999999999996</v>
      </c>
      <c r="I67" s="41">
        <f>Month!H51+I66</f>
        <v>73.330000000000013</v>
      </c>
      <c r="J67" s="41">
        <f>Month!I51+J66</f>
        <v>77.870000000000019</v>
      </c>
      <c r="K67" s="41">
        <f>Month!J51+K66</f>
        <v>70.28</v>
      </c>
      <c r="L67" s="41">
        <f>Month!K51+L66</f>
        <v>16.2</v>
      </c>
      <c r="M67" s="41">
        <f>Month!L51+M66</f>
        <v>0.08</v>
      </c>
      <c r="N67" s="41">
        <f>Month!M51+N66</f>
        <v>16.12</v>
      </c>
      <c r="O67" s="41">
        <f>Month!N51+O66</f>
        <v>259.36200000000002</v>
      </c>
      <c r="P67" s="41">
        <f>Month!O51+P66</f>
        <v>21.759999999999998</v>
      </c>
      <c r="Q67" s="41">
        <f>Month!P51+Q66</f>
        <v>237.59999999999997</v>
      </c>
      <c r="AI67" s="31">
        <v>2010</v>
      </c>
      <c r="AJ67" s="32" t="s">
        <v>75</v>
      </c>
      <c r="AK67" s="33">
        <v>24.958100000000002</v>
      </c>
      <c r="AM67" s="57">
        <v>36.079900000000002</v>
      </c>
      <c r="AN67" s="33">
        <v>27.973699999999997</v>
      </c>
      <c r="AO67" s="33">
        <v>89.011799999999994</v>
      </c>
    </row>
    <row r="68" spans="1:41" x14ac:dyDescent="0.35">
      <c r="A68" s="46">
        <v>1998</v>
      </c>
      <c r="B68" s="46" t="s">
        <v>119</v>
      </c>
      <c r="C68" s="41">
        <f>Month!B52+C67</f>
        <v>269.49100000000004</v>
      </c>
      <c r="D68" s="41">
        <f>Month!C52+D67</f>
        <v>23.439999999999998</v>
      </c>
      <c r="E68" s="41" t="e">
        <f>Month!D52+E67</f>
        <v>#VALUE!</v>
      </c>
      <c r="F68" s="41" t="e">
        <f>Month!E52+F67</f>
        <v>#VALUE!</v>
      </c>
      <c r="G68" s="41" t="e">
        <f>Month!F52+G67</f>
        <v>#VALUE!</v>
      </c>
      <c r="H68" s="41">
        <f>Month!G52+H67</f>
        <v>246.03999999999996</v>
      </c>
      <c r="I68" s="41">
        <f>Month!H52+I67</f>
        <v>81.070000000000007</v>
      </c>
      <c r="J68" s="41">
        <f>Month!I52+J67</f>
        <v>86.800000000000011</v>
      </c>
      <c r="K68" s="41">
        <f>Month!J52+K67</f>
        <v>78.17</v>
      </c>
      <c r="L68" s="41">
        <f>Month!K52+L67</f>
        <v>17.919999999999998</v>
      </c>
      <c r="M68" s="41">
        <f>Month!L52+M67</f>
        <v>0.08</v>
      </c>
      <c r="N68" s="41">
        <f>Month!M52+N67</f>
        <v>17.84</v>
      </c>
      <c r="O68" s="41">
        <f>Month!N52+O67</f>
        <v>287.411</v>
      </c>
      <c r="P68" s="41">
        <f>Month!O52+P67</f>
        <v>23.529999999999998</v>
      </c>
      <c r="Q68" s="41">
        <f>Month!P52+Q67</f>
        <v>263.88</v>
      </c>
      <c r="AI68" s="31">
        <v>2010</v>
      </c>
      <c r="AJ68" s="32" t="s">
        <v>78</v>
      </c>
      <c r="AK68" s="33">
        <v>23.979399999999998</v>
      </c>
      <c r="AM68" s="57">
        <v>25.0702</v>
      </c>
      <c r="AN68" s="33">
        <v>23.789299999999997</v>
      </c>
      <c r="AO68" s="33">
        <v>72.838999999999999</v>
      </c>
    </row>
    <row r="69" spans="1:41" x14ac:dyDescent="0.35">
      <c r="A69" s="46">
        <v>1998</v>
      </c>
      <c r="B69" s="46" t="s">
        <v>120</v>
      </c>
      <c r="C69" s="41">
        <f>Month!B53+C68</f>
        <v>298.10300000000007</v>
      </c>
      <c r="D69" s="41">
        <f>Month!C53+D68</f>
        <v>25.15</v>
      </c>
      <c r="E69" s="41" t="e">
        <f>Month!D53+E68</f>
        <v>#VALUE!</v>
      </c>
      <c r="F69" s="41" t="e">
        <f>Month!E53+F68</f>
        <v>#VALUE!</v>
      </c>
      <c r="G69" s="41" t="e">
        <f>Month!F53+G68</f>
        <v>#VALUE!</v>
      </c>
      <c r="H69" s="41">
        <f>Month!G53+H68</f>
        <v>272.93999999999994</v>
      </c>
      <c r="I69" s="41">
        <f>Month!H53+I68</f>
        <v>89.01</v>
      </c>
      <c r="J69" s="41">
        <f>Month!I53+J68</f>
        <v>97.18</v>
      </c>
      <c r="K69" s="41">
        <f>Month!J53+K68</f>
        <v>86.75</v>
      </c>
      <c r="L69" s="41">
        <f>Month!K53+L68</f>
        <v>19.75</v>
      </c>
      <c r="M69" s="41">
        <f>Month!L53+M68</f>
        <v>0.09</v>
      </c>
      <c r="N69" s="41">
        <f>Month!M53+N68</f>
        <v>19.66</v>
      </c>
      <c r="O69" s="41">
        <f>Month!N53+O68</f>
        <v>317.85300000000001</v>
      </c>
      <c r="P69" s="41">
        <f>Month!O53+P68</f>
        <v>25.249999999999996</v>
      </c>
      <c r="Q69" s="41">
        <f>Month!P53+Q68</f>
        <v>292.60000000000002</v>
      </c>
      <c r="AI69" s="31">
        <v>2010</v>
      </c>
      <c r="AJ69" s="32" t="s">
        <v>80</v>
      </c>
      <c r="AK69" s="33">
        <v>24.087699999999998</v>
      </c>
      <c r="AM69" s="57">
        <v>23.207799999999999</v>
      </c>
      <c r="AN69" s="33">
        <v>23.434899999999999</v>
      </c>
      <c r="AO69" s="33">
        <v>70.7303</v>
      </c>
    </row>
    <row r="70" spans="1:41" x14ac:dyDescent="0.35">
      <c r="A70" s="55">
        <v>1998</v>
      </c>
      <c r="B70" s="55" t="s">
        <v>133</v>
      </c>
      <c r="C70" s="41">
        <f>Month!B54+C69</f>
        <v>333.20900000000006</v>
      </c>
      <c r="D70" s="41">
        <f>Month!C54+D69</f>
        <v>29.709999999999997</v>
      </c>
      <c r="E70" s="41" t="e">
        <f>Month!D54+E69</f>
        <v>#VALUE!</v>
      </c>
      <c r="F70" s="41" t="e">
        <f>Month!E54+F69</f>
        <v>#VALUE!</v>
      </c>
      <c r="G70" s="41" t="e">
        <f>Month!F54+G69</f>
        <v>#VALUE!</v>
      </c>
      <c r="H70" s="41">
        <f>Month!G54+H69</f>
        <v>303.47999999999996</v>
      </c>
      <c r="I70" s="41">
        <f>Month!H54+I69</f>
        <v>97.460000000000008</v>
      </c>
      <c r="J70" s="41">
        <f>Month!I54+J69</f>
        <v>109.41000000000001</v>
      </c>
      <c r="K70" s="41">
        <f>Month!J54+K69</f>
        <v>96.61</v>
      </c>
      <c r="L70" s="41">
        <f>Month!K54+L69</f>
        <v>21.96</v>
      </c>
      <c r="M70" s="41">
        <f>Month!L54+M69</f>
        <v>0.09</v>
      </c>
      <c r="N70" s="41">
        <f>Month!M54+N69</f>
        <v>21.87</v>
      </c>
      <c r="O70" s="41">
        <f>Month!N54+O69</f>
        <v>355.16899999999998</v>
      </c>
      <c r="P70" s="41">
        <f>Month!O54+P69</f>
        <v>29.819999999999997</v>
      </c>
      <c r="Q70" s="41">
        <f>Month!P54+Q69</f>
        <v>325.35000000000002</v>
      </c>
      <c r="AI70" s="37">
        <v>2010</v>
      </c>
      <c r="AJ70" s="38" t="s">
        <v>82</v>
      </c>
      <c r="AK70" s="39">
        <v>25.940199999999997</v>
      </c>
      <c r="AL70" s="58"/>
      <c r="AM70" s="59">
        <v>34.452300000000001</v>
      </c>
      <c r="AN70" s="39">
        <v>26.945899999999998</v>
      </c>
      <c r="AO70" s="39">
        <v>87.338399999999993</v>
      </c>
    </row>
    <row r="71" spans="1:41" x14ac:dyDescent="0.35">
      <c r="A71" s="46">
        <v>1999</v>
      </c>
      <c r="B71" s="46" t="s">
        <v>110</v>
      </c>
      <c r="C71" s="41">
        <f>Month!B55</f>
        <v>29.646999999999998</v>
      </c>
      <c r="D71" s="41">
        <f>Month!C55</f>
        <v>2.3199999999999998</v>
      </c>
      <c r="E71" s="41" t="str">
        <f>Month!D55</f>
        <v>[x]</v>
      </c>
      <c r="F71" s="41" t="str">
        <f>Month!E55</f>
        <v>[x]</v>
      </c>
      <c r="G71" s="41" t="str">
        <f>Month!F55</f>
        <v>[x]</v>
      </c>
      <c r="H71" s="41">
        <f>Month!G55</f>
        <v>27.33</v>
      </c>
      <c r="I71" s="41">
        <f>Month!H55</f>
        <v>8.24</v>
      </c>
      <c r="J71" s="41">
        <f>Month!I55</f>
        <v>10.89</v>
      </c>
      <c r="K71" s="41">
        <f>Month!J55</f>
        <v>8.19</v>
      </c>
      <c r="L71" s="41">
        <f>Month!K55</f>
        <v>1.91</v>
      </c>
      <c r="M71" s="41">
        <f>Month!L55</f>
        <v>0.01</v>
      </c>
      <c r="N71" s="41">
        <f>Month!M55</f>
        <v>1.9</v>
      </c>
      <c r="O71" s="41">
        <f>Month!N55</f>
        <v>31.55</v>
      </c>
      <c r="P71" s="41">
        <f>Month!O55</f>
        <v>2.3199999999999998</v>
      </c>
      <c r="Q71" s="41">
        <f>Month!P55</f>
        <v>29.23</v>
      </c>
      <c r="AI71" s="31">
        <v>2011</v>
      </c>
      <c r="AJ71" s="32" t="s">
        <v>75</v>
      </c>
      <c r="AK71" s="33">
        <v>25.043900000000001</v>
      </c>
      <c r="AM71" s="60">
        <v>34.075699999999998</v>
      </c>
      <c r="AN71" s="33">
        <v>26.463099999999997</v>
      </c>
      <c r="AO71" s="33">
        <v>85.582499999999996</v>
      </c>
    </row>
    <row r="72" spans="1:41" x14ac:dyDescent="0.35">
      <c r="A72" s="46">
        <v>1999</v>
      </c>
      <c r="B72" s="46" t="s">
        <v>111</v>
      </c>
      <c r="C72" s="41">
        <f>Month!B56+C71</f>
        <v>58.905999999999999</v>
      </c>
      <c r="D72" s="41">
        <f>Month!C56+D71</f>
        <v>4.22</v>
      </c>
      <c r="E72" s="41" t="e">
        <f>Month!D56+E71</f>
        <v>#VALUE!</v>
      </c>
      <c r="F72" s="41" t="e">
        <f>Month!E56+F71</f>
        <v>#VALUE!</v>
      </c>
      <c r="G72" s="41" t="e">
        <f>Month!F56+G71</f>
        <v>#VALUE!</v>
      </c>
      <c r="H72" s="41">
        <f>Month!G56+H71</f>
        <v>54.68</v>
      </c>
      <c r="I72" s="41">
        <f>Month!H56+I71</f>
        <v>16.41</v>
      </c>
      <c r="J72" s="41">
        <f>Month!I56+J71</f>
        <v>21.560000000000002</v>
      </c>
      <c r="K72" s="41">
        <f>Month!J56+K71</f>
        <v>16.7</v>
      </c>
      <c r="L72" s="41">
        <f>Month!K56+L71</f>
        <v>3.77</v>
      </c>
      <c r="M72" s="41">
        <f>Month!L56+M71</f>
        <v>0.01</v>
      </c>
      <c r="N72" s="41">
        <f>Month!M56+N71</f>
        <v>3.76</v>
      </c>
      <c r="O72" s="41">
        <f>Month!N56+O71</f>
        <v>62.67</v>
      </c>
      <c r="P72" s="41">
        <f>Month!O56+P71</f>
        <v>4.2299999999999995</v>
      </c>
      <c r="Q72" s="41">
        <f>Month!P56+Q71</f>
        <v>58.44</v>
      </c>
      <c r="AI72" s="31">
        <v>2011</v>
      </c>
      <c r="AJ72" s="32" t="s">
        <v>78</v>
      </c>
      <c r="AK72" s="33">
        <v>23.2682</v>
      </c>
      <c r="AM72" s="57">
        <v>23.924800000000001</v>
      </c>
      <c r="AN72" s="33">
        <v>23.915499999999998</v>
      </c>
      <c r="AO72" s="33">
        <v>71.108500000000006</v>
      </c>
    </row>
    <row r="73" spans="1:41" x14ac:dyDescent="0.35">
      <c r="A73" s="46">
        <v>1999</v>
      </c>
      <c r="B73" s="46" t="s">
        <v>112</v>
      </c>
      <c r="C73" s="41">
        <f>Month!B57+C72</f>
        <v>93.037999999999997</v>
      </c>
      <c r="D73" s="41">
        <f>Month!C57+D72</f>
        <v>6.35</v>
      </c>
      <c r="E73" s="41" t="e">
        <f>Month!D57+E72</f>
        <v>#VALUE!</v>
      </c>
      <c r="F73" s="41" t="e">
        <f>Month!E57+F72</f>
        <v>#VALUE!</v>
      </c>
      <c r="G73" s="41" t="e">
        <f>Month!F57+G72</f>
        <v>#VALUE!</v>
      </c>
      <c r="H73" s="41">
        <f>Month!G57+H72</f>
        <v>86.68</v>
      </c>
      <c r="I73" s="41">
        <f>Month!H57+I72</f>
        <v>26.439999999999998</v>
      </c>
      <c r="J73" s="41">
        <f>Month!I57+J72</f>
        <v>33.850500000000004</v>
      </c>
      <c r="K73" s="41">
        <f>Month!J57+K72</f>
        <v>26.38</v>
      </c>
      <c r="L73" s="41">
        <f>Month!K57+L72</f>
        <v>5.93</v>
      </c>
      <c r="M73" s="41">
        <f>Month!L57+M72</f>
        <v>0.02</v>
      </c>
      <c r="N73" s="41">
        <f>Month!M57+N72</f>
        <v>5.91</v>
      </c>
      <c r="O73" s="41">
        <f>Month!N57+O72</f>
        <v>98.960000000000008</v>
      </c>
      <c r="P73" s="41">
        <f>Month!O57+P72</f>
        <v>6.3699999999999992</v>
      </c>
      <c r="Q73" s="41">
        <f>Month!P57+Q72</f>
        <v>92.59</v>
      </c>
      <c r="AI73" s="31">
        <v>2011</v>
      </c>
      <c r="AJ73" s="32" t="s">
        <v>80</v>
      </c>
      <c r="AK73" s="33">
        <v>23.547800000000002</v>
      </c>
      <c r="AM73" s="57">
        <v>22.844100000000001</v>
      </c>
      <c r="AN73" s="33">
        <v>24.1143</v>
      </c>
      <c r="AO73" s="33">
        <v>70.506199999999993</v>
      </c>
    </row>
    <row r="74" spans="1:41" x14ac:dyDescent="0.35">
      <c r="A74" s="46">
        <v>1999</v>
      </c>
      <c r="B74" s="46" t="s">
        <v>113</v>
      </c>
      <c r="C74" s="41">
        <f>Month!B58+C73</f>
        <v>118.78099999999999</v>
      </c>
      <c r="D74" s="41">
        <f>Month!C58+D73</f>
        <v>8.67</v>
      </c>
      <c r="E74" s="41" t="e">
        <f>Month!D58+E73</f>
        <v>#VALUE!</v>
      </c>
      <c r="F74" s="41" t="e">
        <f>Month!E58+F73</f>
        <v>#VALUE!</v>
      </c>
      <c r="G74" s="41" t="e">
        <f>Month!F58+G73</f>
        <v>#VALUE!</v>
      </c>
      <c r="H74" s="41">
        <f>Month!G58+H73</f>
        <v>110.10000000000001</v>
      </c>
      <c r="I74" s="41">
        <f>Month!H58+I73</f>
        <v>34.059999999999995</v>
      </c>
      <c r="J74" s="41">
        <f>Month!I58+J73</f>
        <v>42.120500000000007</v>
      </c>
      <c r="K74" s="41">
        <f>Month!J58+K73</f>
        <v>33.909999999999997</v>
      </c>
      <c r="L74" s="41">
        <f>Month!K58+L73</f>
        <v>7.76</v>
      </c>
      <c r="M74" s="41">
        <f>Month!L58+M73</f>
        <v>0.03</v>
      </c>
      <c r="N74" s="41">
        <f>Month!M58+N73</f>
        <v>7.73</v>
      </c>
      <c r="O74" s="41">
        <f>Month!N58+O73</f>
        <v>126.53</v>
      </c>
      <c r="P74" s="41">
        <f>Month!O58+P73</f>
        <v>8.6999999999999993</v>
      </c>
      <c r="Q74" s="41">
        <f>Month!P58+Q73</f>
        <v>117.83</v>
      </c>
      <c r="AI74" s="37">
        <v>2011</v>
      </c>
      <c r="AJ74" s="38" t="s">
        <v>82</v>
      </c>
      <c r="AK74" s="39">
        <v>24.204300000000003</v>
      </c>
      <c r="AL74" s="58"/>
      <c r="AM74" s="59">
        <v>30.6372</v>
      </c>
      <c r="AN74" s="39">
        <v>25.994199999999999</v>
      </c>
      <c r="AO74" s="39">
        <v>80.835700000000003</v>
      </c>
    </row>
    <row r="75" spans="1:41" x14ac:dyDescent="0.35">
      <c r="A75" s="46">
        <v>1999</v>
      </c>
      <c r="B75" s="46" t="s">
        <v>114</v>
      </c>
      <c r="C75" s="41">
        <f>Month!B59+C74</f>
        <v>143.374</v>
      </c>
      <c r="D75" s="41">
        <f>Month!C59+D74</f>
        <v>11.25</v>
      </c>
      <c r="E75" s="41" t="e">
        <f>Month!D59+E74</f>
        <v>#VALUE!</v>
      </c>
      <c r="F75" s="41" t="e">
        <f>Month!E59+F74</f>
        <v>#VALUE!</v>
      </c>
      <c r="G75" s="41" t="e">
        <f>Month!F59+G74</f>
        <v>#VALUE!</v>
      </c>
      <c r="H75" s="41">
        <f>Month!G59+H74</f>
        <v>132.11000000000001</v>
      </c>
      <c r="I75" s="41">
        <f>Month!H59+I74</f>
        <v>41.3</v>
      </c>
      <c r="J75" s="41">
        <f>Month!I59+J74</f>
        <v>49.660500000000006</v>
      </c>
      <c r="K75" s="41">
        <f>Month!J59+K74</f>
        <v>41.14</v>
      </c>
      <c r="L75" s="41">
        <f>Month!K59+L74</f>
        <v>9.5</v>
      </c>
      <c r="M75" s="41">
        <f>Month!L59+M74</f>
        <v>0.04</v>
      </c>
      <c r="N75" s="41">
        <f>Month!M59+N74</f>
        <v>9.4600000000000009</v>
      </c>
      <c r="O75" s="41">
        <f>Month!N59+O74</f>
        <v>152.87</v>
      </c>
      <c r="P75" s="41">
        <f>Month!O59+P74</f>
        <v>11.299999999999999</v>
      </c>
      <c r="Q75" s="41">
        <f>Month!P59+Q74</f>
        <v>141.57</v>
      </c>
      <c r="AI75" s="31">
        <v>2012</v>
      </c>
      <c r="AJ75" s="32" t="s">
        <v>75</v>
      </c>
      <c r="AK75" s="33">
        <v>23.307200000000002</v>
      </c>
      <c r="AM75" s="57">
        <v>33.4343</v>
      </c>
      <c r="AN75" s="33">
        <v>26.7363</v>
      </c>
      <c r="AO75" s="33">
        <v>83.477800000000002</v>
      </c>
    </row>
    <row r="76" spans="1:41" x14ac:dyDescent="0.35">
      <c r="A76" s="46">
        <v>1999</v>
      </c>
      <c r="B76" s="46" t="s">
        <v>115</v>
      </c>
      <c r="C76" s="41">
        <f>Month!B60+C75</f>
        <v>171.595</v>
      </c>
      <c r="D76" s="41">
        <f>Month!C60+D75</f>
        <v>13.629999999999999</v>
      </c>
      <c r="E76" s="41" t="e">
        <f>Month!D60+E75</f>
        <v>#VALUE!</v>
      </c>
      <c r="F76" s="41" t="e">
        <f>Month!E60+F75</f>
        <v>#VALUE!</v>
      </c>
      <c r="G76" s="41" t="e">
        <f>Month!F60+G75</f>
        <v>#VALUE!</v>
      </c>
      <c r="H76" s="41">
        <f>Month!G60+H75</f>
        <v>157.95000000000002</v>
      </c>
      <c r="I76" s="41">
        <f>Month!H60+I75</f>
        <v>50.489999999999995</v>
      </c>
      <c r="J76" s="41">
        <f>Month!I60+J75</f>
        <v>57.541000000000004</v>
      </c>
      <c r="K76" s="41">
        <f>Month!J60+K75</f>
        <v>49.92</v>
      </c>
      <c r="L76" s="41">
        <f>Month!K60+L75</f>
        <v>11.51</v>
      </c>
      <c r="M76" s="41">
        <f>Month!L60+M75</f>
        <v>0.05</v>
      </c>
      <c r="N76" s="41">
        <f>Month!M60+N75</f>
        <v>11.46</v>
      </c>
      <c r="O76" s="41">
        <f>Month!N60+O75</f>
        <v>183.1</v>
      </c>
      <c r="P76" s="41">
        <f>Month!O60+P75</f>
        <v>13.69</v>
      </c>
      <c r="Q76" s="41">
        <f>Month!P60+Q75</f>
        <v>169.41</v>
      </c>
      <c r="AI76" s="31">
        <v>2012</v>
      </c>
      <c r="AJ76" s="32" t="s">
        <v>78</v>
      </c>
      <c r="AK76" s="33">
        <v>22.880099999999999</v>
      </c>
      <c r="AM76" s="57">
        <v>24.996200000000002</v>
      </c>
      <c r="AN76" s="33">
        <v>24.153200000000002</v>
      </c>
      <c r="AO76" s="33">
        <v>72.02940000000001</v>
      </c>
    </row>
    <row r="77" spans="1:41" x14ac:dyDescent="0.35">
      <c r="A77" s="46">
        <v>1999</v>
      </c>
      <c r="B77" s="46" t="s">
        <v>116</v>
      </c>
      <c r="C77" s="41">
        <f>Month!B61+C76</f>
        <v>195.227</v>
      </c>
      <c r="D77" s="41">
        <f>Month!C61+D76</f>
        <v>16.352</v>
      </c>
      <c r="E77" s="41" t="e">
        <f>Month!D61+E76</f>
        <v>#VALUE!</v>
      </c>
      <c r="F77" s="41" t="e">
        <f>Month!E61+F76</f>
        <v>#VALUE!</v>
      </c>
      <c r="G77" s="41" t="e">
        <f>Month!F61+G76</f>
        <v>#VALUE!</v>
      </c>
      <c r="H77" s="41">
        <f>Month!G61+H76</f>
        <v>178.86</v>
      </c>
      <c r="I77" s="41">
        <f>Month!H61+I76</f>
        <v>58.08</v>
      </c>
      <c r="J77" s="41">
        <f>Month!I61+J76</f>
        <v>63.591000000000001</v>
      </c>
      <c r="K77" s="41">
        <f>Month!J61+K76</f>
        <v>57.19</v>
      </c>
      <c r="L77" s="41">
        <f>Month!K61+L76</f>
        <v>13.4</v>
      </c>
      <c r="M77" s="41">
        <f>Month!L61+M76</f>
        <v>6.0000000000000005E-2</v>
      </c>
      <c r="N77" s="41">
        <f>Month!M61+N76</f>
        <v>13.34</v>
      </c>
      <c r="O77" s="41">
        <f>Month!N61+O76</f>
        <v>208.62</v>
      </c>
      <c r="P77" s="41">
        <f>Month!O61+P76</f>
        <v>16.419999999999998</v>
      </c>
      <c r="Q77" s="41">
        <f>Month!P61+Q76</f>
        <v>192.2</v>
      </c>
      <c r="AI77" s="31">
        <v>2012</v>
      </c>
      <c r="AJ77" s="32" t="s">
        <v>80</v>
      </c>
      <c r="AK77" s="33">
        <v>23.044599999999999</v>
      </c>
      <c r="AM77" s="57">
        <v>22.9663</v>
      </c>
      <c r="AN77" s="33">
        <v>23.913499999999999</v>
      </c>
      <c r="AO77" s="33">
        <v>69.924499999999995</v>
      </c>
    </row>
    <row r="78" spans="1:41" x14ac:dyDescent="0.35">
      <c r="A78" s="46">
        <v>1999</v>
      </c>
      <c r="B78" s="46" t="s">
        <v>117</v>
      </c>
      <c r="C78" s="41">
        <f>Month!B62+C77</f>
        <v>218.762</v>
      </c>
      <c r="D78" s="41">
        <f>Month!C62+D77</f>
        <v>19.202000000000002</v>
      </c>
      <c r="E78" s="41" t="e">
        <f>Month!D62+E77</f>
        <v>#VALUE!</v>
      </c>
      <c r="F78" s="41" t="e">
        <f>Month!E62+F77</f>
        <v>#VALUE!</v>
      </c>
      <c r="G78" s="41" t="e">
        <f>Month!F62+G77</f>
        <v>#VALUE!</v>
      </c>
      <c r="H78" s="41">
        <f>Month!G62+H77</f>
        <v>199.55</v>
      </c>
      <c r="I78" s="41">
        <f>Month!H62+I77</f>
        <v>65.179999999999993</v>
      </c>
      <c r="J78" s="41">
        <f>Month!I62+J77</f>
        <v>70.171000000000006</v>
      </c>
      <c r="K78" s="41">
        <f>Month!J62+K77</f>
        <v>64.2</v>
      </c>
      <c r="L78" s="41">
        <f>Month!K62+L77</f>
        <v>15.27</v>
      </c>
      <c r="M78" s="41">
        <f>Month!L62+M77</f>
        <v>7.0000000000000007E-2</v>
      </c>
      <c r="N78" s="41">
        <f>Month!M62+N77</f>
        <v>15.2</v>
      </c>
      <c r="O78" s="41">
        <f>Month!N62+O77</f>
        <v>234.03</v>
      </c>
      <c r="P78" s="41">
        <f>Month!O62+P77</f>
        <v>19.279999999999998</v>
      </c>
      <c r="Q78" s="41">
        <f>Month!P62+Q77</f>
        <v>214.75</v>
      </c>
      <c r="AI78" s="37">
        <v>2012</v>
      </c>
      <c r="AJ78" s="38" t="s">
        <v>82</v>
      </c>
      <c r="AK78" s="39">
        <v>24.268699999999999</v>
      </c>
      <c r="AL78" s="58"/>
      <c r="AM78" s="59">
        <v>32.758499999999998</v>
      </c>
      <c r="AN78" s="39">
        <v>25.949399999999997</v>
      </c>
      <c r="AO78" s="39">
        <v>82.976600000000005</v>
      </c>
    </row>
    <row r="79" spans="1:41" x14ac:dyDescent="0.35">
      <c r="A79" s="46">
        <v>1999</v>
      </c>
      <c r="B79" s="46" t="s">
        <v>118</v>
      </c>
      <c r="C79" s="41">
        <f>Month!B63+C78</f>
        <v>247.04900000000001</v>
      </c>
      <c r="D79" s="41">
        <f>Month!C63+D78</f>
        <v>20.012</v>
      </c>
      <c r="E79" s="41" t="e">
        <f>Month!D63+E78</f>
        <v>#VALUE!</v>
      </c>
      <c r="F79" s="41" t="e">
        <f>Month!E63+F78</f>
        <v>#VALUE!</v>
      </c>
      <c r="G79" s="41" t="e">
        <f>Month!F63+G78</f>
        <v>#VALUE!</v>
      </c>
      <c r="H79" s="41">
        <f>Month!G63+H78</f>
        <v>227.03</v>
      </c>
      <c r="I79" s="41">
        <f>Month!H63+I78</f>
        <v>74.97</v>
      </c>
      <c r="J79" s="41">
        <f>Month!I63+J78</f>
        <v>79.091500000000011</v>
      </c>
      <c r="K79" s="41">
        <f>Month!J63+K78</f>
        <v>72.97</v>
      </c>
      <c r="L79" s="41">
        <f>Month!K63+L78</f>
        <v>17.55</v>
      </c>
      <c r="M79" s="41">
        <f>Month!L63+M78</f>
        <v>9.0000000000000011E-2</v>
      </c>
      <c r="N79" s="41">
        <f>Month!M63+N78</f>
        <v>17.46</v>
      </c>
      <c r="O79" s="41">
        <f>Month!N63+O78</f>
        <v>264.58999999999997</v>
      </c>
      <c r="P79" s="41">
        <f>Month!O63+P78</f>
        <v>20.099999999999998</v>
      </c>
      <c r="Q79" s="41">
        <f>Month!P63+Q78</f>
        <v>244.49</v>
      </c>
      <c r="AI79" s="31">
        <v>2013</v>
      </c>
      <c r="AJ79" s="32" t="s">
        <v>75</v>
      </c>
      <c r="AK79" s="33">
        <v>23.740699999999997</v>
      </c>
      <c r="AM79" s="57">
        <v>34.239199999999997</v>
      </c>
      <c r="AN79" s="33">
        <v>27.168500000000002</v>
      </c>
      <c r="AO79" s="33">
        <v>85.148300000000006</v>
      </c>
    </row>
    <row r="80" spans="1:41" x14ac:dyDescent="0.35">
      <c r="A80" s="46">
        <v>1999</v>
      </c>
      <c r="B80" s="46" t="s">
        <v>119</v>
      </c>
      <c r="C80" s="41">
        <f>Month!B64+C79</f>
        <v>274.34500000000003</v>
      </c>
      <c r="D80" s="41">
        <f>Month!C64+D79</f>
        <v>23.683</v>
      </c>
      <c r="E80" s="41" t="e">
        <f>Month!D64+E79</f>
        <v>#VALUE!</v>
      </c>
      <c r="F80" s="41" t="e">
        <f>Month!E64+F79</f>
        <v>#VALUE!</v>
      </c>
      <c r="G80" s="41" t="e">
        <f>Month!F64+G79</f>
        <v>#VALUE!</v>
      </c>
      <c r="H80" s="41">
        <f>Month!G64+H79</f>
        <v>250.655</v>
      </c>
      <c r="I80" s="41">
        <f>Month!H64+I79</f>
        <v>82.813999999999993</v>
      </c>
      <c r="J80" s="41">
        <f>Month!I64+J79</f>
        <v>87.197500000000005</v>
      </c>
      <c r="K80" s="41">
        <f>Month!J64+K79</f>
        <v>80.644999999999996</v>
      </c>
      <c r="L80" s="41">
        <f>Month!K64+L79</f>
        <v>19.420000000000002</v>
      </c>
      <c r="M80" s="41">
        <f>Month!L64+M79</f>
        <v>0.1</v>
      </c>
      <c r="N80" s="41">
        <f>Month!M64+N79</f>
        <v>19.32</v>
      </c>
      <c r="O80" s="41">
        <f>Month!N64+O79</f>
        <v>293.75</v>
      </c>
      <c r="P80" s="41">
        <f>Month!O64+P79</f>
        <v>23.769999999999996</v>
      </c>
      <c r="Q80" s="41">
        <f>Month!P64+Q79</f>
        <v>269.98</v>
      </c>
      <c r="AI80" s="31">
        <v>2013</v>
      </c>
      <c r="AJ80" s="32" t="s">
        <v>78</v>
      </c>
      <c r="AK80" s="33">
        <v>22.9893</v>
      </c>
      <c r="AM80" s="57">
        <v>25.2561</v>
      </c>
      <c r="AN80" s="33">
        <v>23.3062</v>
      </c>
      <c r="AO80" s="33">
        <v>71.551600000000008</v>
      </c>
    </row>
    <row r="81" spans="1:51" x14ac:dyDescent="0.35">
      <c r="A81" s="46">
        <v>1999</v>
      </c>
      <c r="B81" s="46" t="s">
        <v>120</v>
      </c>
      <c r="C81" s="41">
        <f>Month!B65+C80</f>
        <v>303.18900000000002</v>
      </c>
      <c r="D81" s="41">
        <f>Month!C65+D80</f>
        <v>27.593</v>
      </c>
      <c r="E81" s="41" t="e">
        <f>Month!D65+E80</f>
        <v>#VALUE!</v>
      </c>
      <c r="F81" s="41" t="e">
        <f>Month!E65+F80</f>
        <v>#VALUE!</v>
      </c>
      <c r="G81" s="41" t="e">
        <f>Month!F65+G80</f>
        <v>#VALUE!</v>
      </c>
      <c r="H81" s="41">
        <f>Month!G65+H80</f>
        <v>275.58499999999998</v>
      </c>
      <c r="I81" s="41">
        <f>Month!H65+I80</f>
        <v>90.403999999999996</v>
      </c>
      <c r="J81" s="41">
        <f>Month!I65+J80</f>
        <v>96.497500000000002</v>
      </c>
      <c r="K81" s="41">
        <f>Month!J65+K80</f>
        <v>88.685000000000002</v>
      </c>
      <c r="L81" s="41">
        <f>Month!K65+L80</f>
        <v>21.400000000000002</v>
      </c>
      <c r="M81" s="41">
        <f>Month!L65+M80</f>
        <v>0.1</v>
      </c>
      <c r="N81" s="41">
        <f>Month!M65+N80</f>
        <v>21.3</v>
      </c>
      <c r="O81" s="41">
        <f>Month!N65+O80</f>
        <v>324.58</v>
      </c>
      <c r="P81" s="41">
        <f>Month!O65+P80</f>
        <v>27.689999999999998</v>
      </c>
      <c r="Q81" s="41">
        <f>Month!P65+Q80</f>
        <v>296.89000000000004</v>
      </c>
      <c r="R81" s="61"/>
      <c r="S81" s="61"/>
      <c r="AI81" s="31">
        <v>2013</v>
      </c>
      <c r="AJ81" s="32" t="s">
        <v>80</v>
      </c>
      <c r="AK81" s="33">
        <v>23.151799999999998</v>
      </c>
      <c r="AM81" s="57">
        <v>22.461300000000001</v>
      </c>
      <c r="AN81" s="33">
        <v>24.011600000000001</v>
      </c>
      <c r="AO81" s="33">
        <v>69.624600000000001</v>
      </c>
    </row>
    <row r="82" spans="1:51" x14ac:dyDescent="0.35">
      <c r="A82" s="55">
        <v>1999</v>
      </c>
      <c r="B82" s="55" t="s">
        <v>133</v>
      </c>
      <c r="C82" s="41">
        <f>Month!B66+C81</f>
        <v>338.11700000000002</v>
      </c>
      <c r="D82" s="41">
        <f>Month!C66+D81</f>
        <v>29.751000000000001</v>
      </c>
      <c r="E82" s="41" t="e">
        <f>Month!D66+E81</f>
        <v>#VALUE!</v>
      </c>
      <c r="F82" s="41" t="e">
        <f>Month!E66+F81</f>
        <v>#VALUE!</v>
      </c>
      <c r="G82" s="41" t="e">
        <f>Month!F66+G81</f>
        <v>#VALUE!</v>
      </c>
      <c r="H82" s="41">
        <f>Month!G66+H81</f>
        <v>308.35499999999996</v>
      </c>
      <c r="I82" s="41">
        <f>Month!H66+I81</f>
        <v>99.22399999999999</v>
      </c>
      <c r="J82" s="41">
        <f>Month!I66+J81</f>
        <v>110.30800000000001</v>
      </c>
      <c r="K82" s="41">
        <f>Month!J66+K81</f>
        <v>98.814999999999998</v>
      </c>
      <c r="L82" s="41">
        <f>Month!K66+L81</f>
        <v>23.82</v>
      </c>
      <c r="M82" s="41">
        <f>Month!L66+M81</f>
        <v>0.12000000000000001</v>
      </c>
      <c r="N82" s="41">
        <f>Month!M66+N81</f>
        <v>23.7</v>
      </c>
      <c r="O82" s="41">
        <f>Month!N66+O81</f>
        <v>361.90999999999997</v>
      </c>
      <c r="P82" s="41">
        <f>Month!O66+P81</f>
        <v>29.849999999999998</v>
      </c>
      <c r="Q82" s="41">
        <f>Month!P66+Q81</f>
        <v>332.06000000000006</v>
      </c>
      <c r="T82" s="61"/>
      <c r="U82" s="61"/>
      <c r="V82" s="61"/>
      <c r="AI82" s="37">
        <v>2013</v>
      </c>
      <c r="AJ82" s="38" t="s">
        <v>82</v>
      </c>
      <c r="AK82" s="39">
        <v>23.489800000000002</v>
      </c>
      <c r="AL82" s="58"/>
      <c r="AM82" s="59">
        <v>30.825699999999998</v>
      </c>
      <c r="AN82" s="39">
        <v>26.107400000000002</v>
      </c>
      <c r="AO82" s="39">
        <v>80.422899999999998</v>
      </c>
    </row>
    <row r="83" spans="1:51" x14ac:dyDescent="0.35">
      <c r="A83" s="46">
        <v>2000</v>
      </c>
      <c r="B83" s="46" t="s">
        <v>110</v>
      </c>
      <c r="C83" s="41">
        <f>Month!B67</f>
        <v>30.745999999999999</v>
      </c>
      <c r="D83" s="41">
        <f>Month!C67</f>
        <v>3.88</v>
      </c>
      <c r="E83" s="41" t="str">
        <f>Month!D67</f>
        <v>[x]</v>
      </c>
      <c r="F83" s="41" t="str">
        <f>Month!E67</f>
        <v>[x]</v>
      </c>
      <c r="G83" s="41" t="str">
        <f>Month!F67</f>
        <v>[x]</v>
      </c>
      <c r="H83" s="41">
        <f>Month!G67</f>
        <v>26.87</v>
      </c>
      <c r="I83" s="41">
        <f>Month!H67</f>
        <v>7.55</v>
      </c>
      <c r="J83" s="41">
        <f>Month!I67</f>
        <v>11.17</v>
      </c>
      <c r="K83" s="41">
        <f>Month!J67</f>
        <v>8.14</v>
      </c>
      <c r="L83" s="41">
        <f>Month!K67</f>
        <v>2.36</v>
      </c>
      <c r="M83" s="41">
        <f>Month!L67</f>
        <v>-0.01</v>
      </c>
      <c r="N83" s="41">
        <f>Month!M67</f>
        <v>2.37</v>
      </c>
      <c r="O83" s="41">
        <f>Month!N67</f>
        <v>33.11</v>
      </c>
      <c r="P83" s="41">
        <f>Month!O67</f>
        <v>3.88</v>
      </c>
      <c r="Q83" s="41">
        <f>Month!P67</f>
        <v>29.23</v>
      </c>
      <c r="AI83" s="31">
        <v>2014</v>
      </c>
      <c r="AJ83" s="32" t="s">
        <v>75</v>
      </c>
      <c r="AK83" s="33">
        <v>23.1294</v>
      </c>
      <c r="AM83" s="57">
        <v>31.589100000000002</v>
      </c>
      <c r="AN83" s="33">
        <v>25.108899999999998</v>
      </c>
      <c r="AO83" s="33">
        <v>79.827399999999997</v>
      </c>
    </row>
    <row r="84" spans="1:51" x14ac:dyDescent="0.35">
      <c r="A84" s="46">
        <v>2000</v>
      </c>
      <c r="B84" s="46" t="s">
        <v>111</v>
      </c>
      <c r="C84" s="41">
        <f>Month!B68+C83</f>
        <v>60.646000000000001</v>
      </c>
      <c r="D84" s="41">
        <f>Month!C68+D83</f>
        <v>7.54</v>
      </c>
      <c r="E84" s="41" t="e">
        <f>Month!D68+E83</f>
        <v>#VALUE!</v>
      </c>
      <c r="F84" s="41" t="e">
        <f>Month!E68+F83</f>
        <v>#VALUE!</v>
      </c>
      <c r="G84" s="41" t="e">
        <f>Month!F68+G83</f>
        <v>#VALUE!</v>
      </c>
      <c r="H84" s="41">
        <f>Month!G68+H83</f>
        <v>53.119</v>
      </c>
      <c r="I84" s="41">
        <f>Month!H68+I83</f>
        <v>15.46</v>
      </c>
      <c r="J84" s="41">
        <f>Month!I68+J83</f>
        <v>21.408999999999999</v>
      </c>
      <c r="K84" s="41">
        <f>Month!J68+K83</f>
        <v>16.240000000000002</v>
      </c>
      <c r="L84" s="41">
        <f>Month!K68+L83</f>
        <v>4.63</v>
      </c>
      <c r="M84" s="41">
        <f>Month!L68+M83</f>
        <v>-0.02</v>
      </c>
      <c r="N84" s="41">
        <f>Month!M68+N83</f>
        <v>4.6500000000000004</v>
      </c>
      <c r="O84" s="41">
        <f>Month!N68+O83</f>
        <v>65.28</v>
      </c>
      <c r="P84" s="41">
        <f>Month!O68+P83</f>
        <v>7.52</v>
      </c>
      <c r="Q84" s="41">
        <f>Month!P68+Q83</f>
        <v>57.759</v>
      </c>
      <c r="AI84" s="31">
        <v>2014</v>
      </c>
      <c r="AJ84" s="32" t="s">
        <v>78</v>
      </c>
      <c r="AK84" s="33">
        <v>21.418599999999998</v>
      </c>
      <c r="AM84" s="57">
        <v>23.821600000000004</v>
      </c>
      <c r="AN84" s="33">
        <v>22.904800000000002</v>
      </c>
      <c r="AO84" s="33">
        <v>68.145099999999999</v>
      </c>
    </row>
    <row r="85" spans="1:51" x14ac:dyDescent="0.35">
      <c r="A85" s="46">
        <v>2000</v>
      </c>
      <c r="B85" s="46" t="s">
        <v>112</v>
      </c>
      <c r="C85" s="41">
        <f>Month!B69+C84</f>
        <v>94.152999999999992</v>
      </c>
      <c r="D85" s="41">
        <f>Month!C69+D84</f>
        <v>10.93</v>
      </c>
      <c r="E85" s="41" t="e">
        <f>Month!D69+E84</f>
        <v>#VALUE!</v>
      </c>
      <c r="F85" s="41" t="e">
        <f>Month!E69+F84</f>
        <v>#VALUE!</v>
      </c>
      <c r="G85" s="41" t="e">
        <f>Month!F69+G84</f>
        <v>#VALUE!</v>
      </c>
      <c r="H85" s="41">
        <f>Month!G69+H84</f>
        <v>83.239000000000004</v>
      </c>
      <c r="I85" s="41">
        <f>Month!H69+I84</f>
        <v>25.08</v>
      </c>
      <c r="J85" s="41">
        <f>Month!I69+J84</f>
        <v>32.637999999999998</v>
      </c>
      <c r="K85" s="41">
        <f>Month!J69+K84</f>
        <v>25.51</v>
      </c>
      <c r="L85" s="41">
        <f>Month!K69+L84</f>
        <v>7.16</v>
      </c>
      <c r="M85" s="41">
        <f>Month!L69+M84</f>
        <v>-0.03</v>
      </c>
      <c r="N85" s="41">
        <f>Month!M69+N84</f>
        <v>7.19</v>
      </c>
      <c r="O85" s="41">
        <f>Month!N69+O84</f>
        <v>101.32</v>
      </c>
      <c r="P85" s="41">
        <f>Month!O69+P84</f>
        <v>10.899999999999999</v>
      </c>
      <c r="Q85" s="41">
        <f>Month!P69+Q84</f>
        <v>90.418999999999997</v>
      </c>
      <c r="AI85" s="31">
        <v>2014</v>
      </c>
      <c r="AJ85" s="32" t="s">
        <v>80</v>
      </c>
      <c r="AK85" s="33">
        <v>22.2438</v>
      </c>
      <c r="AM85" s="57">
        <v>22.0349</v>
      </c>
      <c r="AN85" s="33">
        <v>22.659500000000001</v>
      </c>
      <c r="AO85" s="33">
        <v>66.938199999999995</v>
      </c>
    </row>
    <row r="86" spans="1:51" x14ac:dyDescent="0.35">
      <c r="A86" s="46">
        <v>2000</v>
      </c>
      <c r="B86" s="46" t="s">
        <v>113</v>
      </c>
      <c r="C86" s="41">
        <f>Month!B70+C85</f>
        <v>121.34599999999999</v>
      </c>
      <c r="D86" s="41">
        <f>Month!C70+D85</f>
        <v>14.68</v>
      </c>
      <c r="E86" s="41" t="e">
        <f>Month!D70+E85</f>
        <v>#VALUE!</v>
      </c>
      <c r="F86" s="41" t="e">
        <f>Month!E70+F85</f>
        <v>#VALUE!</v>
      </c>
      <c r="G86" s="41" t="e">
        <f>Month!F70+G85</f>
        <v>#VALUE!</v>
      </c>
      <c r="H86" s="41">
        <f>Month!G70+H85</f>
        <v>106.679</v>
      </c>
      <c r="I86" s="41">
        <f>Month!H70+I85</f>
        <v>32.78</v>
      </c>
      <c r="J86" s="41">
        <f>Month!I70+J85</f>
        <v>40.867999999999995</v>
      </c>
      <c r="K86" s="41">
        <f>Month!J70+K85</f>
        <v>33.020000000000003</v>
      </c>
      <c r="L86" s="41">
        <f>Month!K70+L85</f>
        <v>9.35</v>
      </c>
      <c r="M86" s="41">
        <f>Month!L70+M85</f>
        <v>0.03</v>
      </c>
      <c r="N86" s="41">
        <f>Month!M70+N85</f>
        <v>9.32</v>
      </c>
      <c r="O86" s="41">
        <f>Month!N70+O85</f>
        <v>130.69999999999999</v>
      </c>
      <c r="P86" s="41">
        <f>Month!O70+P85</f>
        <v>14.709999999999999</v>
      </c>
      <c r="Q86" s="41">
        <f>Month!P70+Q85</f>
        <v>115.989</v>
      </c>
      <c r="AI86" s="37">
        <v>2014</v>
      </c>
      <c r="AJ86" s="38" t="s">
        <v>82</v>
      </c>
      <c r="AK86" s="39">
        <v>21.686199999999999</v>
      </c>
      <c r="AL86" s="58"/>
      <c r="AM86" s="59">
        <v>29.739100000000001</v>
      </c>
      <c r="AN86" s="39">
        <v>24.817399999999999</v>
      </c>
      <c r="AO86" s="39">
        <v>76.242699999999999</v>
      </c>
    </row>
    <row r="87" spans="1:51" x14ac:dyDescent="0.35">
      <c r="A87" s="46">
        <v>2000</v>
      </c>
      <c r="B87" s="46" t="s">
        <v>114</v>
      </c>
      <c r="C87" s="41">
        <f>Month!B71+C86</f>
        <v>147.51499999999999</v>
      </c>
      <c r="D87" s="41">
        <f>Month!C71+D86</f>
        <v>17.989999999999998</v>
      </c>
      <c r="E87" s="41" t="e">
        <f>Month!D71+E86</f>
        <v>#VALUE!</v>
      </c>
      <c r="F87" s="41" t="e">
        <f>Month!E71+F86</f>
        <v>#VALUE!</v>
      </c>
      <c r="G87" s="41" t="e">
        <f>Month!F71+G86</f>
        <v>#VALUE!</v>
      </c>
      <c r="H87" s="41">
        <f>Month!G71+H86</f>
        <v>129.53899999999999</v>
      </c>
      <c r="I87" s="41">
        <f>Month!H71+I86</f>
        <v>40.57</v>
      </c>
      <c r="J87" s="41">
        <f>Month!I71+J86</f>
        <v>48.306999999999995</v>
      </c>
      <c r="K87" s="41">
        <f>Month!J71+K86</f>
        <v>40.650000000000006</v>
      </c>
      <c r="L87" s="41">
        <f>Month!K71+L86</f>
        <v>11.43</v>
      </c>
      <c r="M87" s="41">
        <f>Month!L71+M86</f>
        <v>0.09</v>
      </c>
      <c r="N87" s="41">
        <f>Month!M71+N86</f>
        <v>11.34</v>
      </c>
      <c r="O87" s="41">
        <f>Month!N71+O86</f>
        <v>158.94999999999999</v>
      </c>
      <c r="P87" s="41">
        <f>Month!O71+P86</f>
        <v>18.07</v>
      </c>
      <c r="Q87" s="41">
        <f>Month!P71+Q86</f>
        <v>140.87900000000002</v>
      </c>
      <c r="AI87" s="31">
        <v>2015</v>
      </c>
      <c r="AJ87" s="32" t="str">
        <f t="shared" ref="AJ87:AJ94" si="6">AJ83</f>
        <v>Q1</v>
      </c>
      <c r="AK87" s="33">
        <v>23.6418</v>
      </c>
      <c r="AM87" s="57">
        <v>31.3611</v>
      </c>
      <c r="AN87" s="33">
        <v>24.9331</v>
      </c>
      <c r="AO87" s="33">
        <v>79.936000000000007</v>
      </c>
    </row>
    <row r="88" spans="1:51" x14ac:dyDescent="0.35">
      <c r="A88" s="46">
        <v>2000</v>
      </c>
      <c r="B88" s="46" t="s">
        <v>115</v>
      </c>
      <c r="C88" s="41">
        <f>Month!B72+C87</f>
        <v>175.25199999999998</v>
      </c>
      <c r="D88" s="41">
        <f>Month!C72+D87</f>
        <v>18.599999999999998</v>
      </c>
      <c r="E88" s="41" t="e">
        <f>Month!D72+E87</f>
        <v>#VALUE!</v>
      </c>
      <c r="F88" s="41" t="e">
        <f>Month!E72+F87</f>
        <v>#VALUE!</v>
      </c>
      <c r="G88" s="41" t="e">
        <f>Month!F72+G87</f>
        <v>#VALUE!</v>
      </c>
      <c r="H88" s="41">
        <f>Month!G72+H87</f>
        <v>156.673</v>
      </c>
      <c r="I88" s="41">
        <f>Month!H72+I87</f>
        <v>50.11</v>
      </c>
      <c r="J88" s="41">
        <f>Month!I72+J87</f>
        <v>56.275999999999996</v>
      </c>
      <c r="K88" s="41">
        <f>Month!J72+K87</f>
        <v>50.275000000000006</v>
      </c>
      <c r="L88" s="41">
        <f>Month!K72+L87</f>
        <v>13.629999999999999</v>
      </c>
      <c r="M88" s="41">
        <f>Month!L72+M87</f>
        <v>0.15</v>
      </c>
      <c r="N88" s="41">
        <f>Month!M72+N87</f>
        <v>13.48</v>
      </c>
      <c r="O88" s="41">
        <f>Month!N72+O87</f>
        <v>188.88</v>
      </c>
      <c r="P88" s="41">
        <f>Month!O72+P87</f>
        <v>18.740000000000002</v>
      </c>
      <c r="Q88" s="41">
        <f>Month!P72+Q87</f>
        <v>170.13900000000001</v>
      </c>
      <c r="AI88" s="31">
        <f>AI87</f>
        <v>2015</v>
      </c>
      <c r="AJ88" s="32" t="str">
        <f t="shared" si="6"/>
        <v>Q2</v>
      </c>
      <c r="AK88" s="33">
        <v>21.911000000000001</v>
      </c>
      <c r="AM88" s="57">
        <v>23.721299999999999</v>
      </c>
      <c r="AN88" s="33">
        <v>22.433199999999999</v>
      </c>
      <c r="AO88" s="33">
        <v>68.0655</v>
      </c>
    </row>
    <row r="89" spans="1:51" x14ac:dyDescent="0.35">
      <c r="A89" s="46">
        <v>2000</v>
      </c>
      <c r="B89" s="46" t="s">
        <v>116</v>
      </c>
      <c r="C89" s="41">
        <f>Month!B73+C88</f>
        <v>199.52799999999999</v>
      </c>
      <c r="D89" s="41">
        <f>Month!C73+D88</f>
        <v>20.119999999999997</v>
      </c>
      <c r="E89" s="41" t="e">
        <f>Month!D73+E88</f>
        <v>#VALUE!</v>
      </c>
      <c r="F89" s="41" t="e">
        <f>Month!E73+F88</f>
        <v>#VALUE!</v>
      </c>
      <c r="G89" s="41" t="e">
        <f>Month!F73+G88</f>
        <v>#VALUE!</v>
      </c>
      <c r="H89" s="41">
        <f>Month!G73+H88</f>
        <v>179.423</v>
      </c>
      <c r="I89" s="41">
        <f>Month!H73+I88</f>
        <v>58.19</v>
      </c>
      <c r="J89" s="41">
        <f>Month!I73+J88</f>
        <v>62.935999999999993</v>
      </c>
      <c r="K89" s="41">
        <f>Month!J73+K88</f>
        <v>58.295000000000002</v>
      </c>
      <c r="L89" s="41">
        <f>Month!K73+L88</f>
        <v>15.489999999999998</v>
      </c>
      <c r="M89" s="41">
        <f>Month!L73+M88</f>
        <v>0.18</v>
      </c>
      <c r="N89" s="41">
        <f>Month!M73+N88</f>
        <v>15.31</v>
      </c>
      <c r="O89" s="41">
        <f>Month!N73+O88</f>
        <v>215.01</v>
      </c>
      <c r="P89" s="41">
        <f>Month!O73+P88</f>
        <v>20.290000000000003</v>
      </c>
      <c r="Q89" s="41">
        <f>Month!P73+Q88</f>
        <v>194.71899999999999</v>
      </c>
      <c r="AI89" s="31">
        <f>AI88</f>
        <v>2015</v>
      </c>
      <c r="AJ89" s="32" t="str">
        <f t="shared" si="6"/>
        <v>Q3</v>
      </c>
      <c r="AK89" s="33">
        <v>22.040900000000001</v>
      </c>
      <c r="AM89" s="57">
        <v>21.799799999999998</v>
      </c>
      <c r="AN89" s="33">
        <v>23.031199999999998</v>
      </c>
      <c r="AO89" s="33">
        <v>66.871900000000011</v>
      </c>
    </row>
    <row r="90" spans="1:51" x14ac:dyDescent="0.35">
      <c r="A90" s="46">
        <v>2000</v>
      </c>
      <c r="B90" s="46" t="s">
        <v>117</v>
      </c>
      <c r="C90" s="41">
        <f>Month!B74+C89</f>
        <v>223.88899999999998</v>
      </c>
      <c r="D90" s="41">
        <f>Month!C74+D89</f>
        <v>22.663999999999998</v>
      </c>
      <c r="E90" s="41" t="e">
        <f>Month!D74+E89</f>
        <v>#VALUE!</v>
      </c>
      <c r="F90" s="41" t="e">
        <f>Month!E74+F89</f>
        <v>#VALUE!</v>
      </c>
      <c r="G90" s="41" t="e">
        <f>Month!F74+G89</f>
        <v>#VALUE!</v>
      </c>
      <c r="H90" s="41">
        <f>Month!G74+H89</f>
        <v>201.24</v>
      </c>
      <c r="I90" s="41">
        <f>Month!H74+I89</f>
        <v>65.878</v>
      </c>
      <c r="J90" s="41">
        <f>Month!I74+J89</f>
        <v>69.875</v>
      </c>
      <c r="K90" s="41">
        <f>Month!J74+K89</f>
        <v>65.484999999999999</v>
      </c>
      <c r="L90" s="41">
        <f>Month!K74+L89</f>
        <v>17.34</v>
      </c>
      <c r="M90" s="41">
        <f>Month!L74+M89</f>
        <v>0.19999999999999998</v>
      </c>
      <c r="N90" s="41">
        <f>Month!M74+N89</f>
        <v>17.14</v>
      </c>
      <c r="O90" s="41">
        <f>Month!N74+O89</f>
        <v>241.22</v>
      </c>
      <c r="P90" s="41">
        <f>Month!O74+P89</f>
        <v>22.85</v>
      </c>
      <c r="Q90" s="41">
        <f>Month!P74+Q89</f>
        <v>218.36599999999999</v>
      </c>
      <c r="AI90" s="37">
        <f>AI89</f>
        <v>2015</v>
      </c>
      <c r="AJ90" s="38" t="str">
        <f t="shared" si="6"/>
        <v>Q4</v>
      </c>
      <c r="AK90" s="59">
        <v>20.665899999999997</v>
      </c>
      <c r="AL90" s="58"/>
      <c r="AM90" s="59">
        <v>29.747699999999998</v>
      </c>
      <c r="AN90" s="39">
        <v>24.7515</v>
      </c>
      <c r="AO90" s="39">
        <v>75.165199999999999</v>
      </c>
    </row>
    <row r="91" spans="1:51" ht="15.5" x14ac:dyDescent="0.35">
      <c r="A91" s="46">
        <v>2000</v>
      </c>
      <c r="B91" s="46" t="s">
        <v>118</v>
      </c>
      <c r="C91" s="41">
        <f>Month!B75+C90</f>
        <v>253.06699999999998</v>
      </c>
      <c r="D91" s="41">
        <f>Month!C75+D90</f>
        <v>23.053999999999998</v>
      </c>
      <c r="E91" s="41" t="e">
        <f>Month!D75+E90</f>
        <v>#VALUE!</v>
      </c>
      <c r="F91" s="41" t="e">
        <f>Month!E75+F90</f>
        <v>#VALUE!</v>
      </c>
      <c r="G91" s="41" t="e">
        <f>Month!F75+G90</f>
        <v>#VALUE!</v>
      </c>
      <c r="H91" s="41">
        <f>Month!G75+H90</f>
        <v>230.03</v>
      </c>
      <c r="I91" s="41">
        <f>Month!H75+I90</f>
        <v>75.707999999999998</v>
      </c>
      <c r="J91" s="41">
        <f>Month!I75+J90</f>
        <v>79.644000000000005</v>
      </c>
      <c r="K91" s="41">
        <f>Month!J75+K90</f>
        <v>74.674999999999997</v>
      </c>
      <c r="L91" s="41">
        <f>Month!K75+L90</f>
        <v>19.57</v>
      </c>
      <c r="M91" s="41">
        <f>Month!L75+M90</f>
        <v>0.22999999999999998</v>
      </c>
      <c r="N91" s="41">
        <f>Month!M75+N90</f>
        <v>19.34</v>
      </c>
      <c r="O91" s="41">
        <f>Month!N75+O90</f>
        <v>272.62</v>
      </c>
      <c r="P91" s="41">
        <f>Month!O75+P90</f>
        <v>23.26</v>
      </c>
      <c r="Q91" s="41">
        <f>Month!P75+Q90</f>
        <v>249.35599999999999</v>
      </c>
      <c r="AI91" s="31">
        <v>2016</v>
      </c>
      <c r="AJ91" s="32" t="str">
        <f t="shared" si="6"/>
        <v>Q1</v>
      </c>
      <c r="AK91" s="33">
        <v>21.846800000000002</v>
      </c>
      <c r="AM91" s="75">
        <v>31.735899999999997</v>
      </c>
      <c r="AN91" s="75">
        <v>25.348700000000001</v>
      </c>
      <c r="AO91" s="33">
        <v>78.931399999999996</v>
      </c>
    </row>
    <row r="92" spans="1:51" ht="15.5" x14ac:dyDescent="0.35">
      <c r="A92" s="46">
        <v>2000</v>
      </c>
      <c r="B92" s="46" t="s">
        <v>119</v>
      </c>
      <c r="C92" s="41">
        <f>Month!B76+C91</f>
        <v>280.95299999999997</v>
      </c>
      <c r="D92" s="41">
        <f>Month!C76+D91</f>
        <v>25.113999999999997</v>
      </c>
      <c r="E92" s="41" t="e">
        <f>Month!D76+E91</f>
        <v>#VALUE!</v>
      </c>
      <c r="F92" s="41" t="e">
        <f>Month!E76+F91</f>
        <v>#VALUE!</v>
      </c>
      <c r="G92" s="41" t="e">
        <f>Month!F76+G91</f>
        <v>#VALUE!</v>
      </c>
      <c r="H92" s="41">
        <f>Month!G76+H91</f>
        <v>255.86</v>
      </c>
      <c r="I92" s="41">
        <f>Month!H76+I91</f>
        <v>84.227999999999994</v>
      </c>
      <c r="J92" s="41">
        <f>Month!I76+J91</f>
        <v>89.034000000000006</v>
      </c>
      <c r="K92" s="41">
        <f>Month!J76+K91</f>
        <v>82.594999999999999</v>
      </c>
      <c r="L92" s="41">
        <f>Month!K76+L91</f>
        <v>21.42</v>
      </c>
      <c r="M92" s="41">
        <f>Month!L76+M91</f>
        <v>0.18</v>
      </c>
      <c r="N92" s="41">
        <f>Month!M76+N91</f>
        <v>21.24</v>
      </c>
      <c r="O92" s="41">
        <f>Month!N76+O91</f>
        <v>302.36</v>
      </c>
      <c r="P92" s="41">
        <f>Month!O76+P91</f>
        <v>25.270000000000003</v>
      </c>
      <c r="Q92" s="41">
        <f>Month!P76+Q91</f>
        <v>277.08600000000001</v>
      </c>
      <c r="AI92" s="31">
        <v>2016</v>
      </c>
      <c r="AJ92" s="32" t="str">
        <f t="shared" si="6"/>
        <v>Q2</v>
      </c>
      <c r="AK92" s="33">
        <v>21.497399999999999</v>
      </c>
      <c r="AM92" s="75">
        <v>23.525100000000002</v>
      </c>
      <c r="AN92" s="75">
        <v>22.200199999999999</v>
      </c>
      <c r="AO92" s="33">
        <v>75.725499999999997</v>
      </c>
    </row>
    <row r="93" spans="1:51" ht="15.5" x14ac:dyDescent="0.35">
      <c r="A93" s="46">
        <v>2000</v>
      </c>
      <c r="B93" s="46" t="s">
        <v>120</v>
      </c>
      <c r="C93" s="41">
        <f>Month!B77+C92</f>
        <v>311.05099999999999</v>
      </c>
      <c r="D93" s="41">
        <f>Month!C77+D92</f>
        <v>28.153999999999996</v>
      </c>
      <c r="E93" s="41" t="e">
        <f>Month!D77+E92</f>
        <v>#VALUE!</v>
      </c>
      <c r="F93" s="41" t="e">
        <f>Month!E77+F92</f>
        <v>#VALUE!</v>
      </c>
      <c r="G93" s="41" t="e">
        <f>Month!F77+G92</f>
        <v>#VALUE!</v>
      </c>
      <c r="H93" s="41">
        <f>Month!G77+H92</f>
        <v>282.92</v>
      </c>
      <c r="I93" s="41">
        <f>Month!H77+I92</f>
        <v>92.74799999999999</v>
      </c>
      <c r="J93" s="41">
        <f>Month!I77+J92</f>
        <v>98.973000000000013</v>
      </c>
      <c r="K93" s="41">
        <f>Month!J77+K92</f>
        <v>91.194999999999993</v>
      </c>
      <c r="L93" s="41">
        <f>Month!K77+L92</f>
        <v>23.42</v>
      </c>
      <c r="M93" s="41">
        <f>Month!L77+M92</f>
        <v>0.13</v>
      </c>
      <c r="N93" s="41">
        <f>Month!M77+N92</f>
        <v>23.29</v>
      </c>
      <c r="O93" s="41">
        <f>Month!N77+O92</f>
        <v>334.46000000000004</v>
      </c>
      <c r="P93" s="41">
        <f>Month!O77+P92</f>
        <v>28.260000000000005</v>
      </c>
      <c r="Q93" s="41">
        <f>Month!P77+Q92</f>
        <v>306.19600000000003</v>
      </c>
      <c r="AI93" s="31">
        <v>2016</v>
      </c>
      <c r="AJ93" s="32" t="str">
        <f t="shared" si="6"/>
        <v>Q3</v>
      </c>
      <c r="AK93" s="33">
        <v>21.920999999999999</v>
      </c>
      <c r="AM93" s="75">
        <v>21.369599999999998</v>
      </c>
      <c r="AN93" s="75">
        <v>22.3139</v>
      </c>
      <c r="AO93" s="33">
        <v>73.747900000000001</v>
      </c>
      <c r="AX93" s="58"/>
      <c r="AY93" s="58"/>
    </row>
    <row r="94" spans="1:51" ht="15.5" x14ac:dyDescent="0.35">
      <c r="A94" s="55">
        <v>2000</v>
      </c>
      <c r="B94" s="55" t="s">
        <v>133</v>
      </c>
      <c r="C94" s="41">
        <f>Month!B78+C93</f>
        <v>345.72499999999997</v>
      </c>
      <c r="D94" s="41">
        <f>Month!C78+D93</f>
        <v>31.073999999999998</v>
      </c>
      <c r="E94" s="41" t="e">
        <f>Month!D78+E93</f>
        <v>#VALUE!</v>
      </c>
      <c r="F94" s="41" t="e">
        <f>Month!E78+F93</f>
        <v>#VALUE!</v>
      </c>
      <c r="G94" s="41" t="e">
        <f>Month!F78+G93</f>
        <v>#VALUE!</v>
      </c>
      <c r="H94" s="41">
        <f>Month!G78+H93</f>
        <v>314.68</v>
      </c>
      <c r="I94" s="41">
        <f>Month!H78+I93</f>
        <v>102.02799999999999</v>
      </c>
      <c r="J94" s="41">
        <f>Month!I78+J93</f>
        <v>111.84200000000001</v>
      </c>
      <c r="K94" s="41">
        <f>Month!J78+K93</f>
        <v>100.80499999999999</v>
      </c>
      <c r="L94" s="41">
        <f>Month!K78+L93</f>
        <v>25.716000000000001</v>
      </c>
      <c r="M94" s="41">
        <f>Month!L78+M93</f>
        <v>7.0000000000000007E-2</v>
      </c>
      <c r="N94" s="41">
        <f>Month!M78+N93</f>
        <v>25.643000000000001</v>
      </c>
      <c r="O94" s="41">
        <f>Month!N78+O93</f>
        <v>371.43000000000006</v>
      </c>
      <c r="P94" s="41">
        <f>Month!O78+P93</f>
        <v>31.120000000000005</v>
      </c>
      <c r="Q94" s="41">
        <f>Month!P78+Q93</f>
        <v>340.30900000000003</v>
      </c>
      <c r="AI94" s="37">
        <v>2016</v>
      </c>
      <c r="AJ94" s="38" t="str">
        <f t="shared" si="6"/>
        <v>Q4</v>
      </c>
      <c r="AK94" s="59">
        <v>22.332100000000001</v>
      </c>
      <c r="AL94" s="58"/>
      <c r="AM94" s="75">
        <v>30.065200000000001</v>
      </c>
      <c r="AN94" s="75">
        <v>24.5762</v>
      </c>
      <c r="AO94" s="39">
        <v>75.037099999999995</v>
      </c>
    </row>
    <row r="95" spans="1:51" x14ac:dyDescent="0.35">
      <c r="A95" s="48">
        <v>2001</v>
      </c>
      <c r="B95" s="46" t="s">
        <v>110</v>
      </c>
      <c r="C95" s="41">
        <f>Month!B79</f>
        <v>33.359000000000002</v>
      </c>
      <c r="D95" s="41">
        <f>Month!C79</f>
        <v>3.86</v>
      </c>
      <c r="E95" s="41" t="str">
        <f>Month!D79</f>
        <v>[x]</v>
      </c>
      <c r="F95" s="41" t="str">
        <f>Month!E79</f>
        <v>[x]</v>
      </c>
      <c r="G95" s="41" t="str">
        <f>Month!F79</f>
        <v>[x]</v>
      </c>
      <c r="H95" s="41">
        <f>Month!G79</f>
        <v>29.5</v>
      </c>
      <c r="I95" s="41">
        <f>Month!H79</f>
        <v>8.76</v>
      </c>
      <c r="J95" s="41">
        <f>Month!I79</f>
        <v>11.59</v>
      </c>
      <c r="K95" s="41">
        <f>Month!J79</f>
        <v>9.15</v>
      </c>
      <c r="L95" s="41">
        <f>Month!K79</f>
        <v>1.87</v>
      </c>
      <c r="M95" s="41">
        <f>Month!L79</f>
        <v>0</v>
      </c>
      <c r="N95" s="41">
        <f>Month!M79</f>
        <v>1.87</v>
      </c>
      <c r="O95" s="41">
        <f>Month!N79</f>
        <v>35.228999999999999</v>
      </c>
      <c r="P95" s="41">
        <f>Month!O79</f>
        <v>3.859</v>
      </c>
      <c r="Q95" s="41">
        <f>Month!P79</f>
        <v>31.37</v>
      </c>
    </row>
    <row r="96" spans="1:51" x14ac:dyDescent="0.35">
      <c r="A96" s="48">
        <v>2001</v>
      </c>
      <c r="B96" s="46" t="s">
        <v>111</v>
      </c>
      <c r="C96" s="41">
        <f>Month!B80+C95</f>
        <v>64.424999999999997</v>
      </c>
      <c r="D96" s="41">
        <f>Month!C80+D95</f>
        <v>6.41</v>
      </c>
      <c r="E96" s="41" t="e">
        <f>Month!D80+E95</f>
        <v>#VALUE!</v>
      </c>
      <c r="F96" s="41" t="e">
        <f>Month!E80+F95</f>
        <v>#VALUE!</v>
      </c>
      <c r="G96" s="41" t="e">
        <f>Month!F80+G95</f>
        <v>#VALUE!</v>
      </c>
      <c r="H96" s="41">
        <f>Month!G80+H95</f>
        <v>58.019999999999996</v>
      </c>
      <c r="I96" s="41">
        <f>Month!H80+I95</f>
        <v>17.48</v>
      </c>
      <c r="J96" s="41">
        <f>Month!I80+J95</f>
        <v>22.64</v>
      </c>
      <c r="K96" s="41">
        <f>Month!J80+K95</f>
        <v>17.89</v>
      </c>
      <c r="L96" s="41">
        <f>Month!K80+L95</f>
        <v>3.6100000000000003</v>
      </c>
      <c r="M96" s="41">
        <f>Month!L80+M95</f>
        <v>0</v>
      </c>
      <c r="N96" s="41">
        <f>Month!M80+N95</f>
        <v>3.6100000000000003</v>
      </c>
      <c r="O96" s="41">
        <f>Month!N80+O95</f>
        <v>68.034999999999997</v>
      </c>
      <c r="P96" s="41">
        <f>Month!O80+P95</f>
        <v>6.4049999999999994</v>
      </c>
      <c r="Q96" s="41">
        <f>Month!P80+Q95</f>
        <v>61.63</v>
      </c>
    </row>
    <row r="97" spans="1:51" x14ac:dyDescent="0.35">
      <c r="A97" s="48">
        <v>2001</v>
      </c>
      <c r="B97" s="46" t="s">
        <v>112</v>
      </c>
      <c r="C97" s="41">
        <f>Month!B81+C96</f>
        <v>99.241</v>
      </c>
      <c r="D97" s="41">
        <f>Month!C81+D96</f>
        <v>7.85</v>
      </c>
      <c r="E97" s="41" t="e">
        <f>Month!D81+E96</f>
        <v>#VALUE!</v>
      </c>
      <c r="F97" s="41" t="e">
        <f>Month!E81+F96</f>
        <v>#VALUE!</v>
      </c>
      <c r="G97" s="41" t="e">
        <f>Month!F81+G96</f>
        <v>#VALUE!</v>
      </c>
      <c r="H97" s="41">
        <f>Month!G81+H96</f>
        <v>91.4</v>
      </c>
      <c r="I97" s="41">
        <f>Month!H81+I96</f>
        <v>27.83</v>
      </c>
      <c r="J97" s="41">
        <f>Month!I81+J96</f>
        <v>35.049999999999997</v>
      </c>
      <c r="K97" s="41">
        <f>Month!J81+K96</f>
        <v>28.509999999999998</v>
      </c>
      <c r="L97" s="41">
        <f>Month!K81+L96</f>
        <v>5.5500000000000007</v>
      </c>
      <c r="M97" s="41">
        <f>Month!L81+M96</f>
        <v>0</v>
      </c>
      <c r="N97" s="41">
        <f>Month!M81+N96</f>
        <v>5.5500000000000007</v>
      </c>
      <c r="O97" s="41">
        <f>Month!N81+O96</f>
        <v>104.791</v>
      </c>
      <c r="P97" s="41">
        <f>Month!O81+P96</f>
        <v>7.8409999999999993</v>
      </c>
      <c r="Q97" s="41">
        <f>Month!P81+Q96</f>
        <v>96.95</v>
      </c>
    </row>
    <row r="98" spans="1:51" x14ac:dyDescent="0.35">
      <c r="A98" s="48">
        <v>2001</v>
      </c>
      <c r="B98" s="46" t="s">
        <v>113</v>
      </c>
      <c r="C98" s="41">
        <f>Month!B82+C97</f>
        <v>128.05600000000001</v>
      </c>
      <c r="D98" s="41">
        <f>Month!C82+D97</f>
        <v>11.09</v>
      </c>
      <c r="E98" s="41" t="e">
        <f>Month!D82+E97</f>
        <v>#VALUE!</v>
      </c>
      <c r="F98" s="41" t="e">
        <f>Month!E82+F97</f>
        <v>#VALUE!</v>
      </c>
      <c r="G98" s="41" t="e">
        <f>Month!F82+G97</f>
        <v>#VALUE!</v>
      </c>
      <c r="H98" s="41">
        <f>Month!G82+H97</f>
        <v>116.98</v>
      </c>
      <c r="I98" s="41">
        <f>Month!H82+I97</f>
        <v>35.619999999999997</v>
      </c>
      <c r="J98" s="41">
        <f>Month!I82+J97</f>
        <v>44.55</v>
      </c>
      <c r="K98" s="41">
        <f>Month!J82+K97</f>
        <v>36.81</v>
      </c>
      <c r="L98" s="41">
        <f>Month!K82+L97</f>
        <v>7.5600000000000005</v>
      </c>
      <c r="M98" s="41">
        <f>Month!L82+M97</f>
        <v>0.03</v>
      </c>
      <c r="N98" s="41">
        <f>Month!M82+N97</f>
        <v>7.5300000000000011</v>
      </c>
      <c r="O98" s="41">
        <f>Month!N82+O97</f>
        <v>135.61599999999999</v>
      </c>
      <c r="P98" s="41">
        <f>Month!O82+P97</f>
        <v>11.106</v>
      </c>
      <c r="Q98" s="41">
        <f>Month!P82+Q97</f>
        <v>124.51</v>
      </c>
      <c r="AI98" s="23"/>
      <c r="AJ98" s="23"/>
      <c r="AK98" s="23"/>
      <c r="AL98" s="23"/>
      <c r="AM98" s="23"/>
      <c r="AN98" s="23"/>
      <c r="AO98" s="23"/>
    </row>
    <row r="99" spans="1:51" x14ac:dyDescent="0.35">
      <c r="A99" s="48">
        <v>2001</v>
      </c>
      <c r="B99" s="46" t="s">
        <v>114</v>
      </c>
      <c r="C99" s="41">
        <f>Month!B83+C98</f>
        <v>154.06700000000001</v>
      </c>
      <c r="D99" s="41">
        <f>Month!C83+D98</f>
        <v>13.7</v>
      </c>
      <c r="E99" s="41" t="e">
        <f>Month!D83+E98</f>
        <v>#VALUE!</v>
      </c>
      <c r="F99" s="41" t="e">
        <f>Month!E83+F98</f>
        <v>#VALUE!</v>
      </c>
      <c r="G99" s="41" t="e">
        <f>Month!F83+G98</f>
        <v>#VALUE!</v>
      </c>
      <c r="H99" s="41">
        <f>Month!G83+H98</f>
        <v>140.38</v>
      </c>
      <c r="I99" s="41">
        <f>Month!H83+I98</f>
        <v>43.739999999999995</v>
      </c>
      <c r="J99" s="41">
        <f>Month!I83+J98</f>
        <v>52.269999999999996</v>
      </c>
      <c r="K99" s="41">
        <f>Month!J83+K98</f>
        <v>44.38</v>
      </c>
      <c r="L99" s="41">
        <f>Month!K83+L98</f>
        <v>9.370000000000001</v>
      </c>
      <c r="M99" s="41">
        <f>Month!L83+M98</f>
        <v>0.06</v>
      </c>
      <c r="N99" s="41">
        <f>Month!M83+N98</f>
        <v>9.31</v>
      </c>
      <c r="O99" s="41">
        <f>Month!N83+O98</f>
        <v>163.43699999999998</v>
      </c>
      <c r="P99" s="41">
        <f>Month!O83+P98</f>
        <v>13.747</v>
      </c>
      <c r="Q99" s="41">
        <f>Month!P83+Q98</f>
        <v>149.69</v>
      </c>
    </row>
    <row r="100" spans="1:51" x14ac:dyDescent="0.35">
      <c r="A100" s="48">
        <v>2001</v>
      </c>
      <c r="B100" s="46" t="s">
        <v>115</v>
      </c>
      <c r="C100" s="41">
        <f>Month!B84+C99</f>
        <v>181.57900000000001</v>
      </c>
      <c r="D100" s="41">
        <f>Month!C84+D99</f>
        <v>13.889999999999999</v>
      </c>
      <c r="E100" s="41" t="e">
        <f>Month!D84+E99</f>
        <v>#VALUE!</v>
      </c>
      <c r="F100" s="41" t="e">
        <f>Month!E84+F99</f>
        <v>#VALUE!</v>
      </c>
      <c r="G100" s="41" t="e">
        <f>Month!F84+G99</f>
        <v>#VALUE!</v>
      </c>
      <c r="H100" s="41">
        <f>Month!G84+H99</f>
        <v>167.7</v>
      </c>
      <c r="I100" s="41">
        <f>Month!H84+I99</f>
        <v>53.389899999999997</v>
      </c>
      <c r="J100" s="41">
        <f>Month!I84+J99</f>
        <v>60.709999999999994</v>
      </c>
      <c r="K100" s="41">
        <f>Month!J84+K99</f>
        <v>53.61</v>
      </c>
      <c r="L100" s="41">
        <f>Month!K84+L99</f>
        <v>11.270000000000001</v>
      </c>
      <c r="M100" s="41">
        <f>Month!L84+M99</f>
        <v>0.09</v>
      </c>
      <c r="N100" s="41">
        <f>Month!M84+N99</f>
        <v>11.18</v>
      </c>
      <c r="O100" s="41">
        <f>Month!N84+O99</f>
        <v>192.84899999999999</v>
      </c>
      <c r="P100" s="41">
        <f>Month!O84+P99</f>
        <v>13.968999999999999</v>
      </c>
      <c r="Q100" s="41">
        <f>Month!P84+Q99</f>
        <v>178.88</v>
      </c>
    </row>
    <row r="101" spans="1:51" x14ac:dyDescent="0.35">
      <c r="A101" s="48">
        <v>2001</v>
      </c>
      <c r="B101" s="46" t="s">
        <v>116</v>
      </c>
      <c r="C101" s="41">
        <f>Month!B85+C100</f>
        <v>206.62400000000002</v>
      </c>
      <c r="D101" s="41">
        <f>Month!C85+D100</f>
        <v>16.82</v>
      </c>
      <c r="E101" s="41" t="e">
        <f>Month!D85+E100</f>
        <v>#VALUE!</v>
      </c>
      <c r="F101" s="41" t="e">
        <f>Month!E85+F100</f>
        <v>#VALUE!</v>
      </c>
      <c r="G101" s="41" t="e">
        <f>Month!F85+G100</f>
        <v>#VALUE!</v>
      </c>
      <c r="H101" s="41">
        <f>Month!G85+H100</f>
        <v>189.82</v>
      </c>
      <c r="I101" s="41">
        <f>Month!H85+I100</f>
        <v>61.349899999999998</v>
      </c>
      <c r="J101" s="41">
        <f>Month!I85+J100</f>
        <v>67.589999999999989</v>
      </c>
      <c r="K101" s="41">
        <f>Month!J85+K100</f>
        <v>60.9</v>
      </c>
      <c r="L101" s="41">
        <f>Month!K85+L100</f>
        <v>12.910000000000002</v>
      </c>
      <c r="M101" s="41">
        <f>Month!L85+M100</f>
        <v>0.11</v>
      </c>
      <c r="N101" s="41">
        <f>Month!M85+N100</f>
        <v>12.8</v>
      </c>
      <c r="O101" s="41">
        <f>Month!N85+O100</f>
        <v>219.53399999999999</v>
      </c>
      <c r="P101" s="41">
        <f>Month!O85+P100</f>
        <v>16.913999999999998</v>
      </c>
      <c r="Q101" s="41">
        <f>Month!P85+Q100</f>
        <v>202.63</v>
      </c>
    </row>
    <row r="102" spans="1:51" x14ac:dyDescent="0.35">
      <c r="A102" s="48">
        <v>2001</v>
      </c>
      <c r="B102" s="46" t="s">
        <v>117</v>
      </c>
      <c r="C102" s="41">
        <f>Month!B86+C101</f>
        <v>231.49100000000001</v>
      </c>
      <c r="D102" s="41">
        <f>Month!C86+D101</f>
        <v>20.350000000000001</v>
      </c>
      <c r="E102" s="41" t="e">
        <f>Month!D86+E101</f>
        <v>#VALUE!</v>
      </c>
      <c r="F102" s="41" t="e">
        <f>Month!E86+F101</f>
        <v>#VALUE!</v>
      </c>
      <c r="G102" s="41" t="e">
        <f>Month!F86+G101</f>
        <v>#VALUE!</v>
      </c>
      <c r="H102" s="41">
        <f>Month!G86+H101</f>
        <v>211.16</v>
      </c>
      <c r="I102" s="41">
        <f>Month!H86+I101</f>
        <v>68.639899999999997</v>
      </c>
      <c r="J102" s="41">
        <f>Month!I86+J101</f>
        <v>74.519999999999982</v>
      </c>
      <c r="K102" s="41">
        <f>Month!J86+K101</f>
        <v>68.02</v>
      </c>
      <c r="L102" s="41">
        <f>Month!K86+L101</f>
        <v>14.530000000000001</v>
      </c>
      <c r="M102" s="41">
        <f>Month!L86+M101</f>
        <v>0.13</v>
      </c>
      <c r="N102" s="41">
        <f>Month!M86+N101</f>
        <v>14.4</v>
      </c>
      <c r="O102" s="41">
        <f>Month!N86+O101</f>
        <v>246.02099999999999</v>
      </c>
      <c r="P102" s="41">
        <f>Month!O86+P101</f>
        <v>20.460999999999999</v>
      </c>
      <c r="Q102" s="41">
        <f>Month!P86+Q101</f>
        <v>225.57</v>
      </c>
    </row>
    <row r="103" spans="1:51" x14ac:dyDescent="0.35">
      <c r="A103" s="48">
        <v>2001</v>
      </c>
      <c r="B103" s="46" t="s">
        <v>118</v>
      </c>
      <c r="C103" s="41">
        <f>Month!B87+C102</f>
        <v>260.09899999999999</v>
      </c>
      <c r="D103" s="41">
        <f>Month!C87+D102</f>
        <v>21.51</v>
      </c>
      <c r="E103" s="41" t="e">
        <f>Month!D87+E102</f>
        <v>#VALUE!</v>
      </c>
      <c r="F103" s="41" t="e">
        <f>Month!E87+F102</f>
        <v>#VALUE!</v>
      </c>
      <c r="G103" s="41" t="e">
        <f>Month!F87+G102</f>
        <v>#VALUE!</v>
      </c>
      <c r="H103" s="41">
        <f>Month!G87+H102</f>
        <v>238.60999999999999</v>
      </c>
      <c r="I103" s="41">
        <f>Month!H87+I102</f>
        <v>77.64</v>
      </c>
      <c r="J103" s="41">
        <f>Month!I87+J102</f>
        <v>83.819999999999979</v>
      </c>
      <c r="K103" s="41">
        <f>Month!J87+K102</f>
        <v>77.17</v>
      </c>
      <c r="L103" s="41">
        <f>Month!K87+L102</f>
        <v>16.420000000000002</v>
      </c>
      <c r="M103" s="41">
        <f>Month!L87+M102</f>
        <v>0.15</v>
      </c>
      <c r="N103" s="41">
        <f>Month!M87+N102</f>
        <v>16.27</v>
      </c>
      <c r="O103" s="41">
        <f>Month!N87+O102</f>
        <v>276.51900000000001</v>
      </c>
      <c r="P103" s="41">
        <f>Month!O87+P102</f>
        <v>21.638999999999999</v>
      </c>
      <c r="Q103" s="41">
        <f>Month!P87+Q102</f>
        <v>254.89</v>
      </c>
      <c r="AI103" s="62"/>
      <c r="AJ103" s="62"/>
      <c r="AK103" s="62"/>
      <c r="AL103" s="62"/>
      <c r="AM103" s="62"/>
      <c r="AN103" s="62"/>
      <c r="AO103" s="62"/>
    </row>
    <row r="104" spans="1:51" x14ac:dyDescent="0.35">
      <c r="A104" s="48">
        <v>2001</v>
      </c>
      <c r="B104" s="46" t="s">
        <v>119</v>
      </c>
      <c r="C104" s="41">
        <f>Month!B88+C103</f>
        <v>287.767</v>
      </c>
      <c r="D104" s="41">
        <f>Month!C88+D103</f>
        <v>25.150000000000002</v>
      </c>
      <c r="E104" s="41" t="e">
        <f>Month!D88+E103</f>
        <v>#VALUE!</v>
      </c>
      <c r="F104" s="41" t="e">
        <f>Month!E88+F103</f>
        <v>#VALUE!</v>
      </c>
      <c r="G104" s="41" t="e">
        <f>Month!F88+G103</f>
        <v>#VALUE!</v>
      </c>
      <c r="H104" s="41">
        <f>Month!G88+H103</f>
        <v>262.63</v>
      </c>
      <c r="I104" s="41">
        <f>Month!H88+I103</f>
        <v>85.24</v>
      </c>
      <c r="J104" s="41">
        <f>Month!I88+J103</f>
        <v>92.129999999999981</v>
      </c>
      <c r="K104" s="41">
        <f>Month!J88+K103</f>
        <v>85.28</v>
      </c>
      <c r="L104" s="41">
        <f>Month!K88+L103</f>
        <v>17.91</v>
      </c>
      <c r="M104" s="41">
        <f>Month!L88+M103</f>
        <v>0.13</v>
      </c>
      <c r="N104" s="41">
        <f>Month!M88+N103</f>
        <v>17.78</v>
      </c>
      <c r="O104" s="41">
        <f>Month!N88+O103</f>
        <v>305.67700000000002</v>
      </c>
      <c r="P104" s="41">
        <f>Month!O88+P103</f>
        <v>25.259</v>
      </c>
      <c r="Q104" s="41">
        <f>Month!P88+Q103</f>
        <v>280.43</v>
      </c>
      <c r="AI104" s="62"/>
      <c r="AJ104" s="62"/>
      <c r="AK104" s="62"/>
      <c r="AL104" s="62"/>
      <c r="AM104" s="62"/>
      <c r="AN104" s="62"/>
      <c r="AO104" s="62"/>
    </row>
    <row r="105" spans="1:51" x14ac:dyDescent="0.35">
      <c r="A105" s="48">
        <v>2001</v>
      </c>
      <c r="B105" s="46" t="s">
        <v>120</v>
      </c>
      <c r="C105" s="41">
        <f>Month!B89+C104</f>
        <v>318.15699999999998</v>
      </c>
      <c r="D105" s="41">
        <f>Month!C89+D104</f>
        <v>29.160000000000004</v>
      </c>
      <c r="E105" s="41" t="e">
        <f>Month!D89+E104</f>
        <v>#VALUE!</v>
      </c>
      <c r="F105" s="41" t="e">
        <f>Month!E89+F104</f>
        <v>#VALUE!</v>
      </c>
      <c r="G105" s="41" t="e">
        <f>Month!F89+G104</f>
        <v>#VALUE!</v>
      </c>
      <c r="H105" s="41">
        <f>Month!G89+H104</f>
        <v>289.01</v>
      </c>
      <c r="I105" s="41">
        <f>Month!H89+I104</f>
        <v>93.47</v>
      </c>
      <c r="J105" s="41">
        <f>Month!I89+J104</f>
        <v>101.82999999999998</v>
      </c>
      <c r="K105" s="41">
        <f>Month!J89+K104</f>
        <v>93.73</v>
      </c>
      <c r="L105" s="41">
        <f>Month!K89+L104</f>
        <v>19.579999999999998</v>
      </c>
      <c r="M105" s="41">
        <f>Month!L89+M104</f>
        <v>0.1</v>
      </c>
      <c r="N105" s="41">
        <f>Month!M89+N104</f>
        <v>19.48</v>
      </c>
      <c r="O105" s="41">
        <f>Month!N89+O104</f>
        <v>337.73700000000002</v>
      </c>
      <c r="P105" s="41">
        <f>Month!O89+P104</f>
        <v>29.239000000000001</v>
      </c>
      <c r="Q105" s="41">
        <f>Month!P89+Q104</f>
        <v>308.51</v>
      </c>
      <c r="AI105" s="62"/>
      <c r="AJ105" s="62"/>
      <c r="AK105" s="62"/>
      <c r="AL105" s="62"/>
      <c r="AM105" s="62"/>
      <c r="AN105" s="62"/>
      <c r="AO105" s="62"/>
      <c r="AX105" s="58"/>
      <c r="AY105" s="58"/>
    </row>
    <row r="106" spans="1:51" x14ac:dyDescent="0.35">
      <c r="A106" s="63">
        <v>2001</v>
      </c>
      <c r="B106" s="55" t="s">
        <v>133</v>
      </c>
      <c r="C106" s="41">
        <f>Month!B90+C105</f>
        <v>353.077</v>
      </c>
      <c r="D106" s="41">
        <f>Month!C90+D105</f>
        <v>32.040000000000006</v>
      </c>
      <c r="E106" s="41" t="e">
        <f>Month!D90+E105</f>
        <v>#VALUE!</v>
      </c>
      <c r="F106" s="41" t="e">
        <f>Month!E90+F105</f>
        <v>#VALUE!</v>
      </c>
      <c r="G106" s="41" t="e">
        <f>Month!F90+G105</f>
        <v>#VALUE!</v>
      </c>
      <c r="H106" s="41">
        <f>Month!G90+H105</f>
        <v>321.05</v>
      </c>
      <c r="I106" s="41">
        <f>Month!H90+I105</f>
        <v>102.2299</v>
      </c>
      <c r="J106" s="41">
        <f>Month!I90+J105</f>
        <v>115.34999999999998</v>
      </c>
      <c r="K106" s="41">
        <f>Month!J90+K105</f>
        <v>103.49000000000001</v>
      </c>
      <c r="L106" s="41">
        <f>Month!K90+L105</f>
        <v>21.509999999999998</v>
      </c>
      <c r="M106" s="41">
        <f>Month!L90+M105</f>
        <v>0.08</v>
      </c>
      <c r="N106" s="41">
        <f>Month!M90+N105</f>
        <v>21.43</v>
      </c>
      <c r="O106" s="41">
        <f>Month!N90+O105</f>
        <v>374.58700000000005</v>
      </c>
      <c r="P106" s="41">
        <f>Month!O90+P105</f>
        <v>32.088999999999999</v>
      </c>
      <c r="Q106" s="41">
        <f>Month!P90+Q105</f>
        <v>342.51</v>
      </c>
    </row>
    <row r="107" spans="1:51" x14ac:dyDescent="0.35">
      <c r="A107" s="48">
        <v>2002</v>
      </c>
      <c r="B107" s="46" t="s">
        <v>110</v>
      </c>
      <c r="C107" s="41">
        <f>Month!B91</f>
        <v>31.164999999999999</v>
      </c>
      <c r="D107" s="41">
        <f>Month!C91</f>
        <v>3.89</v>
      </c>
      <c r="E107" s="41">
        <f>Month!D91</f>
        <v>23.93</v>
      </c>
      <c r="F107" s="41">
        <f>Month!E91</f>
        <v>2.8</v>
      </c>
      <c r="G107" s="41">
        <f>Month!F91</f>
        <v>0.54</v>
      </c>
      <c r="H107" s="41">
        <f>Month!G91</f>
        <v>27.28</v>
      </c>
      <c r="I107" s="41">
        <f>Month!H91</f>
        <v>7.85</v>
      </c>
      <c r="J107" s="41">
        <f>Month!I91</f>
        <v>11.23</v>
      </c>
      <c r="K107" s="41">
        <f>Month!J91</f>
        <v>8.1999999999999993</v>
      </c>
      <c r="L107" s="41">
        <f>Month!K91</f>
        <v>2.04</v>
      </c>
      <c r="M107" s="41">
        <f>Month!L91</f>
        <v>0</v>
      </c>
      <c r="N107" s="41">
        <f>Month!M91</f>
        <v>2.04</v>
      </c>
      <c r="O107" s="41">
        <f>Month!N91</f>
        <v>33.21</v>
      </c>
      <c r="P107" s="41">
        <f>Month!O91</f>
        <v>3.89</v>
      </c>
      <c r="Q107" s="41">
        <f>Month!P91</f>
        <v>29.32</v>
      </c>
    </row>
    <row r="108" spans="1:51" x14ac:dyDescent="0.35">
      <c r="A108" s="48">
        <v>2002</v>
      </c>
      <c r="B108" s="46" t="s">
        <v>111</v>
      </c>
      <c r="C108" s="41">
        <f>Month!B92+C107</f>
        <v>60.948999999999998</v>
      </c>
      <c r="D108" s="41">
        <f>Month!C92+D107</f>
        <v>4.99</v>
      </c>
      <c r="E108" s="41">
        <f>Month!D92+E107</f>
        <v>49.11</v>
      </c>
      <c r="F108" s="41">
        <f>Month!E92+F107</f>
        <v>5.6899999999999995</v>
      </c>
      <c r="G108" s="41">
        <f>Month!F92+G107</f>
        <v>1.1600000000000001</v>
      </c>
      <c r="H108" s="41">
        <f>Month!G92+H107</f>
        <v>55.96</v>
      </c>
      <c r="I108" s="41">
        <f>Month!H92+I107</f>
        <v>16.68</v>
      </c>
      <c r="J108" s="41">
        <f>Month!I92+J107</f>
        <v>22.34</v>
      </c>
      <c r="K108" s="41">
        <f>Month!J92+K107</f>
        <v>16.939999999999998</v>
      </c>
      <c r="L108" s="41">
        <f>Month!K92+L107</f>
        <v>3.98</v>
      </c>
      <c r="M108" s="41">
        <f>Month!L92+M107</f>
        <v>0</v>
      </c>
      <c r="N108" s="41">
        <f>Month!M92+N107</f>
        <v>3.98</v>
      </c>
      <c r="O108" s="41">
        <f>Month!N92+O107</f>
        <v>64.930000000000007</v>
      </c>
      <c r="P108" s="41">
        <f>Month!O92+P107</f>
        <v>4.99</v>
      </c>
      <c r="Q108" s="41">
        <f>Month!P92+Q107</f>
        <v>59.94</v>
      </c>
    </row>
    <row r="109" spans="1:51" x14ac:dyDescent="0.35">
      <c r="A109" s="48">
        <v>2002</v>
      </c>
      <c r="B109" s="46" t="s">
        <v>112</v>
      </c>
      <c r="C109" s="41">
        <f>Month!B93+C108</f>
        <v>96.522999999999996</v>
      </c>
      <c r="D109" s="41">
        <f>Month!C93+D108</f>
        <v>7.82</v>
      </c>
      <c r="E109" s="41">
        <f>Month!D93+E108</f>
        <v>77.83</v>
      </c>
      <c r="F109" s="41">
        <f>Month!E93+F108</f>
        <v>8.98</v>
      </c>
      <c r="G109" s="41">
        <f>Month!F93+G108</f>
        <v>1.9000000000000001</v>
      </c>
      <c r="H109" s="41">
        <f>Month!G93+H108</f>
        <v>88.710000000000008</v>
      </c>
      <c r="I109" s="41">
        <f>Month!H93+I108</f>
        <v>26.509999999999998</v>
      </c>
      <c r="J109" s="41">
        <f>Month!I93+J108</f>
        <v>35.200000000000003</v>
      </c>
      <c r="K109" s="41">
        <f>Month!J93+K108</f>
        <v>27</v>
      </c>
      <c r="L109" s="41">
        <f>Month!K93+L108</f>
        <v>6.29</v>
      </c>
      <c r="M109" s="41">
        <f>Month!L93+M108</f>
        <v>0</v>
      </c>
      <c r="N109" s="41">
        <f>Month!M93+N108</f>
        <v>6.29</v>
      </c>
      <c r="O109" s="41">
        <f>Month!N93+O108</f>
        <v>102.81</v>
      </c>
      <c r="P109" s="41">
        <f>Month!O93+P108</f>
        <v>7.82</v>
      </c>
      <c r="Q109" s="41">
        <f>Month!P93+Q108</f>
        <v>94.99</v>
      </c>
    </row>
    <row r="110" spans="1:51" x14ac:dyDescent="0.35">
      <c r="A110" s="48">
        <v>2002</v>
      </c>
      <c r="B110" s="46" t="s">
        <v>113</v>
      </c>
      <c r="C110" s="41">
        <f>Month!B94+C109</f>
        <v>122.922</v>
      </c>
      <c r="D110" s="41">
        <f>Month!C94+D109</f>
        <v>10.06</v>
      </c>
      <c r="E110" s="41">
        <f>Month!D94+E109</f>
        <v>98.97</v>
      </c>
      <c r="F110" s="41">
        <f>Month!E94+F109</f>
        <v>11.39</v>
      </c>
      <c r="G110" s="41">
        <f>Month!F94+G109</f>
        <v>2.5</v>
      </c>
      <c r="H110" s="41">
        <f>Month!G94+H109</f>
        <v>112.87</v>
      </c>
      <c r="I110" s="41">
        <f>Month!H94+I109</f>
        <v>34.07</v>
      </c>
      <c r="J110" s="41">
        <f>Month!I94+J109</f>
        <v>44.21</v>
      </c>
      <c r="K110" s="41">
        <f>Month!J94+K109</f>
        <v>34.58</v>
      </c>
      <c r="L110" s="41">
        <f>Month!K94+L109</f>
        <v>8.2899999999999991</v>
      </c>
      <c r="M110" s="41">
        <f>Month!L94+M109</f>
        <v>0</v>
      </c>
      <c r="N110" s="41">
        <f>Month!M94+N109</f>
        <v>8.2899999999999991</v>
      </c>
      <c r="O110" s="41">
        <f>Month!N94+O109</f>
        <v>131.21</v>
      </c>
      <c r="P110" s="41">
        <f>Month!O94+P109</f>
        <v>10.06</v>
      </c>
      <c r="Q110" s="41">
        <f>Month!P94+Q109</f>
        <v>121.14999999999999</v>
      </c>
    </row>
    <row r="111" spans="1:51" x14ac:dyDescent="0.35">
      <c r="A111" s="48">
        <v>2002</v>
      </c>
      <c r="B111" s="46" t="s">
        <v>114</v>
      </c>
      <c r="C111" s="41">
        <f>Month!B95+C110</f>
        <v>148.48599999999999</v>
      </c>
      <c r="D111" s="41">
        <f>Month!C95+D110</f>
        <v>12.47</v>
      </c>
      <c r="E111" s="41">
        <f>Month!D95+E110</f>
        <v>119.25999999999999</v>
      </c>
      <c r="F111" s="41">
        <f>Month!E95+F110</f>
        <v>13.65</v>
      </c>
      <c r="G111" s="41">
        <f>Month!F95+G110</f>
        <v>3.1</v>
      </c>
      <c r="H111" s="41">
        <f>Month!G95+H110</f>
        <v>136.02000000000001</v>
      </c>
      <c r="I111" s="41">
        <f>Month!H95+I110</f>
        <v>41.77</v>
      </c>
      <c r="J111" s="41">
        <f>Month!I95+J110</f>
        <v>52.22</v>
      </c>
      <c r="K111" s="41">
        <f>Month!J95+K110</f>
        <v>42.03</v>
      </c>
      <c r="L111" s="41">
        <f>Month!K95+L110</f>
        <v>10.19</v>
      </c>
      <c r="M111" s="41">
        <f>Month!L95+M110</f>
        <v>0</v>
      </c>
      <c r="N111" s="41">
        <f>Month!M95+N110</f>
        <v>10.19</v>
      </c>
      <c r="O111" s="41">
        <f>Month!N95+O110</f>
        <v>158.67000000000002</v>
      </c>
      <c r="P111" s="41">
        <f>Month!O95+P110</f>
        <v>12.47</v>
      </c>
      <c r="Q111" s="41">
        <f>Month!P95+Q110</f>
        <v>146.19999999999999</v>
      </c>
    </row>
    <row r="112" spans="1:51" x14ac:dyDescent="0.35">
      <c r="A112" s="48">
        <v>2002</v>
      </c>
      <c r="B112" s="46" t="s">
        <v>115</v>
      </c>
      <c r="C112" s="41">
        <f>Month!B96+C111</f>
        <v>178.13200000000001</v>
      </c>
      <c r="D112" s="41">
        <f>Month!C96+D111</f>
        <v>14.89</v>
      </c>
      <c r="E112" s="41">
        <f>Month!D96+E111</f>
        <v>143.54999999999998</v>
      </c>
      <c r="F112" s="41">
        <f>Month!E96+F111</f>
        <v>15.95</v>
      </c>
      <c r="G112" s="41">
        <f>Month!F96+G111</f>
        <v>3.74</v>
      </c>
      <c r="H112" s="41">
        <f>Month!G96+H111</f>
        <v>163.25</v>
      </c>
      <c r="I112" s="41">
        <f>Month!H96+I111</f>
        <v>50.86</v>
      </c>
      <c r="J112" s="41">
        <f>Month!I96+J111</f>
        <v>61.489999999999995</v>
      </c>
      <c r="K112" s="41">
        <f>Month!J96+K111</f>
        <v>50.89</v>
      </c>
      <c r="L112" s="41">
        <f>Month!K96+L111</f>
        <v>12.42</v>
      </c>
      <c r="M112" s="41">
        <f>Month!L96+M111</f>
        <v>0.01</v>
      </c>
      <c r="N112" s="41">
        <f>Month!M96+N111</f>
        <v>12.41</v>
      </c>
      <c r="O112" s="41">
        <f>Month!N96+O111</f>
        <v>190.54000000000002</v>
      </c>
      <c r="P112" s="41">
        <f>Month!O96+P111</f>
        <v>14.89</v>
      </c>
      <c r="Q112" s="41">
        <f>Month!P96+Q111</f>
        <v>175.64999999999998</v>
      </c>
    </row>
    <row r="113" spans="1:51" x14ac:dyDescent="0.35">
      <c r="A113" s="48">
        <v>2002</v>
      </c>
      <c r="B113" s="46" t="s">
        <v>116</v>
      </c>
      <c r="C113" s="41">
        <f>Month!B97+C112</f>
        <v>202.80700000000002</v>
      </c>
      <c r="D113" s="41">
        <f>Month!C97+D112</f>
        <v>17.72</v>
      </c>
      <c r="E113" s="41">
        <f>Month!D97+E112</f>
        <v>162.86999999999998</v>
      </c>
      <c r="F113" s="41">
        <f>Month!E97+F112</f>
        <v>17.93</v>
      </c>
      <c r="G113" s="41">
        <f>Month!F97+G112</f>
        <v>4.28</v>
      </c>
      <c r="H113" s="41">
        <f>Month!G97+H112</f>
        <v>185.09</v>
      </c>
      <c r="I113" s="41">
        <f>Month!H97+I112</f>
        <v>58.17</v>
      </c>
      <c r="J113" s="41">
        <f>Month!I97+J112</f>
        <v>68.72999999999999</v>
      </c>
      <c r="K113" s="41">
        <f>Month!J97+K112</f>
        <v>58.19</v>
      </c>
      <c r="L113" s="41">
        <f>Month!K97+L112</f>
        <v>14.3</v>
      </c>
      <c r="M113" s="41">
        <f>Month!L97+M112</f>
        <v>0.02</v>
      </c>
      <c r="N113" s="41">
        <f>Month!M97+N112</f>
        <v>14.280000000000001</v>
      </c>
      <c r="O113" s="41">
        <f>Month!N97+O112</f>
        <v>217.09000000000003</v>
      </c>
      <c r="P113" s="41">
        <f>Month!O97+P112</f>
        <v>17.72</v>
      </c>
      <c r="Q113" s="41">
        <f>Month!P97+Q112</f>
        <v>199.36999999999998</v>
      </c>
    </row>
    <row r="114" spans="1:51" x14ac:dyDescent="0.35">
      <c r="A114" s="48">
        <v>2002</v>
      </c>
      <c r="B114" s="46" t="s">
        <v>117</v>
      </c>
      <c r="C114" s="41">
        <f>Month!B98+C113</f>
        <v>226.77200000000002</v>
      </c>
      <c r="D114" s="41">
        <f>Month!C98+D113</f>
        <v>19.939999999999998</v>
      </c>
      <c r="E114" s="41">
        <f>Month!D98+E113</f>
        <v>181.95999999999998</v>
      </c>
      <c r="F114" s="41">
        <f>Month!E98+F113</f>
        <v>19.989999999999998</v>
      </c>
      <c r="G114" s="41">
        <f>Month!F98+G113</f>
        <v>4.87</v>
      </c>
      <c r="H114" s="41">
        <f>Month!G98+H113</f>
        <v>206.84</v>
      </c>
      <c r="I114" s="41">
        <f>Month!H98+I113</f>
        <v>65.19</v>
      </c>
      <c r="J114" s="41">
        <f>Month!I98+J113</f>
        <v>76.219999999999985</v>
      </c>
      <c r="K114" s="41">
        <f>Month!J98+K113</f>
        <v>65.429999999999993</v>
      </c>
      <c r="L114" s="41">
        <f>Month!K98+L113</f>
        <v>16.11</v>
      </c>
      <c r="M114" s="41">
        <f>Month!L98+M113</f>
        <v>0.02</v>
      </c>
      <c r="N114" s="41">
        <f>Month!M98+N113</f>
        <v>16.09</v>
      </c>
      <c r="O114" s="41">
        <f>Month!N98+O113</f>
        <v>242.87000000000003</v>
      </c>
      <c r="P114" s="41">
        <f>Month!O98+P113</f>
        <v>19.939999999999998</v>
      </c>
      <c r="Q114" s="41">
        <f>Month!P98+Q113</f>
        <v>222.92999999999998</v>
      </c>
    </row>
    <row r="115" spans="1:51" x14ac:dyDescent="0.35">
      <c r="A115" s="48">
        <v>2002</v>
      </c>
      <c r="B115" s="46" t="s">
        <v>118</v>
      </c>
      <c r="C115" s="41">
        <f>Month!B99+C114</f>
        <v>256.58500000000004</v>
      </c>
      <c r="D115" s="41">
        <f>Month!C99+D114</f>
        <v>21.639999999999997</v>
      </c>
      <c r="E115" s="41">
        <f>Month!D99+E114</f>
        <v>207.07999999999998</v>
      </c>
      <c r="F115" s="41">
        <f>Month!E99+F114</f>
        <v>22.31</v>
      </c>
      <c r="G115" s="41">
        <f>Month!F99+G114</f>
        <v>5.54</v>
      </c>
      <c r="H115" s="41">
        <f>Month!G99+H114</f>
        <v>234.95</v>
      </c>
      <c r="I115" s="41">
        <f>Month!H99+I114</f>
        <v>74.25</v>
      </c>
      <c r="J115" s="41">
        <f>Month!I99+J114</f>
        <v>85.889999999999986</v>
      </c>
      <c r="K115" s="41">
        <f>Month!J99+K114</f>
        <v>74.819999999999993</v>
      </c>
      <c r="L115" s="41">
        <f>Month!K99+L114</f>
        <v>18.36</v>
      </c>
      <c r="M115" s="41">
        <f>Month!L99+M114</f>
        <v>0.03</v>
      </c>
      <c r="N115" s="41">
        <f>Month!M99+N114</f>
        <v>18.329999999999998</v>
      </c>
      <c r="O115" s="41">
        <f>Month!N99+O114</f>
        <v>274.93000000000006</v>
      </c>
      <c r="P115" s="41">
        <f>Month!O99+P114</f>
        <v>21.65</v>
      </c>
      <c r="Q115" s="41">
        <f>Month!P99+Q114</f>
        <v>253.27999999999997</v>
      </c>
    </row>
    <row r="116" spans="1:51" x14ac:dyDescent="0.35">
      <c r="A116" s="48">
        <v>2002</v>
      </c>
      <c r="B116" s="46" t="s">
        <v>119</v>
      </c>
      <c r="C116" s="41">
        <f>Month!B100+C115</f>
        <v>284.32400000000001</v>
      </c>
      <c r="D116" s="41">
        <f>Month!C100+D115</f>
        <v>24.759999999999998</v>
      </c>
      <c r="E116" s="41">
        <f>Month!D100+E115</f>
        <v>228.76</v>
      </c>
      <c r="F116" s="41">
        <f>Month!E100+F115</f>
        <v>24.66</v>
      </c>
      <c r="G116" s="41">
        <f>Month!F100+G115</f>
        <v>6.13</v>
      </c>
      <c r="H116" s="41">
        <f>Month!G100+H115</f>
        <v>259.57</v>
      </c>
      <c r="I116" s="41">
        <f>Month!H100+I115</f>
        <v>81.900000000000006</v>
      </c>
      <c r="J116" s="41">
        <f>Month!I100+J115</f>
        <v>95.07</v>
      </c>
      <c r="K116" s="41">
        <f>Month!J100+K115</f>
        <v>82.61</v>
      </c>
      <c r="L116" s="41">
        <f>Month!K100+L115</f>
        <v>20.14</v>
      </c>
      <c r="M116" s="41">
        <f>Month!L100+M115</f>
        <v>0.03</v>
      </c>
      <c r="N116" s="41">
        <f>Month!M100+N115</f>
        <v>20.11</v>
      </c>
      <c r="O116" s="41">
        <f>Month!N100+O115</f>
        <v>304.45000000000005</v>
      </c>
      <c r="P116" s="41">
        <f>Month!O100+P115</f>
        <v>24.77</v>
      </c>
      <c r="Q116" s="41">
        <f>Month!P100+Q115</f>
        <v>279.67999999999995</v>
      </c>
    </row>
    <row r="117" spans="1:51" x14ac:dyDescent="0.35">
      <c r="A117" s="48">
        <v>2002</v>
      </c>
      <c r="B117" s="46" t="s">
        <v>120</v>
      </c>
      <c r="C117" s="41">
        <f>Month!B101+C116</f>
        <v>314.18799999999999</v>
      </c>
      <c r="D117" s="41">
        <f>Month!C101+D116</f>
        <v>28.159999999999997</v>
      </c>
      <c r="E117" s="41">
        <f>Month!D101+E116</f>
        <v>252.08999999999997</v>
      </c>
      <c r="F117" s="41">
        <f>Month!E101+F116</f>
        <v>27.22</v>
      </c>
      <c r="G117" s="41">
        <f>Month!F101+G116</f>
        <v>6.71</v>
      </c>
      <c r="H117" s="41">
        <f>Month!G101+H116</f>
        <v>286.02999999999997</v>
      </c>
      <c r="I117" s="41">
        <f>Month!H101+I116</f>
        <v>89.88000000000001</v>
      </c>
      <c r="J117" s="41">
        <f>Month!I101+J116</f>
        <v>105.46</v>
      </c>
      <c r="K117" s="41">
        <f>Month!J101+K116</f>
        <v>90.7</v>
      </c>
      <c r="L117" s="41">
        <f>Month!K101+L116</f>
        <v>22.02</v>
      </c>
      <c r="M117" s="41">
        <f>Month!L101+M116</f>
        <v>0.03</v>
      </c>
      <c r="N117" s="41">
        <f>Month!M101+N116</f>
        <v>21.99</v>
      </c>
      <c r="O117" s="41">
        <f>Month!N101+O116</f>
        <v>336.19000000000005</v>
      </c>
      <c r="P117" s="41">
        <f>Month!O101+P116</f>
        <v>28.16</v>
      </c>
      <c r="Q117" s="41">
        <f>Month!P101+Q116</f>
        <v>308.02999999999997</v>
      </c>
    </row>
    <row r="118" spans="1:51" x14ac:dyDescent="0.35">
      <c r="A118" s="63">
        <v>2002</v>
      </c>
      <c r="B118" s="55" t="s">
        <v>133</v>
      </c>
      <c r="C118" s="41">
        <f>Month!B102+C117</f>
        <v>350.75299999999999</v>
      </c>
      <c r="D118" s="41">
        <f>Month!C102+D117</f>
        <v>30.949999999999996</v>
      </c>
      <c r="E118" s="41">
        <f>Month!D102+E117</f>
        <v>282.09999999999997</v>
      </c>
      <c r="F118" s="41">
        <f>Month!E102+F117</f>
        <v>30.33</v>
      </c>
      <c r="G118" s="41">
        <f>Month!F102+G117</f>
        <v>7.37</v>
      </c>
      <c r="H118" s="41">
        <f>Month!G102+H117</f>
        <v>319.80999999999995</v>
      </c>
      <c r="I118" s="41">
        <f>Month!H102+I117</f>
        <v>99.110000000000014</v>
      </c>
      <c r="J118" s="41">
        <f>Month!I102+J117</f>
        <v>120.02</v>
      </c>
      <c r="K118" s="41">
        <f>Month!J102+K117</f>
        <v>100.68</v>
      </c>
      <c r="L118" s="41">
        <f>Month!K102+L117</f>
        <v>24.33</v>
      </c>
      <c r="M118" s="41">
        <f>Month!L102+M117</f>
        <v>0.03</v>
      </c>
      <c r="N118" s="41">
        <f>Month!M102+N117</f>
        <v>24.299999999999997</v>
      </c>
      <c r="O118" s="41">
        <f>Month!N102+O117</f>
        <v>375.06000000000006</v>
      </c>
      <c r="P118" s="41">
        <f>Month!O102+P117</f>
        <v>30.94</v>
      </c>
      <c r="Q118" s="41">
        <f>Month!P102+Q117</f>
        <v>344.12</v>
      </c>
      <c r="AX118" s="23"/>
      <c r="AY118" s="23"/>
    </row>
    <row r="119" spans="1:51" x14ac:dyDescent="0.35">
      <c r="A119" s="48">
        <v>2003</v>
      </c>
      <c r="B119" s="46" t="s">
        <v>110</v>
      </c>
      <c r="C119" s="41">
        <f>Month!B103</f>
        <v>31.698</v>
      </c>
      <c r="D119" s="41">
        <f>Month!C103</f>
        <v>3.25</v>
      </c>
      <c r="E119" s="41">
        <f>Month!D103</f>
        <v>25</v>
      </c>
      <c r="F119" s="41">
        <f>Month!E103</f>
        <v>2.82</v>
      </c>
      <c r="G119" s="41">
        <f>Month!F103</f>
        <v>0.63</v>
      </c>
      <c r="H119" s="41">
        <f>Month!G103</f>
        <v>28.45</v>
      </c>
      <c r="I119" s="41">
        <f>Month!H103</f>
        <v>7.89</v>
      </c>
      <c r="J119" s="41">
        <f>Month!I103</f>
        <v>12.36</v>
      </c>
      <c r="K119" s="41">
        <f>Month!J103</f>
        <v>8.1999999999999993</v>
      </c>
      <c r="L119" s="41">
        <f>Month!K103</f>
        <v>1.8081</v>
      </c>
      <c r="M119" s="41">
        <f>Month!L103</f>
        <v>-0.01</v>
      </c>
      <c r="N119" s="41">
        <f>Month!M103</f>
        <v>1.8192999999999999</v>
      </c>
      <c r="O119" s="41">
        <f>Month!N103</f>
        <v>33.51</v>
      </c>
      <c r="P119" s="41">
        <f>Month!O103</f>
        <v>3.25</v>
      </c>
      <c r="Q119" s="41">
        <f>Month!P103</f>
        <v>30.26</v>
      </c>
    </row>
    <row r="120" spans="1:51" x14ac:dyDescent="0.35">
      <c r="A120" s="48">
        <v>2003</v>
      </c>
      <c r="B120" s="46" t="s">
        <v>111</v>
      </c>
      <c r="C120" s="41">
        <f>Month!B104+C119</f>
        <v>63.058999999999997</v>
      </c>
      <c r="D120" s="41">
        <f>Month!C104+D119</f>
        <v>6.8599999999999994</v>
      </c>
      <c r="E120" s="41">
        <f>Month!D104+E119</f>
        <v>49.44</v>
      </c>
      <c r="F120" s="41">
        <f>Month!E104+F119</f>
        <v>5.4499999999999993</v>
      </c>
      <c r="G120" s="41">
        <f>Month!F104+G119</f>
        <v>1.31</v>
      </c>
      <c r="H120" s="41">
        <f>Month!G104+H119</f>
        <v>56.2</v>
      </c>
      <c r="I120" s="41">
        <f>Month!H104+I119</f>
        <v>15.78</v>
      </c>
      <c r="J120" s="41">
        <f>Month!I104+J119</f>
        <v>24</v>
      </c>
      <c r="K120" s="41">
        <f>Month!J104+K119</f>
        <v>16.420000000000002</v>
      </c>
      <c r="L120" s="41">
        <f>Month!K104+L119</f>
        <v>3.6242999999999999</v>
      </c>
      <c r="M120" s="41">
        <f>Month!L104+M119</f>
        <v>-0.02</v>
      </c>
      <c r="N120" s="41">
        <f>Month!M104+N119</f>
        <v>3.6467999999999998</v>
      </c>
      <c r="O120" s="41">
        <f>Month!N104+O119</f>
        <v>66.69</v>
      </c>
      <c r="P120" s="41">
        <f>Month!O104+P119</f>
        <v>6.85</v>
      </c>
      <c r="Q120" s="41">
        <f>Month!P104+Q119</f>
        <v>59.84</v>
      </c>
    </row>
    <row r="121" spans="1:51" x14ac:dyDescent="0.35">
      <c r="A121" s="48">
        <v>2003</v>
      </c>
      <c r="B121" s="46" t="s">
        <v>112</v>
      </c>
      <c r="C121" s="41">
        <f>Month!B105+C120</f>
        <v>97.430999999999997</v>
      </c>
      <c r="D121" s="41">
        <f>Month!C105+D120</f>
        <v>9.2199999999999989</v>
      </c>
      <c r="E121" s="41">
        <f>Month!D105+E120</f>
        <v>77.709999999999994</v>
      </c>
      <c r="F121" s="41">
        <f>Month!E105+F120</f>
        <v>8.35</v>
      </c>
      <c r="G121" s="41">
        <f>Month!F105+G120</f>
        <v>2.14</v>
      </c>
      <c r="H121" s="41">
        <f>Month!G105+H120</f>
        <v>88.210000000000008</v>
      </c>
      <c r="I121" s="41">
        <f>Month!H105+I120</f>
        <v>25.5</v>
      </c>
      <c r="J121" s="41">
        <f>Month!I105+J120</f>
        <v>36.630000000000003</v>
      </c>
      <c r="K121" s="41">
        <f>Month!J105+K120</f>
        <v>26.080000000000002</v>
      </c>
      <c r="L121" s="41">
        <f>Month!K105+L120</f>
        <v>5.62</v>
      </c>
      <c r="M121" s="41">
        <f>Month!L105+M120</f>
        <v>-0.03</v>
      </c>
      <c r="N121" s="41">
        <f>Month!M105+N120</f>
        <v>5.6548999999999996</v>
      </c>
      <c r="O121" s="41">
        <f>Month!N105+O120</f>
        <v>103.06</v>
      </c>
      <c r="P121" s="41">
        <f>Month!O105+P120</f>
        <v>9.1999999999999993</v>
      </c>
      <c r="Q121" s="41">
        <f>Month!P105+Q120</f>
        <v>93.860000000000014</v>
      </c>
    </row>
    <row r="122" spans="1:51" x14ac:dyDescent="0.35">
      <c r="A122" s="48">
        <v>2003</v>
      </c>
      <c r="B122" s="46" t="s">
        <v>113</v>
      </c>
      <c r="C122" s="41">
        <f>Month!B106+C121</f>
        <v>124.709</v>
      </c>
      <c r="D122" s="41">
        <f>Month!C106+D121</f>
        <v>11.249999999999998</v>
      </c>
      <c r="E122" s="41">
        <f>Month!D106+E121</f>
        <v>100.03</v>
      </c>
      <c r="F122" s="41">
        <f>Month!E106+F121</f>
        <v>10.69</v>
      </c>
      <c r="G122" s="41">
        <f>Month!F106+G121</f>
        <v>2.72</v>
      </c>
      <c r="H122" s="41">
        <f>Month!G106+H121</f>
        <v>113.45</v>
      </c>
      <c r="I122" s="41">
        <f>Month!H106+I121</f>
        <v>33.47</v>
      </c>
      <c r="J122" s="41">
        <f>Month!I106+J121</f>
        <v>45.95</v>
      </c>
      <c r="K122" s="41">
        <f>Month!J106+K121</f>
        <v>34.03</v>
      </c>
      <c r="L122" s="41">
        <f>Month!K106+L121</f>
        <v>7.4408000000000003</v>
      </c>
      <c r="M122" s="41">
        <f>Month!L106+M121</f>
        <v>-9.9999999999999985E-3</v>
      </c>
      <c r="N122" s="41">
        <f>Month!M106+N121</f>
        <v>7.4596</v>
      </c>
      <c r="O122" s="41">
        <f>Month!N106+O121</f>
        <v>132.16</v>
      </c>
      <c r="P122" s="41">
        <f>Month!O106+P121</f>
        <v>11.25</v>
      </c>
      <c r="Q122" s="41">
        <f>Month!P106+Q121</f>
        <v>120.91000000000001</v>
      </c>
    </row>
    <row r="123" spans="1:51" x14ac:dyDescent="0.35">
      <c r="A123" s="48">
        <v>2003</v>
      </c>
      <c r="B123" s="46" t="s">
        <v>114</v>
      </c>
      <c r="C123" s="41">
        <f>Month!B107+C122</f>
        <v>150.511</v>
      </c>
      <c r="D123" s="41">
        <f>Month!C107+D122</f>
        <v>13.649999999999999</v>
      </c>
      <c r="E123" s="41">
        <f>Month!D107+E122</f>
        <v>120.69</v>
      </c>
      <c r="F123" s="41">
        <f>Month!E107+F122</f>
        <v>12.85</v>
      </c>
      <c r="G123" s="41">
        <f>Month!F107+G122</f>
        <v>3.3000000000000003</v>
      </c>
      <c r="H123" s="41">
        <f>Month!G107+H122</f>
        <v>136.85</v>
      </c>
      <c r="I123" s="41">
        <f>Month!H107+I122</f>
        <v>41.18</v>
      </c>
      <c r="J123" s="41">
        <f>Month!I107+J122</f>
        <v>54.13</v>
      </c>
      <c r="K123" s="41">
        <f>Month!J107+K122</f>
        <v>41.54</v>
      </c>
      <c r="L123" s="41">
        <f>Month!K107+L122</f>
        <v>9.1504000000000012</v>
      </c>
      <c r="M123" s="41">
        <f>Month!L107+M122</f>
        <v>1.0000000000000002E-2</v>
      </c>
      <c r="N123" s="41">
        <f>Month!M107+N122</f>
        <v>9.1540999999999997</v>
      </c>
      <c r="O123" s="41">
        <f>Month!N107+O122</f>
        <v>159.66999999999999</v>
      </c>
      <c r="P123" s="41">
        <f>Month!O107+P122</f>
        <v>13.66</v>
      </c>
      <c r="Q123" s="41">
        <f>Month!P107+Q122</f>
        <v>146.01000000000002</v>
      </c>
      <c r="AX123" s="62"/>
      <c r="AY123" s="62"/>
    </row>
    <row r="124" spans="1:51" x14ac:dyDescent="0.35">
      <c r="A124" s="48">
        <v>2003</v>
      </c>
      <c r="B124" s="46" t="s">
        <v>115</v>
      </c>
      <c r="C124" s="41">
        <f>Month!B108+C123</f>
        <v>180.19200000000001</v>
      </c>
      <c r="D124" s="41">
        <f>Month!C108+D123</f>
        <v>15.79</v>
      </c>
      <c r="E124" s="41">
        <f>Month!D108+E123</f>
        <v>145.38</v>
      </c>
      <c r="F124" s="41">
        <f>Month!E108+F123</f>
        <v>15.02</v>
      </c>
      <c r="G124" s="41">
        <f>Month!F108+G123</f>
        <v>3.9800000000000004</v>
      </c>
      <c r="H124" s="41">
        <f>Month!G108+H123</f>
        <v>164.4</v>
      </c>
      <c r="I124" s="41">
        <f>Month!H108+I123</f>
        <v>50.480000000000004</v>
      </c>
      <c r="J124" s="41">
        <f>Month!I108+J123</f>
        <v>63.190000000000005</v>
      </c>
      <c r="K124" s="41">
        <f>Month!J108+K123</f>
        <v>50.73</v>
      </c>
      <c r="L124" s="41">
        <f>Month!K108+L123</f>
        <v>11.147100000000002</v>
      </c>
      <c r="M124" s="41">
        <f>Month!L108+M123</f>
        <v>3.0000000000000002E-2</v>
      </c>
      <c r="N124" s="41">
        <f>Month!M108+N123</f>
        <v>11.1332</v>
      </c>
      <c r="O124" s="41">
        <f>Month!N108+O123</f>
        <v>191.35</v>
      </c>
      <c r="P124" s="41">
        <f>Month!O108+P123</f>
        <v>15.81</v>
      </c>
      <c r="Q124" s="41">
        <f>Month!P108+Q123</f>
        <v>175.54000000000002</v>
      </c>
      <c r="AX124" s="62"/>
      <c r="AY124" s="62"/>
    </row>
    <row r="125" spans="1:51" x14ac:dyDescent="0.35">
      <c r="A125" s="48">
        <v>2003</v>
      </c>
      <c r="B125" s="46" t="s">
        <v>116</v>
      </c>
      <c r="C125" s="41">
        <f>Month!B109+C124</f>
        <v>205.34200000000001</v>
      </c>
      <c r="D125" s="41">
        <f>Month!C109+D124</f>
        <v>18.71</v>
      </c>
      <c r="E125" s="41">
        <f>Month!D109+E124</f>
        <v>165.12</v>
      </c>
      <c r="F125" s="41">
        <f>Month!E109+F124</f>
        <v>16.989999999999998</v>
      </c>
      <c r="G125" s="41">
        <f>Month!F109+G124</f>
        <v>4.49</v>
      </c>
      <c r="H125" s="41">
        <f>Month!G109+H124</f>
        <v>186.62</v>
      </c>
      <c r="I125" s="41">
        <f>Month!H109+I124</f>
        <v>58.02</v>
      </c>
      <c r="J125" s="41">
        <f>Month!I109+J124</f>
        <v>70.27000000000001</v>
      </c>
      <c r="K125" s="41">
        <f>Month!J109+K124</f>
        <v>58.339999999999996</v>
      </c>
      <c r="L125" s="41">
        <f>Month!K109+L124</f>
        <v>12.819600000000001</v>
      </c>
      <c r="M125" s="41">
        <f>Month!L109+M124</f>
        <v>0.06</v>
      </c>
      <c r="N125" s="41">
        <f>Month!M109+N124</f>
        <v>12.780000000000001</v>
      </c>
      <c r="O125" s="41">
        <f>Month!N109+O124</f>
        <v>218.17</v>
      </c>
      <c r="P125" s="41">
        <f>Month!O109+P124</f>
        <v>18.760000000000002</v>
      </c>
      <c r="Q125" s="41">
        <f>Month!P109+Q124</f>
        <v>199.41000000000003</v>
      </c>
      <c r="AX125" s="62"/>
      <c r="AY125" s="62"/>
    </row>
    <row r="126" spans="1:51" x14ac:dyDescent="0.35">
      <c r="A126" s="48">
        <v>2003</v>
      </c>
      <c r="B126" s="46" t="s">
        <v>117</v>
      </c>
      <c r="C126" s="41">
        <f>Month!B110+C125</f>
        <v>229.858</v>
      </c>
      <c r="D126" s="41">
        <f>Month!C110+D125</f>
        <v>21.11</v>
      </c>
      <c r="E126" s="41">
        <f>Month!D110+E125</f>
        <v>184.8</v>
      </c>
      <c r="F126" s="41">
        <f>Month!E110+F125</f>
        <v>18.909999999999997</v>
      </c>
      <c r="G126" s="41">
        <f>Month!F110+G125</f>
        <v>5.01</v>
      </c>
      <c r="H126" s="41">
        <f>Month!G110+H125</f>
        <v>208.74</v>
      </c>
      <c r="I126" s="41">
        <f>Month!H110+I125</f>
        <v>65.430000000000007</v>
      </c>
      <c r="J126" s="41">
        <f>Month!I110+J125</f>
        <v>77.690000000000012</v>
      </c>
      <c r="K126" s="41">
        <f>Month!J110+K125</f>
        <v>65.63</v>
      </c>
      <c r="L126" s="41">
        <f>Month!K110+L125</f>
        <v>14.434100000000001</v>
      </c>
      <c r="M126" s="41">
        <f>Month!L110+M125</f>
        <v>0.08</v>
      </c>
      <c r="N126" s="41">
        <f>Month!M110+N125</f>
        <v>14.369700000000002</v>
      </c>
      <c r="O126" s="41">
        <f>Month!N110+O125</f>
        <v>244.29999999999998</v>
      </c>
      <c r="P126" s="41">
        <f>Month!O110+P125</f>
        <v>21.18</v>
      </c>
      <c r="Q126" s="41">
        <f>Month!P110+Q125</f>
        <v>223.12000000000003</v>
      </c>
    </row>
    <row r="127" spans="1:51" x14ac:dyDescent="0.35">
      <c r="A127" s="48">
        <v>2003</v>
      </c>
      <c r="B127" s="46" t="s">
        <v>118</v>
      </c>
      <c r="C127" s="41">
        <f>Month!B111+C126</f>
        <v>260.096</v>
      </c>
      <c r="D127" s="41">
        <f>Month!C111+D126</f>
        <v>22.82</v>
      </c>
      <c r="E127" s="41">
        <f>Month!D111+E126</f>
        <v>210.37</v>
      </c>
      <c r="F127" s="41">
        <f>Month!E111+F126</f>
        <v>21.179999999999996</v>
      </c>
      <c r="G127" s="41">
        <f>Month!F111+G126</f>
        <v>5.6999999999999993</v>
      </c>
      <c r="H127" s="41">
        <f>Month!G111+H126</f>
        <v>237.27</v>
      </c>
      <c r="I127" s="41">
        <f>Month!H111+I126</f>
        <v>75</v>
      </c>
      <c r="J127" s="41">
        <f>Month!I111+J126</f>
        <v>87.43</v>
      </c>
      <c r="K127" s="41">
        <f>Month!J111+K126</f>
        <v>74.84</v>
      </c>
      <c r="L127" s="41">
        <f>Month!K111+L126</f>
        <v>16.485900000000001</v>
      </c>
      <c r="M127" s="41">
        <f>Month!L111+M126</f>
        <v>0.11</v>
      </c>
      <c r="N127" s="41">
        <f>Month!M111+N126</f>
        <v>16.389900000000001</v>
      </c>
      <c r="O127" s="41">
        <f>Month!N111+O126</f>
        <v>276.58999999999997</v>
      </c>
      <c r="P127" s="41">
        <f>Month!O111+P126</f>
        <v>22.919999999999998</v>
      </c>
      <c r="Q127" s="41">
        <f>Month!P111+Q126</f>
        <v>253.67000000000004</v>
      </c>
    </row>
    <row r="128" spans="1:51" x14ac:dyDescent="0.35">
      <c r="A128" s="48">
        <v>2003</v>
      </c>
      <c r="B128" s="46" t="s">
        <v>119</v>
      </c>
      <c r="C128" s="41">
        <f>Month!B112+C127</f>
        <v>288.86400000000003</v>
      </c>
      <c r="D128" s="41">
        <f>Month!C112+D127</f>
        <v>25.79</v>
      </c>
      <c r="E128" s="41">
        <f>Month!D112+E127</f>
        <v>233.06</v>
      </c>
      <c r="F128" s="41">
        <f>Month!E112+F127</f>
        <v>23.659999999999997</v>
      </c>
      <c r="G128" s="41">
        <f>Month!F112+G127</f>
        <v>6.3199999999999994</v>
      </c>
      <c r="H128" s="41">
        <f>Month!G112+H127</f>
        <v>263.07</v>
      </c>
      <c r="I128" s="41">
        <f>Month!H112+I127</f>
        <v>82.73</v>
      </c>
      <c r="J128" s="41">
        <f>Month!I112+J127</f>
        <v>97.29</v>
      </c>
      <c r="K128" s="41">
        <f>Month!J112+K127</f>
        <v>83.04</v>
      </c>
      <c r="L128" s="41">
        <f>Month!K112+L127</f>
        <v>18.247600000000002</v>
      </c>
      <c r="M128" s="41">
        <f>Month!L112+M127</f>
        <v>0.09</v>
      </c>
      <c r="N128" s="41">
        <f>Month!M112+N127</f>
        <v>18.1755</v>
      </c>
      <c r="O128" s="41">
        <f>Month!N112+O127</f>
        <v>307.12</v>
      </c>
      <c r="P128" s="41">
        <f>Month!O112+P127</f>
        <v>25.869999999999997</v>
      </c>
      <c r="Q128" s="41">
        <f>Month!P112+Q127</f>
        <v>281.25000000000006</v>
      </c>
    </row>
    <row r="129" spans="1:51" x14ac:dyDescent="0.35">
      <c r="A129" s="48">
        <v>2003</v>
      </c>
      <c r="B129" s="46" t="s">
        <v>120</v>
      </c>
      <c r="C129" s="41">
        <f>Month!B113+C128</f>
        <v>318.92800000000005</v>
      </c>
      <c r="D129" s="41">
        <f>Month!C113+D128</f>
        <v>28.759999999999998</v>
      </c>
      <c r="E129" s="41">
        <f>Month!D113+E128</f>
        <v>256.76</v>
      </c>
      <c r="F129" s="41">
        <f>Month!E113+F128</f>
        <v>26.4</v>
      </c>
      <c r="G129" s="41">
        <f>Month!F113+G128</f>
        <v>6.97</v>
      </c>
      <c r="H129" s="41">
        <f>Month!G113+H128</f>
        <v>290.15999999999997</v>
      </c>
      <c r="I129" s="41">
        <f>Month!H113+I128</f>
        <v>90.41</v>
      </c>
      <c r="J129" s="41">
        <f>Month!I113+J128</f>
        <v>108.18</v>
      </c>
      <c r="K129" s="41">
        <f>Month!J113+K128</f>
        <v>91.550000000000011</v>
      </c>
      <c r="L129" s="41">
        <f>Month!K113+L128</f>
        <v>20.067800000000002</v>
      </c>
      <c r="M129" s="41">
        <f>Month!L113+M128</f>
        <v>6.9999999999999993E-2</v>
      </c>
      <c r="N129" s="41">
        <f>Month!M113+N128</f>
        <v>20.020399999999999</v>
      </c>
      <c r="O129" s="41">
        <f>Month!N113+O128</f>
        <v>339</v>
      </c>
      <c r="P129" s="41">
        <f>Month!O113+P128</f>
        <v>28.819999999999997</v>
      </c>
      <c r="Q129" s="41">
        <f>Month!P113+Q128</f>
        <v>310.18000000000006</v>
      </c>
    </row>
    <row r="130" spans="1:51" x14ac:dyDescent="0.35">
      <c r="A130" s="63">
        <v>2003</v>
      </c>
      <c r="B130" s="55" t="s">
        <v>133</v>
      </c>
      <c r="C130" s="41">
        <f>Month!B114+C129</f>
        <v>356.38500000000005</v>
      </c>
      <c r="D130" s="41">
        <f>Month!C114+D129</f>
        <v>32.03</v>
      </c>
      <c r="E130" s="41">
        <f>Month!D114+E129</f>
        <v>286.89999999999998</v>
      </c>
      <c r="F130" s="41">
        <f>Month!E114+F129</f>
        <v>29.599999999999998</v>
      </c>
      <c r="G130" s="41">
        <f>Month!F114+G129</f>
        <v>7.81</v>
      </c>
      <c r="H130" s="41">
        <f>Month!G114+H129</f>
        <v>324.33999999999997</v>
      </c>
      <c r="I130" s="41">
        <f>Month!H114+I129</f>
        <v>99.28</v>
      </c>
      <c r="J130" s="41">
        <f>Month!I114+J129</f>
        <v>122.99000000000001</v>
      </c>
      <c r="K130" s="41">
        <f>Month!J114+K129</f>
        <v>102.05000000000001</v>
      </c>
      <c r="L130" s="41">
        <f>Month!K114+L129</f>
        <v>22.303100000000001</v>
      </c>
      <c r="M130" s="41">
        <f>Month!L114+M129</f>
        <v>3.9999999999999994E-2</v>
      </c>
      <c r="N130" s="41">
        <f>Month!M114+N129</f>
        <v>22.285999999999998</v>
      </c>
      <c r="O130" s="41">
        <f>Month!N114+O129</f>
        <v>378.69</v>
      </c>
      <c r="P130" s="41">
        <f>Month!O114+P129</f>
        <v>32.059999999999995</v>
      </c>
      <c r="Q130" s="41">
        <f>Month!P114+Q129</f>
        <v>346.63000000000005</v>
      </c>
    </row>
    <row r="131" spans="1:51" x14ac:dyDescent="0.35">
      <c r="A131" s="48">
        <v>2004</v>
      </c>
      <c r="B131" s="46" t="s">
        <v>110</v>
      </c>
      <c r="C131" s="41">
        <f>Month!B115</f>
        <v>31.8111</v>
      </c>
      <c r="D131" s="41">
        <f>Month!C115</f>
        <v>2.5463</v>
      </c>
      <c r="E131" s="41">
        <f>Month!D115</f>
        <v>25.783899999999999</v>
      </c>
      <c r="F131" s="41">
        <f>Month!E115</f>
        <v>2.8296000000000001</v>
      </c>
      <c r="G131" s="41">
        <f>Month!F115</f>
        <v>0.65129999999999999</v>
      </c>
      <c r="H131" s="41">
        <f>Month!G115</f>
        <v>29.264800000000001</v>
      </c>
      <c r="I131" s="41">
        <f>Month!H115</f>
        <v>7.8832000000000004</v>
      </c>
      <c r="J131" s="41">
        <f>Month!I115</f>
        <v>11.9139</v>
      </c>
      <c r="K131" s="41">
        <f>Month!J115</f>
        <v>9.4677000000000007</v>
      </c>
      <c r="L131" s="41">
        <f>Month!K115</f>
        <v>1.9643999999999999</v>
      </c>
      <c r="M131" s="41">
        <f>Month!L115</f>
        <v>2.0000000000000001E-4</v>
      </c>
      <c r="N131" s="41">
        <f>Month!M115</f>
        <v>1.9641999999999999</v>
      </c>
      <c r="O131" s="41">
        <f>Month!N115</f>
        <v>33.775500000000001</v>
      </c>
      <c r="P131" s="41">
        <f>Month!O115</f>
        <v>2.5465</v>
      </c>
      <c r="Q131" s="41">
        <f>Month!P115</f>
        <v>31.228999999999999</v>
      </c>
    </row>
    <row r="132" spans="1:51" x14ac:dyDescent="0.35">
      <c r="A132" s="48">
        <v>2004</v>
      </c>
      <c r="B132" s="46" t="s">
        <v>111</v>
      </c>
      <c r="C132" s="41">
        <f>Month!B116+C131</f>
        <v>63.295299999999997</v>
      </c>
      <c r="D132" s="41">
        <f>Month!C116+D131</f>
        <v>5.7302</v>
      </c>
      <c r="E132" s="41">
        <f>Month!D116+E131</f>
        <v>50.966200000000001</v>
      </c>
      <c r="F132" s="41">
        <f>Month!E116+F131</f>
        <v>5.3061000000000007</v>
      </c>
      <c r="G132" s="41">
        <f>Month!F116+G131</f>
        <v>1.2928999999999999</v>
      </c>
      <c r="H132" s="41">
        <f>Month!G116+H131</f>
        <v>57.565100000000001</v>
      </c>
      <c r="I132" s="41">
        <f>Month!H116+I131</f>
        <v>15.691400000000002</v>
      </c>
      <c r="J132" s="41">
        <f>Month!I116+J131</f>
        <v>22.9834</v>
      </c>
      <c r="K132" s="41">
        <f>Month!J116+K131</f>
        <v>18.8903</v>
      </c>
      <c r="L132" s="41">
        <f>Month!K116+L131</f>
        <v>3.9175</v>
      </c>
      <c r="M132" s="41">
        <f>Month!L116+M131</f>
        <v>4.0000000000000002E-4</v>
      </c>
      <c r="N132" s="41">
        <f>Month!M116+N131</f>
        <v>3.9171</v>
      </c>
      <c r="O132" s="41">
        <f>Month!N116+O131</f>
        <v>67.212800000000001</v>
      </c>
      <c r="P132" s="41">
        <f>Month!O116+P131</f>
        <v>5.7305999999999999</v>
      </c>
      <c r="Q132" s="41">
        <f>Month!P116+Q131</f>
        <v>61.482199999999999</v>
      </c>
    </row>
    <row r="133" spans="1:51" x14ac:dyDescent="0.35">
      <c r="A133" s="48">
        <v>2004</v>
      </c>
      <c r="B133" s="46" t="s">
        <v>112</v>
      </c>
      <c r="C133" s="41">
        <f>Month!B117+C132</f>
        <v>100.1061</v>
      </c>
      <c r="D133" s="41">
        <f>Month!C117+D132</f>
        <v>9.4458000000000002</v>
      </c>
      <c r="E133" s="41">
        <f>Month!D117+E132</f>
        <v>80.406400000000005</v>
      </c>
      <c r="F133" s="41">
        <f>Month!E117+F132</f>
        <v>8.1837000000000018</v>
      </c>
      <c r="G133" s="41">
        <f>Month!F117+G132</f>
        <v>2.0703</v>
      </c>
      <c r="H133" s="41">
        <f>Month!G117+H132</f>
        <v>90.660300000000007</v>
      </c>
      <c r="I133" s="41">
        <f>Month!H117+I132</f>
        <v>25.171500000000002</v>
      </c>
      <c r="J133" s="41">
        <f>Month!I117+J132</f>
        <v>35.703499999999998</v>
      </c>
      <c r="K133" s="41">
        <f>Month!J117+K132</f>
        <v>29.785299999999999</v>
      </c>
      <c r="L133" s="41">
        <f>Month!K117+L132</f>
        <v>6.24</v>
      </c>
      <c r="M133" s="41">
        <f>Month!L117+M132</f>
        <v>6.9999999999999999E-4</v>
      </c>
      <c r="N133" s="41">
        <f>Month!M117+N132</f>
        <v>6.2393000000000001</v>
      </c>
      <c r="O133" s="41">
        <f>Month!N117+O132</f>
        <v>106.34610000000001</v>
      </c>
      <c r="P133" s="41">
        <f>Month!O117+P132</f>
        <v>9.4465000000000003</v>
      </c>
      <c r="Q133" s="41">
        <f>Month!P117+Q132</f>
        <v>96.899599999999992</v>
      </c>
    </row>
    <row r="134" spans="1:51" x14ac:dyDescent="0.35">
      <c r="A134" s="48">
        <v>2004</v>
      </c>
      <c r="B134" s="46" t="s">
        <v>113</v>
      </c>
      <c r="C134" s="41">
        <f>Month!B118+C133</f>
        <v>127.56739999999999</v>
      </c>
      <c r="D134" s="41">
        <f>Month!C118+D133</f>
        <v>12.603</v>
      </c>
      <c r="E134" s="41">
        <f>Month!D118+E133</f>
        <v>101.84480000000001</v>
      </c>
      <c r="F134" s="41">
        <f>Month!E118+F133</f>
        <v>10.444700000000001</v>
      </c>
      <c r="G134" s="41">
        <f>Month!F118+G133</f>
        <v>2.6749000000000001</v>
      </c>
      <c r="H134" s="41">
        <f>Month!G118+H133</f>
        <v>114.96430000000001</v>
      </c>
      <c r="I134" s="41">
        <f>Month!H118+I133</f>
        <v>32.4544</v>
      </c>
      <c r="J134" s="41">
        <f>Month!I118+J133</f>
        <v>44.9133</v>
      </c>
      <c r="K134" s="41">
        <f>Month!J118+K133</f>
        <v>37.596600000000002</v>
      </c>
      <c r="L134" s="41">
        <f>Month!K118+L133</f>
        <v>8.3121000000000009</v>
      </c>
      <c r="M134" s="41">
        <f>Month!L118+M133</f>
        <v>4.8999999999999998E-3</v>
      </c>
      <c r="N134" s="41">
        <f>Month!M118+N133</f>
        <v>8.3071999999999999</v>
      </c>
      <c r="O134" s="41">
        <f>Month!N118+O133</f>
        <v>135.8794</v>
      </c>
      <c r="P134" s="41">
        <f>Month!O118+P133</f>
        <v>12.607900000000001</v>
      </c>
      <c r="Q134" s="41">
        <f>Month!P118+Q133</f>
        <v>123.27149999999999</v>
      </c>
    </row>
    <row r="135" spans="1:51" x14ac:dyDescent="0.35">
      <c r="A135" s="48">
        <v>2004</v>
      </c>
      <c r="B135" s="46" t="s">
        <v>114</v>
      </c>
      <c r="C135" s="41">
        <f>Month!B119+C134</f>
        <v>153.03559999999999</v>
      </c>
      <c r="D135" s="41">
        <f>Month!C119+D134</f>
        <v>14.6907</v>
      </c>
      <c r="E135" s="41">
        <f>Month!D119+E134</f>
        <v>122.4555</v>
      </c>
      <c r="F135" s="41">
        <f>Month!E119+F134</f>
        <v>12.632000000000001</v>
      </c>
      <c r="G135" s="41">
        <f>Month!F119+G134</f>
        <v>3.2574000000000001</v>
      </c>
      <c r="H135" s="41">
        <f>Month!G119+H134</f>
        <v>138.34480000000002</v>
      </c>
      <c r="I135" s="41">
        <f>Month!H119+I134</f>
        <v>39.832999999999998</v>
      </c>
      <c r="J135" s="41">
        <f>Month!I119+J134</f>
        <v>53.898099999999999</v>
      </c>
      <c r="K135" s="41">
        <f>Month!J119+K134</f>
        <v>44.613700000000001</v>
      </c>
      <c r="L135" s="41">
        <f>Month!K119+L134</f>
        <v>10.239700000000001</v>
      </c>
      <c r="M135" s="41">
        <f>Month!L119+M134</f>
        <v>8.7999999999999988E-3</v>
      </c>
      <c r="N135" s="41">
        <f>Month!M119+N134</f>
        <v>10.2309</v>
      </c>
      <c r="O135" s="41">
        <f>Month!N119+O134</f>
        <v>163.27520000000001</v>
      </c>
      <c r="P135" s="41">
        <f>Month!O119+P134</f>
        <v>14.6995</v>
      </c>
      <c r="Q135" s="41">
        <f>Month!P119+Q134</f>
        <v>148.57569999999998</v>
      </c>
      <c r="AX135" s="48"/>
      <c r="AY135" s="48"/>
    </row>
    <row r="136" spans="1:51" x14ac:dyDescent="0.35">
      <c r="A136" s="48">
        <v>2004</v>
      </c>
      <c r="B136" s="46" t="s">
        <v>115</v>
      </c>
      <c r="C136" s="41">
        <f>Month!B120+C135</f>
        <v>178.87689999999998</v>
      </c>
      <c r="D136" s="41">
        <f>Month!C120+D135</f>
        <v>15.730699999999999</v>
      </c>
      <c r="E136" s="41">
        <f>Month!D120+E135</f>
        <v>144.4289</v>
      </c>
      <c r="F136" s="41">
        <f>Month!E120+F135</f>
        <v>14.869300000000001</v>
      </c>
      <c r="G136" s="41">
        <f>Month!F120+G135</f>
        <v>3.8479999999999999</v>
      </c>
      <c r="H136" s="41">
        <f>Month!G120+H135</f>
        <v>163.14610000000002</v>
      </c>
      <c r="I136" s="41">
        <f>Month!H120+I135</f>
        <v>47.660899999999998</v>
      </c>
      <c r="J136" s="41">
        <f>Month!I120+J135</f>
        <v>63.474899999999998</v>
      </c>
      <c r="K136" s="41">
        <f>Month!J120+K135</f>
        <v>52.010300000000001</v>
      </c>
      <c r="L136" s="41">
        <f>Month!K120+L135</f>
        <v>12.169500000000001</v>
      </c>
      <c r="M136" s="41">
        <f>Month!L120+M135</f>
        <v>1.2699999999999999E-2</v>
      </c>
      <c r="N136" s="41">
        <f>Month!M120+N135</f>
        <v>12.1568</v>
      </c>
      <c r="O136" s="41">
        <f>Month!N120+O135</f>
        <v>191.0463</v>
      </c>
      <c r="P136" s="41">
        <f>Month!O120+P135</f>
        <v>15.743400000000001</v>
      </c>
      <c r="Q136" s="41">
        <f>Month!P120+Q135</f>
        <v>175.30279999999999</v>
      </c>
      <c r="AX136" s="48"/>
      <c r="AY136" s="48"/>
    </row>
    <row r="137" spans="1:51" x14ac:dyDescent="0.35">
      <c r="A137" s="48">
        <v>2004</v>
      </c>
      <c r="B137" s="46" t="s">
        <v>116</v>
      </c>
      <c r="C137" s="41">
        <f>Month!B121+C136</f>
        <v>205.77939999999998</v>
      </c>
      <c r="D137" s="41">
        <f>Month!C121+D136</f>
        <v>18.400399999999998</v>
      </c>
      <c r="E137" s="41">
        <f>Month!D121+E136</f>
        <v>165.8527</v>
      </c>
      <c r="F137" s="41">
        <f>Month!E121+F136</f>
        <v>17.136300000000002</v>
      </c>
      <c r="G137" s="41">
        <f>Month!F121+G136</f>
        <v>4.3899999999999997</v>
      </c>
      <c r="H137" s="41">
        <f>Month!G121+H136</f>
        <v>187.37890000000002</v>
      </c>
      <c r="I137" s="41">
        <f>Month!H121+I136</f>
        <v>55.554600000000001</v>
      </c>
      <c r="J137" s="41">
        <f>Month!I121+J136</f>
        <v>71.531700000000001</v>
      </c>
      <c r="K137" s="41">
        <f>Month!J121+K136</f>
        <v>60.292700000000004</v>
      </c>
      <c r="L137" s="41">
        <f>Month!K121+L136</f>
        <v>14.040500000000002</v>
      </c>
      <c r="M137" s="41">
        <f>Month!L121+M136</f>
        <v>1.7000000000000001E-2</v>
      </c>
      <c r="N137" s="41">
        <f>Month!M121+N136</f>
        <v>14.023400000000001</v>
      </c>
      <c r="O137" s="41">
        <f>Month!N121+O136</f>
        <v>219.81979999999999</v>
      </c>
      <c r="P137" s="41">
        <f>Month!O121+P136</f>
        <v>18.417400000000001</v>
      </c>
      <c r="Q137" s="41">
        <f>Month!P121+Q136</f>
        <v>201.4023</v>
      </c>
      <c r="AX137" s="48"/>
      <c r="AY137" s="48"/>
    </row>
    <row r="138" spans="1:51" x14ac:dyDescent="0.35">
      <c r="A138" s="48">
        <v>2004</v>
      </c>
      <c r="B138" s="46" t="s">
        <v>117</v>
      </c>
      <c r="C138" s="41">
        <f>Month!B122+C137</f>
        <v>232.91749999999999</v>
      </c>
      <c r="D138" s="41">
        <f>Month!C122+D137</f>
        <v>21.096999999999998</v>
      </c>
      <c r="E138" s="41">
        <f>Month!D122+E137</f>
        <v>187.52680000000001</v>
      </c>
      <c r="F138" s="41">
        <f>Month!E122+F137</f>
        <v>19.336600000000001</v>
      </c>
      <c r="G138" s="41">
        <f>Month!F122+G137</f>
        <v>4.9571999999999994</v>
      </c>
      <c r="H138" s="41">
        <f>Month!G122+H137</f>
        <v>211.82050000000001</v>
      </c>
      <c r="I138" s="41">
        <f>Month!H122+I137</f>
        <v>63.321899999999999</v>
      </c>
      <c r="J138" s="41">
        <f>Month!I122+J137</f>
        <v>81.068399999999997</v>
      </c>
      <c r="K138" s="41">
        <f>Month!J122+K137</f>
        <v>67.430199999999999</v>
      </c>
      <c r="L138" s="41">
        <f>Month!K122+L137</f>
        <v>15.930800000000001</v>
      </c>
      <c r="M138" s="41">
        <f>Month!L122+M137</f>
        <v>2.1400000000000002E-2</v>
      </c>
      <c r="N138" s="41">
        <f>Month!M122+N137</f>
        <v>15.9094</v>
      </c>
      <c r="O138" s="41">
        <f>Month!N122+O137</f>
        <v>248.84829999999999</v>
      </c>
      <c r="P138" s="41">
        <f>Month!O122+P137</f>
        <v>21.118300000000001</v>
      </c>
      <c r="Q138" s="41">
        <f>Month!P122+Q137</f>
        <v>227.72989999999999</v>
      </c>
    </row>
    <row r="139" spans="1:51" x14ac:dyDescent="0.35">
      <c r="A139" s="48">
        <v>2004</v>
      </c>
      <c r="B139" s="46" t="s">
        <v>118</v>
      </c>
      <c r="C139" s="41">
        <f>Month!B123+C138</f>
        <v>260.23309999999998</v>
      </c>
      <c r="D139" s="41">
        <f>Month!C123+D138</f>
        <v>23.574799999999996</v>
      </c>
      <c r="E139" s="41">
        <f>Month!D123+E138</f>
        <v>209.5155</v>
      </c>
      <c r="F139" s="41">
        <f>Month!E123+F138</f>
        <v>21.601700000000001</v>
      </c>
      <c r="G139" s="41">
        <f>Month!F123+G138</f>
        <v>5.5412999999999997</v>
      </c>
      <c r="H139" s="41">
        <f>Month!G123+H138</f>
        <v>236.6583</v>
      </c>
      <c r="I139" s="41">
        <f>Month!H123+I138</f>
        <v>71.3215</v>
      </c>
      <c r="J139" s="41">
        <f>Month!I123+J138</f>
        <v>89.6511</v>
      </c>
      <c r="K139" s="41">
        <f>Month!J123+K138</f>
        <v>75.685699999999997</v>
      </c>
      <c r="L139" s="41">
        <f>Month!K123+L138</f>
        <v>17.844100000000001</v>
      </c>
      <c r="M139" s="41">
        <f>Month!L123+M138</f>
        <v>2.5800000000000003E-2</v>
      </c>
      <c r="N139" s="41">
        <f>Month!M123+N138</f>
        <v>17.818200000000001</v>
      </c>
      <c r="O139" s="41">
        <f>Month!N123+O138</f>
        <v>278.07709999999997</v>
      </c>
      <c r="P139" s="41">
        <f>Month!O123+P138</f>
        <v>23.6005</v>
      </c>
      <c r="Q139" s="41">
        <f>Month!P123+Q138</f>
        <v>254.47659999999999</v>
      </c>
    </row>
    <row r="140" spans="1:51" x14ac:dyDescent="0.35">
      <c r="A140" s="48">
        <v>2004</v>
      </c>
      <c r="B140" s="46" t="s">
        <v>119</v>
      </c>
      <c r="C140" s="41">
        <f>Month!B124+C139</f>
        <v>290.89490000000001</v>
      </c>
      <c r="D140" s="41">
        <f>Month!C124+D139</f>
        <v>26.838799999999996</v>
      </c>
      <c r="E140" s="41">
        <f>Month!D124+E139</f>
        <v>233.68</v>
      </c>
      <c r="F140" s="41">
        <f>Month!E124+F139</f>
        <v>24.186600000000002</v>
      </c>
      <c r="G140" s="41">
        <f>Month!F124+G139</f>
        <v>6.1896999999999993</v>
      </c>
      <c r="H140" s="41">
        <f>Month!G124+H139</f>
        <v>264.05610000000001</v>
      </c>
      <c r="I140" s="41">
        <f>Month!H124+I139</f>
        <v>80.4803</v>
      </c>
      <c r="J140" s="41">
        <f>Month!I124+J139</f>
        <v>99.625699999999995</v>
      </c>
      <c r="K140" s="41">
        <f>Month!J124+K139</f>
        <v>83.950199999999995</v>
      </c>
      <c r="L140" s="41">
        <f>Month!K124+L139</f>
        <v>19.785800000000002</v>
      </c>
      <c r="M140" s="41">
        <f>Month!L124+M139</f>
        <v>2.6200000000000005E-2</v>
      </c>
      <c r="N140" s="41">
        <f>Month!M124+N139</f>
        <v>19.759500000000003</v>
      </c>
      <c r="O140" s="41">
        <f>Month!N124+O139</f>
        <v>310.68059999999997</v>
      </c>
      <c r="P140" s="41">
        <f>Month!O124+P139</f>
        <v>26.864899999999999</v>
      </c>
      <c r="Q140" s="41">
        <f>Month!P124+Q139</f>
        <v>283.81579999999997</v>
      </c>
    </row>
    <row r="141" spans="1:51" x14ac:dyDescent="0.35">
      <c r="A141" s="48">
        <v>2004</v>
      </c>
      <c r="B141" s="46" t="s">
        <v>120</v>
      </c>
      <c r="C141" s="41">
        <f>Month!B125+C140</f>
        <v>322.98250000000002</v>
      </c>
      <c r="D141" s="41">
        <f>Month!C125+D140</f>
        <v>29.865099999999995</v>
      </c>
      <c r="E141" s="41">
        <f>Month!D125+E140</f>
        <v>259.23500000000001</v>
      </c>
      <c r="F141" s="41">
        <f>Month!E125+F140</f>
        <v>27.0304</v>
      </c>
      <c r="G141" s="41">
        <f>Month!F125+G140</f>
        <v>6.852199999999999</v>
      </c>
      <c r="H141" s="41">
        <f>Month!G125+H140</f>
        <v>293.11740000000003</v>
      </c>
      <c r="I141" s="41">
        <f>Month!H125+I140</f>
        <v>89.787599999999998</v>
      </c>
      <c r="J141" s="41">
        <f>Month!I125+J140</f>
        <v>111.06819999999999</v>
      </c>
      <c r="K141" s="41">
        <f>Month!J125+K140</f>
        <v>92.261600000000001</v>
      </c>
      <c r="L141" s="41">
        <f>Month!K125+L140</f>
        <v>21.851700000000001</v>
      </c>
      <c r="M141" s="41">
        <f>Month!L125+M140</f>
        <v>2.6600000000000006E-2</v>
      </c>
      <c r="N141" s="41">
        <f>Month!M125+N140</f>
        <v>21.825000000000003</v>
      </c>
      <c r="O141" s="41">
        <f>Month!N125+O140</f>
        <v>344.83419999999995</v>
      </c>
      <c r="P141" s="41">
        <f>Month!O125+P140</f>
        <v>29.891599999999997</v>
      </c>
      <c r="Q141" s="41">
        <f>Month!P125+Q140</f>
        <v>314.94259999999997</v>
      </c>
      <c r="AX141" s="58"/>
      <c r="AY141" s="58"/>
    </row>
    <row r="142" spans="1:51" x14ac:dyDescent="0.35">
      <c r="A142" s="63">
        <v>2004</v>
      </c>
      <c r="B142" s="55" t="s">
        <v>133</v>
      </c>
      <c r="C142" s="41">
        <f>Month!B126+C141</f>
        <v>356.8023</v>
      </c>
      <c r="D142" s="41">
        <f>Month!C126+D141</f>
        <v>33.087399999999995</v>
      </c>
      <c r="E142" s="41">
        <f>Month!D126+E141</f>
        <v>286.03950000000003</v>
      </c>
      <c r="F142" s="41">
        <f>Month!E126+F141</f>
        <v>30.1173</v>
      </c>
      <c r="G142" s="41">
        <f>Month!F126+G141</f>
        <v>7.5582999999999991</v>
      </c>
      <c r="H142" s="41">
        <f>Month!G126+H141</f>
        <v>323.71490000000006</v>
      </c>
      <c r="I142" s="41">
        <f>Month!H126+I141</f>
        <v>98.86869999999999</v>
      </c>
      <c r="J142" s="41">
        <f>Month!I126+J141</f>
        <v>124.20039999999999</v>
      </c>
      <c r="K142" s="41">
        <f>Month!J126+K141</f>
        <v>100.64570000000001</v>
      </c>
      <c r="L142" s="41">
        <f>Month!K126+L141</f>
        <v>24.028100000000002</v>
      </c>
      <c r="M142" s="41">
        <f>Month!L126+M141</f>
        <v>2.7000000000000007E-2</v>
      </c>
      <c r="N142" s="41">
        <f>Month!M126+N141</f>
        <v>24.000900000000001</v>
      </c>
      <c r="O142" s="41">
        <f>Month!N126+O141</f>
        <v>380.83029999999997</v>
      </c>
      <c r="P142" s="41">
        <f>Month!O126+P141</f>
        <v>33.1143</v>
      </c>
      <c r="Q142" s="41">
        <f>Month!P126+Q141</f>
        <v>347.71599999999995</v>
      </c>
    </row>
    <row r="143" spans="1:51" x14ac:dyDescent="0.35">
      <c r="A143" s="48">
        <v>2005</v>
      </c>
      <c r="B143" s="46" t="s">
        <v>110</v>
      </c>
      <c r="C143" s="41">
        <f>Month!B127</f>
        <v>33.815899999999999</v>
      </c>
      <c r="D143" s="41">
        <f>Month!C127</f>
        <v>2.7991999999999999</v>
      </c>
      <c r="E143" s="41">
        <f>Month!D127</f>
        <v>27.1739</v>
      </c>
      <c r="F143" s="41">
        <f>Month!E127</f>
        <v>3.14</v>
      </c>
      <c r="G143" s="41">
        <f>Month!F127</f>
        <v>0.70269999999999999</v>
      </c>
      <c r="H143" s="41">
        <f>Month!G127</f>
        <v>31.0167</v>
      </c>
      <c r="I143" s="41">
        <f>Month!H127</f>
        <v>8.6277000000000008</v>
      </c>
      <c r="J143" s="41">
        <f>Month!I127</f>
        <v>13.0664</v>
      </c>
      <c r="K143" s="41">
        <f>Month!J127</f>
        <v>9.3225999999999996</v>
      </c>
      <c r="L143" s="41">
        <f>Month!K127</f>
        <v>2.3174999999999999</v>
      </c>
      <c r="M143" s="41">
        <f>Month!L127</f>
        <v>1.47E-2</v>
      </c>
      <c r="N143" s="41">
        <f>Month!M127</f>
        <v>2.3028</v>
      </c>
      <c r="O143" s="41">
        <f>Month!N127</f>
        <v>36.133400000000002</v>
      </c>
      <c r="P143" s="41">
        <f>Month!O127</f>
        <v>2.8140000000000001</v>
      </c>
      <c r="Q143" s="41">
        <f>Month!P127</f>
        <v>33.319400000000002</v>
      </c>
    </row>
    <row r="144" spans="1:51" x14ac:dyDescent="0.35">
      <c r="A144" s="48">
        <v>2005</v>
      </c>
      <c r="B144" s="46" t="s">
        <v>111</v>
      </c>
      <c r="C144" s="41">
        <f>Month!B128+C143</f>
        <v>65.339600000000004</v>
      </c>
      <c r="D144" s="41">
        <f>Month!C128+D143</f>
        <v>5.6436999999999999</v>
      </c>
      <c r="E144" s="41">
        <f>Month!D128+E143</f>
        <v>52.330399999999997</v>
      </c>
      <c r="F144" s="41">
        <f>Month!E128+F143</f>
        <v>6.0332000000000008</v>
      </c>
      <c r="G144" s="41">
        <f>Month!F128+G143</f>
        <v>1.3321000000000001</v>
      </c>
      <c r="H144" s="41">
        <f>Month!G128+H143</f>
        <v>59.695900000000002</v>
      </c>
      <c r="I144" s="41">
        <f>Month!H128+I143</f>
        <v>17.084200000000003</v>
      </c>
      <c r="J144" s="41">
        <f>Month!I128+J143</f>
        <v>24.332599999999999</v>
      </c>
      <c r="K144" s="41">
        <f>Month!J128+K143</f>
        <v>18.279</v>
      </c>
      <c r="L144" s="41">
        <f>Month!K128+L143</f>
        <v>4.4984000000000002</v>
      </c>
      <c r="M144" s="41">
        <f>Month!L128+M143</f>
        <v>2.86E-2</v>
      </c>
      <c r="N144" s="41">
        <f>Month!M128+N143</f>
        <v>4.4697999999999993</v>
      </c>
      <c r="O144" s="41">
        <f>Month!N128+O143</f>
        <v>69.837999999999994</v>
      </c>
      <c r="P144" s="41">
        <f>Month!O128+P143</f>
        <v>5.6723999999999997</v>
      </c>
      <c r="Q144" s="41">
        <f>Month!P128+Q143</f>
        <v>64.165599999999998</v>
      </c>
    </row>
    <row r="145" spans="1:17" x14ac:dyDescent="0.35">
      <c r="A145" s="48">
        <v>2005</v>
      </c>
      <c r="B145" s="46" t="s">
        <v>112</v>
      </c>
      <c r="C145" s="41">
        <f>Month!B129+C144</f>
        <v>98.360399999999998</v>
      </c>
      <c r="D145" s="41">
        <f>Month!C129+D144</f>
        <v>8.3727</v>
      </c>
      <c r="E145" s="41">
        <f>Month!D129+E144</f>
        <v>78.895399999999995</v>
      </c>
      <c r="F145" s="41">
        <f>Month!E129+F144</f>
        <v>9.085700000000001</v>
      </c>
      <c r="G145" s="41">
        <f>Month!F129+G144</f>
        <v>2.0064000000000002</v>
      </c>
      <c r="H145" s="41">
        <f>Month!G129+H144</f>
        <v>89.987700000000004</v>
      </c>
      <c r="I145" s="41">
        <f>Month!H129+I144</f>
        <v>25.901100000000003</v>
      </c>
      <c r="J145" s="41">
        <f>Month!I129+J144</f>
        <v>36.374099999999999</v>
      </c>
      <c r="K145" s="41">
        <f>Month!J129+K144</f>
        <v>27.712400000000002</v>
      </c>
      <c r="L145" s="41">
        <f>Month!K129+L144</f>
        <v>6.7643000000000004</v>
      </c>
      <c r="M145" s="41">
        <f>Month!L129+M144</f>
        <v>4.2999999999999997E-2</v>
      </c>
      <c r="N145" s="41">
        <f>Month!M129+N144</f>
        <v>6.7212999999999994</v>
      </c>
      <c r="O145" s="41">
        <f>Month!N129+O144</f>
        <v>105.12469999999999</v>
      </c>
      <c r="P145" s="41">
        <f>Month!O129+P144</f>
        <v>8.4157999999999991</v>
      </c>
      <c r="Q145" s="41">
        <f>Month!P129+Q144</f>
        <v>96.7089</v>
      </c>
    </row>
    <row r="146" spans="1:17" x14ac:dyDescent="0.35">
      <c r="A146" s="48">
        <v>2005</v>
      </c>
      <c r="B146" s="46" t="s">
        <v>113</v>
      </c>
      <c r="C146" s="41">
        <f>Month!B130+C145</f>
        <v>127.82339999999999</v>
      </c>
      <c r="D146" s="41">
        <f>Month!C130+D145</f>
        <v>10.2235</v>
      </c>
      <c r="E146" s="41">
        <f>Month!D130+E145</f>
        <v>103.61799999999999</v>
      </c>
      <c r="F146" s="41">
        <f>Month!E130+F145</f>
        <v>11.339700000000001</v>
      </c>
      <c r="G146" s="41">
        <f>Month!F130+G145</f>
        <v>2.6419000000000001</v>
      </c>
      <c r="H146" s="41">
        <f>Month!G130+H145</f>
        <v>117.59990000000001</v>
      </c>
      <c r="I146" s="41">
        <f>Month!H130+I145</f>
        <v>34.978200000000001</v>
      </c>
      <c r="J146" s="41">
        <f>Month!I130+J145</f>
        <v>46.397799999999997</v>
      </c>
      <c r="K146" s="41">
        <f>Month!J130+K145</f>
        <v>36.223700000000001</v>
      </c>
      <c r="L146" s="41">
        <f>Month!K130+L145</f>
        <v>8.9846000000000004</v>
      </c>
      <c r="M146" s="41">
        <f>Month!L130+M145</f>
        <v>3.8699999999999998E-2</v>
      </c>
      <c r="N146" s="41">
        <f>Month!M130+N145</f>
        <v>8.9459</v>
      </c>
      <c r="O146" s="41">
        <f>Month!N130+O145</f>
        <v>136.80799999999999</v>
      </c>
      <c r="P146" s="41">
        <f>Month!O130+P145</f>
        <v>10.2623</v>
      </c>
      <c r="Q146" s="41">
        <f>Month!P130+Q145</f>
        <v>126.5457</v>
      </c>
    </row>
    <row r="147" spans="1:17" x14ac:dyDescent="0.35">
      <c r="A147" s="48">
        <v>2005</v>
      </c>
      <c r="B147" s="46" t="s">
        <v>114</v>
      </c>
      <c r="C147" s="41">
        <f>Month!B131+C146</f>
        <v>155.78579999999999</v>
      </c>
      <c r="D147" s="41">
        <f>Month!C131+D146</f>
        <v>12.395999999999999</v>
      </c>
      <c r="E147" s="41">
        <f>Month!D131+E146</f>
        <v>126.46209999999999</v>
      </c>
      <c r="F147" s="41">
        <f>Month!E131+F146</f>
        <v>13.6774</v>
      </c>
      <c r="G147" s="41">
        <f>Month!F131+G146</f>
        <v>3.2499000000000002</v>
      </c>
      <c r="H147" s="41">
        <f>Month!G131+H146</f>
        <v>143.38980000000001</v>
      </c>
      <c r="I147" s="41">
        <f>Month!H131+I146</f>
        <v>43.261800000000001</v>
      </c>
      <c r="J147" s="41">
        <f>Month!I131+J146</f>
        <v>55.705199999999998</v>
      </c>
      <c r="K147" s="41">
        <f>Month!J131+K146</f>
        <v>44.422600000000003</v>
      </c>
      <c r="L147" s="41">
        <f>Month!K131+L146</f>
        <v>11.061900000000001</v>
      </c>
      <c r="M147" s="41">
        <f>Month!L131+M146</f>
        <v>3.4699999999999995E-2</v>
      </c>
      <c r="N147" s="41">
        <f>Month!M131+N146</f>
        <v>11.027200000000001</v>
      </c>
      <c r="O147" s="41">
        <f>Month!N131+O146</f>
        <v>166.8477</v>
      </c>
      <c r="P147" s="41">
        <f>Month!O131+P146</f>
        <v>12.4308</v>
      </c>
      <c r="Q147" s="41">
        <f>Month!P131+Q146</f>
        <v>154.4169</v>
      </c>
    </row>
    <row r="148" spans="1:17" x14ac:dyDescent="0.35">
      <c r="A148" s="48">
        <v>2005</v>
      </c>
      <c r="B148" s="46" t="s">
        <v>115</v>
      </c>
      <c r="C148" s="41">
        <f>Month!B132+C147</f>
        <v>182.4967</v>
      </c>
      <c r="D148" s="41">
        <f>Month!C132+D147</f>
        <v>14.378799999999998</v>
      </c>
      <c r="E148" s="41">
        <f>Month!D132+E147</f>
        <v>147.96299999999999</v>
      </c>
      <c r="F148" s="41">
        <f>Month!E132+F147</f>
        <v>16.330500000000001</v>
      </c>
      <c r="G148" s="41">
        <f>Month!F132+G147</f>
        <v>3.8240000000000003</v>
      </c>
      <c r="H148" s="41">
        <f>Month!G132+H147</f>
        <v>168.11790000000002</v>
      </c>
      <c r="I148" s="41">
        <f>Month!H132+I147</f>
        <v>51.4816</v>
      </c>
      <c r="J148" s="41">
        <f>Month!I132+J147</f>
        <v>64.214699999999993</v>
      </c>
      <c r="K148" s="41">
        <f>Month!J132+K147</f>
        <v>52.421300000000002</v>
      </c>
      <c r="L148" s="41">
        <f>Month!K132+L147</f>
        <v>13.068800000000001</v>
      </c>
      <c r="M148" s="41">
        <f>Month!L132+M147</f>
        <v>3.0799999999999994E-2</v>
      </c>
      <c r="N148" s="41">
        <f>Month!M132+N147</f>
        <v>13.038</v>
      </c>
      <c r="O148" s="41">
        <f>Month!N132+O147</f>
        <v>195.56550000000001</v>
      </c>
      <c r="P148" s="41">
        <f>Month!O132+P147</f>
        <v>14.409800000000001</v>
      </c>
      <c r="Q148" s="41">
        <f>Month!P132+Q147</f>
        <v>181.1558</v>
      </c>
    </row>
    <row r="149" spans="1:17" x14ac:dyDescent="0.35">
      <c r="A149" s="48">
        <v>2005</v>
      </c>
      <c r="B149" s="46" t="s">
        <v>116</v>
      </c>
      <c r="C149" s="41">
        <f>Month!B133+C148</f>
        <v>209.37890000000002</v>
      </c>
      <c r="D149" s="41">
        <f>Month!C133+D148</f>
        <v>17.503799999999998</v>
      </c>
      <c r="E149" s="41">
        <f>Month!D133+E148</f>
        <v>169.1069</v>
      </c>
      <c r="F149" s="41">
        <f>Month!E133+F148</f>
        <v>18.3931</v>
      </c>
      <c r="G149" s="41">
        <f>Month!F133+G148</f>
        <v>4.3748000000000005</v>
      </c>
      <c r="H149" s="41">
        <f>Month!G133+H148</f>
        <v>191.87520000000001</v>
      </c>
      <c r="I149" s="41">
        <f>Month!H133+I148</f>
        <v>58.916899999999998</v>
      </c>
      <c r="J149" s="41">
        <f>Month!I133+J148</f>
        <v>72.617399999999989</v>
      </c>
      <c r="K149" s="41">
        <f>Month!J133+K148</f>
        <v>60.340600000000002</v>
      </c>
      <c r="L149" s="41">
        <f>Month!K133+L148</f>
        <v>15.211000000000002</v>
      </c>
      <c r="M149" s="41">
        <f>Month!L133+M148</f>
        <v>2.9299999999999993E-2</v>
      </c>
      <c r="N149" s="41">
        <f>Month!M133+N148</f>
        <v>15.181699999999999</v>
      </c>
      <c r="O149" s="41">
        <f>Month!N133+O148</f>
        <v>224.5899</v>
      </c>
      <c r="P149" s="41">
        <f>Month!O133+P148</f>
        <v>17.533300000000001</v>
      </c>
      <c r="Q149" s="41">
        <f>Month!P133+Q148</f>
        <v>207.05670000000001</v>
      </c>
    </row>
    <row r="150" spans="1:17" x14ac:dyDescent="0.35">
      <c r="A150" s="48">
        <v>2005</v>
      </c>
      <c r="B150" s="46" t="s">
        <v>117</v>
      </c>
      <c r="C150" s="41">
        <f>Month!B134+C149</f>
        <v>236.14000000000001</v>
      </c>
      <c r="D150" s="41">
        <f>Month!C134+D149</f>
        <v>19.178699999999999</v>
      </c>
      <c r="E150" s="41">
        <f>Month!D134+E149</f>
        <v>191.46289999999999</v>
      </c>
      <c r="F150" s="41">
        <f>Month!E134+F149</f>
        <v>20.5442</v>
      </c>
      <c r="G150" s="41">
        <f>Month!F134+G149</f>
        <v>4.9539000000000009</v>
      </c>
      <c r="H150" s="41">
        <f>Month!G134+H149</f>
        <v>216.9614</v>
      </c>
      <c r="I150" s="41">
        <f>Month!H134+I149</f>
        <v>67.039099999999991</v>
      </c>
      <c r="J150" s="41">
        <f>Month!I134+J149</f>
        <v>81.286899999999989</v>
      </c>
      <c r="K150" s="41">
        <f>Month!J134+K149</f>
        <v>68.635099999999994</v>
      </c>
      <c r="L150" s="41">
        <f>Month!K134+L149</f>
        <v>17.309100000000001</v>
      </c>
      <c r="M150" s="41">
        <f>Month!L134+M149</f>
        <v>2.7899999999999994E-2</v>
      </c>
      <c r="N150" s="41">
        <f>Month!M134+N149</f>
        <v>17.281199999999998</v>
      </c>
      <c r="O150" s="41">
        <f>Month!N134+O149</f>
        <v>253.44909999999999</v>
      </c>
      <c r="P150" s="41">
        <f>Month!O134+P149</f>
        <v>19.206800000000001</v>
      </c>
      <c r="Q150" s="41">
        <f>Month!P134+Q149</f>
        <v>234.2424</v>
      </c>
    </row>
    <row r="151" spans="1:17" x14ac:dyDescent="0.35">
      <c r="A151" s="48">
        <v>2005</v>
      </c>
      <c r="B151" s="46" t="s">
        <v>118</v>
      </c>
      <c r="C151" s="41">
        <f>Month!B135+C150</f>
        <v>262.88580000000002</v>
      </c>
      <c r="D151" s="41">
        <f>Month!C135+D150</f>
        <v>21.137999999999998</v>
      </c>
      <c r="E151" s="41">
        <f>Month!D135+E150</f>
        <v>213.46869999999998</v>
      </c>
      <c r="F151" s="41">
        <f>Month!E135+F150</f>
        <v>22.715900000000001</v>
      </c>
      <c r="G151" s="41">
        <f>Month!F135+G150</f>
        <v>5.5628000000000011</v>
      </c>
      <c r="H151" s="41">
        <f>Month!G135+H150</f>
        <v>241.74789999999999</v>
      </c>
      <c r="I151" s="41">
        <f>Month!H135+I150</f>
        <v>75.364299999999986</v>
      </c>
      <c r="J151" s="41">
        <f>Month!I135+J150</f>
        <v>89.904399999999981</v>
      </c>
      <c r="K151" s="41">
        <f>Month!J135+K150</f>
        <v>76.478899999999996</v>
      </c>
      <c r="L151" s="41">
        <f>Month!K135+L150</f>
        <v>19.4558</v>
      </c>
      <c r="M151" s="41">
        <f>Month!L135+M150</f>
        <v>2.6399999999999993E-2</v>
      </c>
      <c r="N151" s="41">
        <f>Month!M135+N150</f>
        <v>19.429399999999998</v>
      </c>
      <c r="O151" s="41">
        <f>Month!N135+O150</f>
        <v>282.34159999999997</v>
      </c>
      <c r="P151" s="41">
        <f>Month!O135+P150</f>
        <v>21.1646</v>
      </c>
      <c r="Q151" s="41">
        <f>Month!P135+Q150</f>
        <v>261.1771</v>
      </c>
    </row>
    <row r="152" spans="1:17" x14ac:dyDescent="0.35">
      <c r="A152" s="48">
        <v>2005</v>
      </c>
      <c r="B152" s="46" t="s">
        <v>119</v>
      </c>
      <c r="C152" s="41">
        <f>Month!B136+C151</f>
        <v>292.27620000000002</v>
      </c>
      <c r="D152" s="41">
        <f>Month!C136+D151</f>
        <v>21.757899999999999</v>
      </c>
      <c r="E152" s="41">
        <f>Month!D136+E151</f>
        <v>238.96339999999998</v>
      </c>
      <c r="F152" s="41">
        <f>Month!E136+F151</f>
        <v>25.338200000000001</v>
      </c>
      <c r="G152" s="41">
        <f>Month!F136+G151</f>
        <v>6.2162000000000006</v>
      </c>
      <c r="H152" s="41">
        <f>Month!G136+H151</f>
        <v>270.51839999999999</v>
      </c>
      <c r="I152" s="41">
        <f>Month!H136+I151</f>
        <v>84.419399999999982</v>
      </c>
      <c r="J152" s="41">
        <f>Month!I136+J151</f>
        <v>100.23509999999999</v>
      </c>
      <c r="K152" s="41">
        <f>Month!J136+K151</f>
        <v>85.863500000000002</v>
      </c>
      <c r="L152" s="41">
        <f>Month!K136+L151</f>
        <v>21.453399999999998</v>
      </c>
      <c r="M152" s="41">
        <f>Month!L136+M151</f>
        <v>4.1199999999999994E-2</v>
      </c>
      <c r="N152" s="41">
        <f>Month!M136+N151</f>
        <v>21.412199999999999</v>
      </c>
      <c r="O152" s="41">
        <f>Month!N136+O151</f>
        <v>313.72969999999998</v>
      </c>
      <c r="P152" s="41">
        <f>Month!O136+P151</f>
        <v>21.799399999999999</v>
      </c>
      <c r="Q152" s="41">
        <f>Month!P136+Q151</f>
        <v>291.93040000000002</v>
      </c>
    </row>
    <row r="153" spans="1:17" x14ac:dyDescent="0.35">
      <c r="A153" s="48">
        <v>2005</v>
      </c>
      <c r="B153" s="46" t="s">
        <v>120</v>
      </c>
      <c r="C153" s="41">
        <f>Month!B137+C152</f>
        <v>324.89050000000003</v>
      </c>
      <c r="D153" s="41">
        <f>Month!C137+D152</f>
        <v>24.83</v>
      </c>
      <c r="E153" s="41">
        <f>Month!D137+E152</f>
        <v>265.04909999999995</v>
      </c>
      <c r="F153" s="41">
        <f>Month!E137+F152</f>
        <v>28.101800000000001</v>
      </c>
      <c r="G153" s="41">
        <f>Month!F137+G152</f>
        <v>6.9091000000000005</v>
      </c>
      <c r="H153" s="41">
        <f>Month!G137+H152</f>
        <v>300.06059999999997</v>
      </c>
      <c r="I153" s="41">
        <f>Month!H137+I152</f>
        <v>92.818799999999982</v>
      </c>
      <c r="J153" s="41">
        <f>Month!I137+J152</f>
        <v>112.23129999999999</v>
      </c>
      <c r="K153" s="41">
        <f>Month!J137+K152</f>
        <v>95.010099999999994</v>
      </c>
      <c r="L153" s="41">
        <f>Month!K137+L152</f>
        <v>23.6693</v>
      </c>
      <c r="M153" s="41">
        <f>Month!L137+M152</f>
        <v>5.7699999999999994E-2</v>
      </c>
      <c r="N153" s="41">
        <f>Month!M137+N152</f>
        <v>23.611699999999999</v>
      </c>
      <c r="O153" s="41">
        <f>Month!N137+O152</f>
        <v>348.55989999999997</v>
      </c>
      <c r="P153" s="41">
        <f>Month!O137+P152</f>
        <v>24.887999999999998</v>
      </c>
      <c r="Q153" s="41">
        <f>Month!P137+Q152</f>
        <v>323.6721</v>
      </c>
    </row>
    <row r="154" spans="1:17" x14ac:dyDescent="0.35">
      <c r="A154" s="63">
        <v>2005</v>
      </c>
      <c r="B154" s="55" t="s">
        <v>133</v>
      </c>
      <c r="C154" s="41">
        <f>Month!B138+C153</f>
        <v>359.09810000000004</v>
      </c>
      <c r="D154" s="41">
        <f>Month!C138+D153</f>
        <v>27.825199999999999</v>
      </c>
      <c r="E154" s="41">
        <f>Month!D138+E153</f>
        <v>292.65049999999997</v>
      </c>
      <c r="F154" s="41">
        <f>Month!E138+F153</f>
        <v>30.974499999999999</v>
      </c>
      <c r="G154" s="41">
        <f>Month!F138+G153</f>
        <v>7.6474000000000002</v>
      </c>
      <c r="H154" s="41">
        <f>Month!G138+H153</f>
        <v>331.27299999999997</v>
      </c>
      <c r="I154" s="41">
        <f>Month!H138+I153</f>
        <v>101.37829999999998</v>
      </c>
      <c r="J154" s="41">
        <f>Month!I138+J153</f>
        <v>125.71099999999998</v>
      </c>
      <c r="K154" s="41">
        <f>Month!J138+K153</f>
        <v>104.18329999999999</v>
      </c>
      <c r="L154" s="41">
        <f>Month!K138+L153</f>
        <v>26.002099999999999</v>
      </c>
      <c r="M154" s="41">
        <f>Month!L138+M153</f>
        <v>7.4999999999999997E-2</v>
      </c>
      <c r="N154" s="41">
        <f>Month!M138+N153</f>
        <v>25.927199999999999</v>
      </c>
      <c r="O154" s="41">
        <f>Month!N138+O153</f>
        <v>385.10029999999995</v>
      </c>
      <c r="P154" s="41">
        <f>Month!O138+P153</f>
        <v>27.900499999999997</v>
      </c>
      <c r="Q154" s="41">
        <f>Month!P138+Q153</f>
        <v>357.2</v>
      </c>
    </row>
    <row r="155" spans="1:17" x14ac:dyDescent="0.35">
      <c r="A155" s="48">
        <v>2006</v>
      </c>
      <c r="B155" s="46" t="s">
        <v>110</v>
      </c>
      <c r="C155" s="41">
        <f>Month!B139</f>
        <v>34.903300000000002</v>
      </c>
      <c r="D155" s="41">
        <f>Month!C139</f>
        <v>3.2985000000000002</v>
      </c>
      <c r="E155" s="41">
        <f>Month!D139</f>
        <v>27.8611</v>
      </c>
      <c r="F155" s="41">
        <f>Month!E139</f>
        <v>2.9921000000000002</v>
      </c>
      <c r="G155" s="41">
        <f>Month!F139</f>
        <v>0.75149999999999995</v>
      </c>
      <c r="H155" s="41">
        <f>Month!G139</f>
        <v>31.604700000000001</v>
      </c>
      <c r="I155" s="41">
        <f>Month!H139</f>
        <v>9.0938999999999997</v>
      </c>
      <c r="J155" s="41">
        <f>Month!I139</f>
        <v>13.027699999999999</v>
      </c>
      <c r="K155" s="41">
        <f>Month!J139</f>
        <v>9.4832000000000001</v>
      </c>
      <c r="L155" s="41">
        <f>Month!K139</f>
        <v>2.2025000000000001</v>
      </c>
      <c r="M155" s="41">
        <f>Month!L139</f>
        <v>-8.0000000000000002E-3</v>
      </c>
      <c r="N155" s="41">
        <f>Month!M139</f>
        <v>2.2105000000000001</v>
      </c>
      <c r="O155" s="41">
        <f>Month!N139</f>
        <v>37.105699999999999</v>
      </c>
      <c r="P155" s="41">
        <f>Month!O139</f>
        <v>3.2905000000000002</v>
      </c>
      <c r="Q155" s="41">
        <f>Month!P139</f>
        <v>33.815199999999997</v>
      </c>
    </row>
    <row r="156" spans="1:17" x14ac:dyDescent="0.35">
      <c r="A156" s="48">
        <v>2006</v>
      </c>
      <c r="B156" s="46" t="s">
        <v>111</v>
      </c>
      <c r="C156" s="41">
        <f>Month!B140+C155</f>
        <v>66.423000000000002</v>
      </c>
      <c r="D156" s="41">
        <f>Month!C140+D155</f>
        <v>5.2065999999999999</v>
      </c>
      <c r="E156" s="41">
        <f>Month!D140+E155</f>
        <v>54.066800000000001</v>
      </c>
      <c r="F156" s="41">
        <f>Month!E140+F155</f>
        <v>5.7027000000000001</v>
      </c>
      <c r="G156" s="41">
        <f>Month!F140+G155</f>
        <v>1.4468999999999999</v>
      </c>
      <c r="H156" s="41">
        <f>Month!G140+H155</f>
        <v>61.216300000000004</v>
      </c>
      <c r="I156" s="41">
        <f>Month!H140+I155</f>
        <v>17.911799999999999</v>
      </c>
      <c r="J156" s="41">
        <f>Month!I140+J155</f>
        <v>25.0471</v>
      </c>
      <c r="K156" s="41">
        <f>Month!J140+K155</f>
        <v>18.2575</v>
      </c>
      <c r="L156" s="41">
        <f>Month!K140+L155</f>
        <v>4.2161</v>
      </c>
      <c r="M156" s="41">
        <f>Month!L140+M155</f>
        <v>-1.5300000000000001E-2</v>
      </c>
      <c r="N156" s="41">
        <f>Month!M140+N155</f>
        <v>4.2315000000000005</v>
      </c>
      <c r="O156" s="41">
        <f>Month!N140+O155</f>
        <v>70.638999999999996</v>
      </c>
      <c r="P156" s="41">
        <f>Month!O140+P155</f>
        <v>5.1912000000000003</v>
      </c>
      <c r="Q156" s="41">
        <f>Month!P140+Q155</f>
        <v>65.447800000000001</v>
      </c>
    </row>
    <row r="157" spans="1:17" x14ac:dyDescent="0.35">
      <c r="A157" s="48">
        <v>2006</v>
      </c>
      <c r="B157" s="46" t="s">
        <v>112</v>
      </c>
      <c r="C157" s="41">
        <f>Month!B141+C156</f>
        <v>100.59950000000001</v>
      </c>
      <c r="D157" s="41">
        <f>Month!C141+D156</f>
        <v>8.2949000000000002</v>
      </c>
      <c r="E157" s="41">
        <f>Month!D141+E156</f>
        <v>81.525599999999997</v>
      </c>
      <c r="F157" s="41">
        <f>Month!E141+F156</f>
        <v>8.5602</v>
      </c>
      <c r="G157" s="41">
        <f>Month!F141+G156</f>
        <v>2.2188999999999997</v>
      </c>
      <c r="H157" s="41">
        <f>Month!G141+H156</f>
        <v>92.304500000000004</v>
      </c>
      <c r="I157" s="41">
        <f>Month!H141+I156</f>
        <v>27.2364</v>
      </c>
      <c r="J157" s="41">
        <f>Month!I141+J156</f>
        <v>37.467199999999998</v>
      </c>
      <c r="K157" s="41">
        <f>Month!J141+K156</f>
        <v>27.600999999999999</v>
      </c>
      <c r="L157" s="41">
        <f>Month!K141+L156</f>
        <v>6.3766999999999996</v>
      </c>
      <c r="M157" s="41">
        <f>Month!L141+M156</f>
        <v>-2.3200000000000002E-2</v>
      </c>
      <c r="N157" s="41">
        <f>Month!M141+N156</f>
        <v>6.4</v>
      </c>
      <c r="O157" s="41">
        <f>Month!N141+O156</f>
        <v>106.9761</v>
      </c>
      <c r="P157" s="41">
        <f>Month!O141+P156</f>
        <v>8.2716999999999992</v>
      </c>
      <c r="Q157" s="41">
        <f>Month!P141+Q156</f>
        <v>98.704499999999996</v>
      </c>
    </row>
    <row r="158" spans="1:17" x14ac:dyDescent="0.35">
      <c r="A158" s="48">
        <v>2006</v>
      </c>
      <c r="B158" s="46" t="s">
        <v>113</v>
      </c>
      <c r="C158" s="41">
        <f>Month!B142+C157</f>
        <v>129.0795</v>
      </c>
      <c r="D158" s="41">
        <f>Month!C142+D157</f>
        <v>10.7499</v>
      </c>
      <c r="E158" s="41">
        <f>Month!D142+E157</f>
        <v>104.4271</v>
      </c>
      <c r="F158" s="41">
        <f>Month!E142+F157</f>
        <v>11.150500000000001</v>
      </c>
      <c r="G158" s="41">
        <f>Month!F142+G157</f>
        <v>2.7520999999999995</v>
      </c>
      <c r="H158" s="41">
        <f>Month!G142+H157</f>
        <v>118.3295</v>
      </c>
      <c r="I158" s="41">
        <f>Month!H142+I157</f>
        <v>35.104599999999998</v>
      </c>
      <c r="J158" s="41">
        <f>Month!I142+J157</f>
        <v>47.453699999999998</v>
      </c>
      <c r="K158" s="41">
        <f>Month!J142+K157</f>
        <v>35.771299999999997</v>
      </c>
      <c r="L158" s="41">
        <f>Month!K142+L157</f>
        <v>8.48</v>
      </c>
      <c r="M158" s="41">
        <f>Month!L142+M157</f>
        <v>-4.3499999999999997E-2</v>
      </c>
      <c r="N158" s="41">
        <f>Month!M142+N157</f>
        <v>8.5236000000000001</v>
      </c>
      <c r="O158" s="41">
        <f>Month!N142+O157</f>
        <v>137.55940000000001</v>
      </c>
      <c r="P158" s="41">
        <f>Month!O142+P157</f>
        <v>10.706399999999999</v>
      </c>
      <c r="Q158" s="41">
        <f>Month!P142+Q157</f>
        <v>126.8531</v>
      </c>
    </row>
    <row r="159" spans="1:17" x14ac:dyDescent="0.35">
      <c r="A159" s="48">
        <v>2006</v>
      </c>
      <c r="B159" s="46" t="s">
        <v>114</v>
      </c>
      <c r="C159" s="41">
        <f>Month!B143+C158</f>
        <v>156.98869999999999</v>
      </c>
      <c r="D159" s="41">
        <f>Month!C143+D158</f>
        <v>12.828099999999999</v>
      </c>
      <c r="E159" s="41">
        <f>Month!D143+E158</f>
        <v>127.27069999999999</v>
      </c>
      <c r="F159" s="41">
        <f>Month!E143+F158</f>
        <v>13.4816</v>
      </c>
      <c r="G159" s="41">
        <f>Month!F143+G158</f>
        <v>3.4084999999999996</v>
      </c>
      <c r="H159" s="41">
        <f>Month!G143+H158</f>
        <v>144.16059999999999</v>
      </c>
      <c r="I159" s="41">
        <f>Month!H143+I158</f>
        <v>43.564700000000002</v>
      </c>
      <c r="J159" s="41">
        <f>Month!I143+J158</f>
        <v>56.680499999999995</v>
      </c>
      <c r="K159" s="41">
        <f>Month!J143+K158</f>
        <v>43.915599999999998</v>
      </c>
      <c r="L159" s="41">
        <f>Month!K143+L158</f>
        <v>10.524900000000001</v>
      </c>
      <c r="M159" s="41">
        <f>Month!L143+M158</f>
        <v>-6.3199999999999992E-2</v>
      </c>
      <c r="N159" s="41">
        <f>Month!M143+N158</f>
        <v>10.588200000000001</v>
      </c>
      <c r="O159" s="41">
        <f>Month!N143+O158</f>
        <v>167.51350000000002</v>
      </c>
      <c r="P159" s="41">
        <f>Month!O143+P158</f>
        <v>12.764899999999999</v>
      </c>
      <c r="Q159" s="41">
        <f>Month!P143+Q158</f>
        <v>154.74869999999999</v>
      </c>
    </row>
    <row r="160" spans="1:17" x14ac:dyDescent="0.35">
      <c r="A160" s="48">
        <v>2006</v>
      </c>
      <c r="B160" s="46" t="s">
        <v>115</v>
      </c>
      <c r="C160" s="41">
        <f>Month!B144+C159</f>
        <v>183.10210000000001</v>
      </c>
      <c r="D160" s="41">
        <f>Month!C144+D159</f>
        <v>14.604699999999999</v>
      </c>
      <c r="E160" s="41">
        <f>Month!D144+E159</f>
        <v>148.89159999999998</v>
      </c>
      <c r="F160" s="41">
        <f>Month!E144+F159</f>
        <v>15.5861</v>
      </c>
      <c r="G160" s="41">
        <f>Month!F144+G159</f>
        <v>4.0198999999999998</v>
      </c>
      <c r="H160" s="41">
        <f>Month!G144+H159</f>
        <v>168.4974</v>
      </c>
      <c r="I160" s="41">
        <f>Month!H144+I159</f>
        <v>51.825800000000001</v>
      </c>
      <c r="J160" s="41">
        <f>Month!I144+J159</f>
        <v>64.956599999999995</v>
      </c>
      <c r="K160" s="41">
        <f>Month!J144+K159</f>
        <v>51.715199999999996</v>
      </c>
      <c r="L160" s="41">
        <f>Month!K144+L159</f>
        <v>12.4818</v>
      </c>
      <c r="M160" s="41">
        <f>Month!L144+M159</f>
        <v>-8.199999999999999E-2</v>
      </c>
      <c r="N160" s="41">
        <f>Month!M144+N159</f>
        <v>12.5639</v>
      </c>
      <c r="O160" s="41">
        <f>Month!N144+O159</f>
        <v>195.58380000000002</v>
      </c>
      <c r="P160" s="41">
        <f>Month!O144+P159</f>
        <v>14.522599999999999</v>
      </c>
      <c r="Q160" s="41">
        <f>Month!P144+Q159</f>
        <v>181.06129999999999</v>
      </c>
    </row>
    <row r="161" spans="1:17" x14ac:dyDescent="0.35">
      <c r="A161" s="48">
        <v>2006</v>
      </c>
      <c r="B161" s="46" t="s">
        <v>116</v>
      </c>
      <c r="C161" s="41">
        <f>Month!B145+C160</f>
        <v>209.88050000000001</v>
      </c>
      <c r="D161" s="41">
        <f>Month!C145+D160</f>
        <v>16.728400000000001</v>
      </c>
      <c r="E161" s="41">
        <f>Month!D145+E160</f>
        <v>170.91309999999999</v>
      </c>
      <c r="F161" s="41">
        <f>Month!E145+F160</f>
        <v>17.624200000000002</v>
      </c>
      <c r="G161" s="41">
        <f>Month!F145+G160</f>
        <v>4.6148999999999996</v>
      </c>
      <c r="H161" s="41">
        <f>Month!G145+H160</f>
        <v>193.15209999999999</v>
      </c>
      <c r="I161" s="41">
        <f>Month!H145+I160</f>
        <v>60.103300000000004</v>
      </c>
      <c r="J161" s="41">
        <f>Month!I145+J160</f>
        <v>73.2547</v>
      </c>
      <c r="K161" s="41">
        <f>Month!J145+K160</f>
        <v>59.794299999999993</v>
      </c>
      <c r="L161" s="41">
        <f>Month!K145+L160</f>
        <v>14.4771</v>
      </c>
      <c r="M161" s="41">
        <f>Month!L145+M160</f>
        <v>-8.5599999999999996E-2</v>
      </c>
      <c r="N161" s="41">
        <f>Month!M145+N160</f>
        <v>14.5627</v>
      </c>
      <c r="O161" s="41">
        <f>Month!N145+O160</f>
        <v>224.35750000000002</v>
      </c>
      <c r="P161" s="41">
        <f>Month!O145+P160</f>
        <v>16.642799999999998</v>
      </c>
      <c r="Q161" s="41">
        <f>Month!P145+Q160</f>
        <v>207.7148</v>
      </c>
    </row>
    <row r="162" spans="1:17" x14ac:dyDescent="0.35">
      <c r="A162" s="48">
        <v>2006</v>
      </c>
      <c r="B162" s="46" t="s">
        <v>117</v>
      </c>
      <c r="C162" s="41">
        <f>Month!B146+C161</f>
        <v>236.28210000000001</v>
      </c>
      <c r="D162" s="41">
        <f>Month!C146+D161</f>
        <v>18.578300000000002</v>
      </c>
      <c r="E162" s="41">
        <f>Month!D146+E161</f>
        <v>192.72889999999998</v>
      </c>
      <c r="F162" s="41">
        <f>Month!E146+F161</f>
        <v>19.727500000000003</v>
      </c>
      <c r="G162" s="41">
        <f>Month!F146+G161</f>
        <v>5.2474999999999996</v>
      </c>
      <c r="H162" s="41">
        <f>Month!G146+H161</f>
        <v>217.7038</v>
      </c>
      <c r="I162" s="41">
        <f>Month!H146+I161</f>
        <v>68.304300000000012</v>
      </c>
      <c r="J162" s="41">
        <f>Month!I146+J161</f>
        <v>81.559600000000003</v>
      </c>
      <c r="K162" s="41">
        <f>Month!J146+K161</f>
        <v>67.840099999999993</v>
      </c>
      <c r="L162" s="41">
        <f>Month!K146+L161</f>
        <v>16.411899999999999</v>
      </c>
      <c r="M162" s="41">
        <f>Month!L146+M161</f>
        <v>-8.8999999999999996E-2</v>
      </c>
      <c r="N162" s="41">
        <f>Month!M146+N161</f>
        <v>16.500999999999998</v>
      </c>
      <c r="O162" s="41">
        <f>Month!N146+O161</f>
        <v>252.69390000000001</v>
      </c>
      <c r="P162" s="41">
        <f>Month!O146+P161</f>
        <v>18.489199999999997</v>
      </c>
      <c r="Q162" s="41">
        <f>Month!P146+Q161</f>
        <v>234.20480000000001</v>
      </c>
    </row>
    <row r="163" spans="1:17" x14ac:dyDescent="0.35">
      <c r="A163" s="48">
        <v>2006</v>
      </c>
      <c r="B163" s="46" t="s">
        <v>118</v>
      </c>
      <c r="C163" s="41">
        <f>Month!B147+C162</f>
        <v>263.49009999999998</v>
      </c>
      <c r="D163" s="41">
        <f>Month!C147+D162</f>
        <v>20.906200000000002</v>
      </c>
      <c r="E163" s="41">
        <f>Month!D147+E162</f>
        <v>214.80229999999997</v>
      </c>
      <c r="F163" s="41">
        <f>Month!E147+F162</f>
        <v>21.901900000000001</v>
      </c>
      <c r="G163" s="41">
        <f>Month!F147+G162</f>
        <v>5.8797999999999995</v>
      </c>
      <c r="H163" s="41">
        <f>Month!G147+H162</f>
        <v>242.5839</v>
      </c>
      <c r="I163" s="41">
        <f>Month!H147+I162</f>
        <v>76.900400000000019</v>
      </c>
      <c r="J163" s="41">
        <f>Month!I147+J162</f>
        <v>89.950199999999995</v>
      </c>
      <c r="K163" s="41">
        <f>Month!J147+K162</f>
        <v>75.733499999999992</v>
      </c>
      <c r="L163" s="41">
        <f>Month!K147+L162</f>
        <v>18.431799999999999</v>
      </c>
      <c r="M163" s="41">
        <f>Month!L147+M162</f>
        <v>-9.2600000000000002E-2</v>
      </c>
      <c r="N163" s="41">
        <f>Month!M147+N162</f>
        <v>18.524499999999996</v>
      </c>
      <c r="O163" s="41">
        <f>Month!N147+O162</f>
        <v>281.92180000000002</v>
      </c>
      <c r="P163" s="41">
        <f>Month!O147+P162</f>
        <v>20.813499999999998</v>
      </c>
      <c r="Q163" s="41">
        <f>Month!P147+Q162</f>
        <v>261.10840000000002</v>
      </c>
    </row>
    <row r="164" spans="1:17" x14ac:dyDescent="0.35">
      <c r="A164" s="48">
        <v>2006</v>
      </c>
      <c r="B164" s="46" t="s">
        <v>119</v>
      </c>
      <c r="C164" s="41">
        <f>Month!B148+C163</f>
        <v>292.3528</v>
      </c>
      <c r="D164" s="41">
        <f>Month!C148+D163</f>
        <v>22.428500000000003</v>
      </c>
      <c r="E164" s="41">
        <f>Month!D148+E163</f>
        <v>238.99479999999997</v>
      </c>
      <c r="F164" s="41">
        <f>Month!E148+F163</f>
        <v>24.3506</v>
      </c>
      <c r="G164" s="41">
        <f>Month!F148+G163</f>
        <v>6.5791999999999993</v>
      </c>
      <c r="H164" s="41">
        <f>Month!G148+H163</f>
        <v>269.92439999999999</v>
      </c>
      <c r="I164" s="41">
        <f>Month!H148+I163</f>
        <v>85.357100000000017</v>
      </c>
      <c r="J164" s="41">
        <f>Month!I148+J163</f>
        <v>100.04979999999999</v>
      </c>
      <c r="K164" s="41">
        <f>Month!J148+K163</f>
        <v>84.517699999999991</v>
      </c>
      <c r="L164" s="41">
        <f>Month!K148+L163</f>
        <v>20.3506</v>
      </c>
      <c r="M164" s="41">
        <f>Month!L148+M163</f>
        <v>-5.91E-2</v>
      </c>
      <c r="N164" s="41">
        <f>Month!M148+N163</f>
        <v>20.409799999999997</v>
      </c>
      <c r="O164" s="41">
        <f>Month!N148+O163</f>
        <v>312.70330000000001</v>
      </c>
      <c r="P164" s="41">
        <f>Month!O148+P163</f>
        <v>22.369299999999999</v>
      </c>
      <c r="Q164" s="41">
        <f>Month!P148+Q163</f>
        <v>290.33420000000001</v>
      </c>
    </row>
    <row r="165" spans="1:17" x14ac:dyDescent="0.35">
      <c r="A165" s="48">
        <v>2006</v>
      </c>
      <c r="B165" s="46" t="s">
        <v>120</v>
      </c>
      <c r="C165" s="41">
        <f>Month!B149+C164</f>
        <v>323.98579999999998</v>
      </c>
      <c r="D165" s="41">
        <f>Month!C149+D164</f>
        <v>25.028200000000002</v>
      </c>
      <c r="E165" s="41">
        <f>Month!D149+E164</f>
        <v>264.55169999999998</v>
      </c>
      <c r="F165" s="41">
        <f>Month!E149+F164</f>
        <v>27.089500000000001</v>
      </c>
      <c r="G165" s="41">
        <f>Month!F149+G164</f>
        <v>7.3165999999999993</v>
      </c>
      <c r="H165" s="41">
        <f>Month!G149+H164</f>
        <v>298.95769999999999</v>
      </c>
      <c r="I165" s="41">
        <f>Month!H149+I164</f>
        <v>93.852600000000024</v>
      </c>
      <c r="J165" s="41">
        <f>Month!I149+J164</f>
        <v>111.8222</v>
      </c>
      <c r="K165" s="41">
        <f>Month!J149+K164</f>
        <v>93.28309999999999</v>
      </c>
      <c r="L165" s="41">
        <f>Month!K149+L164</f>
        <v>22.441199999999998</v>
      </c>
      <c r="M165" s="41">
        <f>Month!L149+M164</f>
        <v>-2.2600000000000002E-2</v>
      </c>
      <c r="N165" s="41">
        <f>Month!M149+N164</f>
        <v>22.463899999999995</v>
      </c>
      <c r="O165" s="41">
        <f>Month!N149+O164</f>
        <v>346.42689999999999</v>
      </c>
      <c r="P165" s="41">
        <f>Month!O149+P164</f>
        <v>25.005499999999998</v>
      </c>
      <c r="Q165" s="41">
        <f>Month!P149+Q164</f>
        <v>321.42150000000004</v>
      </c>
    </row>
    <row r="166" spans="1:17" x14ac:dyDescent="0.35">
      <c r="A166" s="63">
        <v>2006</v>
      </c>
      <c r="B166" s="55" t="s">
        <v>133</v>
      </c>
      <c r="C166" s="41">
        <f>Month!B150+C165</f>
        <v>356.7287</v>
      </c>
      <c r="D166" s="41">
        <f>Month!C150+D165</f>
        <v>27.498200000000001</v>
      </c>
      <c r="E166" s="41">
        <f>Month!D150+E165</f>
        <v>291.1891</v>
      </c>
      <c r="F166" s="41">
        <f>Month!E150+F165</f>
        <v>29.9558</v>
      </c>
      <c r="G166" s="41">
        <f>Month!F150+G165</f>
        <v>8.085799999999999</v>
      </c>
      <c r="H166" s="41">
        <f>Month!G150+H165</f>
        <v>329.23059999999998</v>
      </c>
      <c r="I166" s="41">
        <f>Month!H150+I165</f>
        <v>102.40680000000002</v>
      </c>
      <c r="J166" s="41">
        <f>Month!I150+J165</f>
        <v>124.70399999999999</v>
      </c>
      <c r="K166" s="41">
        <f>Month!J150+K165</f>
        <v>102.11999999999999</v>
      </c>
      <c r="L166" s="41">
        <f>Month!K150+L165</f>
        <v>24.648899999999998</v>
      </c>
      <c r="M166" s="41">
        <f>Month!L150+M165</f>
        <v>1.6E-2</v>
      </c>
      <c r="N166" s="41">
        <f>Month!M150+N165</f>
        <v>24.632999999999996</v>
      </c>
      <c r="O166" s="41">
        <f>Month!N150+O165</f>
        <v>381.3775</v>
      </c>
      <c r="P166" s="41">
        <f>Month!O150+P165</f>
        <v>27.514099999999999</v>
      </c>
      <c r="Q166" s="41">
        <f>Month!P150+Q165</f>
        <v>353.86350000000004</v>
      </c>
    </row>
    <row r="167" spans="1:17" x14ac:dyDescent="0.35">
      <c r="A167" s="48">
        <v>2007</v>
      </c>
      <c r="B167" s="46" t="s">
        <v>110</v>
      </c>
      <c r="C167" s="41">
        <f>Month!B151</f>
        <v>34.138599999999997</v>
      </c>
      <c r="D167" s="41">
        <f>Month!C151</f>
        <v>2.8496000000000001</v>
      </c>
      <c r="E167" s="41">
        <f>Month!D151</f>
        <v>27.503900000000002</v>
      </c>
      <c r="F167" s="41">
        <f>Month!E151</f>
        <v>2.9952000000000001</v>
      </c>
      <c r="G167" s="41">
        <f>Month!F151</f>
        <v>0.78990000000000005</v>
      </c>
      <c r="H167" s="41">
        <f>Month!G151</f>
        <v>31.289000000000001</v>
      </c>
      <c r="I167" s="41">
        <f>Month!H151</f>
        <v>8.7468000000000004</v>
      </c>
      <c r="J167" s="41">
        <f>Month!I151</f>
        <v>12.9133</v>
      </c>
      <c r="K167" s="41">
        <f>Month!J151</f>
        <v>9.6288999999999998</v>
      </c>
      <c r="L167" s="41">
        <f>Month!K151</f>
        <v>1.9185000000000001</v>
      </c>
      <c r="M167" s="41">
        <f>Month!L151</f>
        <v>9.2999999999999992E-3</v>
      </c>
      <c r="N167" s="41">
        <f>Month!M151</f>
        <v>1.9092</v>
      </c>
      <c r="O167" s="41">
        <f>Month!N151</f>
        <v>36.057099999999998</v>
      </c>
      <c r="P167" s="41">
        <f>Month!O151</f>
        <v>2.859</v>
      </c>
      <c r="Q167" s="41">
        <f>Month!P151</f>
        <v>33.1982</v>
      </c>
    </row>
    <row r="168" spans="1:17" x14ac:dyDescent="0.35">
      <c r="A168" s="48">
        <v>2007</v>
      </c>
      <c r="B168" s="46" t="s">
        <v>111</v>
      </c>
      <c r="C168" s="41">
        <f>Month!B152+C167</f>
        <v>64.857799999999997</v>
      </c>
      <c r="D168" s="41">
        <f>Month!C152+D167</f>
        <v>5.2553000000000001</v>
      </c>
      <c r="E168" s="41">
        <f>Month!D152+E167</f>
        <v>52.397300000000001</v>
      </c>
      <c r="F168" s="41">
        <f>Month!E152+F167</f>
        <v>5.7050000000000001</v>
      </c>
      <c r="G168" s="41">
        <f>Month!F152+G167</f>
        <v>1.5002</v>
      </c>
      <c r="H168" s="41">
        <f>Month!G152+H167</f>
        <v>59.602500000000006</v>
      </c>
      <c r="I168" s="41">
        <f>Month!H152+I167</f>
        <v>17.051000000000002</v>
      </c>
      <c r="J168" s="41">
        <f>Month!I152+J167</f>
        <v>24.235900000000001</v>
      </c>
      <c r="K168" s="41">
        <f>Month!J152+K167</f>
        <v>18.3156</v>
      </c>
      <c r="L168" s="41">
        <f>Month!K152+L167</f>
        <v>3.6463000000000001</v>
      </c>
      <c r="M168" s="41">
        <f>Month!L152+M167</f>
        <v>1.77E-2</v>
      </c>
      <c r="N168" s="41">
        <f>Month!M152+N167</f>
        <v>3.6286</v>
      </c>
      <c r="O168" s="41">
        <f>Month!N152+O167</f>
        <v>68.504099999999994</v>
      </c>
      <c r="P168" s="41">
        <f>Month!O152+P167</f>
        <v>5.2730999999999995</v>
      </c>
      <c r="Q168" s="41">
        <f>Month!P152+Q167</f>
        <v>63.231099999999998</v>
      </c>
    </row>
    <row r="169" spans="1:17" x14ac:dyDescent="0.35">
      <c r="A169" s="48">
        <v>2007</v>
      </c>
      <c r="B169" s="46" t="s">
        <v>112</v>
      </c>
      <c r="C169" s="41">
        <f>Month!B153+C168</f>
        <v>97.190100000000001</v>
      </c>
      <c r="D169" s="41">
        <f>Month!C153+D168</f>
        <v>8.2303999999999995</v>
      </c>
      <c r="E169" s="41">
        <f>Month!D153+E168</f>
        <v>78.211299999999994</v>
      </c>
      <c r="F169" s="41">
        <f>Month!E153+F168</f>
        <v>8.4853000000000005</v>
      </c>
      <c r="G169" s="41">
        <f>Month!F153+G168</f>
        <v>2.2629999999999999</v>
      </c>
      <c r="H169" s="41">
        <f>Month!G153+H168</f>
        <v>88.959699999999998</v>
      </c>
      <c r="I169" s="41">
        <f>Month!H153+I168</f>
        <v>26.255600000000001</v>
      </c>
      <c r="J169" s="41">
        <f>Month!I153+J168</f>
        <v>35.217700000000001</v>
      </c>
      <c r="K169" s="41">
        <f>Month!J153+K168</f>
        <v>27.4864</v>
      </c>
      <c r="L169" s="41">
        <f>Month!K153+L168</f>
        <v>5.4466999999999999</v>
      </c>
      <c r="M169" s="41">
        <f>Month!L153+M168</f>
        <v>2.6500000000000003E-2</v>
      </c>
      <c r="N169" s="41">
        <f>Month!M153+N168</f>
        <v>5.4202000000000004</v>
      </c>
      <c r="O169" s="41">
        <f>Month!N153+O168</f>
        <v>102.63679999999999</v>
      </c>
      <c r="P169" s="41">
        <f>Month!O153+P168</f>
        <v>8.2569999999999997</v>
      </c>
      <c r="Q169" s="41">
        <f>Month!P153+Q168</f>
        <v>94.379899999999992</v>
      </c>
    </row>
    <row r="170" spans="1:17" x14ac:dyDescent="0.35">
      <c r="A170" s="48">
        <v>2007</v>
      </c>
      <c r="B170" s="46" t="s">
        <v>113</v>
      </c>
      <c r="C170" s="41">
        <f>Month!B154+C169</f>
        <v>124.798</v>
      </c>
      <c r="D170" s="41">
        <f>Month!C154+D169</f>
        <v>9.9813999999999989</v>
      </c>
      <c r="E170" s="41">
        <f>Month!D154+E169</f>
        <v>100.98519999999999</v>
      </c>
      <c r="F170" s="41">
        <f>Month!E154+F169</f>
        <v>10.916500000000001</v>
      </c>
      <c r="G170" s="41">
        <f>Month!F154+G169</f>
        <v>2.9148000000000001</v>
      </c>
      <c r="H170" s="41">
        <f>Month!G154+H169</f>
        <v>114.8167</v>
      </c>
      <c r="I170" s="41">
        <f>Month!H154+I169</f>
        <v>34.795000000000002</v>
      </c>
      <c r="J170" s="41">
        <f>Month!I154+J169</f>
        <v>44.513800000000003</v>
      </c>
      <c r="K170" s="41">
        <f>Month!J154+K169</f>
        <v>35.507899999999999</v>
      </c>
      <c r="L170" s="41">
        <f>Month!K154+L169</f>
        <v>7.2721</v>
      </c>
      <c r="M170" s="41">
        <f>Month!L154+M169</f>
        <v>1.6900000000000005E-2</v>
      </c>
      <c r="N170" s="41">
        <f>Month!M154+N169</f>
        <v>7.2552000000000003</v>
      </c>
      <c r="O170" s="41">
        <f>Month!N154+O169</f>
        <v>132.0701</v>
      </c>
      <c r="P170" s="41">
        <f>Month!O154+P169</f>
        <v>9.9984000000000002</v>
      </c>
      <c r="Q170" s="41">
        <f>Month!P154+Q169</f>
        <v>122.0718</v>
      </c>
    </row>
    <row r="171" spans="1:17" x14ac:dyDescent="0.35">
      <c r="A171" s="48">
        <v>2007</v>
      </c>
      <c r="B171" s="46" t="s">
        <v>114</v>
      </c>
      <c r="C171" s="41">
        <f>Month!B155+C170</f>
        <v>152.82089999999999</v>
      </c>
      <c r="D171" s="41">
        <f>Month!C155+D170</f>
        <v>12.538599999999999</v>
      </c>
      <c r="E171" s="41">
        <f>Month!D155+E170</f>
        <v>123.52859999999998</v>
      </c>
      <c r="F171" s="41">
        <f>Month!E155+F170</f>
        <v>13.170800000000002</v>
      </c>
      <c r="G171" s="41">
        <f>Month!F155+G170</f>
        <v>3.5829</v>
      </c>
      <c r="H171" s="41">
        <f>Month!G155+H170</f>
        <v>140.2824</v>
      </c>
      <c r="I171" s="41">
        <f>Month!H155+I170</f>
        <v>43.303100000000001</v>
      </c>
      <c r="J171" s="41">
        <f>Month!I155+J170</f>
        <v>53.413300000000007</v>
      </c>
      <c r="K171" s="41">
        <f>Month!J155+K170</f>
        <v>43.566000000000003</v>
      </c>
      <c r="L171" s="41">
        <f>Month!K155+L170</f>
        <v>9.1005000000000003</v>
      </c>
      <c r="M171" s="41">
        <f>Month!L155+M170</f>
        <v>7.3000000000000061E-3</v>
      </c>
      <c r="N171" s="41">
        <f>Month!M155+N170</f>
        <v>9.0931999999999995</v>
      </c>
      <c r="O171" s="41">
        <f>Month!N155+O170</f>
        <v>161.92140000000001</v>
      </c>
      <c r="P171" s="41">
        <f>Month!O155+P170</f>
        <v>12.545999999999999</v>
      </c>
      <c r="Q171" s="41">
        <f>Month!P155+Q170</f>
        <v>149.37549999999999</v>
      </c>
    </row>
    <row r="172" spans="1:17" x14ac:dyDescent="0.35">
      <c r="A172" s="48">
        <v>2007</v>
      </c>
      <c r="B172" s="46" t="s">
        <v>115</v>
      </c>
      <c r="C172" s="41">
        <f>Month!B156+C171</f>
        <v>179.35809999999998</v>
      </c>
      <c r="D172" s="41">
        <f>Month!C156+D171</f>
        <v>14.059799999999999</v>
      </c>
      <c r="E172" s="41">
        <f>Month!D156+E171</f>
        <v>145.73249999999999</v>
      </c>
      <c r="F172" s="41">
        <f>Month!E156+F171</f>
        <v>15.338300000000002</v>
      </c>
      <c r="G172" s="41">
        <f>Month!F156+G171</f>
        <v>4.2275999999999998</v>
      </c>
      <c r="H172" s="41">
        <f>Month!G156+H171</f>
        <v>165.29839999999999</v>
      </c>
      <c r="I172" s="41">
        <f>Month!H156+I171</f>
        <v>51.979700000000001</v>
      </c>
      <c r="J172" s="41">
        <f>Month!I156+J171</f>
        <v>61.86460000000001</v>
      </c>
      <c r="K172" s="41">
        <f>Month!J156+K171</f>
        <v>51.454100000000004</v>
      </c>
      <c r="L172" s="41">
        <f>Month!K156+L171</f>
        <v>10.803100000000001</v>
      </c>
      <c r="M172" s="41">
        <f>Month!L156+M171</f>
        <v>-1.5999999999999938E-3</v>
      </c>
      <c r="N172" s="41">
        <f>Month!M156+N171</f>
        <v>10.8047</v>
      </c>
      <c r="O172" s="41">
        <f>Month!N156+O171</f>
        <v>190.16120000000001</v>
      </c>
      <c r="P172" s="41">
        <f>Month!O156+P171</f>
        <v>14.058199999999999</v>
      </c>
      <c r="Q172" s="41">
        <f>Month!P156+Q171</f>
        <v>176.10299999999998</v>
      </c>
    </row>
    <row r="173" spans="1:17" x14ac:dyDescent="0.35">
      <c r="A173" s="48">
        <v>2007</v>
      </c>
      <c r="B173" s="46" t="s">
        <v>116</v>
      </c>
      <c r="C173" s="41">
        <f>Month!B157+C172</f>
        <v>206.42929999999998</v>
      </c>
      <c r="D173" s="41">
        <f>Month!C157+D172</f>
        <v>15.965599999999998</v>
      </c>
      <c r="E173" s="41">
        <f>Month!D157+E172</f>
        <v>168.13159999999999</v>
      </c>
      <c r="F173" s="41">
        <f>Month!E157+F172</f>
        <v>17.475500000000004</v>
      </c>
      <c r="G173" s="41">
        <f>Month!F157+G172</f>
        <v>4.8567</v>
      </c>
      <c r="H173" s="41">
        <f>Month!G157+H172</f>
        <v>190.46379999999999</v>
      </c>
      <c r="I173" s="41">
        <f>Month!H157+I172</f>
        <v>60.435699999999997</v>
      </c>
      <c r="J173" s="41">
        <f>Month!I157+J172</f>
        <v>70.357300000000009</v>
      </c>
      <c r="K173" s="41">
        <f>Month!J157+K172</f>
        <v>59.6708</v>
      </c>
      <c r="L173" s="41">
        <f>Month!K157+L172</f>
        <v>12.451400000000001</v>
      </c>
      <c r="M173" s="41">
        <f>Month!L157+M172</f>
        <v>3.9000000000000059E-3</v>
      </c>
      <c r="N173" s="41">
        <f>Month!M157+N172</f>
        <v>12.4475</v>
      </c>
      <c r="O173" s="41">
        <f>Month!N157+O172</f>
        <v>218.88070000000002</v>
      </c>
      <c r="P173" s="41">
        <f>Month!O157+P172</f>
        <v>15.9694</v>
      </c>
      <c r="Q173" s="41">
        <f>Month!P157+Q172</f>
        <v>202.91129999999998</v>
      </c>
    </row>
    <row r="174" spans="1:17" x14ac:dyDescent="0.35">
      <c r="A174" s="48">
        <v>2007</v>
      </c>
      <c r="B174" s="46" t="s">
        <v>117</v>
      </c>
      <c r="C174" s="41">
        <f>Month!B158+C173</f>
        <v>233.33049999999997</v>
      </c>
      <c r="D174" s="41">
        <f>Month!C158+D173</f>
        <v>18.3429</v>
      </c>
      <c r="E174" s="41">
        <f>Month!D158+E173</f>
        <v>189.9187</v>
      </c>
      <c r="F174" s="41">
        <f>Month!E158+F173</f>
        <v>19.550500000000003</v>
      </c>
      <c r="G174" s="41">
        <f>Month!F158+G173</f>
        <v>5.5185000000000004</v>
      </c>
      <c r="H174" s="41">
        <f>Month!G158+H173</f>
        <v>214.98769999999999</v>
      </c>
      <c r="I174" s="41">
        <f>Month!H158+I173</f>
        <v>68.878799999999998</v>
      </c>
      <c r="J174" s="41">
        <f>Month!I158+J173</f>
        <v>78.556300000000007</v>
      </c>
      <c r="K174" s="41">
        <f>Month!J158+K173</f>
        <v>67.552599999999998</v>
      </c>
      <c r="L174" s="41">
        <f>Month!K158+L173</f>
        <v>14.071200000000001</v>
      </c>
      <c r="M174" s="41">
        <f>Month!L158+M173</f>
        <v>9.3000000000000062E-3</v>
      </c>
      <c r="N174" s="41">
        <f>Month!M158+N173</f>
        <v>14.061999999999999</v>
      </c>
      <c r="O174" s="41">
        <f>Month!N158+O173</f>
        <v>247.40170000000001</v>
      </c>
      <c r="P174" s="41">
        <f>Month!O158+P173</f>
        <v>18.352</v>
      </c>
      <c r="Q174" s="41">
        <f>Month!P158+Q173</f>
        <v>229.04969999999997</v>
      </c>
    </row>
    <row r="175" spans="1:17" x14ac:dyDescent="0.35">
      <c r="A175" s="48">
        <v>2007</v>
      </c>
      <c r="B175" s="46" t="s">
        <v>118</v>
      </c>
      <c r="C175" s="41">
        <f>Month!B159+C174</f>
        <v>260.50509999999997</v>
      </c>
      <c r="D175" s="41">
        <f>Month!C159+D174</f>
        <v>20.186399999999999</v>
      </c>
      <c r="E175" s="41">
        <f>Month!D159+E174</f>
        <v>212.39600000000002</v>
      </c>
      <c r="F175" s="41">
        <f>Month!E159+F174</f>
        <v>21.746600000000004</v>
      </c>
      <c r="G175" s="41">
        <f>Month!F159+G174</f>
        <v>6.1760999999999999</v>
      </c>
      <c r="H175" s="41">
        <f>Month!G159+H174</f>
        <v>240.31879999999998</v>
      </c>
      <c r="I175" s="41">
        <f>Month!H159+I174</f>
        <v>77.515699999999995</v>
      </c>
      <c r="J175" s="41">
        <f>Month!I159+J174</f>
        <v>87.35090000000001</v>
      </c>
      <c r="K175" s="41">
        <f>Month!J159+K174</f>
        <v>75.452200000000005</v>
      </c>
      <c r="L175" s="41">
        <f>Month!K159+L174</f>
        <v>15.723600000000001</v>
      </c>
      <c r="M175" s="41">
        <f>Month!L159+M174</f>
        <v>1.4800000000000006E-2</v>
      </c>
      <c r="N175" s="41">
        <f>Month!M159+N174</f>
        <v>15.7089</v>
      </c>
      <c r="O175" s="41">
        <f>Month!N159+O174</f>
        <v>276.22860000000003</v>
      </c>
      <c r="P175" s="41">
        <f>Month!O159+P174</f>
        <v>20.200900000000001</v>
      </c>
      <c r="Q175" s="41">
        <f>Month!P159+Q174</f>
        <v>256.02769999999998</v>
      </c>
    </row>
    <row r="176" spans="1:17" x14ac:dyDescent="0.35">
      <c r="A176" s="48">
        <v>2007</v>
      </c>
      <c r="B176" s="46" t="s">
        <v>119</v>
      </c>
      <c r="C176" s="41">
        <f>Month!B160+C175</f>
        <v>291.10329999999999</v>
      </c>
      <c r="D176" s="41">
        <f>Month!C160+D175</f>
        <v>22.3064</v>
      </c>
      <c r="E176" s="41">
        <f>Month!D160+E175</f>
        <v>237.60110000000003</v>
      </c>
      <c r="F176" s="41">
        <f>Month!E160+F175</f>
        <v>24.288000000000004</v>
      </c>
      <c r="G176" s="41">
        <f>Month!F160+G175</f>
        <v>6.9078999999999997</v>
      </c>
      <c r="H176" s="41">
        <f>Month!G160+H175</f>
        <v>268.7971</v>
      </c>
      <c r="I176" s="41">
        <f>Month!H160+I175</f>
        <v>86.482299999999995</v>
      </c>
      <c r="J176" s="41">
        <f>Month!I160+J175</f>
        <v>97.908600000000007</v>
      </c>
      <c r="K176" s="41">
        <f>Month!J160+K175</f>
        <v>84.406100000000009</v>
      </c>
      <c r="L176" s="41">
        <f>Month!K160+L175</f>
        <v>17.459400000000002</v>
      </c>
      <c r="M176" s="41">
        <f>Month!L160+M175</f>
        <v>3.5700000000000003E-2</v>
      </c>
      <c r="N176" s="41">
        <f>Month!M160+N175</f>
        <v>17.4238</v>
      </c>
      <c r="O176" s="41">
        <f>Month!N160+O175</f>
        <v>308.56260000000003</v>
      </c>
      <c r="P176" s="41">
        <f>Month!O160+P175</f>
        <v>22.341699999999999</v>
      </c>
      <c r="Q176" s="41">
        <f>Month!P160+Q175</f>
        <v>286.22089999999997</v>
      </c>
    </row>
    <row r="177" spans="1:17" x14ac:dyDescent="0.35">
      <c r="A177" s="48">
        <v>2007</v>
      </c>
      <c r="B177" s="46" t="s">
        <v>120</v>
      </c>
      <c r="C177" s="41">
        <f>Month!B161+C176</f>
        <v>324.0881</v>
      </c>
      <c r="D177" s="41">
        <f>Month!C161+D176</f>
        <v>25.4679</v>
      </c>
      <c r="E177" s="41">
        <f>Month!D161+E176</f>
        <v>264.11170000000004</v>
      </c>
      <c r="F177" s="41">
        <f>Month!E161+F176</f>
        <v>26.864600000000003</v>
      </c>
      <c r="G177" s="41">
        <f>Month!F161+G176</f>
        <v>7.6438999999999995</v>
      </c>
      <c r="H177" s="41">
        <f>Month!G161+H176</f>
        <v>298.62029999999999</v>
      </c>
      <c r="I177" s="41">
        <f>Month!H161+I176</f>
        <v>95.632300000000001</v>
      </c>
      <c r="J177" s="41">
        <f>Month!I161+J176</f>
        <v>109.62410000000001</v>
      </c>
      <c r="K177" s="41">
        <f>Month!J161+K176</f>
        <v>93.363800000000012</v>
      </c>
      <c r="L177" s="41">
        <f>Month!K161+L176</f>
        <v>19.331800000000001</v>
      </c>
      <c r="M177" s="41">
        <f>Month!L161+M176</f>
        <v>5.8200000000000002E-2</v>
      </c>
      <c r="N177" s="41">
        <f>Month!M161+N176</f>
        <v>19.273700000000002</v>
      </c>
      <c r="O177" s="41">
        <f>Month!N161+O176</f>
        <v>343.41980000000001</v>
      </c>
      <c r="P177" s="41">
        <f>Month!O161+P176</f>
        <v>25.525700000000001</v>
      </c>
      <c r="Q177" s="41">
        <f>Month!P161+Q176</f>
        <v>317.89409999999998</v>
      </c>
    </row>
    <row r="178" spans="1:17" x14ac:dyDescent="0.35">
      <c r="A178" s="63">
        <v>2007</v>
      </c>
      <c r="B178" s="55" t="s">
        <v>133</v>
      </c>
      <c r="C178" s="41">
        <f>Month!B162+C177</f>
        <v>357.99610000000001</v>
      </c>
      <c r="D178" s="41">
        <f>Month!C162+D177</f>
        <v>27.7515</v>
      </c>
      <c r="E178" s="41">
        <f>Month!D162+E177</f>
        <v>292.04570000000007</v>
      </c>
      <c r="F178" s="41">
        <f>Month!E162+F177</f>
        <v>29.786900000000003</v>
      </c>
      <c r="G178" s="41">
        <f>Month!F162+G177</f>
        <v>8.411999999999999</v>
      </c>
      <c r="H178" s="41">
        <f>Month!G162+H177</f>
        <v>330.24469999999997</v>
      </c>
      <c r="I178" s="41">
        <f>Month!H162+I177</f>
        <v>104.50450000000001</v>
      </c>
      <c r="J178" s="41">
        <f>Month!I162+J177</f>
        <v>123.07610000000001</v>
      </c>
      <c r="K178" s="41">
        <f>Month!J162+K177</f>
        <v>102.66400000000002</v>
      </c>
      <c r="L178" s="41">
        <f>Month!K162+L177</f>
        <v>21.285299999999999</v>
      </c>
      <c r="M178" s="41">
        <f>Month!L162+M177</f>
        <v>8.1699999999999995E-2</v>
      </c>
      <c r="N178" s="41">
        <f>Month!M162+N177</f>
        <v>21.203700000000001</v>
      </c>
      <c r="O178" s="41">
        <f>Month!N162+O177</f>
        <v>379.28120000000001</v>
      </c>
      <c r="P178" s="41">
        <f>Month!O162+P177</f>
        <v>27.832699999999999</v>
      </c>
      <c r="Q178" s="41">
        <f>Month!P162+Q177</f>
        <v>351.44849999999997</v>
      </c>
    </row>
    <row r="179" spans="1:17" x14ac:dyDescent="0.35">
      <c r="A179" s="48">
        <v>2008</v>
      </c>
      <c r="B179" s="46" t="s">
        <v>110</v>
      </c>
      <c r="C179" s="41">
        <f>Month!B163</f>
        <v>34.756799999999998</v>
      </c>
      <c r="D179" s="41">
        <f>Month!C163</f>
        <v>2.7296999999999998</v>
      </c>
      <c r="E179" s="41">
        <f>Month!D163</f>
        <v>28.173200000000001</v>
      </c>
      <c r="F179" s="41">
        <f>Month!E163</f>
        <v>3.0406</v>
      </c>
      <c r="G179" s="41">
        <f>Month!F163</f>
        <v>0.81340000000000001</v>
      </c>
      <c r="H179" s="41">
        <f>Month!G163</f>
        <v>32.027099999999997</v>
      </c>
      <c r="I179" s="41">
        <f>Month!H163</f>
        <v>9.5924999999999994</v>
      </c>
      <c r="J179" s="41">
        <f>Month!I163</f>
        <v>12.471500000000001</v>
      </c>
      <c r="K179" s="41">
        <f>Month!J163</f>
        <v>9.9631000000000007</v>
      </c>
      <c r="L179" s="41">
        <f>Month!K163</f>
        <v>1.6656</v>
      </c>
      <c r="M179" s="41">
        <f>Month!L163</f>
        <v>-1.4200000000000001E-2</v>
      </c>
      <c r="N179" s="41">
        <f>Month!M163</f>
        <v>1.6798999999999999</v>
      </c>
      <c r="O179" s="41">
        <f>Month!N163</f>
        <v>36.422400000000003</v>
      </c>
      <c r="P179" s="41">
        <f>Month!O163</f>
        <v>2.7153999999999998</v>
      </c>
      <c r="Q179" s="41">
        <f>Month!P163</f>
        <v>33.707000000000001</v>
      </c>
    </row>
    <row r="180" spans="1:17" x14ac:dyDescent="0.35">
      <c r="A180" s="48">
        <v>2008</v>
      </c>
      <c r="B180" s="46" t="s">
        <v>111</v>
      </c>
      <c r="C180" s="41">
        <f>Month!B164+C179</f>
        <v>66.920099999999991</v>
      </c>
      <c r="D180" s="41">
        <f>Month!C164+D179</f>
        <v>5.2154999999999996</v>
      </c>
      <c r="E180" s="41">
        <f>Month!D164+E179</f>
        <v>54.2697</v>
      </c>
      <c r="F180" s="41">
        <f>Month!E164+F179</f>
        <v>5.8696000000000002</v>
      </c>
      <c r="G180" s="41">
        <f>Month!F164+G179</f>
        <v>1.5655000000000001</v>
      </c>
      <c r="H180" s="41">
        <f>Month!G164+H179</f>
        <v>61.704599999999999</v>
      </c>
      <c r="I180" s="41">
        <f>Month!H164+I179</f>
        <v>18.832599999999999</v>
      </c>
      <c r="J180" s="41">
        <f>Month!I164+J179</f>
        <v>23.511400000000002</v>
      </c>
      <c r="K180" s="41">
        <f>Month!J164+K179</f>
        <v>19.360600000000002</v>
      </c>
      <c r="L180" s="41">
        <f>Month!K164+L179</f>
        <v>3.2096</v>
      </c>
      <c r="M180" s="41">
        <f>Month!L164+M179</f>
        <v>-2.7400000000000001E-2</v>
      </c>
      <c r="N180" s="41">
        <f>Month!M164+N179</f>
        <v>3.2370999999999999</v>
      </c>
      <c r="O180" s="41">
        <f>Month!N164+O179</f>
        <v>70.1297</v>
      </c>
      <c r="P180" s="41">
        <f>Month!O164+P179</f>
        <v>5.1879999999999997</v>
      </c>
      <c r="Q180" s="41">
        <f>Month!P164+Q179</f>
        <v>64.941699999999997</v>
      </c>
    </row>
    <row r="181" spans="1:17" x14ac:dyDescent="0.35">
      <c r="A181" s="48">
        <v>2008</v>
      </c>
      <c r="B181" s="46" t="s">
        <v>112</v>
      </c>
      <c r="C181" s="41">
        <f>Month!B165+C180</f>
        <v>99.707899999999995</v>
      </c>
      <c r="D181" s="41">
        <f>Month!C165+D180</f>
        <v>7.9240999999999993</v>
      </c>
      <c r="E181" s="41">
        <f>Month!D165+E180</f>
        <v>80.710000000000008</v>
      </c>
      <c r="F181" s="41">
        <f>Month!E165+F180</f>
        <v>8.7848000000000006</v>
      </c>
      <c r="G181" s="41">
        <f>Month!F165+G180</f>
        <v>2.2892000000000001</v>
      </c>
      <c r="H181" s="41">
        <f>Month!G165+H180</f>
        <v>91.783799999999999</v>
      </c>
      <c r="I181" s="41">
        <f>Month!H165+I180</f>
        <v>28.433799999999998</v>
      </c>
      <c r="J181" s="41">
        <f>Month!I165+J180</f>
        <v>34.683</v>
      </c>
      <c r="K181" s="41">
        <f>Month!J165+K180</f>
        <v>28.667100000000001</v>
      </c>
      <c r="L181" s="41">
        <f>Month!K165+L180</f>
        <v>4.7908999999999997</v>
      </c>
      <c r="M181" s="41">
        <f>Month!L165+M180</f>
        <v>-4.0899999999999999E-2</v>
      </c>
      <c r="N181" s="41">
        <f>Month!M165+N180</f>
        <v>4.8319999999999999</v>
      </c>
      <c r="O181" s="41">
        <f>Month!N165+O180</f>
        <v>104.49889999999999</v>
      </c>
      <c r="P181" s="41">
        <f>Month!O165+P180</f>
        <v>7.8830999999999998</v>
      </c>
      <c r="Q181" s="41">
        <f>Month!P165+Q180</f>
        <v>96.615799999999993</v>
      </c>
    </row>
    <row r="182" spans="1:17" x14ac:dyDescent="0.35">
      <c r="A182" s="48">
        <v>2008</v>
      </c>
      <c r="B182" s="46" t="s">
        <v>113</v>
      </c>
      <c r="C182" s="41">
        <f>Month!B166+C181</f>
        <v>130.1651</v>
      </c>
      <c r="D182" s="41">
        <f>Month!C166+D181</f>
        <v>11.9922</v>
      </c>
      <c r="E182" s="41">
        <f>Month!D166+E181</f>
        <v>103.983</v>
      </c>
      <c r="F182" s="41">
        <f>Month!E166+F181</f>
        <v>11.273700000000002</v>
      </c>
      <c r="G182" s="41">
        <f>Month!F166+G181</f>
        <v>2.9164000000000003</v>
      </c>
      <c r="H182" s="41">
        <f>Month!G166+H181</f>
        <v>118.1729</v>
      </c>
      <c r="I182" s="41">
        <f>Month!H166+I181</f>
        <v>37.277000000000001</v>
      </c>
      <c r="J182" s="41">
        <f>Month!I166+J181</f>
        <v>43.8855</v>
      </c>
      <c r="K182" s="41">
        <f>Month!J166+K181</f>
        <v>37.0105</v>
      </c>
      <c r="L182" s="41">
        <f>Month!K166+L181</f>
        <v>6.4362999999999992</v>
      </c>
      <c r="M182" s="41">
        <f>Month!L166+M181</f>
        <v>-4.0299999999999996E-2</v>
      </c>
      <c r="N182" s="41">
        <f>Month!M166+N181</f>
        <v>6.4767999999999999</v>
      </c>
      <c r="O182" s="41">
        <f>Month!N166+O181</f>
        <v>136.60139999999998</v>
      </c>
      <c r="P182" s="41">
        <f>Month!O166+P181</f>
        <v>11.951699999999999</v>
      </c>
      <c r="Q182" s="41">
        <f>Month!P166+Q181</f>
        <v>124.6497</v>
      </c>
    </row>
    <row r="183" spans="1:17" x14ac:dyDescent="0.35">
      <c r="A183" s="48">
        <v>2008</v>
      </c>
      <c r="B183" s="46" t="s">
        <v>114</v>
      </c>
      <c r="C183" s="41">
        <f>Month!B167+C182</f>
        <v>157.69229999999999</v>
      </c>
      <c r="D183" s="41">
        <f>Month!C167+D182</f>
        <v>13.1303</v>
      </c>
      <c r="E183" s="41">
        <f>Month!D167+E182</f>
        <v>127.256</v>
      </c>
      <c r="F183" s="41">
        <f>Month!E167+F182</f>
        <v>13.762600000000003</v>
      </c>
      <c r="G183" s="41">
        <f>Month!F167+G182</f>
        <v>3.5436000000000005</v>
      </c>
      <c r="H183" s="41">
        <f>Month!G167+H182</f>
        <v>144.56200000000001</v>
      </c>
      <c r="I183" s="41">
        <f>Month!H167+I182</f>
        <v>46.120199999999997</v>
      </c>
      <c r="J183" s="41">
        <f>Month!I167+J182</f>
        <v>53.088000000000001</v>
      </c>
      <c r="K183" s="41">
        <f>Month!J167+K182</f>
        <v>45.353900000000003</v>
      </c>
      <c r="L183" s="41">
        <f>Month!K167+L182</f>
        <v>7.8904999999999994</v>
      </c>
      <c r="M183" s="41">
        <f>Month!L167+M182</f>
        <v>-3.9799999999999995E-2</v>
      </c>
      <c r="N183" s="41">
        <f>Month!M167+N182</f>
        <v>7.9306000000000001</v>
      </c>
      <c r="O183" s="41">
        <f>Month!N167+O182</f>
        <v>165.58279999999999</v>
      </c>
      <c r="P183" s="41">
        <f>Month!O167+P182</f>
        <v>13.090299999999999</v>
      </c>
      <c r="Q183" s="41">
        <f>Month!P167+Q182</f>
        <v>152.49250000000001</v>
      </c>
    </row>
    <row r="184" spans="1:17" x14ac:dyDescent="0.35">
      <c r="A184" s="48">
        <v>2008</v>
      </c>
      <c r="B184" s="46" t="s">
        <v>115</v>
      </c>
      <c r="C184" s="41">
        <f>Month!B168+C183</f>
        <v>183.9436</v>
      </c>
      <c r="D184" s="41">
        <f>Month!C168+D183</f>
        <v>14.436199999999999</v>
      </c>
      <c r="E184" s="41">
        <f>Month!D168+E183</f>
        <v>149.3717</v>
      </c>
      <c r="F184" s="41">
        <f>Month!E168+F183</f>
        <v>15.968500000000002</v>
      </c>
      <c r="G184" s="41">
        <f>Month!F168+G183</f>
        <v>4.1674000000000007</v>
      </c>
      <c r="H184" s="41">
        <f>Month!G168+H183</f>
        <v>169.50740000000002</v>
      </c>
      <c r="I184" s="41">
        <f>Month!H168+I183</f>
        <v>54.847399999999993</v>
      </c>
      <c r="J184" s="41">
        <f>Month!I168+J183</f>
        <v>61.231700000000004</v>
      </c>
      <c r="K184" s="41">
        <f>Month!J168+K183</f>
        <v>53.428300000000007</v>
      </c>
      <c r="L184" s="41">
        <f>Month!K168+L183</f>
        <v>9.2806999999999995</v>
      </c>
      <c r="M184" s="41">
        <f>Month!L168+M183</f>
        <v>-3.9299999999999995E-2</v>
      </c>
      <c r="N184" s="41">
        <f>Month!M168+N183</f>
        <v>9.3202999999999996</v>
      </c>
      <c r="O184" s="41">
        <f>Month!N168+O183</f>
        <v>193.2243</v>
      </c>
      <c r="P184" s="41">
        <f>Month!O168+P183</f>
        <v>14.396599999999999</v>
      </c>
      <c r="Q184" s="41">
        <f>Month!P168+Q183</f>
        <v>178.82760000000002</v>
      </c>
    </row>
    <row r="185" spans="1:17" x14ac:dyDescent="0.35">
      <c r="A185" s="48">
        <v>2008</v>
      </c>
      <c r="B185" s="46" t="s">
        <v>116</v>
      </c>
      <c r="C185" s="41">
        <f>Month!B169+C184</f>
        <v>211.22829999999999</v>
      </c>
      <c r="D185" s="41">
        <f>Month!C169+D184</f>
        <v>17.488</v>
      </c>
      <c r="E185" s="41">
        <f>Month!D169+E184</f>
        <v>171.37440000000001</v>
      </c>
      <c r="F185" s="41">
        <f>Month!E169+F184</f>
        <v>17.644000000000002</v>
      </c>
      <c r="G185" s="41">
        <f>Month!F169+G184</f>
        <v>4.7221000000000011</v>
      </c>
      <c r="H185" s="41">
        <f>Month!G169+H184</f>
        <v>193.74030000000002</v>
      </c>
      <c r="I185" s="41">
        <f>Month!H169+I184</f>
        <v>63.121499999999997</v>
      </c>
      <c r="J185" s="41">
        <f>Month!I169+J184</f>
        <v>69.142499999999998</v>
      </c>
      <c r="K185" s="41">
        <f>Month!J169+K184</f>
        <v>61.476300000000009</v>
      </c>
      <c r="L185" s="41">
        <f>Month!K169+L184</f>
        <v>10.781499999999999</v>
      </c>
      <c r="M185" s="41">
        <f>Month!L169+M184</f>
        <v>-3.8699999999999991E-2</v>
      </c>
      <c r="N185" s="41">
        <f>Month!M169+N184</f>
        <v>10.820499999999999</v>
      </c>
      <c r="O185" s="41">
        <f>Month!N169+O184</f>
        <v>222.00970000000001</v>
      </c>
      <c r="P185" s="41">
        <f>Month!O169+P184</f>
        <v>17.448999999999998</v>
      </c>
      <c r="Q185" s="41">
        <f>Month!P169+Q184</f>
        <v>204.56060000000002</v>
      </c>
    </row>
    <row r="186" spans="1:17" x14ac:dyDescent="0.35">
      <c r="A186" s="48">
        <v>2008</v>
      </c>
      <c r="B186" s="46" t="s">
        <v>117</v>
      </c>
      <c r="C186" s="41">
        <f>Month!B170+C185</f>
        <v>238.1832</v>
      </c>
      <c r="D186" s="41">
        <f>Month!C170+D185</f>
        <v>19.5533</v>
      </c>
      <c r="E186" s="41">
        <f>Month!D170+E185</f>
        <v>193.26480000000001</v>
      </c>
      <c r="F186" s="41">
        <f>Month!E170+F185</f>
        <v>20.039500000000004</v>
      </c>
      <c r="G186" s="41">
        <f>Month!F170+G185</f>
        <v>5.3257000000000012</v>
      </c>
      <c r="H186" s="41">
        <f>Month!G170+H185</f>
        <v>218.62990000000002</v>
      </c>
      <c r="I186" s="41">
        <f>Month!H170+I185</f>
        <v>71.653899999999993</v>
      </c>
      <c r="J186" s="41">
        <f>Month!I170+J185</f>
        <v>77.397400000000005</v>
      </c>
      <c r="K186" s="41">
        <f>Month!J170+K185</f>
        <v>69.578600000000009</v>
      </c>
      <c r="L186" s="41">
        <f>Month!K170+L185</f>
        <v>12.2685</v>
      </c>
      <c r="M186" s="41">
        <f>Month!L170+M185</f>
        <v>-3.8099999999999988E-2</v>
      </c>
      <c r="N186" s="41">
        <f>Month!M170+N185</f>
        <v>12.306899999999999</v>
      </c>
      <c r="O186" s="41">
        <f>Month!N170+O185</f>
        <v>250.45160000000001</v>
      </c>
      <c r="P186" s="41">
        <f>Month!O170+P185</f>
        <v>19.514899999999997</v>
      </c>
      <c r="Q186" s="41">
        <f>Month!P170+Q185</f>
        <v>230.93660000000003</v>
      </c>
    </row>
    <row r="187" spans="1:17" x14ac:dyDescent="0.35">
      <c r="A187" s="48">
        <v>2008</v>
      </c>
      <c r="B187" s="46" t="s">
        <v>118</v>
      </c>
      <c r="C187" s="41">
        <f>Month!B171+C186</f>
        <v>265.36259999999999</v>
      </c>
      <c r="D187" s="41">
        <f>Month!C171+D186</f>
        <v>21.068899999999999</v>
      </c>
      <c r="E187" s="41">
        <f>Month!D171+E186</f>
        <v>215.80180000000001</v>
      </c>
      <c r="F187" s="41">
        <f>Month!E171+F186</f>
        <v>22.536900000000003</v>
      </c>
      <c r="G187" s="41">
        <f>Month!F171+G186</f>
        <v>5.9551000000000016</v>
      </c>
      <c r="H187" s="41">
        <f>Month!G171+H186</f>
        <v>244.29370000000003</v>
      </c>
      <c r="I187" s="41">
        <f>Month!H171+I186</f>
        <v>80.315999999999988</v>
      </c>
      <c r="J187" s="41">
        <f>Month!I171+J186</f>
        <v>86.222100000000012</v>
      </c>
      <c r="K187" s="41">
        <f>Month!J171+K186</f>
        <v>77.755600000000015</v>
      </c>
      <c r="L187" s="41">
        <f>Month!K171+L186</f>
        <v>13.7774</v>
      </c>
      <c r="M187" s="41">
        <f>Month!L171+M186</f>
        <v>-3.7499999999999985E-2</v>
      </c>
      <c r="N187" s="41">
        <f>Month!M171+N186</f>
        <v>13.815199999999999</v>
      </c>
      <c r="O187" s="41">
        <f>Month!N171+O186</f>
        <v>279.13990000000001</v>
      </c>
      <c r="P187" s="41">
        <f>Month!O171+P186</f>
        <v>21.031099999999999</v>
      </c>
      <c r="Q187" s="41">
        <f>Month!P171+Q186</f>
        <v>258.1087</v>
      </c>
    </row>
    <row r="188" spans="1:17" x14ac:dyDescent="0.35">
      <c r="A188" s="48">
        <v>2008</v>
      </c>
      <c r="B188" s="46" t="s">
        <v>119</v>
      </c>
      <c r="C188" s="41">
        <f>Month!B172+C187</f>
        <v>295.61660000000001</v>
      </c>
      <c r="D188" s="41">
        <f>Month!C172+D187</f>
        <v>23.078599999999998</v>
      </c>
      <c r="E188" s="41">
        <f>Month!D172+E187</f>
        <v>240.82250000000002</v>
      </c>
      <c r="F188" s="41">
        <f>Month!E172+F187</f>
        <v>25.065600000000003</v>
      </c>
      <c r="G188" s="41">
        <f>Month!F172+G187</f>
        <v>6.6499000000000015</v>
      </c>
      <c r="H188" s="41">
        <f>Month!G172+H187</f>
        <v>272.53800000000001</v>
      </c>
      <c r="I188" s="41">
        <f>Month!H172+I187</f>
        <v>89.599699999999984</v>
      </c>
      <c r="J188" s="41">
        <f>Month!I172+J187</f>
        <v>96.232300000000009</v>
      </c>
      <c r="K188" s="41">
        <f>Month!J172+K187</f>
        <v>86.706000000000017</v>
      </c>
      <c r="L188" s="41">
        <f>Month!K172+L187</f>
        <v>15.1981</v>
      </c>
      <c r="M188" s="41">
        <f>Month!L172+M187</f>
        <v>-2.1299999999999986E-2</v>
      </c>
      <c r="N188" s="41">
        <f>Month!M172+N187</f>
        <v>15.2197</v>
      </c>
      <c r="O188" s="41">
        <f>Month!N172+O187</f>
        <v>310.81460000000004</v>
      </c>
      <c r="P188" s="41">
        <f>Month!O172+P187</f>
        <v>23.056999999999999</v>
      </c>
      <c r="Q188" s="41">
        <f>Month!P172+Q187</f>
        <v>287.75749999999999</v>
      </c>
    </row>
    <row r="189" spans="1:17" x14ac:dyDescent="0.35">
      <c r="A189" s="48">
        <v>2008</v>
      </c>
      <c r="B189" s="46" t="s">
        <v>120</v>
      </c>
      <c r="C189" s="41">
        <f>Month!B173+C188</f>
        <v>326.76260000000002</v>
      </c>
      <c r="D189" s="41">
        <f>Month!C173+D188</f>
        <v>25.506099999999996</v>
      </c>
      <c r="E189" s="41">
        <f>Month!D173+E188</f>
        <v>266.24200000000002</v>
      </c>
      <c r="F189" s="41">
        <f>Month!E173+F188</f>
        <v>27.666800000000002</v>
      </c>
      <c r="G189" s="41">
        <f>Month!F173+G188</f>
        <v>7.3476000000000017</v>
      </c>
      <c r="H189" s="41">
        <f>Month!G173+H188</f>
        <v>301.25639999999999</v>
      </c>
      <c r="I189" s="41">
        <f>Month!H173+I188</f>
        <v>98.643499999999989</v>
      </c>
      <c r="J189" s="41">
        <f>Month!I173+J188</f>
        <v>107.22710000000001</v>
      </c>
      <c r="K189" s="41">
        <f>Month!J173+K188</f>
        <v>95.385800000000017</v>
      </c>
      <c r="L189" s="41">
        <f>Month!K173+L188</f>
        <v>16.662500000000001</v>
      </c>
      <c r="M189" s="41">
        <f>Month!L173+M188</f>
        <v>-4.599999999999986E-3</v>
      </c>
      <c r="N189" s="41">
        <f>Month!M173+N188</f>
        <v>16.667400000000001</v>
      </c>
      <c r="O189" s="41">
        <f>Month!N173+O188</f>
        <v>343.42500000000007</v>
      </c>
      <c r="P189" s="41">
        <f>Month!O173+P188</f>
        <v>25.501300000000001</v>
      </c>
      <c r="Q189" s="41">
        <f>Month!P173+Q188</f>
        <v>317.92359999999996</v>
      </c>
    </row>
    <row r="190" spans="1:17" x14ac:dyDescent="0.35">
      <c r="A190" s="63">
        <v>2008</v>
      </c>
      <c r="B190" s="55" t="s">
        <v>133</v>
      </c>
      <c r="C190" s="41">
        <f>Month!B174+C189</f>
        <v>359.96900000000005</v>
      </c>
      <c r="D190" s="41">
        <f>Month!C174+D189</f>
        <v>28.098799999999997</v>
      </c>
      <c r="E190" s="41">
        <f>Month!D174+E189</f>
        <v>293.17750000000001</v>
      </c>
      <c r="F190" s="41">
        <f>Month!E174+F189</f>
        <v>30.601500000000001</v>
      </c>
      <c r="G190" s="41">
        <f>Month!F174+G189</f>
        <v>8.0911000000000008</v>
      </c>
      <c r="H190" s="41">
        <f>Month!G174+H189</f>
        <v>331.87009999999998</v>
      </c>
      <c r="I190" s="41">
        <f>Month!H174+I189</f>
        <v>107.38219999999998</v>
      </c>
      <c r="J190" s="41">
        <f>Month!I174+J189</f>
        <v>119.80000000000001</v>
      </c>
      <c r="K190" s="41">
        <f>Month!J174+K189</f>
        <v>104.68790000000001</v>
      </c>
      <c r="L190" s="41">
        <f>Month!K174+L189</f>
        <v>18.242800000000003</v>
      </c>
      <c r="M190" s="41">
        <f>Month!L174+M189</f>
        <v>1.3500000000000015E-2</v>
      </c>
      <c r="N190" s="41">
        <f>Month!M174+N189</f>
        <v>18.229600000000001</v>
      </c>
      <c r="O190" s="41">
        <f>Month!N174+O189</f>
        <v>378.21170000000006</v>
      </c>
      <c r="P190" s="41">
        <f>Month!O174+P189</f>
        <v>28.112000000000002</v>
      </c>
      <c r="Q190" s="41">
        <f>Month!P174+Q189</f>
        <v>350.09949999999998</v>
      </c>
    </row>
    <row r="191" spans="1:17" x14ac:dyDescent="0.35">
      <c r="A191" s="48">
        <v>2009</v>
      </c>
      <c r="B191" s="46" t="s">
        <v>110</v>
      </c>
      <c r="C191" s="41">
        <f>Month!B175</f>
        <v>34.069600000000001</v>
      </c>
      <c r="D191" s="41">
        <f>Month!C175</f>
        <v>3.0284</v>
      </c>
      <c r="E191" s="41">
        <f>Month!D175</f>
        <v>27.4983</v>
      </c>
      <c r="F191" s="41">
        <f>Month!E175</f>
        <v>2.7456</v>
      </c>
      <c r="G191" s="41">
        <f>Month!F175</f>
        <v>0.79730000000000001</v>
      </c>
      <c r="H191" s="41">
        <f>Month!G175</f>
        <v>31.0411</v>
      </c>
      <c r="I191" s="41">
        <f>Month!H175</f>
        <v>8.2797999999999998</v>
      </c>
      <c r="J191" s="41">
        <f>Month!I175</f>
        <v>13.3141</v>
      </c>
      <c r="K191" s="41">
        <f>Month!J175</f>
        <v>9.4473000000000003</v>
      </c>
      <c r="L191" s="41">
        <f>Month!K175</f>
        <v>1.6171</v>
      </c>
      <c r="M191" s="41">
        <f>Month!L175</f>
        <v>1.06E-2</v>
      </c>
      <c r="N191" s="41">
        <f>Month!M175</f>
        <v>1.6065</v>
      </c>
      <c r="O191" s="41">
        <f>Month!N175</f>
        <v>35.686700000000002</v>
      </c>
      <c r="P191" s="41">
        <f>Month!O175</f>
        <v>3.0390999999999999</v>
      </c>
      <c r="Q191" s="41">
        <f>Month!P175</f>
        <v>32.647599999999997</v>
      </c>
    </row>
    <row r="192" spans="1:17" x14ac:dyDescent="0.35">
      <c r="A192" s="48">
        <v>2009</v>
      </c>
      <c r="B192" s="46" t="s">
        <v>111</v>
      </c>
      <c r="C192" s="41">
        <f>Month!B176+C191</f>
        <v>64.631699999999995</v>
      </c>
      <c r="D192" s="41">
        <f>Month!C176+D191</f>
        <v>5.7638999999999996</v>
      </c>
      <c r="E192" s="41">
        <f>Month!D176+E191</f>
        <v>52.091700000000003</v>
      </c>
      <c r="F192" s="41">
        <f>Month!E176+F191</f>
        <v>5.2004000000000001</v>
      </c>
      <c r="G192" s="41">
        <f>Month!F176+G191</f>
        <v>1.5756000000000001</v>
      </c>
      <c r="H192" s="41">
        <f>Month!G176+H191</f>
        <v>58.867699999999999</v>
      </c>
      <c r="I192" s="41">
        <f>Month!H176+I191</f>
        <v>15.8002</v>
      </c>
      <c r="J192" s="41">
        <f>Month!I176+J191</f>
        <v>25.083300000000001</v>
      </c>
      <c r="K192" s="41">
        <f>Month!J176+K191</f>
        <v>17.984200000000001</v>
      </c>
      <c r="L192" s="41">
        <f>Month!K176+L191</f>
        <v>3.0617000000000001</v>
      </c>
      <c r="M192" s="41">
        <f>Month!L176+M191</f>
        <v>2.01E-2</v>
      </c>
      <c r="N192" s="41">
        <f>Month!M176+N191</f>
        <v>3.0415999999999999</v>
      </c>
      <c r="O192" s="41">
        <f>Month!N176+O191</f>
        <v>67.693399999999997</v>
      </c>
      <c r="P192" s="41">
        <f>Month!O176+P191</f>
        <v>5.7841000000000005</v>
      </c>
      <c r="Q192" s="41">
        <f>Month!P176+Q191</f>
        <v>61.909300000000002</v>
      </c>
    </row>
    <row r="193" spans="1:17" x14ac:dyDescent="0.35">
      <c r="A193" s="48">
        <v>2009</v>
      </c>
      <c r="B193" s="46" t="s">
        <v>112</v>
      </c>
      <c r="C193" s="41">
        <f>Month!B177+C192</f>
        <v>95.5304</v>
      </c>
      <c r="D193" s="41">
        <f>Month!C177+D192</f>
        <v>8.3628999999999998</v>
      </c>
      <c r="E193" s="41">
        <f>Month!D177+E192</f>
        <v>76.98</v>
      </c>
      <c r="F193" s="41">
        <f>Month!E177+F192</f>
        <v>7.7808999999999999</v>
      </c>
      <c r="G193" s="41">
        <f>Month!F177+G192</f>
        <v>2.4064000000000001</v>
      </c>
      <c r="H193" s="41">
        <f>Month!G177+H192</f>
        <v>87.167400000000001</v>
      </c>
      <c r="I193" s="41">
        <f>Month!H177+I192</f>
        <v>23.970300000000002</v>
      </c>
      <c r="J193" s="41">
        <f>Month!I177+J192</f>
        <v>36.388000000000005</v>
      </c>
      <c r="K193" s="41">
        <f>Month!J177+K192</f>
        <v>26.809100000000001</v>
      </c>
      <c r="L193" s="41">
        <f>Month!K177+L192</f>
        <v>4.5178000000000003</v>
      </c>
      <c r="M193" s="41">
        <f>Month!L177+M192</f>
        <v>2.9600000000000001E-2</v>
      </c>
      <c r="N193" s="41">
        <f>Month!M177+N192</f>
        <v>4.4880999999999993</v>
      </c>
      <c r="O193" s="41">
        <f>Month!N177+O192</f>
        <v>100.04810000000001</v>
      </c>
      <c r="P193" s="41">
        <f>Month!O177+P192</f>
        <v>8.3925999999999998</v>
      </c>
      <c r="Q193" s="41">
        <f>Month!P177+Q192</f>
        <v>91.655500000000004</v>
      </c>
    </row>
    <row r="194" spans="1:17" x14ac:dyDescent="0.35">
      <c r="A194" s="48">
        <v>2009</v>
      </c>
      <c r="B194" s="46" t="s">
        <v>113</v>
      </c>
      <c r="C194" s="41">
        <f>Month!B178+C193</f>
        <v>122.342</v>
      </c>
      <c r="D194" s="41">
        <f>Month!C178+D193</f>
        <v>11.844999999999999</v>
      </c>
      <c r="E194" s="41">
        <f>Month!D178+E193</f>
        <v>97.426500000000004</v>
      </c>
      <c r="F194" s="41">
        <f>Month!E178+F193</f>
        <v>9.9951000000000008</v>
      </c>
      <c r="G194" s="41">
        <f>Month!F178+G193</f>
        <v>3.0752000000000002</v>
      </c>
      <c r="H194" s="41">
        <f>Month!G178+H193</f>
        <v>110.4969</v>
      </c>
      <c r="I194" s="41">
        <f>Month!H178+I193</f>
        <v>31.184600000000003</v>
      </c>
      <c r="J194" s="41">
        <f>Month!I178+J193</f>
        <v>44.789400000000008</v>
      </c>
      <c r="K194" s="41">
        <f>Month!J178+K193</f>
        <v>34.5229</v>
      </c>
      <c r="L194" s="41">
        <f>Month!K178+L193</f>
        <v>5.9044000000000008</v>
      </c>
      <c r="M194" s="41">
        <f>Month!L178+M193</f>
        <v>4.0300000000000002E-2</v>
      </c>
      <c r="N194" s="41">
        <f>Month!M178+N193</f>
        <v>5.863999999999999</v>
      </c>
      <c r="O194" s="41">
        <f>Month!N178+O193</f>
        <v>128.24630000000002</v>
      </c>
      <c r="P194" s="41">
        <f>Month!O178+P193</f>
        <v>11.885400000000001</v>
      </c>
      <c r="Q194" s="41">
        <f>Month!P178+Q193</f>
        <v>116.3609</v>
      </c>
    </row>
    <row r="195" spans="1:17" x14ac:dyDescent="0.35">
      <c r="A195" s="48">
        <v>2009</v>
      </c>
      <c r="B195" s="46" t="s">
        <v>114</v>
      </c>
      <c r="C195" s="41">
        <f>Month!B179+C194</f>
        <v>148.78530000000001</v>
      </c>
      <c r="D195" s="41">
        <f>Month!C179+D194</f>
        <v>13.764399999999998</v>
      </c>
      <c r="E195" s="41">
        <f>Month!D179+E194</f>
        <v>118.9819</v>
      </c>
      <c r="F195" s="41">
        <f>Month!E179+F194</f>
        <v>12.282200000000001</v>
      </c>
      <c r="G195" s="41">
        <f>Month!F179+G194</f>
        <v>3.7565</v>
      </c>
      <c r="H195" s="41">
        <f>Month!G179+H194</f>
        <v>135.02070000000001</v>
      </c>
      <c r="I195" s="41">
        <f>Month!H179+I194</f>
        <v>38.636500000000005</v>
      </c>
      <c r="J195" s="41">
        <f>Month!I179+J194</f>
        <v>53.562500000000007</v>
      </c>
      <c r="K195" s="41">
        <f>Month!J179+K194</f>
        <v>42.8217</v>
      </c>
      <c r="L195" s="41">
        <f>Month!K179+L194</f>
        <v>7.2516000000000007</v>
      </c>
      <c r="M195" s="41">
        <f>Month!L179+M194</f>
        <v>5.0700000000000002E-2</v>
      </c>
      <c r="N195" s="41">
        <f>Month!M179+N194</f>
        <v>7.2007999999999992</v>
      </c>
      <c r="O195" s="41">
        <f>Month!N179+O194</f>
        <v>156.03680000000003</v>
      </c>
      <c r="P195" s="41">
        <f>Month!O179+P194</f>
        <v>13.815200000000001</v>
      </c>
      <c r="Q195" s="41">
        <f>Month!P179+Q194</f>
        <v>142.22149999999999</v>
      </c>
    </row>
    <row r="196" spans="1:17" x14ac:dyDescent="0.35">
      <c r="A196" s="48">
        <v>2009</v>
      </c>
      <c r="B196" s="46" t="s">
        <v>115</v>
      </c>
      <c r="C196" s="41">
        <f>Month!B180+C195</f>
        <v>174.54330000000002</v>
      </c>
      <c r="D196" s="41">
        <f>Month!C180+D195</f>
        <v>15.259999999999998</v>
      </c>
      <c r="E196" s="41">
        <f>Month!D180+E195</f>
        <v>140.48009999999999</v>
      </c>
      <c r="F196" s="41">
        <f>Month!E180+F195</f>
        <v>14.419400000000001</v>
      </c>
      <c r="G196" s="41">
        <f>Month!F180+G195</f>
        <v>4.3835999999999995</v>
      </c>
      <c r="H196" s="41">
        <f>Month!G180+H195</f>
        <v>159.28309999999999</v>
      </c>
      <c r="I196" s="41">
        <f>Month!H180+I195</f>
        <v>46.433600000000006</v>
      </c>
      <c r="J196" s="41">
        <f>Month!I180+J195</f>
        <v>61.711900000000007</v>
      </c>
      <c r="K196" s="41">
        <f>Month!J180+K195</f>
        <v>51.137599999999999</v>
      </c>
      <c r="L196" s="41">
        <f>Month!K180+L195</f>
        <v>8.5896000000000008</v>
      </c>
      <c r="M196" s="41">
        <f>Month!L180+M195</f>
        <v>6.0999999999999999E-2</v>
      </c>
      <c r="N196" s="41">
        <f>Month!M180+N195</f>
        <v>8.5284999999999993</v>
      </c>
      <c r="O196" s="41">
        <f>Month!N180+O195</f>
        <v>183.13280000000003</v>
      </c>
      <c r="P196" s="41">
        <f>Month!O180+P195</f>
        <v>15.321100000000001</v>
      </c>
      <c r="Q196" s="41">
        <f>Month!P180+Q195</f>
        <v>167.8116</v>
      </c>
    </row>
    <row r="197" spans="1:17" x14ac:dyDescent="0.35">
      <c r="A197" s="48">
        <v>2009</v>
      </c>
      <c r="B197" s="46" t="s">
        <v>116</v>
      </c>
      <c r="C197" s="41">
        <f>Month!B181+C196</f>
        <v>200.6919</v>
      </c>
      <c r="D197" s="41">
        <f>Month!C181+D196</f>
        <v>16.623499999999996</v>
      </c>
      <c r="E197" s="41">
        <f>Month!D181+E196</f>
        <v>162.404</v>
      </c>
      <c r="F197" s="41">
        <f>Month!E181+F196</f>
        <v>16.651600000000002</v>
      </c>
      <c r="G197" s="41">
        <f>Month!F181+G196</f>
        <v>5.0125999999999991</v>
      </c>
      <c r="H197" s="41">
        <f>Month!G181+H196</f>
        <v>184.06819999999999</v>
      </c>
      <c r="I197" s="41">
        <f>Month!H181+I196</f>
        <v>54.501800000000003</v>
      </c>
      <c r="J197" s="41">
        <f>Month!I181+J196</f>
        <v>69.675000000000011</v>
      </c>
      <c r="K197" s="41">
        <f>Month!J181+K196</f>
        <v>59.891399999999997</v>
      </c>
      <c r="L197" s="41">
        <f>Month!K181+L196</f>
        <v>9.835700000000001</v>
      </c>
      <c r="M197" s="41">
        <f>Month!L181+M196</f>
        <v>6.2399999999999997E-2</v>
      </c>
      <c r="N197" s="41">
        <f>Month!M181+N196</f>
        <v>9.7731999999999992</v>
      </c>
      <c r="O197" s="41">
        <f>Month!N181+O196</f>
        <v>210.52750000000003</v>
      </c>
      <c r="P197" s="41">
        <f>Month!O181+P196</f>
        <v>16.686</v>
      </c>
      <c r="Q197" s="41">
        <f>Month!P181+Q196</f>
        <v>193.84139999999999</v>
      </c>
    </row>
    <row r="198" spans="1:17" x14ac:dyDescent="0.35">
      <c r="A198" s="48">
        <v>2009</v>
      </c>
      <c r="B198" s="46" t="s">
        <v>117</v>
      </c>
      <c r="C198" s="41">
        <f>Month!B182+C197</f>
        <v>226.5395</v>
      </c>
      <c r="D198" s="41">
        <f>Month!C182+D197</f>
        <v>18.227099999999997</v>
      </c>
      <c r="E198" s="41">
        <f>Month!D182+E197</f>
        <v>183.8201</v>
      </c>
      <c r="F198" s="41">
        <f>Month!E182+F197</f>
        <v>18.843900000000001</v>
      </c>
      <c r="G198" s="41">
        <f>Month!F182+G197</f>
        <v>5.6481999999999992</v>
      </c>
      <c r="H198" s="41">
        <f>Month!G182+H197</f>
        <v>208.31219999999999</v>
      </c>
      <c r="I198" s="41">
        <f>Month!H182+I197</f>
        <v>62.3048</v>
      </c>
      <c r="J198" s="41">
        <f>Month!I182+J197</f>
        <v>77.662800000000004</v>
      </c>
      <c r="K198" s="41">
        <f>Month!J182+K197</f>
        <v>68.3446</v>
      </c>
      <c r="L198" s="41">
        <f>Month!K182+L197</f>
        <v>11.081600000000002</v>
      </c>
      <c r="M198" s="41">
        <f>Month!L182+M197</f>
        <v>6.3799999999999996E-2</v>
      </c>
      <c r="N198" s="41">
        <f>Month!M182+N197</f>
        <v>11.0177</v>
      </c>
      <c r="O198" s="41">
        <f>Month!N182+O197</f>
        <v>237.62110000000004</v>
      </c>
      <c r="P198" s="41">
        <f>Month!O182+P197</f>
        <v>18.2911</v>
      </c>
      <c r="Q198" s="41">
        <f>Month!P182+Q197</f>
        <v>219.32989999999998</v>
      </c>
    </row>
    <row r="199" spans="1:17" x14ac:dyDescent="0.35">
      <c r="A199" s="48">
        <v>2009</v>
      </c>
      <c r="B199" s="46" t="s">
        <v>118</v>
      </c>
      <c r="C199" s="41">
        <f>Month!B183+C198</f>
        <v>252.35339999999999</v>
      </c>
      <c r="D199" s="41">
        <f>Month!C183+D198</f>
        <v>22.087099999999996</v>
      </c>
      <c r="E199" s="41">
        <f>Month!D183+E198</f>
        <v>202.87430000000001</v>
      </c>
      <c r="F199" s="41">
        <f>Month!E183+F198</f>
        <v>21.0852</v>
      </c>
      <c r="G199" s="41">
        <f>Month!F183+G198</f>
        <v>6.3065999999999995</v>
      </c>
      <c r="H199" s="41">
        <f>Month!G183+H198</f>
        <v>230.26609999999999</v>
      </c>
      <c r="I199" s="41">
        <f>Month!H183+I198</f>
        <v>68.968699999999998</v>
      </c>
      <c r="J199" s="41">
        <f>Month!I183+J198</f>
        <v>85.584100000000007</v>
      </c>
      <c r="K199" s="41">
        <f>Month!J183+K198</f>
        <v>75.713300000000004</v>
      </c>
      <c r="L199" s="41">
        <f>Month!K183+L198</f>
        <v>12.354600000000001</v>
      </c>
      <c r="M199" s="41">
        <f>Month!L183+M198</f>
        <v>6.5199999999999994E-2</v>
      </c>
      <c r="N199" s="41">
        <f>Month!M183+N198</f>
        <v>12.289199999999999</v>
      </c>
      <c r="O199" s="41">
        <f>Month!N183+O198</f>
        <v>264.70800000000003</v>
      </c>
      <c r="P199" s="41">
        <f>Month!O183+P198</f>
        <v>22.1525</v>
      </c>
      <c r="Q199" s="41">
        <f>Month!P183+Q198</f>
        <v>242.55539999999999</v>
      </c>
    </row>
    <row r="200" spans="1:17" x14ac:dyDescent="0.35">
      <c r="A200" s="48">
        <v>2009</v>
      </c>
      <c r="B200" s="46" t="s">
        <v>119</v>
      </c>
      <c r="C200" s="41">
        <f>Month!B184+C199</f>
        <v>280.52299999999997</v>
      </c>
      <c r="D200" s="41">
        <f>Month!C184+D199</f>
        <v>24.820299999999996</v>
      </c>
      <c r="E200" s="41">
        <f>Month!D184+E199</f>
        <v>225.15720000000002</v>
      </c>
      <c r="F200" s="41">
        <f>Month!E184+F199</f>
        <v>23.516100000000002</v>
      </c>
      <c r="G200" s="41">
        <f>Month!F184+G199</f>
        <v>7.0291999999999994</v>
      </c>
      <c r="H200" s="41">
        <f>Month!G184+H199</f>
        <v>255.70249999999999</v>
      </c>
      <c r="I200" s="41">
        <f>Month!H184+I199</f>
        <v>78.021199999999993</v>
      </c>
      <c r="J200" s="41">
        <f>Month!I184+J199</f>
        <v>94.591400000000007</v>
      </c>
      <c r="K200" s="41">
        <f>Month!J184+K199</f>
        <v>83.089799999999997</v>
      </c>
      <c r="L200" s="41">
        <f>Month!K184+L199</f>
        <v>13.598800000000001</v>
      </c>
      <c r="M200" s="41">
        <f>Month!L184+M199</f>
        <v>5.6599999999999998E-2</v>
      </c>
      <c r="N200" s="41">
        <f>Month!M184+N199</f>
        <v>13.542</v>
      </c>
      <c r="O200" s="41">
        <f>Month!N184+O199</f>
        <v>294.12180000000001</v>
      </c>
      <c r="P200" s="41">
        <f>Month!O184+P199</f>
        <v>24.877199999999998</v>
      </c>
      <c r="Q200" s="41">
        <f>Month!P184+Q199</f>
        <v>269.24450000000002</v>
      </c>
    </row>
    <row r="201" spans="1:17" x14ac:dyDescent="0.35">
      <c r="A201" s="48">
        <v>2009</v>
      </c>
      <c r="B201" s="46" t="s">
        <v>120</v>
      </c>
      <c r="C201" s="41">
        <f>Month!B185+C200</f>
        <v>309.96049999999997</v>
      </c>
      <c r="D201" s="41">
        <f>Month!C185+D200</f>
        <v>26.094099999999997</v>
      </c>
      <c r="E201" s="41">
        <f>Month!D185+E200</f>
        <v>250.08650000000003</v>
      </c>
      <c r="F201" s="41">
        <f>Month!E185+F200</f>
        <v>25.979500000000002</v>
      </c>
      <c r="G201" s="41">
        <f>Month!F185+G200</f>
        <v>7.8000999999999996</v>
      </c>
      <c r="H201" s="41">
        <f>Month!G185+H200</f>
        <v>283.86609999999996</v>
      </c>
      <c r="I201" s="41">
        <f>Month!H185+I200</f>
        <v>86.578499999999991</v>
      </c>
      <c r="J201" s="41">
        <f>Month!I185+J200</f>
        <v>105.6084</v>
      </c>
      <c r="K201" s="41">
        <f>Month!J185+K200</f>
        <v>91.679099999999991</v>
      </c>
      <c r="L201" s="41">
        <f>Month!K185+L200</f>
        <v>14.8817</v>
      </c>
      <c r="M201" s="41">
        <f>Month!L185+M200</f>
        <v>4.7799999999999995E-2</v>
      </c>
      <c r="N201" s="41">
        <f>Month!M185+N200</f>
        <v>14.8338</v>
      </c>
      <c r="O201" s="41">
        <f>Month!N185+O200</f>
        <v>324.84219999999999</v>
      </c>
      <c r="P201" s="41">
        <f>Month!O185+P200</f>
        <v>26.142199999999999</v>
      </c>
      <c r="Q201" s="41">
        <f>Month!P185+Q200</f>
        <v>298.69990000000001</v>
      </c>
    </row>
    <row r="202" spans="1:17" x14ac:dyDescent="0.35">
      <c r="A202" s="63">
        <v>2009</v>
      </c>
      <c r="B202" s="55" t="s">
        <v>133</v>
      </c>
      <c r="C202" s="41">
        <f>Month!B186+C201</f>
        <v>341.89439999999996</v>
      </c>
      <c r="D202" s="41">
        <f>Month!C186+D201</f>
        <v>28.109799999999996</v>
      </c>
      <c r="E202" s="41">
        <f>Month!D186+E201</f>
        <v>276.56160000000006</v>
      </c>
      <c r="F202" s="41">
        <f>Month!E186+F201</f>
        <v>28.6173</v>
      </c>
      <c r="G202" s="41">
        <f>Month!F186+G201</f>
        <v>8.6053999999999995</v>
      </c>
      <c r="H202" s="41">
        <f>Month!G186+H201</f>
        <v>313.78429999999997</v>
      </c>
      <c r="I202" s="41">
        <f>Month!H186+I201</f>
        <v>95.004699999999985</v>
      </c>
      <c r="J202" s="41">
        <f>Month!I186+J201</f>
        <v>118.5408</v>
      </c>
      <c r="K202" s="41">
        <f>Month!J186+K201</f>
        <v>100.23859999999999</v>
      </c>
      <c r="L202" s="41">
        <f>Month!K186+L201</f>
        <v>16.272600000000001</v>
      </c>
      <c r="M202" s="41">
        <f>Month!L186+M201</f>
        <v>3.8199999999999998E-2</v>
      </c>
      <c r="N202" s="41">
        <f>Month!M186+N201</f>
        <v>16.234200000000001</v>
      </c>
      <c r="O202" s="41">
        <f>Month!N186+O201</f>
        <v>358.1669</v>
      </c>
      <c r="P202" s="41">
        <f>Month!O186+P201</f>
        <v>28.148299999999999</v>
      </c>
      <c r="Q202" s="41">
        <f>Month!P186+Q201</f>
        <v>330.01850000000002</v>
      </c>
    </row>
    <row r="203" spans="1:17" x14ac:dyDescent="0.35">
      <c r="A203" s="48">
        <v>2010</v>
      </c>
      <c r="B203" s="46" t="s">
        <v>110</v>
      </c>
      <c r="C203" s="41">
        <f>Month!B187</f>
        <v>34.557899999999997</v>
      </c>
      <c r="D203" s="41">
        <f>Month!C187</f>
        <v>3.1978</v>
      </c>
      <c r="E203" s="41">
        <f>Month!D187</f>
        <v>28.2072</v>
      </c>
      <c r="F203" s="41">
        <f>Month!E187</f>
        <v>2.2664</v>
      </c>
      <c r="G203" s="41">
        <f>Month!F187</f>
        <v>0.88649999999999995</v>
      </c>
      <c r="H203" s="41">
        <f>Month!G187</f>
        <v>31.360099999999999</v>
      </c>
      <c r="I203" s="41">
        <f>Month!H187</f>
        <v>8.5053000000000001</v>
      </c>
      <c r="J203" s="41">
        <f>Month!I187</f>
        <v>13.1022</v>
      </c>
      <c r="K203" s="41">
        <f>Month!J187</f>
        <v>9.7525999999999993</v>
      </c>
      <c r="L203" s="41">
        <f>Month!K187</f>
        <v>1.5867</v>
      </c>
      <c r="M203" s="41">
        <f>Month!L187</f>
        <v>1.77E-2</v>
      </c>
      <c r="N203" s="41">
        <f>Month!M187</f>
        <v>1.569</v>
      </c>
      <c r="O203" s="41">
        <f>Month!N187</f>
        <v>36.144599999999997</v>
      </c>
      <c r="P203" s="41">
        <f>Month!O187</f>
        <v>3.2155</v>
      </c>
      <c r="Q203" s="41">
        <f>Month!P187</f>
        <v>32.929099999999998</v>
      </c>
    </row>
    <row r="204" spans="1:17" x14ac:dyDescent="0.35">
      <c r="A204" s="48">
        <v>2010</v>
      </c>
      <c r="B204" s="46" t="s">
        <v>111</v>
      </c>
      <c r="C204" s="41">
        <f>Month!B188+C203</f>
        <v>64.916799999999995</v>
      </c>
      <c r="D204" s="41">
        <f>Month!C188+D203</f>
        <v>6.8580000000000005</v>
      </c>
      <c r="E204" s="41">
        <f>Month!D188+E203</f>
        <v>52.8005</v>
      </c>
      <c r="F204" s="41">
        <f>Month!E188+F203</f>
        <v>3.5957999999999997</v>
      </c>
      <c r="G204" s="41">
        <f>Month!F188+G203</f>
        <v>1.6625999999999999</v>
      </c>
      <c r="H204" s="41">
        <f>Month!G188+H203</f>
        <v>58.058899999999994</v>
      </c>
      <c r="I204" s="41">
        <f>Month!H188+I203</f>
        <v>16.2347</v>
      </c>
      <c r="J204" s="41">
        <f>Month!I188+J203</f>
        <v>23.922000000000001</v>
      </c>
      <c r="K204" s="41">
        <f>Month!J188+K203</f>
        <v>17.902099999999997</v>
      </c>
      <c r="L204" s="41">
        <f>Month!K188+L203</f>
        <v>2.976</v>
      </c>
      <c r="M204" s="41">
        <f>Month!L188+M203</f>
        <v>3.32E-2</v>
      </c>
      <c r="N204" s="41">
        <f>Month!M188+N203</f>
        <v>2.9428000000000001</v>
      </c>
      <c r="O204" s="41">
        <f>Month!N188+O203</f>
        <v>67.892799999999994</v>
      </c>
      <c r="P204" s="41">
        <f>Month!O188+P203</f>
        <v>6.8911999999999995</v>
      </c>
      <c r="Q204" s="41">
        <f>Month!P188+Q203</f>
        <v>61.0017</v>
      </c>
    </row>
    <row r="205" spans="1:17" x14ac:dyDescent="0.35">
      <c r="A205" s="48">
        <v>2010</v>
      </c>
      <c r="B205" s="46" t="s">
        <v>112</v>
      </c>
      <c r="C205" s="41">
        <f>Month!B189+C204</f>
        <v>96.338200000000001</v>
      </c>
      <c r="D205" s="41">
        <f>Month!C189+D204</f>
        <v>7.3265000000000002</v>
      </c>
      <c r="E205" s="41">
        <f>Month!D189+E204</f>
        <v>79.8018</v>
      </c>
      <c r="F205" s="41">
        <f>Month!E189+F204</f>
        <v>6.7111000000000001</v>
      </c>
      <c r="G205" s="41">
        <f>Month!F189+G204</f>
        <v>2.4988999999999999</v>
      </c>
      <c r="H205" s="41">
        <f>Month!G189+H204</f>
        <v>89.011799999999994</v>
      </c>
      <c r="I205" s="41">
        <f>Month!H189+I204</f>
        <v>24.958100000000002</v>
      </c>
      <c r="J205" s="41">
        <f>Month!I189+J204</f>
        <v>36.079900000000002</v>
      </c>
      <c r="K205" s="41">
        <f>Month!J189+K204</f>
        <v>27.973699999999997</v>
      </c>
      <c r="L205" s="41">
        <f>Month!K189+L204</f>
        <v>4.4070999999999998</v>
      </c>
      <c r="M205" s="41">
        <f>Month!L189+M204</f>
        <v>4.9100000000000005E-2</v>
      </c>
      <c r="N205" s="41">
        <f>Month!M189+N204</f>
        <v>4.3580000000000005</v>
      </c>
      <c r="O205" s="41">
        <f>Month!N189+O204</f>
        <v>100.74529999999999</v>
      </c>
      <c r="P205" s="41">
        <f>Month!O189+P204</f>
        <v>7.3755999999999995</v>
      </c>
      <c r="Q205" s="41">
        <f>Month!P189+Q204</f>
        <v>93.369799999999998</v>
      </c>
    </row>
    <row r="206" spans="1:17" x14ac:dyDescent="0.35">
      <c r="A206" s="48">
        <v>2010</v>
      </c>
      <c r="B206" s="46" t="s">
        <v>113</v>
      </c>
      <c r="C206" s="41">
        <f>Month!B190+C205</f>
        <v>123.4836</v>
      </c>
      <c r="D206" s="41">
        <f>Month!C190+D205</f>
        <v>9.4916999999999998</v>
      </c>
      <c r="E206" s="41">
        <f>Month!D190+E205</f>
        <v>102.9901</v>
      </c>
      <c r="F206" s="41">
        <f>Month!E190+F205</f>
        <v>7.7991999999999999</v>
      </c>
      <c r="G206" s="41">
        <f>Month!F190+G205</f>
        <v>3.2027000000000001</v>
      </c>
      <c r="H206" s="41">
        <f>Month!G190+H205</f>
        <v>113.99199999999999</v>
      </c>
      <c r="I206" s="41">
        <f>Month!H190+I205</f>
        <v>32.947600000000001</v>
      </c>
      <c r="J206" s="41">
        <f>Month!I190+J205</f>
        <v>45.101900000000001</v>
      </c>
      <c r="K206" s="41">
        <f>Month!J190+K205</f>
        <v>35.942399999999999</v>
      </c>
      <c r="L206" s="41">
        <f>Month!K190+L205</f>
        <v>5.8830999999999998</v>
      </c>
      <c r="M206" s="41">
        <f>Month!L190+M205</f>
        <v>4.6100000000000002E-2</v>
      </c>
      <c r="N206" s="41">
        <f>Month!M190+N205</f>
        <v>5.8370000000000006</v>
      </c>
      <c r="O206" s="41">
        <f>Month!N190+O205</f>
        <v>129.36679999999998</v>
      </c>
      <c r="P206" s="41">
        <f>Month!O190+P205</f>
        <v>9.5377999999999989</v>
      </c>
      <c r="Q206" s="41">
        <f>Month!P190+Q205</f>
        <v>119.8291</v>
      </c>
    </row>
    <row r="207" spans="1:17" x14ac:dyDescent="0.35">
      <c r="A207" s="48">
        <v>2010</v>
      </c>
      <c r="B207" s="46" t="s">
        <v>114</v>
      </c>
      <c r="C207" s="41">
        <f>Month!B191+C206</f>
        <v>150.30779999999999</v>
      </c>
      <c r="D207" s="41">
        <f>Month!C191+D206</f>
        <v>12.533799999999999</v>
      </c>
      <c r="E207" s="41">
        <f>Month!D191+E206</f>
        <v>124.99379999999999</v>
      </c>
      <c r="F207" s="41">
        <f>Month!E191+F206</f>
        <v>8.8615999999999993</v>
      </c>
      <c r="G207" s="41">
        <f>Month!F191+G206</f>
        <v>3.9186000000000001</v>
      </c>
      <c r="H207" s="41">
        <f>Month!G191+H206</f>
        <v>137.77409999999998</v>
      </c>
      <c r="I207" s="41">
        <f>Month!H191+I206</f>
        <v>40.864899999999999</v>
      </c>
      <c r="J207" s="41">
        <f>Month!I191+J206</f>
        <v>53.241199999999999</v>
      </c>
      <c r="K207" s="41">
        <f>Month!J191+K206</f>
        <v>43.6678</v>
      </c>
      <c r="L207" s="41">
        <f>Month!K191+L206</f>
        <v>7.3205999999999998</v>
      </c>
      <c r="M207" s="41">
        <f>Month!L191+M206</f>
        <v>4.3200000000000002E-2</v>
      </c>
      <c r="N207" s="41">
        <f>Month!M191+N206</f>
        <v>7.2774000000000001</v>
      </c>
      <c r="O207" s="41">
        <f>Month!N191+O206</f>
        <v>157.6284</v>
      </c>
      <c r="P207" s="41">
        <f>Month!O191+P206</f>
        <v>12.576999999999998</v>
      </c>
      <c r="Q207" s="41">
        <f>Month!P191+Q206</f>
        <v>145.05160000000001</v>
      </c>
    </row>
    <row r="208" spans="1:17" x14ac:dyDescent="0.35">
      <c r="A208" s="48">
        <v>2010</v>
      </c>
      <c r="B208" s="46" t="s">
        <v>115</v>
      </c>
      <c r="C208" s="41">
        <f>Month!B192+C207</f>
        <v>175.51059999999998</v>
      </c>
      <c r="D208" s="41">
        <f>Month!C192+D207</f>
        <v>13.6599</v>
      </c>
      <c r="E208" s="41">
        <f>Month!D192+E207</f>
        <v>146.68549999999999</v>
      </c>
      <c r="F208" s="41">
        <f>Month!E192+F207</f>
        <v>10.587399999999999</v>
      </c>
      <c r="G208" s="41">
        <f>Month!F192+G207</f>
        <v>4.5778999999999996</v>
      </c>
      <c r="H208" s="41">
        <f>Month!G192+H207</f>
        <v>161.85079999999996</v>
      </c>
      <c r="I208" s="41">
        <f>Month!H192+I207</f>
        <v>48.9375</v>
      </c>
      <c r="J208" s="41">
        <f>Month!I192+J207</f>
        <v>61.150100000000002</v>
      </c>
      <c r="K208" s="41">
        <f>Month!J192+K207</f>
        <v>51.762999999999998</v>
      </c>
      <c r="L208" s="41">
        <f>Month!K192+L207</f>
        <v>8.6412999999999993</v>
      </c>
      <c r="M208" s="41">
        <f>Month!L192+M207</f>
        <v>4.0500000000000001E-2</v>
      </c>
      <c r="N208" s="41">
        <f>Month!M192+N207</f>
        <v>8.6007999999999996</v>
      </c>
      <c r="O208" s="41">
        <f>Month!N192+O207</f>
        <v>184.15190000000001</v>
      </c>
      <c r="P208" s="41">
        <f>Month!O192+P207</f>
        <v>13.700399999999998</v>
      </c>
      <c r="Q208" s="41">
        <f>Month!P192+Q207</f>
        <v>170.45170000000002</v>
      </c>
    </row>
    <row r="209" spans="1:17" x14ac:dyDescent="0.35">
      <c r="A209" s="48">
        <v>2010</v>
      </c>
      <c r="B209" s="46" t="s">
        <v>116</v>
      </c>
      <c r="C209" s="41">
        <f>Month!B193+C208</f>
        <v>201.32009999999997</v>
      </c>
      <c r="D209" s="41">
        <f>Month!C193+D208</f>
        <v>15.0099</v>
      </c>
      <c r="E209" s="41">
        <f>Month!D193+E208</f>
        <v>168.81979999999999</v>
      </c>
      <c r="F209" s="41">
        <f>Month!E193+F208</f>
        <v>12.261399999999998</v>
      </c>
      <c r="G209" s="41">
        <f>Month!F193+G208</f>
        <v>5.2290999999999999</v>
      </c>
      <c r="H209" s="41">
        <f>Month!G193+H208</f>
        <v>186.31029999999996</v>
      </c>
      <c r="I209" s="41">
        <f>Month!H193+I208</f>
        <v>57.144399999999997</v>
      </c>
      <c r="J209" s="41">
        <f>Month!I193+J208</f>
        <v>69.019800000000004</v>
      </c>
      <c r="K209" s="41">
        <f>Month!J193+K208</f>
        <v>60.145899999999997</v>
      </c>
      <c r="L209" s="41">
        <f>Month!K193+L208</f>
        <v>10.0999</v>
      </c>
      <c r="M209" s="41">
        <f>Month!L193+M208</f>
        <v>3.4200000000000001E-2</v>
      </c>
      <c r="N209" s="41">
        <f>Month!M193+N208</f>
        <v>10.0657</v>
      </c>
      <c r="O209" s="41">
        <f>Month!N193+O208</f>
        <v>211.42000000000002</v>
      </c>
      <c r="P209" s="41">
        <f>Month!O193+P208</f>
        <v>15.044099999999998</v>
      </c>
      <c r="Q209" s="41">
        <f>Month!P193+Q208</f>
        <v>196.37610000000001</v>
      </c>
    </row>
    <row r="210" spans="1:17" x14ac:dyDescent="0.35">
      <c r="A210" s="48">
        <v>2010</v>
      </c>
      <c r="B210" s="46" t="s">
        <v>117</v>
      </c>
      <c r="C210" s="41">
        <f>Month!B194+C209</f>
        <v>226.59749999999997</v>
      </c>
      <c r="D210" s="41">
        <f>Month!C194+D209</f>
        <v>17.189799999999998</v>
      </c>
      <c r="E210" s="41">
        <f>Month!D194+E209</f>
        <v>190.04829999999998</v>
      </c>
      <c r="F210" s="41">
        <f>Month!E194+F209</f>
        <v>13.439099999999998</v>
      </c>
      <c r="G210" s="41">
        <f>Month!F194+G209</f>
        <v>5.9204999999999997</v>
      </c>
      <c r="H210" s="41">
        <f>Month!G194+H209</f>
        <v>209.40779999999995</v>
      </c>
      <c r="I210" s="41">
        <f>Month!H194+I209</f>
        <v>65.157399999999996</v>
      </c>
      <c r="J210" s="41">
        <f>Month!I194+J209</f>
        <v>76.540700000000001</v>
      </c>
      <c r="K210" s="41">
        <f>Month!J194+K209</f>
        <v>67.709499999999991</v>
      </c>
      <c r="L210" s="41">
        <f>Month!K194+L209</f>
        <v>11.5122</v>
      </c>
      <c r="M210" s="41">
        <f>Month!L194+M209</f>
        <v>2.81E-2</v>
      </c>
      <c r="N210" s="41">
        <f>Month!M194+N209</f>
        <v>11.4841</v>
      </c>
      <c r="O210" s="41">
        <f>Month!N194+O209</f>
        <v>238.1097</v>
      </c>
      <c r="P210" s="41">
        <f>Month!O194+P209</f>
        <v>17.2179</v>
      </c>
      <c r="Q210" s="41">
        <f>Month!P194+Q209</f>
        <v>220.892</v>
      </c>
    </row>
    <row r="211" spans="1:17" x14ac:dyDescent="0.35">
      <c r="A211" s="48">
        <v>2010</v>
      </c>
      <c r="B211" s="46" t="s">
        <v>118</v>
      </c>
      <c r="C211" s="41">
        <f>Month!B195+C210</f>
        <v>252.47849999999997</v>
      </c>
      <c r="D211" s="41">
        <f>Month!C195+D210</f>
        <v>19.897499999999997</v>
      </c>
      <c r="E211" s="41">
        <f>Month!D195+E210</f>
        <v>211.42269999999999</v>
      </c>
      <c r="F211" s="41">
        <f>Month!E195+F210</f>
        <v>14.599499999999999</v>
      </c>
      <c r="G211" s="41">
        <f>Month!F195+G210</f>
        <v>6.5589999999999993</v>
      </c>
      <c r="H211" s="41">
        <f>Month!G195+H210</f>
        <v>232.58109999999996</v>
      </c>
      <c r="I211" s="41">
        <f>Month!H195+I210</f>
        <v>73.025199999999998</v>
      </c>
      <c r="J211" s="41">
        <f>Month!I195+J210</f>
        <v>84.357900000000001</v>
      </c>
      <c r="K211" s="41">
        <f>Month!J195+K210</f>
        <v>75.19789999999999</v>
      </c>
      <c r="L211" s="41">
        <f>Month!K195+L210</f>
        <v>13.0054</v>
      </c>
      <c r="M211" s="41">
        <f>Month!L195+M210</f>
        <v>2.1700000000000001E-2</v>
      </c>
      <c r="N211" s="41">
        <f>Month!M195+N210</f>
        <v>12.983699999999999</v>
      </c>
      <c r="O211" s="41">
        <f>Month!N195+O210</f>
        <v>265.48390000000001</v>
      </c>
      <c r="P211" s="41">
        <f>Month!O195+P210</f>
        <v>19.9192</v>
      </c>
      <c r="Q211" s="41">
        <f>Month!P195+Q210</f>
        <v>245.56489999999999</v>
      </c>
    </row>
    <row r="212" spans="1:17" x14ac:dyDescent="0.35">
      <c r="A212" s="48">
        <v>2010</v>
      </c>
      <c r="B212" s="46" t="s">
        <v>119</v>
      </c>
      <c r="C212" s="41">
        <f>Month!B196+C211</f>
        <v>280.90769999999998</v>
      </c>
      <c r="D212" s="41">
        <f>Month!C196+D211</f>
        <v>22.538399999999996</v>
      </c>
      <c r="E212" s="41">
        <f>Month!D196+E211</f>
        <v>235.23390000000001</v>
      </c>
      <c r="F212" s="41">
        <f>Month!E196+F211</f>
        <v>15.879199999999999</v>
      </c>
      <c r="G212" s="41">
        <f>Month!F196+G211</f>
        <v>7.2562999999999995</v>
      </c>
      <c r="H212" s="41">
        <f>Month!G196+H211</f>
        <v>258.36939999999998</v>
      </c>
      <c r="I212" s="41">
        <f>Month!H196+I211</f>
        <v>81.472099999999998</v>
      </c>
      <c r="J212" s="41">
        <f>Month!I196+J211</f>
        <v>93.363600000000005</v>
      </c>
      <c r="K212" s="41">
        <f>Month!J196+K211</f>
        <v>83.533599999999993</v>
      </c>
      <c r="L212" s="41">
        <f>Month!K196+L211</f>
        <v>14.412800000000001</v>
      </c>
      <c r="M212" s="41">
        <f>Month!L196+M211</f>
        <v>2.3300000000000001E-2</v>
      </c>
      <c r="N212" s="41">
        <f>Month!M196+N211</f>
        <v>14.389499999999998</v>
      </c>
      <c r="O212" s="41">
        <f>Month!N196+O211</f>
        <v>295.32049999999998</v>
      </c>
      <c r="P212" s="41">
        <f>Month!O196+P211</f>
        <v>22.561799999999998</v>
      </c>
      <c r="Q212" s="41">
        <f>Month!P196+Q211</f>
        <v>272.75889999999998</v>
      </c>
    </row>
    <row r="213" spans="1:17" x14ac:dyDescent="0.35">
      <c r="A213" s="48">
        <v>2010</v>
      </c>
      <c r="B213" s="46" t="s">
        <v>120</v>
      </c>
      <c r="C213" s="41">
        <f>Month!B197+C212</f>
        <v>311.67869999999999</v>
      </c>
      <c r="D213" s="41">
        <f>Month!C197+D212</f>
        <v>24.684399999999997</v>
      </c>
      <c r="E213" s="41">
        <f>Month!D197+E212</f>
        <v>260.87310000000002</v>
      </c>
      <c r="F213" s="41">
        <f>Month!E197+F212</f>
        <v>18.076699999999999</v>
      </c>
      <c r="G213" s="41">
        <f>Month!F197+G212</f>
        <v>8.0446999999999989</v>
      </c>
      <c r="H213" s="41">
        <f>Month!G197+H212</f>
        <v>286.99449999999996</v>
      </c>
      <c r="I213" s="41">
        <f>Month!H197+I212</f>
        <v>90.228899999999996</v>
      </c>
      <c r="J213" s="41">
        <f>Month!I197+J212</f>
        <v>104.26180000000001</v>
      </c>
      <c r="K213" s="41">
        <f>Month!J197+K212</f>
        <v>92.503699999999995</v>
      </c>
      <c r="L213" s="41">
        <f>Month!K197+L212</f>
        <v>15.9077</v>
      </c>
      <c r="M213" s="41">
        <f>Month!L197+M212</f>
        <v>2.5000000000000001E-2</v>
      </c>
      <c r="N213" s="41">
        <f>Month!M197+N212</f>
        <v>15.882699999999998</v>
      </c>
      <c r="O213" s="41">
        <f>Month!N197+O212</f>
        <v>327.58639999999997</v>
      </c>
      <c r="P213" s="41">
        <f>Month!O197+P212</f>
        <v>24.709499999999998</v>
      </c>
      <c r="Q213" s="41">
        <f>Month!P197+Q212</f>
        <v>302.87709999999998</v>
      </c>
    </row>
    <row r="214" spans="1:17" x14ac:dyDescent="0.35">
      <c r="A214" s="63">
        <v>2010</v>
      </c>
      <c r="B214" s="55" t="s">
        <v>133</v>
      </c>
      <c r="C214" s="41">
        <f>Month!B198+C213</f>
        <v>346.78859999999997</v>
      </c>
      <c r="D214" s="41">
        <f>Month!C198+D213</f>
        <v>26.869299999999996</v>
      </c>
      <c r="E214" s="41">
        <f>Month!D198+E213</f>
        <v>290.37570000000005</v>
      </c>
      <c r="F214" s="41">
        <f>Month!E198+F213</f>
        <v>20.611599999999999</v>
      </c>
      <c r="G214" s="41">
        <f>Month!F198+G213</f>
        <v>8.9321999999999981</v>
      </c>
      <c r="H214" s="41">
        <f>Month!G198+H213</f>
        <v>319.91949999999997</v>
      </c>
      <c r="I214" s="41">
        <f>Month!H198+I213</f>
        <v>98.965399999999988</v>
      </c>
      <c r="J214" s="41">
        <f>Month!I198+J213</f>
        <v>118.81020000000001</v>
      </c>
      <c r="K214" s="41">
        <f>Month!J198+K213</f>
        <v>102.1438</v>
      </c>
      <c r="L214" s="41">
        <f>Month!K198+L213</f>
        <v>17.6068</v>
      </c>
      <c r="M214" s="41">
        <f>Month!L198+M213</f>
        <v>2.7000000000000003E-2</v>
      </c>
      <c r="N214" s="41">
        <f>Month!M198+N213</f>
        <v>17.579899999999999</v>
      </c>
      <c r="O214" s="41">
        <f>Month!N198+O213</f>
        <v>364.3954</v>
      </c>
      <c r="P214" s="41">
        <f>Month!O198+P213</f>
        <v>26.896299999999997</v>
      </c>
      <c r="Q214" s="41">
        <f>Month!P198+Q213</f>
        <v>337.49930000000001</v>
      </c>
    </row>
    <row r="215" spans="1:17" x14ac:dyDescent="0.35">
      <c r="A215" s="48">
        <v>2011</v>
      </c>
      <c r="B215" s="46" t="s">
        <v>110</v>
      </c>
      <c r="C215" s="41">
        <f>Month!B199</f>
        <v>33.7804</v>
      </c>
      <c r="D215" s="41">
        <f>Month!C199</f>
        <v>2.8041</v>
      </c>
      <c r="E215" s="41">
        <f>Month!D199</f>
        <v>27.836400000000001</v>
      </c>
      <c r="F215" s="41">
        <f>Month!E199</f>
        <v>2.3241000000000001</v>
      </c>
      <c r="G215" s="41">
        <f>Month!F199</f>
        <v>0.81579999999999997</v>
      </c>
      <c r="H215" s="41">
        <f>Month!G199</f>
        <v>30.976299999999998</v>
      </c>
      <c r="I215" s="41">
        <f>Month!H199</f>
        <v>8.8330000000000002</v>
      </c>
      <c r="J215" s="41">
        <f>Month!I199</f>
        <v>13.0571</v>
      </c>
      <c r="K215" s="41">
        <f>Month!J199</f>
        <v>9.0862999999999996</v>
      </c>
      <c r="L215" s="41">
        <f>Month!K199</f>
        <v>1.6712</v>
      </c>
      <c r="M215" s="41">
        <f>Month!L199</f>
        <v>5.0000000000000001E-4</v>
      </c>
      <c r="N215" s="41">
        <f>Month!M199</f>
        <v>1.6707000000000001</v>
      </c>
      <c r="O215" s="41">
        <f>Month!N199</f>
        <v>35.451599999999999</v>
      </c>
      <c r="P215" s="41">
        <f>Month!O199</f>
        <v>2.8046000000000002</v>
      </c>
      <c r="Q215" s="41">
        <f>Month!P199</f>
        <v>32.646999999999998</v>
      </c>
    </row>
    <row r="216" spans="1:17" x14ac:dyDescent="0.35">
      <c r="A216" s="48">
        <v>2011</v>
      </c>
      <c r="B216" s="46" t="s">
        <v>111</v>
      </c>
      <c r="C216" s="41">
        <f>Month!B200+C215</f>
        <v>63.035899999999998</v>
      </c>
      <c r="D216" s="41">
        <f>Month!C200+D215</f>
        <v>7.2038000000000002</v>
      </c>
      <c r="E216" s="41">
        <f>Month!D200+E215</f>
        <v>50.758899999999997</v>
      </c>
      <c r="F216" s="41">
        <f>Month!E200+F215</f>
        <v>3.5636000000000001</v>
      </c>
      <c r="G216" s="41">
        <f>Month!F200+G215</f>
        <v>1.5095999999999998</v>
      </c>
      <c r="H216" s="41">
        <f>Month!G200+H215</f>
        <v>55.832099999999997</v>
      </c>
      <c r="I216" s="41">
        <f>Month!H200+I215</f>
        <v>16.3384</v>
      </c>
      <c r="J216" s="41">
        <f>Month!I200+J215</f>
        <v>22.627700000000001</v>
      </c>
      <c r="K216" s="41">
        <f>Month!J200+K215</f>
        <v>16.866099999999999</v>
      </c>
      <c r="L216" s="41">
        <f>Month!K200+L215</f>
        <v>3.1276000000000002</v>
      </c>
      <c r="M216" s="41">
        <f>Month!L200+M215</f>
        <v>8.9999999999999998E-4</v>
      </c>
      <c r="N216" s="41">
        <f>Month!M200+N215</f>
        <v>3.1265999999999998</v>
      </c>
      <c r="O216" s="41">
        <f>Month!N200+O215</f>
        <v>66.163399999999996</v>
      </c>
      <c r="P216" s="41">
        <f>Month!O200+P215</f>
        <v>7.2047000000000008</v>
      </c>
      <c r="Q216" s="41">
        <f>Month!P200+Q215</f>
        <v>58.958699999999993</v>
      </c>
    </row>
    <row r="217" spans="1:17" x14ac:dyDescent="0.35">
      <c r="A217" s="48">
        <v>2011</v>
      </c>
      <c r="B217" s="46" t="s">
        <v>112</v>
      </c>
      <c r="C217" s="41">
        <f>Month!B201+C216</f>
        <v>94.034099999999995</v>
      </c>
      <c r="D217" s="41">
        <f>Month!C201+D216</f>
        <v>8.4516000000000009</v>
      </c>
      <c r="E217" s="41">
        <f>Month!D201+E216</f>
        <v>76.509900000000002</v>
      </c>
      <c r="F217" s="41">
        <f>Month!E201+F216</f>
        <v>6.8209</v>
      </c>
      <c r="G217" s="41">
        <f>Month!F201+G216</f>
        <v>2.2516999999999996</v>
      </c>
      <c r="H217" s="41">
        <f>Month!G201+H216</f>
        <v>85.582499999999996</v>
      </c>
      <c r="I217" s="41">
        <f>Month!H201+I216</f>
        <v>25.043900000000001</v>
      </c>
      <c r="J217" s="41">
        <f>Month!I201+J216</f>
        <v>34.075699999999998</v>
      </c>
      <c r="K217" s="41">
        <f>Month!J201+K216</f>
        <v>26.463099999999997</v>
      </c>
      <c r="L217" s="41">
        <f>Month!K201+L216</f>
        <v>4.6651000000000007</v>
      </c>
      <c r="M217" s="41">
        <f>Month!L201+M216</f>
        <v>1.4E-3</v>
      </c>
      <c r="N217" s="41">
        <f>Month!M201+N216</f>
        <v>4.6635999999999997</v>
      </c>
      <c r="O217" s="41">
        <f>Month!N201+O216</f>
        <v>98.699099999999987</v>
      </c>
      <c r="P217" s="41">
        <f>Month!O201+P216</f>
        <v>8.4529000000000014</v>
      </c>
      <c r="Q217" s="41">
        <f>Month!P201+Q216</f>
        <v>90.246099999999998</v>
      </c>
    </row>
    <row r="218" spans="1:17" x14ac:dyDescent="0.35">
      <c r="A218" s="48">
        <v>2011</v>
      </c>
      <c r="B218" s="46" t="s">
        <v>113</v>
      </c>
      <c r="C218" s="41">
        <f>Month!B202+C217</f>
        <v>119.937</v>
      </c>
      <c r="D218" s="41">
        <f>Month!C202+D217</f>
        <v>9.5934000000000008</v>
      </c>
      <c r="E218" s="41">
        <f>Month!D202+E217</f>
        <v>98.837000000000003</v>
      </c>
      <c r="F218" s="41">
        <f>Month!E202+F217</f>
        <v>8.6218000000000004</v>
      </c>
      <c r="G218" s="41">
        <f>Month!F202+G217</f>
        <v>2.8846999999999996</v>
      </c>
      <c r="H218" s="41">
        <f>Month!G202+H217</f>
        <v>110.34349999999999</v>
      </c>
      <c r="I218" s="41">
        <f>Month!H202+I217</f>
        <v>32.667900000000003</v>
      </c>
      <c r="J218" s="41">
        <f>Month!I202+J217</f>
        <v>42.985799999999998</v>
      </c>
      <c r="K218" s="41">
        <f>Month!J202+K217</f>
        <v>34.690100000000001</v>
      </c>
      <c r="L218" s="41">
        <f>Month!K202+L217</f>
        <v>6.1437000000000008</v>
      </c>
      <c r="M218" s="41">
        <f>Month!L202+M217</f>
        <v>5.5000000000000005E-3</v>
      </c>
      <c r="N218" s="41">
        <f>Month!M202+N217</f>
        <v>6.1380999999999997</v>
      </c>
      <c r="O218" s="41">
        <f>Month!N202+O217</f>
        <v>126.08059999999999</v>
      </c>
      <c r="P218" s="41">
        <f>Month!O202+P217</f>
        <v>9.5989000000000004</v>
      </c>
      <c r="Q218" s="41">
        <f>Month!P202+Q217</f>
        <v>116.4816</v>
      </c>
    </row>
    <row r="219" spans="1:17" x14ac:dyDescent="0.35">
      <c r="A219" s="48">
        <v>2011</v>
      </c>
      <c r="B219" s="46" t="s">
        <v>114</v>
      </c>
      <c r="C219" s="41">
        <f>Month!B203+C218</f>
        <v>146.07259999999999</v>
      </c>
      <c r="D219" s="41">
        <f>Month!C203+D218</f>
        <v>12.231400000000001</v>
      </c>
      <c r="E219" s="41">
        <f>Month!D203+E218</f>
        <v>120.5812</v>
      </c>
      <c r="F219" s="41">
        <f>Month!E203+F218</f>
        <v>9.7164999999999999</v>
      </c>
      <c r="G219" s="41">
        <f>Month!F203+G218</f>
        <v>3.5433999999999997</v>
      </c>
      <c r="H219" s="41">
        <f>Month!G203+H218</f>
        <v>133.84109999999998</v>
      </c>
      <c r="I219" s="41">
        <f>Month!H203+I218</f>
        <v>40.481999999999999</v>
      </c>
      <c r="J219" s="41">
        <f>Month!I203+J218</f>
        <v>50.700599999999994</v>
      </c>
      <c r="K219" s="41">
        <f>Month!J203+K218</f>
        <v>42.658700000000003</v>
      </c>
      <c r="L219" s="41">
        <f>Month!K203+L218</f>
        <v>7.666100000000001</v>
      </c>
      <c r="M219" s="41">
        <f>Month!L203+M218</f>
        <v>9.7999999999999997E-3</v>
      </c>
      <c r="N219" s="41">
        <f>Month!M203+N218</f>
        <v>7.6562000000000001</v>
      </c>
      <c r="O219" s="41">
        <f>Month!N203+O218</f>
        <v>153.73859999999999</v>
      </c>
      <c r="P219" s="41">
        <f>Month!O203+P218</f>
        <v>12.241200000000001</v>
      </c>
      <c r="Q219" s="41">
        <f>Month!P203+Q218</f>
        <v>141.4973</v>
      </c>
    </row>
    <row r="220" spans="1:17" x14ac:dyDescent="0.35">
      <c r="A220" s="48">
        <v>2011</v>
      </c>
      <c r="B220" s="46" t="s">
        <v>115</v>
      </c>
      <c r="C220" s="41">
        <f>Month!B204+C219</f>
        <v>171.53319999999999</v>
      </c>
      <c r="D220" s="41">
        <f>Month!C204+D219</f>
        <v>14.842000000000001</v>
      </c>
      <c r="E220" s="41">
        <f>Month!D204+E219</f>
        <v>141.7278</v>
      </c>
      <c r="F220" s="41">
        <f>Month!E204+F219</f>
        <v>10.7926</v>
      </c>
      <c r="G220" s="41">
        <f>Month!F204+G219</f>
        <v>4.1705999999999994</v>
      </c>
      <c r="H220" s="41">
        <f>Month!G204+H219</f>
        <v>156.69099999999997</v>
      </c>
      <c r="I220" s="41">
        <f>Month!H204+I219</f>
        <v>48.312100000000001</v>
      </c>
      <c r="J220" s="41">
        <f>Month!I204+J219</f>
        <v>58.000499999999995</v>
      </c>
      <c r="K220" s="41">
        <f>Month!J204+K219</f>
        <v>50.378600000000006</v>
      </c>
      <c r="L220" s="41">
        <f>Month!K204+L219</f>
        <v>9.1133000000000006</v>
      </c>
      <c r="M220" s="41">
        <f>Month!L204+M219</f>
        <v>1.38E-2</v>
      </c>
      <c r="N220" s="41">
        <f>Month!M204+N219</f>
        <v>9.0993999999999993</v>
      </c>
      <c r="O220" s="41">
        <f>Month!N204+O219</f>
        <v>180.6463</v>
      </c>
      <c r="P220" s="41">
        <f>Month!O204+P219</f>
        <v>14.855900000000002</v>
      </c>
      <c r="Q220" s="41">
        <f>Month!P204+Q219</f>
        <v>165.79040000000001</v>
      </c>
    </row>
    <row r="221" spans="1:17" x14ac:dyDescent="0.35">
      <c r="A221" s="48">
        <v>2011</v>
      </c>
      <c r="B221" s="46" t="s">
        <v>116</v>
      </c>
      <c r="C221" s="41">
        <f>Month!B205+C220</f>
        <v>196.91379999999998</v>
      </c>
      <c r="D221" s="41">
        <f>Month!C205+D220</f>
        <v>17.192299999999999</v>
      </c>
      <c r="E221" s="41">
        <f>Month!D205+E220</f>
        <v>162.45410000000001</v>
      </c>
      <c r="F221" s="41">
        <f>Month!E205+F220</f>
        <v>12.4876</v>
      </c>
      <c r="G221" s="41">
        <f>Month!F205+G220</f>
        <v>4.7794999999999996</v>
      </c>
      <c r="H221" s="41">
        <f>Month!G205+H220</f>
        <v>179.72129999999999</v>
      </c>
      <c r="I221" s="41">
        <f>Month!H205+I220</f>
        <v>56.070900000000002</v>
      </c>
      <c r="J221" s="41">
        <f>Month!I205+J220</f>
        <v>65.368600000000001</v>
      </c>
      <c r="K221" s="41">
        <f>Month!J205+K220</f>
        <v>58.282000000000004</v>
      </c>
      <c r="L221" s="41">
        <f>Month!K205+L220</f>
        <v>10.546100000000001</v>
      </c>
      <c r="M221" s="41">
        <f>Month!L205+M220</f>
        <v>1.32E-2</v>
      </c>
      <c r="N221" s="41">
        <f>Month!M205+N220</f>
        <v>10.5328</v>
      </c>
      <c r="O221" s="41">
        <f>Month!N205+O220</f>
        <v>207.4597</v>
      </c>
      <c r="P221" s="41">
        <f>Month!O205+P220</f>
        <v>17.2056</v>
      </c>
      <c r="Q221" s="41">
        <f>Month!P205+Q220</f>
        <v>190.25409999999999</v>
      </c>
    </row>
    <row r="222" spans="1:17" x14ac:dyDescent="0.35">
      <c r="A222" s="48">
        <v>2011</v>
      </c>
      <c r="B222" s="46" t="s">
        <v>117</v>
      </c>
      <c r="C222" s="41">
        <f>Month!B206+C221</f>
        <v>222.53939999999997</v>
      </c>
      <c r="D222" s="41">
        <f>Month!C206+D221</f>
        <v>19.229700000000001</v>
      </c>
      <c r="E222" s="41">
        <f>Month!D206+E221</f>
        <v>183.2165</v>
      </c>
      <c r="F222" s="41">
        <f>Month!E206+F221</f>
        <v>14.695600000000001</v>
      </c>
      <c r="G222" s="41">
        <f>Month!F206+G221</f>
        <v>5.3972999999999995</v>
      </c>
      <c r="H222" s="41">
        <f>Month!G206+H221</f>
        <v>203.30949999999999</v>
      </c>
      <c r="I222" s="41">
        <f>Month!H206+I221</f>
        <v>63.858900000000006</v>
      </c>
      <c r="J222" s="41">
        <f>Month!I206+J221</f>
        <v>73.025900000000007</v>
      </c>
      <c r="K222" s="41">
        <f>Month!J206+K221</f>
        <v>66.424900000000008</v>
      </c>
      <c r="L222" s="41">
        <f>Month!K206+L221</f>
        <v>11.9983</v>
      </c>
      <c r="M222" s="41">
        <f>Month!L206+M221</f>
        <v>1.26E-2</v>
      </c>
      <c r="N222" s="41">
        <f>Month!M206+N221</f>
        <v>11.9856</v>
      </c>
      <c r="O222" s="41">
        <f>Month!N206+O221</f>
        <v>234.53749999999999</v>
      </c>
      <c r="P222" s="41">
        <f>Month!O206+P221</f>
        <v>19.2424</v>
      </c>
      <c r="Q222" s="41">
        <f>Month!P206+Q221</f>
        <v>215.29509999999999</v>
      </c>
    </row>
    <row r="223" spans="1:17" x14ac:dyDescent="0.35">
      <c r="A223" s="48">
        <v>2011</v>
      </c>
      <c r="B223" s="46" t="s">
        <v>118</v>
      </c>
      <c r="C223" s="41">
        <f>Month!B207+C222</f>
        <v>248.37229999999997</v>
      </c>
      <c r="D223" s="41">
        <f>Month!C207+D222</f>
        <v>21.174900000000001</v>
      </c>
      <c r="E223" s="41">
        <f>Month!D207+E222</f>
        <v>204.22460000000001</v>
      </c>
      <c r="F223" s="41">
        <f>Month!E207+F222</f>
        <v>16.931899999999999</v>
      </c>
      <c r="G223" s="41">
        <f>Month!F207+G222</f>
        <v>6.0405999999999995</v>
      </c>
      <c r="H223" s="41">
        <f>Month!G207+H222</f>
        <v>227.19719999999998</v>
      </c>
      <c r="I223" s="41">
        <f>Month!H207+I222</f>
        <v>71.85990000000001</v>
      </c>
      <c r="J223" s="41">
        <f>Month!I207+J222</f>
        <v>80.844600000000014</v>
      </c>
      <c r="K223" s="41">
        <f>Month!J207+K222</f>
        <v>74.492900000000006</v>
      </c>
      <c r="L223" s="41">
        <f>Month!K207+L222</f>
        <v>13.4907</v>
      </c>
      <c r="M223" s="41">
        <f>Month!L207+M222</f>
        <v>1.2E-2</v>
      </c>
      <c r="N223" s="41">
        <f>Month!M207+N222</f>
        <v>13.4786</v>
      </c>
      <c r="O223" s="41">
        <f>Month!N207+O222</f>
        <v>261.86279999999999</v>
      </c>
      <c r="P223" s="41">
        <f>Month!O207+P222</f>
        <v>21.187000000000001</v>
      </c>
      <c r="Q223" s="41">
        <f>Month!P207+Q222</f>
        <v>240.67579999999998</v>
      </c>
    </row>
    <row r="224" spans="1:17" x14ac:dyDescent="0.35">
      <c r="A224" s="48">
        <v>2011</v>
      </c>
      <c r="B224" s="46" t="s">
        <v>119</v>
      </c>
      <c r="C224" s="41">
        <f>Month!B208+C223</f>
        <v>275.85399999999998</v>
      </c>
      <c r="D224" s="41">
        <f>Month!C208+D223</f>
        <v>22.800599999999999</v>
      </c>
      <c r="E224" s="41">
        <f>Month!D208+E223</f>
        <v>226.88650000000001</v>
      </c>
      <c r="F224" s="41">
        <f>Month!E208+F223</f>
        <v>19.432699999999997</v>
      </c>
      <c r="G224" s="41">
        <f>Month!F208+G223</f>
        <v>6.7337999999999996</v>
      </c>
      <c r="H224" s="41">
        <f>Month!G208+H223</f>
        <v>253.05319999999998</v>
      </c>
      <c r="I224" s="41">
        <f>Month!H208+I223</f>
        <v>80.210200000000015</v>
      </c>
      <c r="J224" s="41">
        <f>Month!I208+J223</f>
        <v>89.827600000000018</v>
      </c>
      <c r="K224" s="41">
        <f>Month!J208+K223</f>
        <v>83.015500000000003</v>
      </c>
      <c r="L224" s="41">
        <f>Month!K208+L223</f>
        <v>14.881400000000001</v>
      </c>
      <c r="M224" s="41">
        <f>Month!L208+M223</f>
        <v>2.5899999999999999E-2</v>
      </c>
      <c r="N224" s="41">
        <f>Month!M208+N223</f>
        <v>14.855399999999999</v>
      </c>
      <c r="O224" s="41">
        <f>Month!N208+O223</f>
        <v>290.73519999999996</v>
      </c>
      <c r="P224" s="41">
        <f>Month!O208+P223</f>
        <v>22.826600000000003</v>
      </c>
      <c r="Q224" s="41">
        <f>Month!P208+Q223</f>
        <v>267.90859999999998</v>
      </c>
    </row>
    <row r="225" spans="1:17" x14ac:dyDescent="0.35">
      <c r="A225" s="48">
        <v>2011</v>
      </c>
      <c r="B225" s="46" t="s">
        <v>120</v>
      </c>
      <c r="C225" s="41">
        <f>Month!B209+C224</f>
        <v>304.88389999999998</v>
      </c>
      <c r="D225" s="41">
        <f>Month!C209+D224</f>
        <v>25.407799999999998</v>
      </c>
      <c r="E225" s="41">
        <f>Month!D209+E224</f>
        <v>250.03190000000001</v>
      </c>
      <c r="F225" s="41">
        <f>Month!E209+F224</f>
        <v>22.013999999999996</v>
      </c>
      <c r="G225" s="41">
        <f>Month!F209+G224</f>
        <v>7.4298999999999999</v>
      </c>
      <c r="H225" s="41">
        <f>Month!G209+H224</f>
        <v>279.47589999999997</v>
      </c>
      <c r="I225" s="41">
        <f>Month!H209+I224</f>
        <v>87.987300000000019</v>
      </c>
      <c r="J225" s="41">
        <f>Month!I209+J224</f>
        <v>99.694600000000023</v>
      </c>
      <c r="K225" s="41">
        <f>Month!J209+K224</f>
        <v>91.794200000000004</v>
      </c>
      <c r="L225" s="41">
        <f>Month!K209+L224</f>
        <v>16.369300000000003</v>
      </c>
      <c r="M225" s="41">
        <f>Month!L209+M224</f>
        <v>4.0800000000000003E-2</v>
      </c>
      <c r="N225" s="41">
        <f>Month!M209+N224</f>
        <v>16.328399999999998</v>
      </c>
      <c r="O225" s="41">
        <f>Month!N209+O224</f>
        <v>321.25299999999999</v>
      </c>
      <c r="P225" s="41">
        <f>Month!O209+P224</f>
        <v>25.448700000000002</v>
      </c>
      <c r="Q225" s="41">
        <f>Month!P209+Q224</f>
        <v>295.80429999999996</v>
      </c>
    </row>
    <row r="226" spans="1:17" x14ac:dyDescent="0.35">
      <c r="A226" s="63">
        <v>2011</v>
      </c>
      <c r="B226" s="55" t="s">
        <v>133</v>
      </c>
      <c r="C226" s="41">
        <f>Month!B210+C225</f>
        <v>336.00649999999996</v>
      </c>
      <c r="D226" s="41">
        <f>Month!C210+D225</f>
        <v>27.973299999999998</v>
      </c>
      <c r="E226" s="41">
        <f>Month!D210+E225</f>
        <v>274.9622</v>
      </c>
      <c r="F226" s="41">
        <f>Month!E210+F225</f>
        <v>24.862099999999995</v>
      </c>
      <c r="G226" s="41">
        <f>Month!F210+G225</f>
        <v>8.2086000000000006</v>
      </c>
      <c r="H226" s="41">
        <f>Month!G210+H225</f>
        <v>308.03289999999998</v>
      </c>
      <c r="I226" s="41">
        <f>Month!H210+I225</f>
        <v>96.064200000000014</v>
      </c>
      <c r="J226" s="41">
        <f>Month!I210+J225</f>
        <v>111.48180000000002</v>
      </c>
      <c r="K226" s="41">
        <f>Month!J210+K225</f>
        <v>100.4871</v>
      </c>
      <c r="L226" s="41">
        <f>Month!K210+L225</f>
        <v>17.896100000000004</v>
      </c>
      <c r="M226" s="41">
        <f>Month!L210+M225</f>
        <v>5.6000000000000001E-2</v>
      </c>
      <c r="N226" s="41">
        <f>Month!M210+N225</f>
        <v>17.8399</v>
      </c>
      <c r="O226" s="41">
        <f>Month!N210+O225</f>
        <v>353.90229999999997</v>
      </c>
      <c r="P226" s="41">
        <f>Month!O210+P225</f>
        <v>28.029500000000002</v>
      </c>
      <c r="Q226" s="41">
        <f>Month!P210+Q225</f>
        <v>325.87289999999996</v>
      </c>
    </row>
    <row r="227" spans="1:17" x14ac:dyDescent="0.35">
      <c r="A227" s="48">
        <v>2012</v>
      </c>
      <c r="B227" s="46" t="s">
        <v>110</v>
      </c>
      <c r="C227" s="41">
        <f>Month!B211</f>
        <v>31.737200000000001</v>
      </c>
      <c r="D227" s="41">
        <f>Month!C211</f>
        <v>3.0748000000000002</v>
      </c>
      <c r="E227" s="41">
        <f>Month!D211</f>
        <v>25.350200000000001</v>
      </c>
      <c r="F227" s="41">
        <f>Month!E211</f>
        <v>2.5617000000000001</v>
      </c>
      <c r="G227" s="41">
        <f>Month!F211</f>
        <v>0.75049999999999994</v>
      </c>
      <c r="H227" s="41">
        <f>Month!G211</f>
        <v>28.662400000000002</v>
      </c>
      <c r="I227" s="41">
        <f>Month!H211</f>
        <v>7.7850000000000001</v>
      </c>
      <c r="J227" s="41">
        <f>Month!I211</f>
        <v>11.834899999999999</v>
      </c>
      <c r="K227" s="41">
        <f>Month!J211</f>
        <v>9.0424000000000007</v>
      </c>
      <c r="L227" s="41">
        <f>Month!K211</f>
        <v>1.5053000000000001</v>
      </c>
      <c r="M227" s="41">
        <f>Month!L211</f>
        <v>3.04E-2</v>
      </c>
      <c r="N227" s="41">
        <f>Month!M211</f>
        <v>1.4749000000000001</v>
      </c>
      <c r="O227" s="41">
        <f>Month!N211</f>
        <v>33.2425</v>
      </c>
      <c r="P227" s="41">
        <f>Month!O211</f>
        <v>3.1052</v>
      </c>
      <c r="Q227" s="41">
        <f>Month!P211</f>
        <v>30.1373</v>
      </c>
    </row>
    <row r="228" spans="1:17" x14ac:dyDescent="0.35">
      <c r="A228" s="48">
        <v>2012</v>
      </c>
      <c r="B228" s="46" t="s">
        <v>111</v>
      </c>
      <c r="C228" s="41">
        <f>Month!B212+C227</f>
        <v>62.328100000000006</v>
      </c>
      <c r="D228" s="41">
        <f>Month!C212+D227</f>
        <v>6.0053000000000001</v>
      </c>
      <c r="E228" s="41">
        <f>Month!D212+E227</f>
        <v>49.795200000000001</v>
      </c>
      <c r="F228" s="41">
        <f>Month!E212+F227</f>
        <v>5.0941000000000001</v>
      </c>
      <c r="G228" s="41">
        <f>Month!F212+G227</f>
        <v>1.4335</v>
      </c>
      <c r="H228" s="41">
        <f>Month!G212+H227</f>
        <v>56.322699999999998</v>
      </c>
      <c r="I228" s="41">
        <f>Month!H212+I227</f>
        <v>15.3393</v>
      </c>
      <c r="J228" s="41">
        <f>Month!I212+J227</f>
        <v>23.077300000000001</v>
      </c>
      <c r="K228" s="41">
        <f>Month!J212+K227</f>
        <v>17.905999999999999</v>
      </c>
      <c r="L228" s="41">
        <f>Month!K212+L227</f>
        <v>3.0495999999999999</v>
      </c>
      <c r="M228" s="41">
        <f>Month!L212+M227</f>
        <v>6.1600000000000002E-2</v>
      </c>
      <c r="N228" s="41">
        <f>Month!M212+N227</f>
        <v>2.988</v>
      </c>
      <c r="O228" s="41">
        <f>Month!N212+O227</f>
        <v>65.377600000000001</v>
      </c>
      <c r="P228" s="41">
        <f>Month!O212+P227</f>
        <v>6.0669000000000004</v>
      </c>
      <c r="Q228" s="41">
        <f>Month!P212+Q227</f>
        <v>59.310699999999997</v>
      </c>
    </row>
    <row r="229" spans="1:17" x14ac:dyDescent="0.35">
      <c r="A229" s="48">
        <v>2012</v>
      </c>
      <c r="B229" s="46" t="s">
        <v>112</v>
      </c>
      <c r="C229" s="41">
        <f>Month!B213+C228</f>
        <v>91.575800000000001</v>
      </c>
      <c r="D229" s="41">
        <f>Month!C213+D228</f>
        <v>8.0978999999999992</v>
      </c>
      <c r="E229" s="41">
        <f>Month!D213+E228</f>
        <v>73.714500000000001</v>
      </c>
      <c r="F229" s="41">
        <f>Month!E213+F228</f>
        <v>7.6510999999999996</v>
      </c>
      <c r="G229" s="41">
        <f>Month!F213+G228</f>
        <v>2.1124000000000001</v>
      </c>
      <c r="H229" s="41">
        <f>Month!G213+H228</f>
        <v>83.477800000000002</v>
      </c>
      <c r="I229" s="41">
        <f>Month!H213+I228</f>
        <v>23.307200000000002</v>
      </c>
      <c r="J229" s="41">
        <f>Month!I213+J228</f>
        <v>33.4343</v>
      </c>
      <c r="K229" s="41">
        <f>Month!J213+K228</f>
        <v>26.7363</v>
      </c>
      <c r="L229" s="41">
        <f>Month!K213+L228</f>
        <v>4.4463999999999997</v>
      </c>
      <c r="M229" s="41">
        <f>Month!L213+M228</f>
        <v>8.9800000000000005E-2</v>
      </c>
      <c r="N229" s="41">
        <f>Month!M213+N228</f>
        <v>4.3566000000000003</v>
      </c>
      <c r="O229" s="41">
        <f>Month!N213+O228</f>
        <v>96.022199999999998</v>
      </c>
      <c r="P229" s="41">
        <f>Month!O213+P228</f>
        <v>8.1876999999999995</v>
      </c>
      <c r="Q229" s="41">
        <f>Month!P213+Q228</f>
        <v>87.834499999999991</v>
      </c>
    </row>
    <row r="230" spans="1:17" x14ac:dyDescent="0.35">
      <c r="A230" s="48">
        <v>2012</v>
      </c>
      <c r="B230" s="46" t="s">
        <v>113</v>
      </c>
      <c r="C230" s="41">
        <f>Month!B214+C229</f>
        <v>118.95660000000001</v>
      </c>
      <c r="D230" s="41">
        <f>Month!C214+D229</f>
        <v>11.246499999999999</v>
      </c>
      <c r="E230" s="41">
        <f>Month!D214+E229</f>
        <v>95.004199999999997</v>
      </c>
      <c r="F230" s="41">
        <f>Month!E214+F229</f>
        <v>9.9611999999999998</v>
      </c>
      <c r="G230" s="41">
        <f>Month!F214+G229</f>
        <v>2.7448999999999999</v>
      </c>
      <c r="H230" s="41">
        <f>Month!G214+H229</f>
        <v>107.71000000000001</v>
      </c>
      <c r="I230" s="41">
        <f>Month!H214+I229</f>
        <v>30.7502</v>
      </c>
      <c r="J230" s="41">
        <f>Month!I214+J229</f>
        <v>42.146900000000002</v>
      </c>
      <c r="K230" s="41">
        <f>Month!J214+K229</f>
        <v>34.813000000000002</v>
      </c>
      <c r="L230" s="41">
        <f>Month!K214+L229</f>
        <v>5.8606999999999996</v>
      </c>
      <c r="M230" s="41">
        <f>Month!L214+M229</f>
        <v>0.1057</v>
      </c>
      <c r="N230" s="41">
        <f>Month!M214+N229</f>
        <v>5.7550000000000008</v>
      </c>
      <c r="O230" s="41">
        <f>Month!N214+O229</f>
        <v>124.8173</v>
      </c>
      <c r="P230" s="41">
        <f>Month!O214+P229</f>
        <v>11.3522</v>
      </c>
      <c r="Q230" s="41">
        <f>Month!P214+Q229</f>
        <v>113.46509999999999</v>
      </c>
    </row>
    <row r="231" spans="1:17" x14ac:dyDescent="0.35">
      <c r="A231" s="48">
        <v>2012</v>
      </c>
      <c r="B231" s="46" t="s">
        <v>114</v>
      </c>
      <c r="C231" s="41">
        <f>Month!B215+C230</f>
        <v>146.01420000000002</v>
      </c>
      <c r="D231" s="41">
        <f>Month!C215+D230</f>
        <v>13.448499999999999</v>
      </c>
      <c r="E231" s="41">
        <f>Month!D215+E230</f>
        <v>116.8931</v>
      </c>
      <c r="F231" s="41">
        <f>Month!E215+F230</f>
        <v>12.3141</v>
      </c>
      <c r="G231" s="41">
        <f>Month!F215+G230</f>
        <v>3.3586999999999998</v>
      </c>
      <c r="H231" s="41">
        <f>Month!G215+H230</f>
        <v>132.56560000000002</v>
      </c>
      <c r="I231" s="41">
        <f>Month!H215+I230</f>
        <v>38.485999999999997</v>
      </c>
      <c r="J231" s="41">
        <f>Month!I215+J230</f>
        <v>50.8613</v>
      </c>
      <c r="K231" s="41">
        <f>Month!J215+K230</f>
        <v>43.218400000000003</v>
      </c>
      <c r="L231" s="41">
        <f>Month!K215+L230</f>
        <v>7.2550999999999997</v>
      </c>
      <c r="M231" s="41">
        <f>Month!L215+M230</f>
        <v>0.12140000000000001</v>
      </c>
      <c r="N231" s="41">
        <f>Month!M215+N230</f>
        <v>7.133700000000001</v>
      </c>
      <c r="O231" s="41">
        <f>Month!N215+O230</f>
        <v>153.26930000000002</v>
      </c>
      <c r="P231" s="41">
        <f>Month!O215+P230</f>
        <v>13.569900000000001</v>
      </c>
      <c r="Q231" s="41">
        <f>Month!P215+Q230</f>
        <v>139.6994</v>
      </c>
    </row>
    <row r="232" spans="1:17" x14ac:dyDescent="0.35">
      <c r="A232" s="48">
        <v>2012</v>
      </c>
      <c r="B232" s="46" t="s">
        <v>115</v>
      </c>
      <c r="C232" s="41">
        <f>Month!B216+C231</f>
        <v>170.75970000000001</v>
      </c>
      <c r="D232" s="41">
        <f>Month!C216+D231</f>
        <v>15.2524</v>
      </c>
      <c r="E232" s="41">
        <f>Month!D216+E231</f>
        <v>137.0626</v>
      </c>
      <c r="F232" s="41">
        <f>Month!E216+F231</f>
        <v>14.4635</v>
      </c>
      <c r="G232" s="41">
        <f>Month!F216+G231</f>
        <v>3.9814999999999996</v>
      </c>
      <c r="H232" s="41">
        <f>Month!G216+H231</f>
        <v>155.50720000000001</v>
      </c>
      <c r="I232" s="41">
        <f>Month!H216+I231</f>
        <v>46.187299999999993</v>
      </c>
      <c r="J232" s="41">
        <f>Month!I216+J231</f>
        <v>58.430500000000002</v>
      </c>
      <c r="K232" s="41">
        <f>Month!J216+K231</f>
        <v>50.889500000000005</v>
      </c>
      <c r="L232" s="41">
        <f>Month!K216+L231</f>
        <v>8.5339999999999989</v>
      </c>
      <c r="M232" s="41">
        <f>Month!L216+M231</f>
        <v>0.1358</v>
      </c>
      <c r="N232" s="41">
        <f>Month!M216+N231</f>
        <v>8.398200000000001</v>
      </c>
      <c r="O232" s="41">
        <f>Month!N216+O231</f>
        <v>179.2937</v>
      </c>
      <c r="P232" s="41">
        <f>Month!O216+P231</f>
        <v>15.388200000000001</v>
      </c>
      <c r="Q232" s="41">
        <f>Month!P216+Q231</f>
        <v>163.90549999999999</v>
      </c>
    </row>
    <row r="233" spans="1:17" x14ac:dyDescent="0.35">
      <c r="A233" s="48">
        <v>2012</v>
      </c>
      <c r="B233" s="46" t="s">
        <v>116</v>
      </c>
      <c r="C233" s="41">
        <f>Month!B217+C232</f>
        <v>196.16040000000001</v>
      </c>
      <c r="D233" s="41">
        <f>Month!C217+D232</f>
        <v>17.501999999999999</v>
      </c>
      <c r="E233" s="41">
        <f>Month!D217+E232</f>
        <v>157.53730000000002</v>
      </c>
      <c r="F233" s="41">
        <f>Month!E217+F232</f>
        <v>16.565799999999999</v>
      </c>
      <c r="G233" s="41">
        <f>Month!F217+G232</f>
        <v>4.5554999999999994</v>
      </c>
      <c r="H233" s="41">
        <f>Month!G217+H232</f>
        <v>178.6583</v>
      </c>
      <c r="I233" s="41">
        <f>Month!H217+I232</f>
        <v>53.620099999999994</v>
      </c>
      <c r="J233" s="41">
        <f>Month!I217+J232</f>
        <v>66.039400000000001</v>
      </c>
      <c r="K233" s="41">
        <f>Month!J217+K232</f>
        <v>58.998800000000003</v>
      </c>
      <c r="L233" s="41">
        <f>Month!K217+L232</f>
        <v>9.9595999999999982</v>
      </c>
      <c r="M233" s="41">
        <f>Month!L217+M232</f>
        <v>0.16020000000000001</v>
      </c>
      <c r="N233" s="41">
        <f>Month!M217+N232</f>
        <v>9.7994000000000003</v>
      </c>
      <c r="O233" s="41">
        <f>Month!N217+O232</f>
        <v>206.12</v>
      </c>
      <c r="P233" s="41">
        <f>Month!O217+P232</f>
        <v>17.662200000000002</v>
      </c>
      <c r="Q233" s="41">
        <f>Month!P217+Q232</f>
        <v>188.45769999999999</v>
      </c>
    </row>
    <row r="234" spans="1:17" x14ac:dyDescent="0.35">
      <c r="A234" s="48">
        <v>2012</v>
      </c>
      <c r="B234" s="46" t="s">
        <v>117</v>
      </c>
      <c r="C234" s="41">
        <f>Month!B218+C233</f>
        <v>221.4616</v>
      </c>
      <c r="D234" s="41">
        <f>Month!C218+D233</f>
        <v>19.3855</v>
      </c>
      <c r="E234" s="41">
        <f>Month!D218+E233</f>
        <v>178.21080000000001</v>
      </c>
      <c r="F234" s="41">
        <f>Month!E218+F233</f>
        <v>18.711500000000001</v>
      </c>
      <c r="G234" s="41">
        <f>Month!F218+G233</f>
        <v>5.1539999999999999</v>
      </c>
      <c r="H234" s="41">
        <f>Month!G218+H233</f>
        <v>202.07599999999999</v>
      </c>
      <c r="I234" s="41">
        <f>Month!H218+I233</f>
        <v>61.534999999999997</v>
      </c>
      <c r="J234" s="41">
        <f>Month!I218+J233</f>
        <v>73.581100000000006</v>
      </c>
      <c r="K234" s="41">
        <f>Month!J218+K233</f>
        <v>66.959900000000005</v>
      </c>
      <c r="L234" s="41">
        <f>Month!K218+L233</f>
        <v>11.384199999999998</v>
      </c>
      <c r="M234" s="41">
        <f>Month!L218+M233</f>
        <v>0.18460000000000001</v>
      </c>
      <c r="N234" s="41">
        <f>Month!M218+N233</f>
        <v>11.1996</v>
      </c>
      <c r="O234" s="41">
        <f>Month!N218+O233</f>
        <v>232.84569999999999</v>
      </c>
      <c r="P234" s="41">
        <f>Month!O218+P233</f>
        <v>19.570100000000004</v>
      </c>
      <c r="Q234" s="41">
        <f>Month!P218+Q233</f>
        <v>213.27549999999999</v>
      </c>
    </row>
    <row r="235" spans="1:17" x14ac:dyDescent="0.35">
      <c r="A235" s="48">
        <v>2012</v>
      </c>
      <c r="B235" s="46" t="s">
        <v>118</v>
      </c>
      <c r="C235" s="41">
        <f>Month!B219+C234</f>
        <v>246.8836</v>
      </c>
      <c r="D235" s="41">
        <f>Month!C219+D234</f>
        <v>21.451799999999999</v>
      </c>
      <c r="E235" s="41">
        <f>Month!D219+E234</f>
        <v>198.76910000000001</v>
      </c>
      <c r="F235" s="41">
        <f>Month!E219+F234</f>
        <v>20.915100000000002</v>
      </c>
      <c r="G235" s="41">
        <f>Month!F219+G234</f>
        <v>5.7477999999999998</v>
      </c>
      <c r="H235" s="41">
        <f>Month!G219+H234</f>
        <v>225.43169999999998</v>
      </c>
      <c r="I235" s="41">
        <f>Month!H219+I234</f>
        <v>69.231899999999996</v>
      </c>
      <c r="J235" s="41">
        <f>Month!I219+J234</f>
        <v>81.396800000000013</v>
      </c>
      <c r="K235" s="41">
        <f>Month!J219+K234</f>
        <v>74.802999999999997</v>
      </c>
      <c r="L235" s="41">
        <f>Month!K219+L234</f>
        <v>12.809399999999998</v>
      </c>
      <c r="M235" s="41">
        <f>Month!L219+M234</f>
        <v>0.20900000000000002</v>
      </c>
      <c r="N235" s="41">
        <f>Month!M219+N234</f>
        <v>12.6004</v>
      </c>
      <c r="O235" s="41">
        <f>Month!N219+O234</f>
        <v>259.69290000000001</v>
      </c>
      <c r="P235" s="41">
        <f>Month!O219+P234</f>
        <v>21.660800000000002</v>
      </c>
      <c r="Q235" s="41">
        <f>Month!P219+Q234</f>
        <v>238.03199999999998</v>
      </c>
    </row>
    <row r="236" spans="1:17" x14ac:dyDescent="0.35">
      <c r="A236" s="48">
        <v>2012</v>
      </c>
      <c r="B236" s="46" t="s">
        <v>119</v>
      </c>
      <c r="C236" s="41">
        <f>Month!B220+C235</f>
        <v>275.39749999999998</v>
      </c>
      <c r="D236" s="41">
        <f>Month!C220+D235</f>
        <v>23.685599999999997</v>
      </c>
      <c r="E236" s="41">
        <f>Month!D220+E235</f>
        <v>221.90940000000001</v>
      </c>
      <c r="F236" s="41">
        <f>Month!E220+F235</f>
        <v>23.365500000000004</v>
      </c>
      <c r="G236" s="41">
        <f>Month!F220+G235</f>
        <v>6.4371999999999998</v>
      </c>
      <c r="H236" s="41">
        <f>Month!G220+H235</f>
        <v>251.71179999999998</v>
      </c>
      <c r="I236" s="41">
        <f>Month!H220+I235</f>
        <v>77.220500000000001</v>
      </c>
      <c r="J236" s="41">
        <f>Month!I220+J235</f>
        <v>91.031500000000008</v>
      </c>
      <c r="K236" s="41">
        <f>Month!J220+K235</f>
        <v>83.459800000000001</v>
      </c>
      <c r="L236" s="41">
        <f>Month!K220+L235</f>
        <v>14.178199999999999</v>
      </c>
      <c r="M236" s="41">
        <f>Month!L220+M235</f>
        <v>0.24690000000000001</v>
      </c>
      <c r="N236" s="41">
        <f>Month!M220+N235</f>
        <v>13.9313</v>
      </c>
      <c r="O236" s="41">
        <f>Month!N220+O235</f>
        <v>289.57569999999998</v>
      </c>
      <c r="P236" s="41">
        <f>Month!O220+P235</f>
        <v>23.932600000000001</v>
      </c>
      <c r="Q236" s="41">
        <f>Month!P220+Q235</f>
        <v>265.64299999999997</v>
      </c>
    </row>
    <row r="237" spans="1:17" x14ac:dyDescent="0.35">
      <c r="A237" s="48">
        <v>2012</v>
      </c>
      <c r="B237" s="46" t="s">
        <v>120</v>
      </c>
      <c r="C237" s="41">
        <f>Month!B221+C236</f>
        <v>305.04629999999997</v>
      </c>
      <c r="D237" s="41">
        <f>Month!C221+D236</f>
        <v>25.528699999999997</v>
      </c>
      <c r="E237" s="41">
        <f>Month!D221+E236</f>
        <v>246.316</v>
      </c>
      <c r="F237" s="41">
        <f>Month!E221+F236</f>
        <v>26.013600000000004</v>
      </c>
      <c r="G237" s="41">
        <f>Month!F221+G236</f>
        <v>7.1882000000000001</v>
      </c>
      <c r="H237" s="41">
        <f>Month!G221+H236</f>
        <v>279.51749999999998</v>
      </c>
      <c r="I237" s="41">
        <f>Month!H221+I236</f>
        <v>85.441100000000006</v>
      </c>
      <c r="J237" s="41">
        <f>Month!I221+J236</f>
        <v>101.94860000000001</v>
      </c>
      <c r="K237" s="41">
        <f>Month!J221+K236</f>
        <v>92.127800000000008</v>
      </c>
      <c r="L237" s="41">
        <f>Month!K221+L236</f>
        <v>15.581299999999999</v>
      </c>
      <c r="M237" s="41">
        <f>Month!L221+M236</f>
        <v>0.2858</v>
      </c>
      <c r="N237" s="41">
        <f>Month!M221+N236</f>
        <v>15.2956</v>
      </c>
      <c r="O237" s="41">
        <f>Month!N221+O236</f>
        <v>320.6277</v>
      </c>
      <c r="P237" s="41">
        <f>Month!O221+P236</f>
        <v>25.814600000000002</v>
      </c>
      <c r="Q237" s="41">
        <f>Month!P221+Q236</f>
        <v>294.81299999999999</v>
      </c>
    </row>
    <row r="238" spans="1:17" x14ac:dyDescent="0.35">
      <c r="A238" s="63">
        <v>2012</v>
      </c>
      <c r="B238" s="55" t="s">
        <v>133</v>
      </c>
      <c r="C238" s="41">
        <f>Month!B222+C237</f>
        <v>336.68729999999999</v>
      </c>
      <c r="D238" s="41">
        <f>Month!C222+D237</f>
        <v>28.278899999999997</v>
      </c>
      <c r="E238" s="41">
        <f>Month!D222+E237</f>
        <v>271.6968</v>
      </c>
      <c r="F238" s="41">
        <f>Month!E222+F237</f>
        <v>28.750700000000002</v>
      </c>
      <c r="G238" s="41">
        <f>Month!F222+G237</f>
        <v>7.9611000000000001</v>
      </c>
      <c r="H238" s="41">
        <f>Month!G222+H237</f>
        <v>308.4083</v>
      </c>
      <c r="I238" s="41">
        <f>Month!H222+I237</f>
        <v>93.500600000000006</v>
      </c>
      <c r="J238" s="41">
        <f>Month!I222+J237</f>
        <v>114.15530000000001</v>
      </c>
      <c r="K238" s="41">
        <f>Month!J222+K237</f>
        <v>100.75240000000001</v>
      </c>
      <c r="L238" s="41">
        <f>Month!K222+L237</f>
        <v>17.088999999999999</v>
      </c>
      <c r="M238" s="41">
        <f>Month!L222+M237</f>
        <v>0.3276</v>
      </c>
      <c r="N238" s="41">
        <f>Month!M222+N237</f>
        <v>16.761500000000002</v>
      </c>
      <c r="O238" s="41">
        <f>Month!N222+O237</f>
        <v>353.77629999999999</v>
      </c>
      <c r="P238" s="41">
        <f>Month!O222+P237</f>
        <v>28.606500000000004</v>
      </c>
      <c r="Q238" s="41">
        <f>Month!P222+Q237</f>
        <v>325.16969999999998</v>
      </c>
    </row>
    <row r="239" spans="1:17" x14ac:dyDescent="0.35">
      <c r="A239" s="48">
        <v>2013</v>
      </c>
      <c r="B239" s="46" t="s">
        <v>110</v>
      </c>
      <c r="C239" s="41">
        <f>Month!B223</f>
        <v>32.426099999999998</v>
      </c>
      <c r="D239" s="41">
        <f>Month!C223</f>
        <v>2.9239999999999999</v>
      </c>
      <c r="E239" s="41">
        <f>Month!D223</f>
        <v>26.071400000000001</v>
      </c>
      <c r="F239" s="41">
        <f>Month!E223</f>
        <v>2.6676000000000002</v>
      </c>
      <c r="G239" s="41">
        <f>Month!F223</f>
        <v>0.7631</v>
      </c>
      <c r="H239" s="41">
        <f>Month!G223</f>
        <v>29.502099999999999</v>
      </c>
      <c r="I239" s="41">
        <f>Month!H223</f>
        <v>8.0178999999999991</v>
      </c>
      <c r="J239" s="41">
        <f>Month!I223</f>
        <v>12.146000000000001</v>
      </c>
      <c r="K239" s="41">
        <f>Month!J223</f>
        <v>9.3382000000000005</v>
      </c>
      <c r="L239" s="41">
        <f>Month!K223</f>
        <v>1.6007</v>
      </c>
      <c r="M239" s="41">
        <f>Month!L223</f>
        <v>-4.7300000000000002E-2</v>
      </c>
      <c r="N239" s="41">
        <f>Month!M223</f>
        <v>1.6479999999999999</v>
      </c>
      <c r="O239" s="41">
        <f>Month!N223</f>
        <v>34.026800000000001</v>
      </c>
      <c r="P239" s="41">
        <f>Month!O223</f>
        <v>2.8767</v>
      </c>
      <c r="Q239" s="41">
        <f>Month!P223</f>
        <v>31.150099999999998</v>
      </c>
    </row>
    <row r="240" spans="1:17" x14ac:dyDescent="0.35">
      <c r="A240" s="48">
        <v>2013</v>
      </c>
      <c r="B240" s="46" t="s">
        <v>111</v>
      </c>
      <c r="C240" s="41">
        <f>Month!B224+C239</f>
        <v>61.817799999999998</v>
      </c>
      <c r="D240" s="41">
        <f>Month!C224+D239</f>
        <v>5.5209999999999999</v>
      </c>
      <c r="E240" s="41">
        <f>Month!D224+E239</f>
        <v>49.7181</v>
      </c>
      <c r="F240" s="41">
        <f>Month!E224+F239</f>
        <v>5.1568000000000005</v>
      </c>
      <c r="G240" s="41">
        <f>Month!F224+G239</f>
        <v>1.4218999999999999</v>
      </c>
      <c r="H240" s="41">
        <f>Month!G224+H239</f>
        <v>56.296799999999998</v>
      </c>
      <c r="I240" s="41">
        <f>Month!H224+I239</f>
        <v>15.511699999999999</v>
      </c>
      <c r="J240" s="41">
        <f>Month!I224+J239</f>
        <v>22.8764</v>
      </c>
      <c r="K240" s="41">
        <f>Month!J224+K239</f>
        <v>17.908799999999999</v>
      </c>
      <c r="L240" s="41">
        <f>Month!K224+L239</f>
        <v>3.0525000000000002</v>
      </c>
      <c r="M240" s="41">
        <f>Month!L224+M239</f>
        <v>-9.0200000000000002E-2</v>
      </c>
      <c r="N240" s="41">
        <f>Month!M224+N239</f>
        <v>3.1426999999999996</v>
      </c>
      <c r="O240" s="41">
        <f>Month!N224+O239</f>
        <v>64.8703</v>
      </c>
      <c r="P240" s="41">
        <f>Month!O224+P239</f>
        <v>5.4307999999999996</v>
      </c>
      <c r="Q240" s="41">
        <f>Month!P224+Q239</f>
        <v>59.439599999999999</v>
      </c>
    </row>
    <row r="241" spans="1:17" x14ac:dyDescent="0.35">
      <c r="A241" s="48">
        <v>2013</v>
      </c>
      <c r="B241" s="46" t="s">
        <v>112</v>
      </c>
      <c r="C241" s="41">
        <f>Month!B225+C240</f>
        <v>93.561399999999992</v>
      </c>
      <c r="D241" s="41">
        <f>Month!C225+D240</f>
        <v>8.4131</v>
      </c>
      <c r="E241" s="41">
        <f>Month!D225+E240</f>
        <v>75.016400000000004</v>
      </c>
      <c r="F241" s="41">
        <f>Month!E225+F240</f>
        <v>7.9903000000000004</v>
      </c>
      <c r="G241" s="41">
        <f>Month!F225+G240</f>
        <v>2.1415999999999999</v>
      </c>
      <c r="H241" s="41">
        <f>Month!G225+H240</f>
        <v>85.148300000000006</v>
      </c>
      <c r="I241" s="41">
        <f>Month!H225+I240</f>
        <v>23.740699999999997</v>
      </c>
      <c r="J241" s="41">
        <f>Month!I225+J240</f>
        <v>34.239199999999997</v>
      </c>
      <c r="K241" s="41">
        <f>Month!J225+K240</f>
        <v>27.168500000000002</v>
      </c>
      <c r="L241" s="41">
        <f>Month!K225+L240</f>
        <v>4.6032999999999999</v>
      </c>
      <c r="M241" s="41">
        <f>Month!L225+M240</f>
        <v>-0.13600000000000001</v>
      </c>
      <c r="N241" s="41">
        <f>Month!M225+N240</f>
        <v>4.7393000000000001</v>
      </c>
      <c r="O241" s="41">
        <f>Month!N225+O240</f>
        <v>98.164700000000011</v>
      </c>
      <c r="P241" s="41">
        <f>Month!O225+P240</f>
        <v>8.277099999999999</v>
      </c>
      <c r="Q241" s="41">
        <f>Month!P225+Q240</f>
        <v>89.887699999999995</v>
      </c>
    </row>
    <row r="242" spans="1:17" x14ac:dyDescent="0.35">
      <c r="A242" s="48">
        <v>2013</v>
      </c>
      <c r="B242" s="46" t="s">
        <v>113</v>
      </c>
      <c r="C242" s="41">
        <f>Month!B226+C241</f>
        <v>121.38479999999998</v>
      </c>
      <c r="D242" s="41">
        <f>Month!C226+D241</f>
        <v>11.0905</v>
      </c>
      <c r="E242" s="41">
        <f>Month!D226+E241</f>
        <v>97.129400000000004</v>
      </c>
      <c r="F242" s="41">
        <f>Month!E226+F241</f>
        <v>10.401300000000001</v>
      </c>
      <c r="G242" s="41">
        <f>Month!F226+G241</f>
        <v>2.7635000000000001</v>
      </c>
      <c r="H242" s="41">
        <f>Month!G226+H241</f>
        <v>110.29430000000001</v>
      </c>
      <c r="I242" s="41">
        <f>Month!H226+I241</f>
        <v>31.371099999999998</v>
      </c>
      <c r="J242" s="41">
        <f>Month!I226+J241</f>
        <v>43.6905</v>
      </c>
      <c r="K242" s="41">
        <f>Month!J226+K241</f>
        <v>35.232799999999997</v>
      </c>
      <c r="L242" s="41">
        <f>Month!K226+L241</f>
        <v>6.2008999999999999</v>
      </c>
      <c r="M242" s="41">
        <f>Month!L226+M241</f>
        <v>-0.12390000000000001</v>
      </c>
      <c r="N242" s="41">
        <f>Month!M226+N241</f>
        <v>6.3247999999999998</v>
      </c>
      <c r="O242" s="41">
        <f>Month!N226+O241</f>
        <v>127.5857</v>
      </c>
      <c r="P242" s="41">
        <f>Month!O226+P241</f>
        <v>10.9666</v>
      </c>
      <c r="Q242" s="41">
        <f>Month!P226+Q241</f>
        <v>116.61919999999999</v>
      </c>
    </row>
    <row r="243" spans="1:17" x14ac:dyDescent="0.35">
      <c r="A243" s="48">
        <v>2013</v>
      </c>
      <c r="B243" s="46" t="s">
        <v>114</v>
      </c>
      <c r="C243" s="41">
        <f>Month!B227+C242</f>
        <v>147.37129999999999</v>
      </c>
      <c r="D243" s="41">
        <f>Month!C227+D242</f>
        <v>12.985300000000001</v>
      </c>
      <c r="E243" s="41">
        <f>Month!D227+E242</f>
        <v>118.2337</v>
      </c>
      <c r="F243" s="41">
        <f>Month!E227+F242</f>
        <v>12.763000000000002</v>
      </c>
      <c r="G243" s="41">
        <f>Month!F227+G242</f>
        <v>3.3892000000000002</v>
      </c>
      <c r="H243" s="41">
        <f>Month!G227+H242</f>
        <v>134.386</v>
      </c>
      <c r="I243" s="41">
        <f>Month!H227+I242</f>
        <v>39.153399999999998</v>
      </c>
      <c r="J243" s="41">
        <f>Month!I227+J242</f>
        <v>52.097499999999997</v>
      </c>
      <c r="K243" s="41">
        <f>Month!J227+K242</f>
        <v>43.135199999999998</v>
      </c>
      <c r="L243" s="41">
        <f>Month!K227+L242</f>
        <v>7.6848000000000001</v>
      </c>
      <c r="M243" s="41">
        <f>Month!L227+M242</f>
        <v>-0.11270000000000001</v>
      </c>
      <c r="N243" s="41">
        <f>Month!M227+N242</f>
        <v>7.7974999999999994</v>
      </c>
      <c r="O243" s="41">
        <f>Month!N227+O242</f>
        <v>155.05610000000001</v>
      </c>
      <c r="P243" s="41">
        <f>Month!O227+P242</f>
        <v>12.8726</v>
      </c>
      <c r="Q243" s="41">
        <f>Month!P227+Q242</f>
        <v>142.18359999999998</v>
      </c>
    </row>
    <row r="244" spans="1:17" x14ac:dyDescent="0.35">
      <c r="A244" s="48">
        <v>2013</v>
      </c>
      <c r="B244" s="46" t="s">
        <v>115</v>
      </c>
      <c r="C244" s="41">
        <f>Month!B228+C243</f>
        <v>171.32739999999998</v>
      </c>
      <c r="D244" s="41">
        <f>Month!C228+D243</f>
        <v>14.627500000000001</v>
      </c>
      <c r="E244" s="41">
        <f>Month!D228+E243</f>
        <v>137.8398</v>
      </c>
      <c r="F244" s="41">
        <f>Month!E228+F243</f>
        <v>14.873700000000001</v>
      </c>
      <c r="G244" s="41">
        <f>Month!F228+G243</f>
        <v>3.9863</v>
      </c>
      <c r="H244" s="41">
        <f>Month!G228+H243</f>
        <v>156.69989999999999</v>
      </c>
      <c r="I244" s="41">
        <f>Month!H228+I243</f>
        <v>46.73</v>
      </c>
      <c r="J244" s="41">
        <f>Month!I228+J243</f>
        <v>59.4953</v>
      </c>
      <c r="K244" s="41">
        <f>Month!J228+K243</f>
        <v>50.474699999999999</v>
      </c>
      <c r="L244" s="41">
        <f>Month!K228+L243</f>
        <v>9.0515000000000008</v>
      </c>
      <c r="M244" s="41">
        <f>Month!L228+M243</f>
        <v>-0.1024</v>
      </c>
      <c r="N244" s="41">
        <f>Month!M228+N243</f>
        <v>9.1539000000000001</v>
      </c>
      <c r="O244" s="41">
        <f>Month!N228+O243</f>
        <v>180.37890000000002</v>
      </c>
      <c r="P244" s="41">
        <f>Month!O228+P243</f>
        <v>14.5251</v>
      </c>
      <c r="Q244" s="41">
        <f>Month!P228+Q243</f>
        <v>165.85389999999998</v>
      </c>
    </row>
    <row r="245" spans="1:17" x14ac:dyDescent="0.35">
      <c r="A245" s="48">
        <v>2013</v>
      </c>
      <c r="B245" s="46" t="s">
        <v>116</v>
      </c>
      <c r="C245" s="41">
        <f>Month!B229+C244</f>
        <v>196.34959999999998</v>
      </c>
      <c r="D245" s="41">
        <f>Month!C229+D244</f>
        <v>16.418700000000001</v>
      </c>
      <c r="E245" s="41">
        <f>Month!D229+E244</f>
        <v>158.3631</v>
      </c>
      <c r="F245" s="41">
        <f>Month!E229+F244</f>
        <v>16.984400000000001</v>
      </c>
      <c r="G245" s="41">
        <f>Month!F229+G244</f>
        <v>4.5834000000000001</v>
      </c>
      <c r="H245" s="41">
        <f>Month!G229+H244</f>
        <v>179.93089999999998</v>
      </c>
      <c r="I245" s="41">
        <f>Month!H229+I244</f>
        <v>54.574299999999994</v>
      </c>
      <c r="J245" s="41">
        <f>Month!I229+J244</f>
        <v>66.789400000000001</v>
      </c>
      <c r="K245" s="41">
        <f>Month!J229+K244</f>
        <v>58.567399999999999</v>
      </c>
      <c r="L245" s="41">
        <f>Month!K229+L244</f>
        <v>10.437600000000002</v>
      </c>
      <c r="M245" s="41">
        <f>Month!L229+M244</f>
        <v>-9.6500000000000002E-2</v>
      </c>
      <c r="N245" s="41">
        <f>Month!M229+N244</f>
        <v>10.5341</v>
      </c>
      <c r="O245" s="41">
        <f>Month!N229+O244</f>
        <v>206.78720000000001</v>
      </c>
      <c r="P245" s="41">
        <f>Month!O229+P244</f>
        <v>16.322099999999999</v>
      </c>
      <c r="Q245" s="41">
        <f>Month!P229+Q244</f>
        <v>190.46509999999998</v>
      </c>
    </row>
    <row r="246" spans="1:17" x14ac:dyDescent="0.35">
      <c r="A246" s="48">
        <v>2013</v>
      </c>
      <c r="B246" s="46" t="s">
        <v>117</v>
      </c>
      <c r="C246" s="41">
        <f>Month!B230+C245</f>
        <v>220.88289999999998</v>
      </c>
      <c r="D246" s="41">
        <f>Month!C230+D245</f>
        <v>17.947200000000002</v>
      </c>
      <c r="E246" s="41">
        <f>Month!D230+E245</f>
        <v>178.63249999999999</v>
      </c>
      <c r="F246" s="41">
        <f>Month!E230+F245</f>
        <v>19.115200000000002</v>
      </c>
      <c r="G246" s="41">
        <f>Month!F230+G245</f>
        <v>5.1880000000000006</v>
      </c>
      <c r="H246" s="41">
        <f>Month!G230+H245</f>
        <v>202.93569999999997</v>
      </c>
      <c r="I246" s="41">
        <f>Month!H230+I245</f>
        <v>62.169399999999996</v>
      </c>
      <c r="J246" s="41">
        <f>Month!I230+J245</f>
        <v>74.204700000000003</v>
      </c>
      <c r="K246" s="41">
        <f>Month!J230+K245</f>
        <v>66.561800000000005</v>
      </c>
      <c r="L246" s="41">
        <f>Month!K230+L245</f>
        <v>11.809600000000001</v>
      </c>
      <c r="M246" s="41">
        <f>Month!L230+M245</f>
        <v>-9.0700000000000003E-2</v>
      </c>
      <c r="N246" s="41">
        <f>Month!M230+N245</f>
        <v>11.900300000000001</v>
      </c>
      <c r="O246" s="41">
        <f>Month!N230+O245</f>
        <v>232.69260000000003</v>
      </c>
      <c r="P246" s="41">
        <f>Month!O230+P245</f>
        <v>17.856400000000001</v>
      </c>
      <c r="Q246" s="41">
        <f>Month!P230+Q245</f>
        <v>214.83609999999999</v>
      </c>
    </row>
    <row r="247" spans="1:17" x14ac:dyDescent="0.35">
      <c r="A247" s="48">
        <v>2013</v>
      </c>
      <c r="B247" s="46" t="s">
        <v>118</v>
      </c>
      <c r="C247" s="41">
        <f>Month!B231+C246</f>
        <v>246.16339999999997</v>
      </c>
      <c r="D247" s="41">
        <f>Month!C231+D246</f>
        <v>19.839000000000002</v>
      </c>
      <c r="E247" s="41">
        <f>Month!D231+E246</f>
        <v>199.0703</v>
      </c>
      <c r="F247" s="41">
        <f>Month!E231+F246</f>
        <v>21.460500000000003</v>
      </c>
      <c r="G247" s="41">
        <f>Month!F231+G246</f>
        <v>5.7936000000000005</v>
      </c>
      <c r="H247" s="41">
        <f>Month!G231+H246</f>
        <v>226.32449999999997</v>
      </c>
      <c r="I247" s="41">
        <f>Month!H231+I246</f>
        <v>69.881799999999998</v>
      </c>
      <c r="J247" s="41">
        <f>Month!I231+J246</f>
        <v>81.956600000000009</v>
      </c>
      <c r="K247" s="41">
        <f>Month!J231+K246</f>
        <v>74.4863</v>
      </c>
      <c r="L247" s="41">
        <f>Month!K231+L246</f>
        <v>13.234300000000001</v>
      </c>
      <c r="M247" s="41">
        <f>Month!L231+M246</f>
        <v>-8.4699999999999998E-2</v>
      </c>
      <c r="N247" s="41">
        <f>Month!M231+N246</f>
        <v>13.319000000000001</v>
      </c>
      <c r="O247" s="41">
        <f>Month!N231+O246</f>
        <v>259.39780000000002</v>
      </c>
      <c r="P247" s="41">
        <f>Month!O231+P246</f>
        <v>19.754200000000001</v>
      </c>
      <c r="Q247" s="41">
        <f>Month!P231+Q246</f>
        <v>239.64349999999999</v>
      </c>
    </row>
    <row r="248" spans="1:17" x14ac:dyDescent="0.35">
      <c r="A248" s="48">
        <v>2013</v>
      </c>
      <c r="B248" s="46" t="s">
        <v>119</v>
      </c>
      <c r="C248" s="41">
        <f>Month!B232+C247</f>
        <v>273.68629999999996</v>
      </c>
      <c r="D248" s="41">
        <f>Month!C232+D247</f>
        <v>21.792200000000001</v>
      </c>
      <c r="E248" s="41">
        <f>Month!D232+E247</f>
        <v>221.72550000000001</v>
      </c>
      <c r="F248" s="41">
        <f>Month!E232+F247</f>
        <v>23.722500000000004</v>
      </c>
      <c r="G248" s="41">
        <f>Month!F232+G247</f>
        <v>6.4460000000000006</v>
      </c>
      <c r="H248" s="41">
        <f>Month!G232+H247</f>
        <v>251.89409999999998</v>
      </c>
      <c r="I248" s="41">
        <f>Month!H232+I247</f>
        <v>77.755300000000005</v>
      </c>
      <c r="J248" s="41">
        <f>Month!I232+J247</f>
        <v>90.865000000000009</v>
      </c>
      <c r="K248" s="41">
        <f>Month!J232+K247</f>
        <v>83.274000000000001</v>
      </c>
      <c r="L248" s="41">
        <f>Month!K232+L247</f>
        <v>14.657500000000001</v>
      </c>
      <c r="M248" s="41">
        <f>Month!L232+M247</f>
        <v>-2.1999999999999992E-2</v>
      </c>
      <c r="N248" s="41">
        <f>Month!M232+N247</f>
        <v>14.679500000000001</v>
      </c>
      <c r="O248" s="41">
        <f>Month!N232+O247</f>
        <v>288.34390000000002</v>
      </c>
      <c r="P248" s="41">
        <f>Month!O232+P247</f>
        <v>21.770099999999999</v>
      </c>
      <c r="Q248" s="41">
        <f>Month!P232+Q247</f>
        <v>266.57369999999997</v>
      </c>
    </row>
    <row r="249" spans="1:17" x14ac:dyDescent="0.35">
      <c r="A249" s="48">
        <v>2013</v>
      </c>
      <c r="B249" s="46" t="s">
        <v>120</v>
      </c>
      <c r="C249" s="41">
        <f>Month!B233+C248</f>
        <v>303.14319999999998</v>
      </c>
      <c r="D249" s="41">
        <f>Month!C233+D248</f>
        <v>24.188300000000002</v>
      </c>
      <c r="E249" s="41">
        <f>Month!D233+E248</f>
        <v>245.57340000000002</v>
      </c>
      <c r="F249" s="41">
        <f>Month!E233+F248</f>
        <v>26.271300000000004</v>
      </c>
      <c r="G249" s="41">
        <f>Month!F233+G248</f>
        <v>7.11</v>
      </c>
      <c r="H249" s="41">
        <f>Month!G233+H248</f>
        <v>278.95489999999995</v>
      </c>
      <c r="I249" s="41">
        <f>Month!H233+I248</f>
        <v>85.610300000000009</v>
      </c>
      <c r="J249" s="41">
        <f>Month!I233+J248</f>
        <v>101.32870000000001</v>
      </c>
      <c r="K249" s="41">
        <f>Month!J233+K248</f>
        <v>92.016099999999994</v>
      </c>
      <c r="L249" s="41">
        <f>Month!K233+L248</f>
        <v>16.178000000000001</v>
      </c>
      <c r="M249" s="41">
        <f>Month!L233+M248</f>
        <v>4.4900000000000009E-2</v>
      </c>
      <c r="N249" s="41">
        <f>Month!M233+N248</f>
        <v>16.133000000000003</v>
      </c>
      <c r="O249" s="41">
        <f>Month!N233+O248</f>
        <v>319.32130000000001</v>
      </c>
      <c r="P249" s="41">
        <f>Month!O233+P248</f>
        <v>24.2332</v>
      </c>
      <c r="Q249" s="41">
        <f>Month!P233+Q248</f>
        <v>295.08799999999997</v>
      </c>
    </row>
    <row r="250" spans="1:17" x14ac:dyDescent="0.35">
      <c r="A250" s="63">
        <v>2013</v>
      </c>
      <c r="B250" s="55" t="s">
        <v>133</v>
      </c>
      <c r="C250" s="41">
        <f>Month!B234+C249</f>
        <v>333.18419999999998</v>
      </c>
      <c r="D250" s="41">
        <f>Month!C234+D249</f>
        <v>26.436800000000002</v>
      </c>
      <c r="E250" s="41">
        <f>Month!D234+E249</f>
        <v>270.07830000000001</v>
      </c>
      <c r="F250" s="41">
        <f>Month!E234+F249</f>
        <v>28.878300000000003</v>
      </c>
      <c r="G250" s="41">
        <f>Month!F234+G249</f>
        <v>7.7906000000000004</v>
      </c>
      <c r="H250" s="41">
        <f>Month!G234+H249</f>
        <v>306.74739999999997</v>
      </c>
      <c r="I250" s="41">
        <f>Month!H234+I249</f>
        <v>93.371600000000015</v>
      </c>
      <c r="J250" s="41">
        <f>Month!I234+J249</f>
        <v>112.78230000000001</v>
      </c>
      <c r="K250" s="41">
        <f>Month!J234+K249</f>
        <v>100.5937</v>
      </c>
      <c r="L250" s="41">
        <f>Month!K234+L249</f>
        <v>17.751100000000001</v>
      </c>
      <c r="M250" s="41">
        <f>Month!L234+M249</f>
        <v>0.11420000000000001</v>
      </c>
      <c r="N250" s="41">
        <f>Month!M234+N249</f>
        <v>17.636800000000001</v>
      </c>
      <c r="O250" s="41">
        <f>Month!N234+O249</f>
        <v>350.93540000000002</v>
      </c>
      <c r="P250" s="41">
        <f>Month!O234+P249</f>
        <v>26.551000000000002</v>
      </c>
      <c r="Q250" s="41">
        <f>Month!P234+Q249</f>
        <v>324.38429999999994</v>
      </c>
    </row>
    <row r="251" spans="1:17" x14ac:dyDescent="0.35">
      <c r="A251" s="48">
        <v>2014</v>
      </c>
      <c r="B251" s="46" t="s">
        <v>110</v>
      </c>
      <c r="C251" s="41">
        <f>Month!B235</f>
        <v>31.1402</v>
      </c>
      <c r="D251" s="41">
        <f>Month!C235</f>
        <v>3.0255999999999998</v>
      </c>
      <c r="E251" s="41">
        <f>Month!D235</f>
        <v>24.7803</v>
      </c>
      <c r="F251" s="41">
        <f>Month!E235</f>
        <v>2.6396000000000002</v>
      </c>
      <c r="G251" s="41">
        <f>Month!F235</f>
        <v>0.69479999999999997</v>
      </c>
      <c r="H251" s="41">
        <f>Month!G235</f>
        <v>28.114599999999999</v>
      </c>
      <c r="I251" s="41">
        <f>Month!H235</f>
        <v>8.0908999999999995</v>
      </c>
      <c r="J251" s="41">
        <f>Month!I235</f>
        <v>11.4244</v>
      </c>
      <c r="K251" s="41">
        <f>Month!J235</f>
        <v>8.5992999999999995</v>
      </c>
      <c r="L251" s="41">
        <f>Month!K235</f>
        <v>1.7783</v>
      </c>
      <c r="M251" s="41">
        <f>Month!L235</f>
        <v>-6.1000000000000004E-3</v>
      </c>
      <c r="N251" s="41">
        <f>Month!M235</f>
        <v>1.7844</v>
      </c>
      <c r="O251" s="41">
        <f>Month!N235</f>
        <v>32.918500000000002</v>
      </c>
      <c r="P251" s="41">
        <f>Month!O235</f>
        <v>3.0194999999999999</v>
      </c>
      <c r="Q251" s="41">
        <f>Month!P235</f>
        <v>29.899100000000001</v>
      </c>
    </row>
    <row r="252" spans="1:17" x14ac:dyDescent="0.35">
      <c r="A252" s="48">
        <v>2014</v>
      </c>
      <c r="B252" s="46" t="s">
        <v>111</v>
      </c>
      <c r="C252" s="41">
        <f>Month!B236+C251</f>
        <v>58.957099999999997</v>
      </c>
      <c r="D252" s="41">
        <f>Month!C236+D251</f>
        <v>5.4455</v>
      </c>
      <c r="E252" s="41">
        <f>Month!D236+E251</f>
        <v>47.073499999999996</v>
      </c>
      <c r="F252" s="41">
        <f>Month!E236+F251</f>
        <v>5.1318000000000001</v>
      </c>
      <c r="G252" s="41">
        <f>Month!F236+G251</f>
        <v>1.3063</v>
      </c>
      <c r="H252" s="41">
        <f>Month!G236+H251</f>
        <v>53.511499999999998</v>
      </c>
      <c r="I252" s="41">
        <f>Month!H236+I251</f>
        <v>15.570499999999999</v>
      </c>
      <c r="J252" s="41">
        <f>Month!I236+J251</f>
        <v>21.484300000000001</v>
      </c>
      <c r="K252" s="41">
        <f>Month!J236+K251</f>
        <v>16.456699999999998</v>
      </c>
      <c r="L252" s="41">
        <f>Month!K236+L251</f>
        <v>3.363</v>
      </c>
      <c r="M252" s="41">
        <f>Month!L236+M251</f>
        <v>-1.1599999999999999E-2</v>
      </c>
      <c r="N252" s="41">
        <f>Month!M236+N251</f>
        <v>3.3746</v>
      </c>
      <c r="O252" s="41">
        <f>Month!N236+O251</f>
        <v>62.320099999999996</v>
      </c>
      <c r="P252" s="41">
        <f>Month!O236+P251</f>
        <v>5.4339999999999993</v>
      </c>
      <c r="Q252" s="41">
        <f>Month!P236+Q251</f>
        <v>56.886200000000002</v>
      </c>
    </row>
    <row r="253" spans="1:17" x14ac:dyDescent="0.35">
      <c r="A253" s="48">
        <v>2014</v>
      </c>
      <c r="B253" s="46" t="s">
        <v>112</v>
      </c>
      <c r="C253" s="41">
        <f>Month!B237+C252</f>
        <v>87.772300000000001</v>
      </c>
      <c r="D253" s="41">
        <f>Month!C237+D252</f>
        <v>7.9447999999999999</v>
      </c>
      <c r="E253" s="41">
        <f>Month!D237+E252</f>
        <v>70.262</v>
      </c>
      <c r="F253" s="41">
        <f>Month!E237+F252</f>
        <v>7.7299000000000007</v>
      </c>
      <c r="G253" s="41">
        <f>Month!F237+G252</f>
        <v>1.8355999999999999</v>
      </c>
      <c r="H253" s="41">
        <f>Month!G237+H252</f>
        <v>79.827399999999997</v>
      </c>
      <c r="I253" s="41">
        <f>Month!H237+I252</f>
        <v>23.1294</v>
      </c>
      <c r="J253" s="41">
        <f>Month!I237+J252</f>
        <v>31.589100000000002</v>
      </c>
      <c r="K253" s="41">
        <f>Month!J237+K252</f>
        <v>25.108899999999998</v>
      </c>
      <c r="L253" s="41">
        <f>Month!K237+L252</f>
        <v>5.0207999999999995</v>
      </c>
      <c r="M253" s="41">
        <f>Month!L237+M252</f>
        <v>-1.7299999999999999E-2</v>
      </c>
      <c r="N253" s="41">
        <f>Month!M237+N252</f>
        <v>5.0381</v>
      </c>
      <c r="O253" s="41">
        <f>Month!N237+O252</f>
        <v>92.793199999999999</v>
      </c>
      <c r="P253" s="41">
        <f>Month!O237+P252</f>
        <v>7.9275999999999991</v>
      </c>
      <c r="Q253" s="41">
        <f>Month!P237+Q252</f>
        <v>84.865700000000004</v>
      </c>
    </row>
    <row r="254" spans="1:17" x14ac:dyDescent="0.35">
      <c r="A254" s="48">
        <v>2014</v>
      </c>
      <c r="B254" s="46" t="s">
        <v>113</v>
      </c>
      <c r="C254" s="41">
        <f>Month!B238+C253</f>
        <v>113.28</v>
      </c>
      <c r="D254" s="41">
        <f>Month!C238+D253</f>
        <v>10.2866</v>
      </c>
      <c r="E254" s="41">
        <f>Month!D238+E253</f>
        <v>90.679699999999997</v>
      </c>
      <c r="F254" s="41">
        <f>Month!E238+F253</f>
        <v>9.9338000000000015</v>
      </c>
      <c r="G254" s="41">
        <f>Month!F238+G253</f>
        <v>2.3799000000000001</v>
      </c>
      <c r="H254" s="41">
        <f>Month!G238+H253</f>
        <v>102.9933</v>
      </c>
      <c r="I254" s="41">
        <f>Month!H238+I253</f>
        <v>30.151800000000001</v>
      </c>
      <c r="J254" s="41">
        <f>Month!I238+J253</f>
        <v>39.996500000000005</v>
      </c>
      <c r="K254" s="41">
        <f>Month!J238+K253</f>
        <v>32.844899999999996</v>
      </c>
      <c r="L254" s="41">
        <f>Month!K238+L253</f>
        <v>6.6611999999999991</v>
      </c>
      <c r="M254" s="41">
        <f>Month!L238+M253</f>
        <v>-9.9999999999999395E-5</v>
      </c>
      <c r="N254" s="41">
        <f>Month!M238+N253</f>
        <v>6.6614000000000004</v>
      </c>
      <c r="O254" s="41">
        <f>Month!N238+O253</f>
        <v>119.9414</v>
      </c>
      <c r="P254" s="41">
        <f>Month!O238+P253</f>
        <v>10.2866</v>
      </c>
      <c r="Q254" s="41">
        <f>Month!P238+Q253</f>
        <v>109.6549</v>
      </c>
    </row>
    <row r="255" spans="1:17" x14ac:dyDescent="0.35">
      <c r="A255" s="48">
        <v>2014</v>
      </c>
      <c r="B255" s="46" t="s">
        <v>114</v>
      </c>
      <c r="C255" s="41">
        <f>Month!B239+C254</f>
        <v>138.31209999999999</v>
      </c>
      <c r="D255" s="41">
        <f>Month!C239+D254</f>
        <v>12.2332</v>
      </c>
      <c r="E255" s="41">
        <f>Month!D239+E254</f>
        <v>111.13759999999999</v>
      </c>
      <c r="F255" s="41">
        <f>Month!E239+F254</f>
        <v>12.007700000000002</v>
      </c>
      <c r="G255" s="41">
        <f>Month!F239+G254</f>
        <v>2.9335</v>
      </c>
      <c r="H255" s="41">
        <f>Month!G239+H254</f>
        <v>126.0788</v>
      </c>
      <c r="I255" s="41">
        <f>Month!H239+I254</f>
        <v>37.4011</v>
      </c>
      <c r="J255" s="41">
        <f>Month!I239+J254</f>
        <v>48.107400000000005</v>
      </c>
      <c r="K255" s="41">
        <f>Month!J239+K254</f>
        <v>40.570199999999993</v>
      </c>
      <c r="L255" s="41">
        <f>Month!K239+L254</f>
        <v>8.2686999999999991</v>
      </c>
      <c r="M255" s="41">
        <f>Month!L239+M254</f>
        <v>1.67E-2</v>
      </c>
      <c r="N255" s="41">
        <f>Month!M239+N254</f>
        <v>8.2520000000000007</v>
      </c>
      <c r="O255" s="41">
        <f>Month!N239+O254</f>
        <v>146.58100000000002</v>
      </c>
      <c r="P255" s="41">
        <f>Month!O239+P254</f>
        <v>12.2501</v>
      </c>
      <c r="Q255" s="41">
        <f>Month!P239+Q254</f>
        <v>134.33099999999999</v>
      </c>
    </row>
    <row r="256" spans="1:17" x14ac:dyDescent="0.35">
      <c r="A256" s="48">
        <v>2014</v>
      </c>
      <c r="B256" s="46" t="s">
        <v>115</v>
      </c>
      <c r="C256" s="41">
        <f>Month!B240+C255</f>
        <v>161.78369999999998</v>
      </c>
      <c r="D256" s="41">
        <f>Month!C240+D255</f>
        <v>13.8111</v>
      </c>
      <c r="E256" s="41">
        <f>Month!D240+E255</f>
        <v>130.54300000000001</v>
      </c>
      <c r="F256" s="41">
        <f>Month!E240+F255</f>
        <v>13.955700000000002</v>
      </c>
      <c r="G256" s="41">
        <f>Month!F240+G255</f>
        <v>3.4737</v>
      </c>
      <c r="H256" s="41">
        <f>Month!G240+H255</f>
        <v>147.9725</v>
      </c>
      <c r="I256" s="41">
        <f>Month!H240+I255</f>
        <v>44.548000000000002</v>
      </c>
      <c r="J256" s="41">
        <f>Month!I240+J255</f>
        <v>55.410700000000006</v>
      </c>
      <c r="K256" s="41">
        <f>Month!J240+K255</f>
        <v>48.013699999999993</v>
      </c>
      <c r="L256" s="41">
        <f>Month!K240+L255</f>
        <v>9.7832999999999988</v>
      </c>
      <c r="M256" s="41">
        <f>Month!L240+M255</f>
        <v>3.2600000000000004E-2</v>
      </c>
      <c r="N256" s="41">
        <f>Month!M240+N255</f>
        <v>9.7507000000000001</v>
      </c>
      <c r="O256" s="41">
        <f>Month!N240+O255</f>
        <v>171.56720000000001</v>
      </c>
      <c r="P256" s="41">
        <f>Month!O240+P255</f>
        <v>13.8439</v>
      </c>
      <c r="Q256" s="41">
        <f>Month!P240+Q255</f>
        <v>157.7234</v>
      </c>
    </row>
    <row r="257" spans="1:17" x14ac:dyDescent="0.35">
      <c r="A257" s="48">
        <v>2014</v>
      </c>
      <c r="B257" s="46" t="s">
        <v>116</v>
      </c>
      <c r="C257" s="41">
        <f>Month!B241+C256</f>
        <v>185.94359999999998</v>
      </c>
      <c r="D257" s="41">
        <f>Month!C241+D256</f>
        <v>15.446199999999999</v>
      </c>
      <c r="E257" s="41">
        <f>Month!D241+E256</f>
        <v>150.6037</v>
      </c>
      <c r="F257" s="41">
        <f>Month!E241+F256</f>
        <v>15.907500000000002</v>
      </c>
      <c r="G257" s="41">
        <f>Month!F241+G256</f>
        <v>3.9859999999999998</v>
      </c>
      <c r="H257" s="41">
        <f>Month!G241+H256</f>
        <v>170.4973</v>
      </c>
      <c r="I257" s="41">
        <f>Month!H241+I256</f>
        <v>52.127800000000001</v>
      </c>
      <c r="J257" s="41">
        <f>Month!I241+J256</f>
        <v>62.644500000000008</v>
      </c>
      <c r="K257" s="41">
        <f>Month!J241+K256</f>
        <v>55.724899999999991</v>
      </c>
      <c r="L257" s="41">
        <f>Month!K241+L256</f>
        <v>11.392699999999998</v>
      </c>
      <c r="M257" s="41">
        <f>Month!L241+M256</f>
        <v>2.9900000000000003E-2</v>
      </c>
      <c r="N257" s="41">
        <f>Month!M241+N256</f>
        <v>11.3629</v>
      </c>
      <c r="O257" s="41">
        <f>Month!N241+O256</f>
        <v>197.3366</v>
      </c>
      <c r="P257" s="41">
        <f>Month!O241+P256</f>
        <v>15.4763</v>
      </c>
      <c r="Q257" s="41">
        <f>Month!P241+Q256</f>
        <v>181.8604</v>
      </c>
    </row>
    <row r="258" spans="1:17" x14ac:dyDescent="0.35">
      <c r="A258" s="48">
        <v>2014</v>
      </c>
      <c r="B258" s="46" t="s">
        <v>117</v>
      </c>
      <c r="C258" s="41">
        <f>Month!B242+C257</f>
        <v>209.47389999999999</v>
      </c>
      <c r="D258" s="41">
        <f>Month!C242+D257</f>
        <v>16.9529</v>
      </c>
      <c r="E258" s="41">
        <f>Month!D242+E257</f>
        <v>170.1814</v>
      </c>
      <c r="F258" s="41">
        <f>Month!E242+F257</f>
        <v>17.835700000000003</v>
      </c>
      <c r="G258" s="41">
        <f>Month!F242+G257</f>
        <v>4.5037000000000003</v>
      </c>
      <c r="H258" s="41">
        <f>Month!G242+H257</f>
        <v>192.52089999999998</v>
      </c>
      <c r="I258" s="41">
        <f>Month!H242+I257</f>
        <v>59.314500000000002</v>
      </c>
      <c r="J258" s="41">
        <f>Month!I242+J257</f>
        <v>70.008700000000005</v>
      </c>
      <c r="K258" s="41">
        <f>Month!J242+K257</f>
        <v>63.197599999999994</v>
      </c>
      <c r="L258" s="41">
        <f>Month!K242+L257</f>
        <v>12.957999999999998</v>
      </c>
      <c r="M258" s="41">
        <f>Month!L242+M257</f>
        <v>2.7200000000000002E-2</v>
      </c>
      <c r="N258" s="41">
        <f>Month!M242+N257</f>
        <v>12.930899999999999</v>
      </c>
      <c r="O258" s="41">
        <f>Month!N242+O257</f>
        <v>222.43219999999999</v>
      </c>
      <c r="P258" s="41">
        <f>Month!O242+P257</f>
        <v>16.980399999999999</v>
      </c>
      <c r="Q258" s="41">
        <f>Month!P242+Q257</f>
        <v>205.452</v>
      </c>
    </row>
    <row r="259" spans="1:17" x14ac:dyDescent="0.35">
      <c r="A259" s="48">
        <v>2014</v>
      </c>
      <c r="B259" s="46" t="s">
        <v>118</v>
      </c>
      <c r="C259" s="41">
        <f>Month!B243+C258</f>
        <v>233.95249999999999</v>
      </c>
      <c r="D259" s="41">
        <f>Month!C243+D258</f>
        <v>19.041699999999999</v>
      </c>
      <c r="E259" s="41">
        <f>Month!D243+E258</f>
        <v>190.0728</v>
      </c>
      <c r="F259" s="41">
        <f>Month!E243+F258</f>
        <v>19.797700000000003</v>
      </c>
      <c r="G259" s="41">
        <f>Month!F243+G258</f>
        <v>5.04</v>
      </c>
      <c r="H259" s="41">
        <f>Month!G243+H258</f>
        <v>214.91069999999999</v>
      </c>
      <c r="I259" s="41">
        <f>Month!H243+I258</f>
        <v>66.791799999999995</v>
      </c>
      <c r="J259" s="41">
        <f>Month!I243+J258</f>
        <v>77.445599999999999</v>
      </c>
      <c r="K259" s="41">
        <f>Month!J243+K258</f>
        <v>70.673199999999994</v>
      </c>
      <c r="L259" s="41">
        <f>Month!K243+L258</f>
        <v>14.616799999999998</v>
      </c>
      <c r="M259" s="41">
        <f>Month!L243+M258</f>
        <v>2.4400000000000002E-2</v>
      </c>
      <c r="N259" s="41">
        <f>Month!M243+N258</f>
        <v>14.592499999999999</v>
      </c>
      <c r="O259" s="41">
        <f>Month!N243+O258</f>
        <v>248.56959999999998</v>
      </c>
      <c r="P259" s="41">
        <f>Month!O243+P258</f>
        <v>19.066399999999998</v>
      </c>
      <c r="Q259" s="41">
        <f>Month!P243+Q258</f>
        <v>229.5033</v>
      </c>
    </row>
    <row r="260" spans="1:17" x14ac:dyDescent="0.35">
      <c r="A260" s="48">
        <v>2014</v>
      </c>
      <c r="B260" s="46" t="s">
        <v>119</v>
      </c>
      <c r="C260" s="41">
        <f>Month!B244+C259</f>
        <v>260.56110000000001</v>
      </c>
      <c r="D260" s="41">
        <f>Month!C244+D259</f>
        <v>21.288399999999999</v>
      </c>
      <c r="E260" s="41">
        <f>Month!D244+E259</f>
        <v>211.6217</v>
      </c>
      <c r="F260" s="41">
        <f>Month!E244+F259</f>
        <v>22.031400000000001</v>
      </c>
      <c r="G260" s="41">
        <f>Month!F244+G259</f>
        <v>5.6193999999999997</v>
      </c>
      <c r="H260" s="41">
        <f>Month!G244+H259</f>
        <v>239.27259999999998</v>
      </c>
      <c r="I260" s="41">
        <f>Month!H244+I259</f>
        <v>74.311999999999998</v>
      </c>
      <c r="J260" s="41">
        <f>Month!I244+J259</f>
        <v>86.177300000000002</v>
      </c>
      <c r="K260" s="41">
        <f>Month!J244+K259</f>
        <v>78.783199999999994</v>
      </c>
      <c r="L260" s="41">
        <f>Month!K244+L259</f>
        <v>16.213699999999999</v>
      </c>
      <c r="M260" s="41">
        <f>Month!L244+M259</f>
        <v>2.2000000000000002E-2</v>
      </c>
      <c r="N260" s="41">
        <f>Month!M244+N259</f>
        <v>16.191800000000001</v>
      </c>
      <c r="O260" s="41">
        <f>Month!N244+O259</f>
        <v>276.77509999999995</v>
      </c>
      <c r="P260" s="41">
        <f>Month!O244+P259</f>
        <v>21.310699999999997</v>
      </c>
      <c r="Q260" s="41">
        <f>Month!P244+Q259</f>
        <v>255.46449999999999</v>
      </c>
    </row>
    <row r="261" spans="1:17" x14ac:dyDescent="0.35">
      <c r="A261" s="48">
        <v>2014</v>
      </c>
      <c r="B261" s="46" t="s">
        <v>120</v>
      </c>
      <c r="C261" s="41">
        <f>Month!B245+C260</f>
        <v>288.55330000000004</v>
      </c>
      <c r="D261" s="41">
        <f>Month!C245+D260</f>
        <v>24.236599999999999</v>
      </c>
      <c r="E261" s="41">
        <f>Month!D245+E260</f>
        <v>233.7894</v>
      </c>
      <c r="F261" s="41">
        <f>Month!E245+F260</f>
        <v>24.3139</v>
      </c>
      <c r="G261" s="41">
        <f>Month!F245+G260</f>
        <v>6.2131999999999996</v>
      </c>
      <c r="H261" s="41">
        <f>Month!G245+H260</f>
        <v>264.31659999999999</v>
      </c>
      <c r="I261" s="41">
        <f>Month!H245+I260</f>
        <v>81.591899999999995</v>
      </c>
      <c r="J261" s="41">
        <f>Month!I245+J260</f>
        <v>95.837500000000006</v>
      </c>
      <c r="K261" s="41">
        <f>Month!J245+K260</f>
        <v>86.88709999999999</v>
      </c>
      <c r="L261" s="41">
        <f>Month!K245+L260</f>
        <v>17.8733</v>
      </c>
      <c r="M261" s="41">
        <f>Month!L245+M260</f>
        <v>1.9500000000000003E-2</v>
      </c>
      <c r="N261" s="41">
        <f>Month!M245+N260</f>
        <v>17.853899999999999</v>
      </c>
      <c r="O261" s="41">
        <f>Month!N245+O260</f>
        <v>306.42679999999996</v>
      </c>
      <c r="P261" s="41">
        <f>Month!O245+P260</f>
        <v>24.256399999999996</v>
      </c>
      <c r="Q261" s="41">
        <f>Month!P245+Q260</f>
        <v>282.1705</v>
      </c>
    </row>
    <row r="262" spans="1:17" x14ac:dyDescent="0.35">
      <c r="A262" s="63">
        <v>2014</v>
      </c>
      <c r="B262" s="55" t="s">
        <v>133</v>
      </c>
      <c r="C262" s="41">
        <f>Month!B246+C261</f>
        <v>318.58390000000003</v>
      </c>
      <c r="D262" s="41">
        <f>Month!C246+D261</f>
        <v>27.430399999999999</v>
      </c>
      <c r="E262" s="41">
        <f>Month!D246+E261</f>
        <v>257.45229999999998</v>
      </c>
      <c r="F262" s="41">
        <f>Month!E246+F261</f>
        <v>26.863099999999999</v>
      </c>
      <c r="G262" s="41">
        <f>Month!F246+G261</f>
        <v>6.8377999999999997</v>
      </c>
      <c r="H262" s="41">
        <f>Month!G246+H261</f>
        <v>291.15339999999998</v>
      </c>
      <c r="I262" s="41">
        <f>Month!H246+I261</f>
        <v>88.477999999999994</v>
      </c>
      <c r="J262" s="41">
        <f>Month!I246+J261</f>
        <v>107.18470000000001</v>
      </c>
      <c r="K262" s="41">
        <f>Month!J246+K261</f>
        <v>95.490599999999986</v>
      </c>
      <c r="L262" s="41">
        <f>Month!K246+L261</f>
        <v>19.6677</v>
      </c>
      <c r="M262" s="41">
        <f>Month!L246+M261</f>
        <v>1.6800000000000002E-2</v>
      </c>
      <c r="N262" s="41">
        <f>Month!M246+N261</f>
        <v>19.651</v>
      </c>
      <c r="O262" s="41">
        <f>Month!N246+O261</f>
        <v>338.25189999999998</v>
      </c>
      <c r="P262" s="41">
        <f>Month!O246+P261</f>
        <v>27.447499999999994</v>
      </c>
      <c r="Q262" s="41">
        <f>Month!P246+Q261</f>
        <v>310.80439999999999</v>
      </c>
    </row>
    <row r="263" spans="1:17" x14ac:dyDescent="0.35">
      <c r="A263" s="48">
        <v>2015</v>
      </c>
      <c r="B263" s="46" t="s">
        <v>110</v>
      </c>
      <c r="C263" s="41">
        <f>Month!B247</f>
        <v>31.544</v>
      </c>
      <c r="D263" s="41">
        <f>Month!C247</f>
        <v>3.6688999999999998</v>
      </c>
      <c r="E263" s="41">
        <f>Month!D247</f>
        <v>24.515999999999998</v>
      </c>
      <c r="F263" s="41">
        <f>Month!E247</f>
        <v>2.6472000000000002</v>
      </c>
      <c r="G263" s="41">
        <f>Month!F247</f>
        <v>0.71199999999999997</v>
      </c>
      <c r="H263" s="41">
        <f>Month!G247</f>
        <v>27.8751</v>
      </c>
      <c r="I263" s="41">
        <f>Month!H247</f>
        <v>7.6867999999999999</v>
      </c>
      <c r="J263" s="41">
        <f>Month!I247</f>
        <v>11.3995</v>
      </c>
      <c r="K263" s="41">
        <f>Month!J247</f>
        <v>8.7888000000000002</v>
      </c>
      <c r="L263" s="41">
        <f>Month!K247</f>
        <v>1.9077</v>
      </c>
      <c r="M263" s="41">
        <f>Month!L247</f>
        <v>-8.9099999999999999E-2</v>
      </c>
      <c r="N263" s="41">
        <f>Month!M247</f>
        <v>1.9967999999999999</v>
      </c>
      <c r="O263" s="41">
        <f>Month!N247</f>
        <v>33.451700000000002</v>
      </c>
      <c r="P263" s="41">
        <f>Month!O247</f>
        <v>3.5798000000000001</v>
      </c>
      <c r="Q263" s="41">
        <f>Month!P247</f>
        <v>29.8719</v>
      </c>
    </row>
    <row r="264" spans="1:17" x14ac:dyDescent="0.35">
      <c r="A264" s="48">
        <v>2015</v>
      </c>
      <c r="B264" s="46" t="s">
        <v>111</v>
      </c>
      <c r="C264" s="41">
        <f>Month!B248+C263</f>
        <v>60.245899999999999</v>
      </c>
      <c r="D264" s="41">
        <f>Month!C248+D263</f>
        <v>6.8216000000000001</v>
      </c>
      <c r="E264" s="41">
        <f>Month!D248+E263</f>
        <v>47.042999999999999</v>
      </c>
      <c r="F264" s="41">
        <f>Month!E248+F263</f>
        <v>5.0335999999999999</v>
      </c>
      <c r="G264" s="41">
        <f>Month!F248+G263</f>
        <v>1.3479000000000001</v>
      </c>
      <c r="H264" s="41">
        <f>Month!G248+H263</f>
        <v>53.424300000000002</v>
      </c>
      <c r="I264" s="41">
        <f>Month!H248+I263</f>
        <v>15.5329</v>
      </c>
      <c r="J264" s="41">
        <f>Month!I248+J263</f>
        <v>21.323900000000002</v>
      </c>
      <c r="K264" s="41">
        <f>Month!J248+K263</f>
        <v>16.567499999999999</v>
      </c>
      <c r="L264" s="41">
        <f>Month!K248+L263</f>
        <v>3.6448</v>
      </c>
      <c r="M264" s="41">
        <f>Month!L248+M263</f>
        <v>-0.17020000000000002</v>
      </c>
      <c r="N264" s="41">
        <f>Month!M248+N263</f>
        <v>3.8149999999999999</v>
      </c>
      <c r="O264" s="41">
        <f>Month!N248+O263</f>
        <v>63.890700000000002</v>
      </c>
      <c r="P264" s="41">
        <f>Month!O248+P263</f>
        <v>6.6514000000000006</v>
      </c>
      <c r="Q264" s="41">
        <f>Month!P248+Q263</f>
        <v>57.2393</v>
      </c>
    </row>
    <row r="265" spans="1:17" x14ac:dyDescent="0.35">
      <c r="A265" s="48">
        <v>2015</v>
      </c>
      <c r="B265" s="46" t="s">
        <v>112</v>
      </c>
      <c r="C265" s="41">
        <f>Month!B249+C264</f>
        <v>89.534300000000002</v>
      </c>
      <c r="D265" s="41">
        <f>Month!C249+D264</f>
        <v>9.5982000000000003</v>
      </c>
      <c r="E265" s="41">
        <f>Month!D249+E264</f>
        <v>70.378399999999999</v>
      </c>
      <c r="F265" s="41">
        <f>Month!E249+F264</f>
        <v>7.5482999999999993</v>
      </c>
      <c r="G265" s="41">
        <f>Month!F249+G264</f>
        <v>2.0095000000000001</v>
      </c>
      <c r="H265" s="41">
        <f>Month!G249+H264</f>
        <v>79.936000000000007</v>
      </c>
      <c r="I265" s="41">
        <f>Month!H249+I264</f>
        <v>23.6418</v>
      </c>
      <c r="J265" s="41">
        <f>Month!I249+J264</f>
        <v>31.3611</v>
      </c>
      <c r="K265" s="41">
        <f>Month!J249+K264</f>
        <v>24.9331</v>
      </c>
      <c r="L265" s="41">
        <f>Month!K249+L264</f>
        <v>5.4027000000000003</v>
      </c>
      <c r="M265" s="41">
        <f>Month!L249+M264</f>
        <v>-0.25230000000000002</v>
      </c>
      <c r="N265" s="41">
        <f>Month!M249+N264</f>
        <v>5.6550000000000002</v>
      </c>
      <c r="O265" s="41">
        <f>Month!N249+O264</f>
        <v>94.936999999999998</v>
      </c>
      <c r="P265" s="41">
        <f>Month!O249+P264</f>
        <v>9.3459000000000003</v>
      </c>
      <c r="Q265" s="41">
        <f>Month!P249+Q264</f>
        <v>85.591000000000008</v>
      </c>
    </row>
    <row r="266" spans="1:17" x14ac:dyDescent="0.35">
      <c r="A266" s="48">
        <v>2015</v>
      </c>
      <c r="B266" s="46" t="s">
        <v>113</v>
      </c>
      <c r="C266" s="41">
        <f>Month!B250+C265</f>
        <v>114.9208</v>
      </c>
      <c r="D266" s="41">
        <f>Month!C250+D265</f>
        <v>11.6295</v>
      </c>
      <c r="E266" s="41">
        <f>Month!D250+E265</f>
        <v>90.979100000000003</v>
      </c>
      <c r="F266" s="41">
        <f>Month!E250+F265</f>
        <v>9.7127999999999997</v>
      </c>
      <c r="G266" s="41">
        <f>Month!F250+G265</f>
        <v>2.5994999999999999</v>
      </c>
      <c r="H266" s="41">
        <f>Month!G250+H265</f>
        <v>103.2912</v>
      </c>
      <c r="I266" s="41">
        <f>Month!H250+I265</f>
        <v>30.9908</v>
      </c>
      <c r="J266" s="41">
        <f>Month!I250+J265</f>
        <v>39.854399999999998</v>
      </c>
      <c r="K266" s="41">
        <f>Month!J250+K265</f>
        <v>32.445999999999998</v>
      </c>
      <c r="L266" s="41">
        <f>Month!K250+L265</f>
        <v>7.2634000000000007</v>
      </c>
      <c r="M266" s="41">
        <f>Month!L250+M265</f>
        <v>-0.21370000000000003</v>
      </c>
      <c r="N266" s="41">
        <f>Month!M250+N265</f>
        <v>7.4771000000000001</v>
      </c>
      <c r="O266" s="41">
        <f>Month!N250+O265</f>
        <v>122.1841</v>
      </c>
      <c r="P266" s="41">
        <f>Month!O250+P265</f>
        <v>11.415800000000001</v>
      </c>
      <c r="Q266" s="41">
        <f>Month!P250+Q265</f>
        <v>110.76830000000001</v>
      </c>
    </row>
    <row r="267" spans="1:17" x14ac:dyDescent="0.35">
      <c r="A267" s="48">
        <v>2015</v>
      </c>
      <c r="B267" s="46" t="s">
        <v>114</v>
      </c>
      <c r="C267" s="41">
        <f>Month!B251+C266</f>
        <v>139.82490000000001</v>
      </c>
      <c r="D267" s="41">
        <f>Month!C251+D266</f>
        <v>13.5756</v>
      </c>
      <c r="E267" s="41">
        <f>Month!D251+E266</f>
        <v>111.2073</v>
      </c>
      <c r="F267" s="41">
        <f>Month!E251+F266</f>
        <v>11.8485</v>
      </c>
      <c r="G267" s="41">
        <f>Month!F251+G266</f>
        <v>3.1936999999999998</v>
      </c>
      <c r="H267" s="41">
        <f>Month!G251+H266</f>
        <v>126.2492</v>
      </c>
      <c r="I267" s="41">
        <f>Month!H251+I266</f>
        <v>38.294200000000004</v>
      </c>
      <c r="J267" s="41">
        <f>Month!I251+J266</f>
        <v>47.937199999999997</v>
      </c>
      <c r="K267" s="41">
        <f>Month!J251+K266</f>
        <v>40.017799999999994</v>
      </c>
      <c r="L267" s="41">
        <f>Month!K251+L266</f>
        <v>9.0909000000000013</v>
      </c>
      <c r="M267" s="41">
        <f>Month!L251+M266</f>
        <v>-0.17580000000000001</v>
      </c>
      <c r="N267" s="41">
        <f>Month!M251+N266</f>
        <v>9.2667000000000002</v>
      </c>
      <c r="O267" s="41">
        <f>Month!N251+O266</f>
        <v>148.91570000000002</v>
      </c>
      <c r="P267" s="41">
        <f>Month!O251+P266</f>
        <v>13.399800000000001</v>
      </c>
      <c r="Q267" s="41">
        <f>Month!P251+Q266</f>
        <v>135.51590000000002</v>
      </c>
    </row>
    <row r="268" spans="1:17" x14ac:dyDescent="0.35">
      <c r="A268" s="48">
        <v>2015</v>
      </c>
      <c r="B268" s="46" t="s">
        <v>115</v>
      </c>
      <c r="C268" s="41">
        <f>Month!B252+C267</f>
        <v>163.41390000000001</v>
      </c>
      <c r="D268" s="41">
        <f>Month!C252+D267</f>
        <v>15.4123</v>
      </c>
      <c r="E268" s="41">
        <f>Month!D252+E267</f>
        <v>130.4033</v>
      </c>
      <c r="F268" s="41">
        <f>Month!E252+F267</f>
        <v>13.834099999999999</v>
      </c>
      <c r="G268" s="41">
        <f>Month!F252+G267</f>
        <v>3.7645</v>
      </c>
      <c r="H268" s="41">
        <f>Month!G252+H267</f>
        <v>148.00149999999999</v>
      </c>
      <c r="I268" s="41">
        <f>Month!H252+I267</f>
        <v>45.552800000000005</v>
      </c>
      <c r="J268" s="41">
        <f>Month!I252+J267</f>
        <v>55.0824</v>
      </c>
      <c r="K268" s="41">
        <f>Month!J252+K267</f>
        <v>47.366299999999995</v>
      </c>
      <c r="L268" s="41">
        <f>Month!K252+L267</f>
        <v>10.811900000000001</v>
      </c>
      <c r="M268" s="41">
        <f>Month!L252+M267</f>
        <v>-0.1401</v>
      </c>
      <c r="N268" s="41">
        <f>Month!M252+N267</f>
        <v>10.952</v>
      </c>
      <c r="O268" s="41">
        <f>Month!N252+O267</f>
        <v>174.22570000000002</v>
      </c>
      <c r="P268" s="41">
        <f>Month!O252+P267</f>
        <v>15.272100000000002</v>
      </c>
      <c r="Q268" s="41">
        <f>Month!P252+Q267</f>
        <v>158.95360000000002</v>
      </c>
    </row>
    <row r="269" spans="1:17" x14ac:dyDescent="0.35">
      <c r="A269" s="48">
        <v>2015</v>
      </c>
      <c r="B269" s="46" t="s">
        <v>116</v>
      </c>
      <c r="C269" s="41">
        <f>Month!B253+C268</f>
        <v>187.47720000000001</v>
      </c>
      <c r="D269" s="41">
        <f>Month!C253+D268</f>
        <v>16.784700000000001</v>
      </c>
      <c r="E269" s="41">
        <f>Month!D253+E268</f>
        <v>150.59309999999999</v>
      </c>
      <c r="F269" s="41">
        <f>Month!E253+F268</f>
        <v>15.7714</v>
      </c>
      <c r="G269" s="41">
        <f>Month!F253+G268</f>
        <v>4.3282999999999996</v>
      </c>
      <c r="H269" s="41">
        <f>Month!G253+H268</f>
        <v>170.69239999999999</v>
      </c>
      <c r="I269" s="41">
        <f>Month!H253+I268</f>
        <v>53.257700000000007</v>
      </c>
      <c r="J269" s="41">
        <f>Month!I253+J268</f>
        <v>62.186599999999999</v>
      </c>
      <c r="K269" s="41">
        <f>Month!J253+K268</f>
        <v>55.248199999999997</v>
      </c>
      <c r="L269" s="41">
        <f>Month!K253+L268</f>
        <v>12.578500000000002</v>
      </c>
      <c r="M269" s="41">
        <f>Month!L253+M268</f>
        <v>-0.1651</v>
      </c>
      <c r="N269" s="41">
        <f>Month!M253+N268</f>
        <v>12.743600000000001</v>
      </c>
      <c r="O269" s="41">
        <f>Month!N253+O268</f>
        <v>200.05550000000002</v>
      </c>
      <c r="P269" s="41">
        <f>Month!O253+P268</f>
        <v>16.619500000000002</v>
      </c>
      <c r="Q269" s="41">
        <f>Month!P253+Q268</f>
        <v>183.43610000000001</v>
      </c>
    </row>
    <row r="270" spans="1:17" x14ac:dyDescent="0.35">
      <c r="A270" s="48">
        <v>2015</v>
      </c>
      <c r="B270" s="46" t="s">
        <v>117</v>
      </c>
      <c r="C270" s="41">
        <f>Month!B254+C269</f>
        <v>211.2199</v>
      </c>
      <c r="D270" s="41">
        <f>Month!C254+D269</f>
        <v>18.7515</v>
      </c>
      <c r="E270" s="41">
        <f>Month!D254+E269</f>
        <v>169.93459999999999</v>
      </c>
      <c r="F270" s="41">
        <f>Month!E254+F269</f>
        <v>17.6418</v>
      </c>
      <c r="G270" s="41">
        <f>Month!F254+G269</f>
        <v>4.8922999999999996</v>
      </c>
      <c r="H270" s="41">
        <f>Month!G254+H269</f>
        <v>192.4682</v>
      </c>
      <c r="I270" s="41">
        <f>Month!H254+I269</f>
        <v>60.335100000000004</v>
      </c>
      <c r="J270" s="41">
        <f>Month!I254+J269</f>
        <v>69.368300000000005</v>
      </c>
      <c r="K270" s="41">
        <f>Month!J254+K269</f>
        <v>62.764899999999997</v>
      </c>
      <c r="L270" s="41">
        <f>Month!K254+L269</f>
        <v>14.325700000000001</v>
      </c>
      <c r="M270" s="41">
        <f>Month!L254+M269</f>
        <v>-0.1898</v>
      </c>
      <c r="N270" s="41">
        <f>Month!M254+N269</f>
        <v>14.515500000000001</v>
      </c>
      <c r="O270" s="41">
        <f>Month!N254+O269</f>
        <v>225.54540000000003</v>
      </c>
      <c r="P270" s="41">
        <f>Month!O254+P269</f>
        <v>18.561600000000002</v>
      </c>
      <c r="Q270" s="41">
        <f>Month!P254+Q269</f>
        <v>206.98390000000001</v>
      </c>
    </row>
    <row r="271" spans="1:17" x14ac:dyDescent="0.35">
      <c r="A271" s="48">
        <v>2015</v>
      </c>
      <c r="B271" s="46" t="s">
        <v>118</v>
      </c>
      <c r="C271" s="41">
        <f>Month!B255+C270</f>
        <v>235.67230000000001</v>
      </c>
      <c r="D271" s="41">
        <f>Month!C255+D270</f>
        <v>20.7987</v>
      </c>
      <c r="E271" s="41">
        <f>Month!D255+E270</f>
        <v>189.77779999999998</v>
      </c>
      <c r="F271" s="41">
        <f>Month!E255+F270</f>
        <v>19.613399999999999</v>
      </c>
      <c r="G271" s="41">
        <f>Month!F255+G270</f>
        <v>5.4826999999999995</v>
      </c>
      <c r="H271" s="41">
        <f>Month!G255+H270</f>
        <v>214.8734</v>
      </c>
      <c r="I271" s="41">
        <f>Month!H255+I270</f>
        <v>67.593699999999998</v>
      </c>
      <c r="J271" s="41">
        <f>Month!I255+J270</f>
        <v>76.882200000000012</v>
      </c>
      <c r="K271" s="41">
        <f>Month!J255+K270</f>
        <v>70.397499999999994</v>
      </c>
      <c r="L271" s="41">
        <f>Month!K255+L270</f>
        <v>16.129300000000001</v>
      </c>
      <c r="M271" s="41">
        <f>Month!L255+M270</f>
        <v>-0.21529999999999999</v>
      </c>
      <c r="N271" s="41">
        <f>Month!M255+N270</f>
        <v>16.3446</v>
      </c>
      <c r="O271" s="41">
        <f>Month!N255+O270</f>
        <v>251.80140000000003</v>
      </c>
      <c r="P271" s="41">
        <f>Month!O255+P270</f>
        <v>20.583300000000001</v>
      </c>
      <c r="Q271" s="41">
        <f>Month!P255+Q270</f>
        <v>231.2182</v>
      </c>
    </row>
    <row r="272" spans="1:17" x14ac:dyDescent="0.35">
      <c r="A272" s="48">
        <v>2015</v>
      </c>
      <c r="B272" s="46" t="s">
        <v>119</v>
      </c>
      <c r="C272" s="41">
        <f>Month!B256+C271</f>
        <v>262.56510000000003</v>
      </c>
      <c r="D272" s="41">
        <f>Month!C256+D271</f>
        <v>23.616900000000001</v>
      </c>
      <c r="E272" s="41">
        <f>Month!D256+E271</f>
        <v>211.0702</v>
      </c>
      <c r="F272" s="41">
        <f>Month!E256+F271</f>
        <v>21.759599999999999</v>
      </c>
      <c r="G272" s="41">
        <f>Month!F256+G271</f>
        <v>6.1186999999999996</v>
      </c>
      <c r="H272" s="41">
        <f>Month!G256+H271</f>
        <v>238.94800000000001</v>
      </c>
      <c r="I272" s="41">
        <f>Month!H256+I271</f>
        <v>74.768799999999999</v>
      </c>
      <c r="J272" s="41">
        <f>Month!I256+J271</f>
        <v>85.848500000000016</v>
      </c>
      <c r="K272" s="41">
        <f>Month!J256+K271</f>
        <v>78.330699999999993</v>
      </c>
      <c r="L272" s="41">
        <f>Month!K256+L271</f>
        <v>17.706299999999999</v>
      </c>
      <c r="M272" s="41">
        <f>Month!L256+M271</f>
        <v>-0.13879999999999998</v>
      </c>
      <c r="N272" s="41">
        <f>Month!M256+N271</f>
        <v>17.845099999999999</v>
      </c>
      <c r="O272" s="41">
        <f>Month!N256+O271</f>
        <v>280.27130000000005</v>
      </c>
      <c r="P272" s="41">
        <f>Month!O256+P271</f>
        <v>23.478000000000002</v>
      </c>
      <c r="Q272" s="41">
        <f>Month!P256+Q271</f>
        <v>256.79329999999999</v>
      </c>
    </row>
    <row r="273" spans="1:17" x14ac:dyDescent="0.35">
      <c r="A273" s="48">
        <v>2015</v>
      </c>
      <c r="B273" s="46" t="s">
        <v>120</v>
      </c>
      <c r="C273" s="41">
        <f>Month!B257+C272</f>
        <v>290.47990000000004</v>
      </c>
      <c r="D273" s="41">
        <f>Month!C257+D272</f>
        <v>26.276700000000002</v>
      </c>
      <c r="E273" s="41">
        <f>Month!D257+E272</f>
        <v>233.36420000000001</v>
      </c>
      <c r="F273" s="41">
        <f>Month!E257+F272</f>
        <v>24.058</v>
      </c>
      <c r="G273" s="41">
        <f>Month!F257+G272</f>
        <v>6.7812999999999999</v>
      </c>
      <c r="H273" s="41">
        <f>Month!G257+H272</f>
        <v>264.20300000000003</v>
      </c>
      <c r="I273" s="41">
        <f>Month!H257+I272</f>
        <v>81.8947</v>
      </c>
      <c r="J273" s="41">
        <f>Month!I257+J272</f>
        <v>95.67540000000001</v>
      </c>
      <c r="K273" s="41">
        <f>Month!J257+K272</f>
        <v>86.632799999999989</v>
      </c>
      <c r="L273" s="41">
        <f>Month!K257+L272</f>
        <v>19.350199999999997</v>
      </c>
      <c r="M273" s="41">
        <f>Month!L257+M272</f>
        <v>-5.8999999999999983E-2</v>
      </c>
      <c r="N273" s="41">
        <f>Month!M257+N272</f>
        <v>19.409199999999998</v>
      </c>
      <c r="O273" s="41">
        <f>Month!N257+O272</f>
        <v>309.83000000000004</v>
      </c>
      <c r="P273" s="41">
        <f>Month!O257+P272</f>
        <v>26.217600000000001</v>
      </c>
      <c r="Q273" s="41">
        <f>Month!P257+Q272</f>
        <v>283.61239999999998</v>
      </c>
    </row>
    <row r="274" spans="1:17" x14ac:dyDescent="0.35">
      <c r="A274" s="63">
        <v>2015</v>
      </c>
      <c r="B274" s="55" t="s">
        <v>133</v>
      </c>
      <c r="C274" s="41">
        <f>Month!B258+C273</f>
        <v>318.62530000000004</v>
      </c>
      <c r="D274" s="41">
        <f>Month!C258+D273</f>
        <v>28.586500000000001</v>
      </c>
      <c r="E274" s="41">
        <f>Month!D258+E273</f>
        <v>256.08449999999999</v>
      </c>
      <c r="F274" s="41">
        <f>Month!E258+F273</f>
        <v>26.508199999999999</v>
      </c>
      <c r="G274" s="41">
        <f>Month!F258+G273</f>
        <v>7.4463999999999997</v>
      </c>
      <c r="H274" s="41">
        <f>Month!G258+H273</f>
        <v>290.03860000000003</v>
      </c>
      <c r="I274" s="41">
        <f>Month!H258+I273</f>
        <v>88.259600000000006</v>
      </c>
      <c r="J274" s="41">
        <f>Month!I258+J273</f>
        <v>106.62990000000001</v>
      </c>
      <c r="K274" s="41">
        <f>Month!J258+K273</f>
        <v>95.148999999999987</v>
      </c>
      <c r="L274" s="41">
        <f>Month!K258+L273</f>
        <v>20.993299999999998</v>
      </c>
      <c r="M274" s="41">
        <f>Month!L258+M273</f>
        <v>2.070000000000001E-2</v>
      </c>
      <c r="N274" s="41">
        <f>Month!M258+N273</f>
        <v>20.9726</v>
      </c>
      <c r="O274" s="41">
        <f>Month!N258+O273</f>
        <v>339.61860000000001</v>
      </c>
      <c r="P274" s="41">
        <f>Month!O258+P273</f>
        <v>28.607100000000003</v>
      </c>
      <c r="Q274" s="41">
        <f>Month!P258+Q273</f>
        <v>311.01149999999996</v>
      </c>
    </row>
    <row r="275" spans="1:17" x14ac:dyDescent="0.35">
      <c r="A275" s="48">
        <v>2016</v>
      </c>
      <c r="B275" s="46" t="s">
        <v>110</v>
      </c>
      <c r="C275" s="41">
        <f>Month!B259</f>
        <v>30.4513</v>
      </c>
      <c r="D275" s="41">
        <f>Month!C259</f>
        <v>3.2999000000000001</v>
      </c>
      <c r="E275" s="41">
        <f>Month!D259</f>
        <v>24.009799999999998</v>
      </c>
      <c r="F275" s="41">
        <f>Month!E259</f>
        <v>2.4903</v>
      </c>
      <c r="G275" s="41">
        <f>Month!F259</f>
        <v>0.65139999999999998</v>
      </c>
      <c r="H275" s="41">
        <f>Month!G259</f>
        <v>27.151399999999999</v>
      </c>
      <c r="I275" s="41">
        <f>Month!H259</f>
        <v>7.2731000000000003</v>
      </c>
      <c r="J275" s="41">
        <f>Month!I259</f>
        <v>11.242599999999999</v>
      </c>
      <c r="K275" s="41">
        <f>Month!J259</f>
        <v>8.6356999999999999</v>
      </c>
      <c r="L275" s="41">
        <f>Month!K259</f>
        <v>1.9379</v>
      </c>
      <c r="M275" s="41">
        <f>Month!L259</f>
        <v>0.1062</v>
      </c>
      <c r="N275" s="41">
        <f>Month!M259</f>
        <v>1.8317000000000001</v>
      </c>
      <c r="O275" s="41">
        <f>Month!N259</f>
        <v>32.389200000000002</v>
      </c>
      <c r="P275" s="41">
        <f>Month!O259</f>
        <v>3.4060999999999999</v>
      </c>
      <c r="Q275" s="41">
        <f>Month!P259</f>
        <v>28.9832</v>
      </c>
    </row>
    <row r="276" spans="1:17" x14ac:dyDescent="0.35">
      <c r="A276" s="48">
        <v>2016</v>
      </c>
      <c r="B276" s="46" t="s">
        <v>111</v>
      </c>
      <c r="C276" s="41">
        <f>Month!B260+C275</f>
        <v>58.868700000000004</v>
      </c>
      <c r="D276" s="41">
        <f>Month!C260+D275</f>
        <v>6.1217000000000006</v>
      </c>
      <c r="E276" s="41">
        <f>Month!D260+E275</f>
        <v>46.621899999999997</v>
      </c>
      <c r="F276" s="41">
        <f>Month!E260+F275</f>
        <v>4.8398000000000003</v>
      </c>
      <c r="G276" s="41">
        <f>Month!F260+G275</f>
        <v>1.2854000000000001</v>
      </c>
      <c r="H276" s="41">
        <f>Month!G260+H275</f>
        <v>52.747</v>
      </c>
      <c r="I276" s="41">
        <f>Month!H260+I275</f>
        <v>14.442500000000001</v>
      </c>
      <c r="J276" s="41">
        <f>Month!I260+J275</f>
        <v>21.455599999999997</v>
      </c>
      <c r="K276" s="41">
        <f>Month!J260+K275</f>
        <v>16.8489</v>
      </c>
      <c r="L276" s="41">
        <f>Month!K260+L275</f>
        <v>3.7239</v>
      </c>
      <c r="M276" s="41">
        <f>Month!L260+M275</f>
        <v>0.2041</v>
      </c>
      <c r="N276" s="41">
        <f>Month!M260+N275</f>
        <v>3.5198</v>
      </c>
      <c r="O276" s="41">
        <f>Month!N260+O275</f>
        <v>62.592600000000004</v>
      </c>
      <c r="P276" s="41">
        <f>Month!O260+P275</f>
        <v>6.3258000000000001</v>
      </c>
      <c r="Q276" s="41">
        <f>Month!P260+Q275</f>
        <v>56.2669</v>
      </c>
    </row>
    <row r="277" spans="1:17" x14ac:dyDescent="0.35">
      <c r="A277" s="48">
        <v>2016</v>
      </c>
      <c r="B277" s="46" t="s">
        <v>112</v>
      </c>
      <c r="C277" s="41">
        <f>Month!B261+C276</f>
        <v>87.648200000000003</v>
      </c>
      <c r="D277" s="41">
        <f>Month!C261+D276</f>
        <v>8.716800000000001</v>
      </c>
      <c r="E277" s="41">
        <f>Month!D261+E276</f>
        <v>69.835899999999995</v>
      </c>
      <c r="F277" s="41">
        <f>Month!E261+F276</f>
        <v>7.1677</v>
      </c>
      <c r="G277" s="41">
        <f>Month!F261+G276</f>
        <v>1.9279000000000002</v>
      </c>
      <c r="H277" s="41">
        <f>Month!G261+H276</f>
        <v>78.931399999999996</v>
      </c>
      <c r="I277" s="41">
        <f>Month!H261+I276</f>
        <v>21.846800000000002</v>
      </c>
      <c r="J277" s="41">
        <f>Month!I261+J276</f>
        <v>31.735899999999997</v>
      </c>
      <c r="K277" s="41">
        <f>Month!J261+K276</f>
        <v>25.348700000000001</v>
      </c>
      <c r="L277" s="41">
        <f>Month!K261+L276</f>
        <v>5.5239000000000003</v>
      </c>
      <c r="M277" s="41">
        <f>Month!L261+M276</f>
        <v>0.30269999999999997</v>
      </c>
      <c r="N277" s="41">
        <f>Month!M261+N276</f>
        <v>5.2210999999999999</v>
      </c>
      <c r="O277" s="41">
        <f>Month!N261+O276</f>
        <v>93.1721</v>
      </c>
      <c r="P277" s="41">
        <f>Month!O261+P276</f>
        <v>9.0195000000000007</v>
      </c>
      <c r="Q277" s="41">
        <f>Month!P261+Q276</f>
        <v>84.152699999999996</v>
      </c>
    </row>
    <row r="278" spans="1:17" x14ac:dyDescent="0.35">
      <c r="A278" s="48">
        <v>2016</v>
      </c>
      <c r="B278" s="46" t="s">
        <v>113</v>
      </c>
      <c r="C278" s="41">
        <f>Month!B262+C277</f>
        <v>113.7422</v>
      </c>
      <c r="D278" s="41">
        <f>Month!C262+D277</f>
        <v>11.443100000000001</v>
      </c>
      <c r="E278" s="41">
        <f>Month!D262+E277</f>
        <v>90.505799999999994</v>
      </c>
      <c r="F278" s="41">
        <f>Month!E262+F277</f>
        <v>9.2817000000000007</v>
      </c>
      <c r="G278" s="41">
        <f>Month!F262+G277</f>
        <v>2.5117000000000003</v>
      </c>
      <c r="H278" s="41">
        <f>Month!G262+H277</f>
        <v>102.2991</v>
      </c>
      <c r="I278" s="41">
        <f>Month!H262+I277</f>
        <v>29.038500000000003</v>
      </c>
      <c r="J278" s="41">
        <f>Month!I262+J277</f>
        <v>40.386099999999999</v>
      </c>
      <c r="K278" s="41">
        <f>Month!J262+K277</f>
        <v>32.874499999999998</v>
      </c>
      <c r="L278" s="41">
        <f>Month!K262+L277</f>
        <v>7.5715000000000003</v>
      </c>
      <c r="M278" s="41">
        <f>Month!L262+M277</f>
        <v>0.52899999999999991</v>
      </c>
      <c r="N278" s="41">
        <f>Month!M262+N277</f>
        <v>7.0423</v>
      </c>
      <c r="O278" s="41">
        <f>Month!N262+O277</f>
        <v>121.3137</v>
      </c>
      <c r="P278" s="41">
        <f>Month!O262+P277</f>
        <v>11.972100000000001</v>
      </c>
      <c r="Q278" s="41">
        <f>Month!P262+Q277</f>
        <v>109.3417</v>
      </c>
    </row>
    <row r="279" spans="1:17" x14ac:dyDescent="0.35">
      <c r="A279" s="48">
        <v>2016</v>
      </c>
      <c r="B279" s="46" t="s">
        <v>114</v>
      </c>
      <c r="C279" s="41">
        <f>Month!B263+C278</f>
        <v>137.7046</v>
      </c>
      <c r="D279" s="41">
        <f>Month!C263+D278</f>
        <v>13.193600000000002</v>
      </c>
      <c r="E279" s="41">
        <f>Month!D263+E278</f>
        <v>110.13579999999999</v>
      </c>
      <c r="F279" s="41">
        <f>Month!E263+F278</f>
        <v>11.2928</v>
      </c>
      <c r="G279" s="41">
        <f>Month!F263+G278</f>
        <v>3.0826000000000002</v>
      </c>
      <c r="H279" s="41">
        <f>Month!G263+H278</f>
        <v>124.5111</v>
      </c>
      <c r="I279" s="41">
        <f>Month!H263+I278</f>
        <v>35.993100000000005</v>
      </c>
      <c r="J279" s="41">
        <f>Month!I263+J278</f>
        <v>48.282699999999998</v>
      </c>
      <c r="K279" s="41">
        <f>Month!J263+K278</f>
        <v>40.235199999999999</v>
      </c>
      <c r="L279" s="41">
        <f>Month!K263+L278</f>
        <v>9.4314999999999998</v>
      </c>
      <c r="M279" s="41">
        <f>Month!L263+M278</f>
        <v>0.73459999999999992</v>
      </c>
      <c r="N279" s="41">
        <f>Month!M263+N278</f>
        <v>8.6966999999999999</v>
      </c>
      <c r="O279" s="41">
        <f>Month!N263+O278</f>
        <v>147.1361</v>
      </c>
      <c r="P279" s="41">
        <f>Month!O263+P278</f>
        <v>13.928100000000001</v>
      </c>
      <c r="Q279" s="41">
        <f>Month!P263+Q278</f>
        <v>133.2081</v>
      </c>
    </row>
    <row r="280" spans="1:17" x14ac:dyDescent="0.35">
      <c r="A280" s="48">
        <v>2016</v>
      </c>
      <c r="B280" s="46" t="s">
        <v>115</v>
      </c>
      <c r="C280" s="41">
        <f>Month!B264+C279</f>
        <v>160.65280000000001</v>
      </c>
      <c r="D280" s="41">
        <f>Month!C264+D279</f>
        <v>14.694800000000003</v>
      </c>
      <c r="E280" s="41">
        <f>Month!D264+E279</f>
        <v>129.18529999999998</v>
      </c>
      <c r="F280" s="41">
        <f>Month!E264+F279</f>
        <v>13.1425</v>
      </c>
      <c r="G280" s="41">
        <f>Month!F264+G279</f>
        <v>3.6305000000000005</v>
      </c>
      <c r="H280" s="41">
        <f>Month!G264+H279</f>
        <v>145.9581</v>
      </c>
      <c r="I280" s="41">
        <f>Month!H264+I279</f>
        <v>43.148200000000003</v>
      </c>
      <c r="J280" s="41">
        <f>Month!I264+J279</f>
        <v>55.260999999999996</v>
      </c>
      <c r="K280" s="41">
        <f>Month!J264+K279</f>
        <v>47.548899999999996</v>
      </c>
      <c r="L280" s="41">
        <f>Month!K264+L279</f>
        <v>11.229699999999999</v>
      </c>
      <c r="M280" s="41">
        <f>Month!L264+M279</f>
        <v>0.93329999999999991</v>
      </c>
      <c r="N280" s="41">
        <f>Month!M264+N279</f>
        <v>10.296099999999999</v>
      </c>
      <c r="O280" s="41">
        <f>Month!N264+O279</f>
        <v>171.88239999999999</v>
      </c>
      <c r="P280" s="41">
        <f>Month!O264+P279</f>
        <v>15.628</v>
      </c>
      <c r="Q280" s="41">
        <f>Month!P264+Q279</f>
        <v>156.25450000000001</v>
      </c>
    </row>
    <row r="281" spans="1:17" x14ac:dyDescent="0.35">
      <c r="A281" s="48">
        <v>2016</v>
      </c>
      <c r="B281" s="46" t="s">
        <v>116</v>
      </c>
      <c r="C281" s="41">
        <f>Month!B265+C280</f>
        <v>183.89270000000002</v>
      </c>
      <c r="D281" s="41">
        <f>Month!C265+D280</f>
        <v>16.174100000000003</v>
      </c>
      <c r="E281" s="41">
        <f>Month!D265+E280</f>
        <v>148.5616</v>
      </c>
      <c r="F281" s="41">
        <f>Month!E265+F280</f>
        <v>14.981</v>
      </c>
      <c r="G281" s="41">
        <f>Month!F265+G280</f>
        <v>4.1763000000000003</v>
      </c>
      <c r="H281" s="41">
        <f>Month!G265+H280</f>
        <v>167.71870000000001</v>
      </c>
      <c r="I281" s="41">
        <f>Month!H265+I280</f>
        <v>50.346600000000002</v>
      </c>
      <c r="J281" s="41">
        <f>Month!I265+J280</f>
        <v>62.325599999999994</v>
      </c>
      <c r="K281" s="41">
        <f>Month!J265+K280</f>
        <v>55.046399999999998</v>
      </c>
      <c r="L281" s="41">
        <f>Month!K265+L280</f>
        <v>13.1937</v>
      </c>
      <c r="M281" s="41">
        <f>Month!L265+M280</f>
        <v>1.1211</v>
      </c>
      <c r="N281" s="41">
        <f>Month!M265+N280</f>
        <v>12.072299999999998</v>
      </c>
      <c r="O281" s="41">
        <f>Month!N265+O280</f>
        <v>197.08629999999999</v>
      </c>
      <c r="P281" s="41">
        <f>Month!O265+P280</f>
        <v>17.295100000000001</v>
      </c>
      <c r="Q281" s="41">
        <f>Month!P265+Q280</f>
        <v>179.79130000000001</v>
      </c>
    </row>
    <row r="282" spans="1:17" x14ac:dyDescent="0.35">
      <c r="A282" s="48">
        <v>2016</v>
      </c>
      <c r="B282" s="46" t="s">
        <v>117</v>
      </c>
      <c r="C282" s="41">
        <f>Month!B266+C281</f>
        <v>207.06690000000003</v>
      </c>
      <c r="D282" s="41">
        <f>Month!C266+D281</f>
        <v>17.725700000000003</v>
      </c>
      <c r="E282" s="41">
        <f>Month!D266+E281</f>
        <v>167.74289999999999</v>
      </c>
      <c r="F282" s="41">
        <f>Month!E266+F281</f>
        <v>16.8644</v>
      </c>
      <c r="G282" s="41">
        <f>Month!F266+G281</f>
        <v>4.7341000000000006</v>
      </c>
      <c r="H282" s="41">
        <f>Month!G266+H281</f>
        <v>189.34120000000001</v>
      </c>
      <c r="I282" s="41">
        <f>Month!H266+I281</f>
        <v>57.451700000000002</v>
      </c>
      <c r="J282" s="41">
        <f>Month!I266+J281</f>
        <v>69.479699999999994</v>
      </c>
      <c r="K282" s="41">
        <f>Month!J266+K281</f>
        <v>62.409799999999997</v>
      </c>
      <c r="L282" s="41">
        <f>Month!K266+L281</f>
        <v>15.1457</v>
      </c>
      <c r="M282" s="41">
        <f>Month!L266+M281</f>
        <v>1.3077000000000001</v>
      </c>
      <c r="N282" s="41">
        <f>Month!M266+N281</f>
        <v>13.837699999999998</v>
      </c>
      <c r="O282" s="41">
        <f>Month!N266+O281</f>
        <v>222.21250000000001</v>
      </c>
      <c r="P282" s="41">
        <f>Month!O266+P281</f>
        <v>19.0334</v>
      </c>
      <c r="Q282" s="41">
        <f>Month!P266+Q281</f>
        <v>203.17920000000001</v>
      </c>
    </row>
    <row r="283" spans="1:17" x14ac:dyDescent="0.35">
      <c r="A283" s="48">
        <v>2016</v>
      </c>
      <c r="B283" s="46" t="s">
        <v>118</v>
      </c>
      <c r="C283" s="41">
        <f>Month!B267+C282</f>
        <v>230.95520000000005</v>
      </c>
      <c r="D283" s="41">
        <f>Month!C267+D282</f>
        <v>19.730400000000003</v>
      </c>
      <c r="E283" s="41">
        <f>Month!D267+E282</f>
        <v>187.14569999999998</v>
      </c>
      <c r="F283" s="41">
        <f>Month!E267+F282</f>
        <v>18.7531</v>
      </c>
      <c r="G283" s="41">
        <f>Month!F267+G282</f>
        <v>5.3261000000000003</v>
      </c>
      <c r="H283" s="41">
        <f>Month!G267+H282</f>
        <v>211.22480000000002</v>
      </c>
      <c r="I283" s="41">
        <f>Month!H267+I282</f>
        <v>64.731400000000008</v>
      </c>
      <c r="J283" s="41">
        <f>Month!I267+J282</f>
        <v>76.630599999999987</v>
      </c>
      <c r="K283" s="41">
        <f>Month!J267+K282</f>
        <v>69.862799999999993</v>
      </c>
      <c r="L283" s="41">
        <f>Month!K267+L282</f>
        <v>17.221899999999998</v>
      </c>
      <c r="M283" s="41">
        <f>Month!L267+M282</f>
        <v>1.5062000000000002</v>
      </c>
      <c r="N283" s="41">
        <f>Month!M267+N282</f>
        <v>15.715399999999999</v>
      </c>
      <c r="O283" s="41">
        <f>Month!N267+O282</f>
        <v>248.17700000000002</v>
      </c>
      <c r="P283" s="41">
        <f>Month!O267+P282</f>
        <v>21.236599999999999</v>
      </c>
      <c r="Q283" s="41">
        <f>Month!P267+Q282</f>
        <v>226.94040000000001</v>
      </c>
    </row>
    <row r="284" spans="1:17" x14ac:dyDescent="0.35">
      <c r="A284" s="48">
        <v>2016</v>
      </c>
      <c r="B284" s="46" t="s">
        <v>119</v>
      </c>
      <c r="C284" s="41">
        <f>Month!B268+C283</f>
        <v>256.90460000000007</v>
      </c>
      <c r="D284" s="41">
        <f>Month!C268+D283</f>
        <v>21.379500000000004</v>
      </c>
      <c r="E284" s="41">
        <f>Month!D268+E283</f>
        <v>208.67189999999997</v>
      </c>
      <c r="F284" s="41">
        <f>Month!E268+F283</f>
        <v>20.896100000000001</v>
      </c>
      <c r="G284" s="41">
        <f>Month!F268+G283</f>
        <v>5.9572000000000003</v>
      </c>
      <c r="H284" s="41">
        <f>Month!G268+H283</f>
        <v>235.52510000000001</v>
      </c>
      <c r="I284" s="41">
        <f>Month!H268+I283</f>
        <v>72.335100000000011</v>
      </c>
      <c r="J284" s="41">
        <f>Month!I268+J283</f>
        <v>85.395599999999988</v>
      </c>
      <c r="K284" s="41">
        <f>Month!J268+K283</f>
        <v>77.794399999999996</v>
      </c>
      <c r="L284" s="41">
        <f>Month!K268+L283</f>
        <v>18.989099999999997</v>
      </c>
      <c r="M284" s="41">
        <f>Month!L268+M283</f>
        <v>1.6752000000000002</v>
      </c>
      <c r="N284" s="41">
        <f>Month!M268+N283</f>
        <v>17.313599999999997</v>
      </c>
      <c r="O284" s="41">
        <f>Month!N268+O283</f>
        <v>275.89359999999999</v>
      </c>
      <c r="P284" s="41">
        <f>Month!O268+P283</f>
        <v>23.0547</v>
      </c>
      <c r="Q284" s="41">
        <f>Month!P268+Q283</f>
        <v>252.83890000000002</v>
      </c>
    </row>
    <row r="285" spans="1:17" x14ac:dyDescent="0.35">
      <c r="A285" s="48">
        <v>2016</v>
      </c>
      <c r="B285" s="46" t="s">
        <v>120</v>
      </c>
      <c r="C285" s="41">
        <f>Month!B269+C284</f>
        <v>285.6878000000001</v>
      </c>
      <c r="D285" s="41">
        <f>Month!C269+D284</f>
        <v>23.899200000000004</v>
      </c>
      <c r="E285" s="41">
        <f>Month!D269+E284</f>
        <v>231.84609999999998</v>
      </c>
      <c r="F285" s="41">
        <f>Month!E269+F284</f>
        <v>23.299500000000002</v>
      </c>
      <c r="G285" s="41">
        <f>Month!F269+G284</f>
        <v>6.6431000000000004</v>
      </c>
      <c r="H285" s="41">
        <f>Month!G269+H284</f>
        <v>261.78860000000003</v>
      </c>
      <c r="I285" s="41">
        <f>Month!H269+I284</f>
        <v>79.988700000000009</v>
      </c>
      <c r="J285" s="41">
        <f>Month!I269+J284</f>
        <v>95.627299999999991</v>
      </c>
      <c r="K285" s="41">
        <f>Month!J269+K284</f>
        <v>86.172699999999992</v>
      </c>
      <c r="L285" s="41">
        <f>Month!K269+L284</f>
        <v>20.943599999999996</v>
      </c>
      <c r="M285" s="41">
        <f>Month!L269+M284</f>
        <v>1.7373000000000003</v>
      </c>
      <c r="N285" s="41">
        <f>Month!M269+N284</f>
        <v>19.205899999999996</v>
      </c>
      <c r="O285" s="41">
        <f>Month!N269+O284</f>
        <v>306.63130000000001</v>
      </c>
      <c r="P285" s="41">
        <f>Month!O269+P284</f>
        <v>25.636500000000002</v>
      </c>
      <c r="Q285" s="41">
        <f>Month!P269+Q284</f>
        <v>280.9948</v>
      </c>
    </row>
    <row r="286" spans="1:17" x14ac:dyDescent="0.35">
      <c r="A286" s="63">
        <v>2016</v>
      </c>
      <c r="B286" s="55" t="s">
        <v>133</v>
      </c>
      <c r="C286" s="41">
        <f>Month!B270+C285</f>
        <v>314.72710000000012</v>
      </c>
      <c r="D286" s="41">
        <f>Month!C270+D285</f>
        <v>26.396300000000004</v>
      </c>
      <c r="E286" s="41">
        <f>Month!D270+E285</f>
        <v>255.24779999999998</v>
      </c>
      <c r="F286" s="41">
        <f>Month!E270+F285</f>
        <v>25.770700000000001</v>
      </c>
      <c r="G286" s="41">
        <f>Month!F270+G285</f>
        <v>7.3122000000000007</v>
      </c>
      <c r="H286" s="41">
        <f>Month!G270+H285</f>
        <v>288.33070000000004</v>
      </c>
      <c r="I286" s="41">
        <f>Month!H270+I285</f>
        <v>87.196100000000001</v>
      </c>
      <c r="J286" s="41">
        <f>Month!I270+J285</f>
        <v>106.69579999999999</v>
      </c>
      <c r="K286" s="41">
        <f>Month!J270+K285</f>
        <v>94.438999999999993</v>
      </c>
      <c r="L286" s="41">
        <f>Month!K270+L285</f>
        <v>22.930599999999998</v>
      </c>
      <c r="M286" s="41">
        <f>Month!L270+M285</f>
        <v>1.8004000000000002</v>
      </c>
      <c r="N286" s="41">
        <f>Month!M270+N285</f>
        <v>21.129699999999996</v>
      </c>
      <c r="O286" s="41">
        <f>Month!N270+O285</f>
        <v>337.65750000000003</v>
      </c>
      <c r="P286" s="41">
        <f>Month!O270+P285</f>
        <v>28.196800000000003</v>
      </c>
      <c r="Q286" s="41">
        <f>Month!P270+Q285</f>
        <v>309.46069999999997</v>
      </c>
    </row>
    <row r="287" spans="1:17" x14ac:dyDescent="0.35">
      <c r="A287" s="48">
        <v>2017</v>
      </c>
      <c r="B287" s="46" t="s">
        <v>110</v>
      </c>
      <c r="C287" s="41">
        <f>Month!B271</f>
        <v>31.1158</v>
      </c>
      <c r="D287" s="41">
        <f>Month!C271</f>
        <v>3.8178000000000001</v>
      </c>
      <c r="E287" s="41">
        <f>Month!D271</f>
        <v>24.113399999999999</v>
      </c>
      <c r="F287" s="41">
        <f>Month!E271</f>
        <v>2.4752999999999998</v>
      </c>
      <c r="G287" s="41">
        <f>Month!F271</f>
        <v>0.70940000000000003</v>
      </c>
      <c r="H287" s="41">
        <f>Month!G271</f>
        <v>27.298100000000002</v>
      </c>
      <c r="I287" s="41">
        <f>Month!H271</f>
        <v>7.3052999999999999</v>
      </c>
      <c r="J287" s="41">
        <f>Month!I271</f>
        <v>11.477399999999999</v>
      </c>
      <c r="K287" s="41">
        <f>Month!J271</f>
        <v>8.5153999999999996</v>
      </c>
      <c r="L287" s="41">
        <f>Month!K271</f>
        <v>2.4203000000000001</v>
      </c>
      <c r="M287" s="41">
        <f>Month!L271</f>
        <v>-5.7099999999999998E-2</v>
      </c>
      <c r="N287" s="41">
        <f>Month!M271</f>
        <v>2.4773999999999998</v>
      </c>
      <c r="O287" s="41">
        <f>Month!N271</f>
        <v>33.536200000000001</v>
      </c>
      <c r="P287" s="41">
        <f>Month!O271</f>
        <v>3.7606999999999999</v>
      </c>
      <c r="Q287" s="41">
        <f>Month!P271</f>
        <v>29.775500000000001</v>
      </c>
    </row>
    <row r="288" spans="1:17" x14ac:dyDescent="0.35">
      <c r="A288" s="48">
        <f>A287</f>
        <v>2017</v>
      </c>
      <c r="B288" s="46" t="s">
        <v>111</v>
      </c>
      <c r="C288" s="41">
        <f>Month!B272+C287</f>
        <v>57.9968</v>
      </c>
      <c r="D288" s="41">
        <f>Month!C272+D287</f>
        <v>6.5864000000000003</v>
      </c>
      <c r="E288" s="41">
        <f>Month!D272+E287</f>
        <v>45.375799999999998</v>
      </c>
      <c r="F288" s="41">
        <f>Month!E272+F287</f>
        <v>4.6950000000000003</v>
      </c>
      <c r="G288" s="41">
        <f>Month!F272+G287</f>
        <v>1.3397000000000001</v>
      </c>
      <c r="H288" s="41">
        <f>Month!G272+H287</f>
        <v>51.410499999999999</v>
      </c>
      <c r="I288" s="41">
        <f>Month!H272+I287</f>
        <v>14.062999999999999</v>
      </c>
      <c r="J288" s="41">
        <f>Month!I272+J287</f>
        <v>21.192999999999998</v>
      </c>
      <c r="K288" s="41">
        <f>Month!J272+K287</f>
        <v>16.154499999999999</v>
      </c>
      <c r="L288" s="41">
        <f>Month!K272+L287</f>
        <v>4.4398</v>
      </c>
      <c r="M288" s="41">
        <f>Month!L272+M287</f>
        <v>-0.1047</v>
      </c>
      <c r="N288" s="41">
        <f>Month!M272+N287</f>
        <v>4.5444999999999993</v>
      </c>
      <c r="O288" s="41">
        <f>Month!N272+O287</f>
        <v>62.436599999999999</v>
      </c>
      <c r="P288" s="41">
        <f>Month!O272+P287</f>
        <v>6.4817</v>
      </c>
      <c r="Q288" s="41">
        <f>Month!P272+Q287</f>
        <v>55.954900000000002</v>
      </c>
    </row>
    <row r="289" spans="1:17" x14ac:dyDescent="0.35">
      <c r="A289" s="48">
        <f t="shared" ref="A289:A298" si="7">A288</f>
        <v>2017</v>
      </c>
      <c r="B289" s="46" t="s">
        <v>112</v>
      </c>
      <c r="C289" s="41">
        <f>Month!B273+C288</f>
        <v>84.646600000000007</v>
      </c>
      <c r="D289" s="41">
        <f>Month!C273+D288</f>
        <v>8.9212000000000007</v>
      </c>
      <c r="E289" s="41">
        <f>Month!D273+E288</f>
        <v>66.701400000000007</v>
      </c>
      <c r="F289" s="41">
        <f>Month!E273+F288</f>
        <v>7.0254000000000003</v>
      </c>
      <c r="G289" s="41">
        <f>Month!F273+G288</f>
        <v>1.9986000000000002</v>
      </c>
      <c r="H289" s="41">
        <f>Month!G273+H288</f>
        <v>75.725499999999997</v>
      </c>
      <c r="I289" s="41">
        <f>Month!H273+I288</f>
        <v>21.497399999999999</v>
      </c>
      <c r="J289" s="41">
        <f>Month!I273+J288</f>
        <v>30.301199999999998</v>
      </c>
      <c r="K289" s="41">
        <f>Month!J273+K288</f>
        <v>23.9269</v>
      </c>
      <c r="L289" s="41">
        <f>Month!K273+L288</f>
        <v>6.4154</v>
      </c>
      <c r="M289" s="41">
        <f>Month!L273+M288</f>
        <v>-0.15129999999999999</v>
      </c>
      <c r="N289" s="41">
        <f>Month!M273+N288</f>
        <v>6.5666999999999991</v>
      </c>
      <c r="O289" s="41">
        <f>Month!N273+O288</f>
        <v>91.061999999999998</v>
      </c>
      <c r="P289" s="41">
        <f>Month!O273+P288</f>
        <v>8.7698999999999998</v>
      </c>
      <c r="Q289" s="41">
        <f>Month!P273+Q288</f>
        <v>82.292100000000005</v>
      </c>
    </row>
    <row r="290" spans="1:17" x14ac:dyDescent="0.35">
      <c r="A290" s="48">
        <f t="shared" si="7"/>
        <v>2017</v>
      </c>
      <c r="B290" s="46" t="s">
        <v>113</v>
      </c>
      <c r="C290" s="41">
        <f>Month!B274+C289</f>
        <v>108.8824</v>
      </c>
      <c r="D290" s="41">
        <f>Month!C274+D289</f>
        <v>11.157200000000001</v>
      </c>
      <c r="E290" s="41">
        <f>Month!D274+E289</f>
        <v>86.158200000000008</v>
      </c>
      <c r="F290" s="41">
        <f>Month!E274+F289</f>
        <v>8.9910999999999994</v>
      </c>
      <c r="G290" s="41">
        <f>Month!F274+G289</f>
        <v>2.5759000000000003</v>
      </c>
      <c r="H290" s="41">
        <f>Month!G274+H289</f>
        <v>97.725300000000004</v>
      </c>
      <c r="I290" s="41">
        <f>Month!H274+I289</f>
        <v>28.136800000000001</v>
      </c>
      <c r="J290" s="41">
        <f>Month!I274+J289</f>
        <v>38.500499999999995</v>
      </c>
      <c r="K290" s="41">
        <f>Month!J274+K289</f>
        <v>31.088100000000001</v>
      </c>
      <c r="L290" s="41">
        <f>Month!K274+L289</f>
        <v>8.5692000000000004</v>
      </c>
      <c r="M290" s="41">
        <f>Month!L274+M289</f>
        <v>-1.5100000000000002E-2</v>
      </c>
      <c r="N290" s="41">
        <f>Month!M274+N289</f>
        <v>8.5842999999999989</v>
      </c>
      <c r="O290" s="41">
        <f>Month!N274+O289</f>
        <v>117.4517</v>
      </c>
      <c r="P290" s="41">
        <f>Month!O274+P289</f>
        <v>11.142199999999999</v>
      </c>
      <c r="Q290" s="41">
        <f>Month!P274+Q289</f>
        <v>106.3095</v>
      </c>
    </row>
    <row r="291" spans="1:17" x14ac:dyDescent="0.35">
      <c r="A291" s="48">
        <f t="shared" si="7"/>
        <v>2017</v>
      </c>
      <c r="B291" s="46" t="s">
        <v>114</v>
      </c>
      <c r="C291" s="41">
        <f>Month!B275+C290</f>
        <v>133.12</v>
      </c>
      <c r="D291" s="41">
        <f>Month!C275+D290</f>
        <v>13.093600000000002</v>
      </c>
      <c r="E291" s="41">
        <f>Month!D275+E290</f>
        <v>105.9847</v>
      </c>
      <c r="F291" s="41">
        <f>Month!E275+F290</f>
        <v>10.8926</v>
      </c>
      <c r="G291" s="41">
        <f>Month!F275+G290</f>
        <v>3.1492000000000004</v>
      </c>
      <c r="H291" s="41">
        <f>Month!G275+H290</f>
        <v>120.0265</v>
      </c>
      <c r="I291" s="41">
        <f>Month!H275+I290</f>
        <v>35.370600000000003</v>
      </c>
      <c r="J291" s="41">
        <f>Month!I275+J290</f>
        <v>45.982699999999994</v>
      </c>
      <c r="K291" s="41">
        <f>Month!J275+K290</f>
        <v>38.673299999999998</v>
      </c>
      <c r="L291" s="41">
        <f>Month!K275+L290</f>
        <v>10.7463</v>
      </c>
      <c r="M291" s="41">
        <f>Month!L275+M290</f>
        <v>0.12259999999999999</v>
      </c>
      <c r="N291" s="41">
        <f>Month!M275+N290</f>
        <v>10.623699999999999</v>
      </c>
      <c r="O291" s="41">
        <f>Month!N275+O290</f>
        <v>143.8665</v>
      </c>
      <c r="P291" s="41">
        <f>Month!O275+P290</f>
        <v>13.216299999999999</v>
      </c>
      <c r="Q291" s="41">
        <f>Month!P275+Q290</f>
        <v>130.65019999999998</v>
      </c>
    </row>
    <row r="292" spans="1:17" x14ac:dyDescent="0.35">
      <c r="A292" s="48">
        <f t="shared" si="7"/>
        <v>2017</v>
      </c>
      <c r="B292" s="46" t="s">
        <v>115</v>
      </c>
      <c r="C292" s="41">
        <f>Month!B276+C291</f>
        <v>155.79910000000001</v>
      </c>
      <c r="D292" s="41">
        <f>Month!C276+D291</f>
        <v>14.936200000000003</v>
      </c>
      <c r="E292" s="41">
        <f>Month!D276+E291</f>
        <v>124.45490000000001</v>
      </c>
      <c r="F292" s="41">
        <f>Month!E276+F291</f>
        <v>12.6968</v>
      </c>
      <c r="G292" s="41">
        <f>Month!F276+G291</f>
        <v>3.7112000000000007</v>
      </c>
      <c r="H292" s="41">
        <f>Month!G276+H291</f>
        <v>140.863</v>
      </c>
      <c r="I292" s="41">
        <f>Month!H276+I291</f>
        <v>42.308500000000002</v>
      </c>
      <c r="J292" s="41">
        <f>Month!I276+J291</f>
        <v>52.731599999999993</v>
      </c>
      <c r="K292" s="41">
        <f>Month!J276+K291</f>
        <v>45.823</v>
      </c>
      <c r="L292" s="41">
        <f>Month!K276+L291</f>
        <v>12.7988</v>
      </c>
      <c r="M292" s="41">
        <f>Month!L276+M291</f>
        <v>0.25239999999999996</v>
      </c>
      <c r="N292" s="41">
        <f>Month!M276+N291</f>
        <v>12.5464</v>
      </c>
      <c r="O292" s="41">
        <f>Month!N276+O291</f>
        <v>168.59819999999999</v>
      </c>
      <c r="P292" s="41">
        <f>Month!O276+P291</f>
        <v>15.188799999999999</v>
      </c>
      <c r="Q292" s="41">
        <f>Month!P276+Q291</f>
        <v>153.40939999999998</v>
      </c>
    </row>
    <row r="293" spans="1:17" x14ac:dyDescent="0.35">
      <c r="A293" s="48">
        <f t="shared" si="7"/>
        <v>2017</v>
      </c>
      <c r="B293" s="46" t="s">
        <v>116</v>
      </c>
      <c r="C293" s="41">
        <f>Month!B277+C292</f>
        <v>178.84950000000001</v>
      </c>
      <c r="D293" s="41">
        <f>Month!C277+D292</f>
        <v>16.690700000000003</v>
      </c>
      <c r="E293" s="41">
        <f>Month!D277+E292</f>
        <v>143.4085</v>
      </c>
      <c r="F293" s="41">
        <f>Month!E277+F292</f>
        <v>14.479799999999999</v>
      </c>
      <c r="G293" s="41">
        <f>Month!F277+G292</f>
        <v>4.2706000000000008</v>
      </c>
      <c r="H293" s="41">
        <f>Month!G277+H292</f>
        <v>162.15899999999999</v>
      </c>
      <c r="I293" s="41">
        <f>Month!H277+I292</f>
        <v>49.697700000000005</v>
      </c>
      <c r="J293" s="41">
        <f>Month!I277+J292</f>
        <v>59.400999999999996</v>
      </c>
      <c r="K293" s="41">
        <f>Month!J277+K292</f>
        <v>53.060400000000001</v>
      </c>
      <c r="L293" s="41">
        <f>Month!K277+L292</f>
        <v>14.876300000000001</v>
      </c>
      <c r="M293" s="41">
        <f>Month!L277+M292</f>
        <v>0.28319999999999995</v>
      </c>
      <c r="N293" s="41">
        <f>Month!M277+N292</f>
        <v>14.5931</v>
      </c>
      <c r="O293" s="41">
        <f>Month!N277+O292</f>
        <v>193.7261</v>
      </c>
      <c r="P293" s="41">
        <f>Month!O277+P292</f>
        <v>16.9741</v>
      </c>
      <c r="Q293" s="41">
        <f>Month!P277+Q292</f>
        <v>176.75209999999998</v>
      </c>
    </row>
    <row r="294" spans="1:17" x14ac:dyDescent="0.35">
      <c r="A294" s="48">
        <f t="shared" si="7"/>
        <v>2017</v>
      </c>
      <c r="B294" s="46" t="s">
        <v>117</v>
      </c>
      <c r="C294" s="41">
        <f>Month!B278+C293</f>
        <v>201.87909999999999</v>
      </c>
      <c r="D294" s="41">
        <f>Month!C278+D293</f>
        <v>18.139800000000005</v>
      </c>
      <c r="E294" s="41">
        <f>Month!D278+E293</f>
        <v>162.6361</v>
      </c>
      <c r="F294" s="41">
        <f>Month!E278+F293</f>
        <v>16.258699999999997</v>
      </c>
      <c r="G294" s="41">
        <f>Month!F278+G293</f>
        <v>4.8446000000000007</v>
      </c>
      <c r="H294" s="41">
        <f>Month!G278+H293</f>
        <v>183.73949999999999</v>
      </c>
      <c r="I294" s="41">
        <f>Month!H278+I293</f>
        <v>56.826400000000007</v>
      </c>
      <c r="J294" s="41">
        <f>Month!I278+J293</f>
        <v>66.779399999999995</v>
      </c>
      <c r="K294" s="41">
        <f>Month!J278+K293</f>
        <v>60.133800000000001</v>
      </c>
      <c r="L294" s="41">
        <f>Month!K278+L293</f>
        <v>16.953200000000002</v>
      </c>
      <c r="M294" s="41">
        <f>Month!L278+M293</f>
        <v>0.31399999999999995</v>
      </c>
      <c r="N294" s="41">
        <f>Month!M278+N293</f>
        <v>16.639199999999999</v>
      </c>
      <c r="O294" s="41">
        <f>Month!N278+O293</f>
        <v>218.83260000000001</v>
      </c>
      <c r="P294" s="41">
        <f>Month!O278+P293</f>
        <v>18.454000000000001</v>
      </c>
      <c r="Q294" s="41">
        <f>Month!P278+Q293</f>
        <v>200.37869999999998</v>
      </c>
    </row>
    <row r="295" spans="1:17" x14ac:dyDescent="0.35">
      <c r="A295" s="48">
        <f t="shared" si="7"/>
        <v>2017</v>
      </c>
      <c r="B295" s="46" t="s">
        <v>118</v>
      </c>
      <c r="C295" s="41">
        <f>Month!B279+C294</f>
        <v>225.6268</v>
      </c>
      <c r="D295" s="41">
        <f>Month!C279+D294</f>
        <v>20.282700000000006</v>
      </c>
      <c r="E295" s="41">
        <f>Month!D279+E294</f>
        <v>181.77379999999999</v>
      </c>
      <c r="F295" s="41">
        <f>Month!E279+F294</f>
        <v>18.132499999999997</v>
      </c>
      <c r="G295" s="41">
        <f>Month!F279+G294</f>
        <v>5.4379000000000008</v>
      </c>
      <c r="H295" s="41">
        <f>Month!G279+H294</f>
        <v>205.3443</v>
      </c>
      <c r="I295" s="41">
        <f>Month!H279+I294</f>
        <v>63.964100000000009</v>
      </c>
      <c r="J295" s="41">
        <f>Month!I279+J294</f>
        <v>74.241099999999989</v>
      </c>
      <c r="K295" s="41">
        <f>Month!J279+K294</f>
        <v>67.139200000000002</v>
      </c>
      <c r="L295" s="41">
        <f>Month!K279+L294</f>
        <v>19.138600000000004</v>
      </c>
      <c r="M295" s="41">
        <f>Month!L279+M294</f>
        <v>0.34639999999999993</v>
      </c>
      <c r="N295" s="41">
        <f>Month!M279+N294</f>
        <v>18.792199999999998</v>
      </c>
      <c r="O295" s="41">
        <f>Month!N279+O294</f>
        <v>244.76570000000001</v>
      </c>
      <c r="P295" s="41">
        <f>Month!O279+P294</f>
        <v>20.629300000000001</v>
      </c>
      <c r="Q295" s="41">
        <f>Month!P279+Q294</f>
        <v>224.13649999999998</v>
      </c>
    </row>
    <row r="296" spans="1:17" x14ac:dyDescent="0.35">
      <c r="A296" s="48">
        <f t="shared" si="7"/>
        <v>2017</v>
      </c>
      <c r="B296" s="46" t="s">
        <v>119</v>
      </c>
      <c r="C296" s="41">
        <f>Month!B280+C295</f>
        <v>250.9264</v>
      </c>
      <c r="D296" s="41">
        <f>Month!C280+D295</f>
        <v>22.118100000000005</v>
      </c>
      <c r="E296" s="41">
        <f>Month!D280+E295</f>
        <v>202.54399999999998</v>
      </c>
      <c r="F296" s="41">
        <f>Month!E280+F295</f>
        <v>20.208999999999996</v>
      </c>
      <c r="G296" s="41">
        <f>Month!F280+G295</f>
        <v>6.0554000000000006</v>
      </c>
      <c r="H296" s="41">
        <f>Month!G280+H295</f>
        <v>228.80850000000001</v>
      </c>
      <c r="I296" s="41">
        <f>Month!H280+I295</f>
        <v>71.490600000000015</v>
      </c>
      <c r="J296" s="41">
        <f>Month!I280+J295</f>
        <v>82.471899999999991</v>
      </c>
      <c r="K296" s="41">
        <f>Month!J280+K295</f>
        <v>74.846100000000007</v>
      </c>
      <c r="L296" s="41">
        <f>Month!K280+L295</f>
        <v>20.983000000000004</v>
      </c>
      <c r="M296" s="41">
        <f>Month!L280+M295</f>
        <v>0.26739999999999992</v>
      </c>
      <c r="N296" s="41">
        <f>Month!M280+N295</f>
        <v>20.715599999999998</v>
      </c>
      <c r="O296" s="41">
        <f>Month!N280+O295</f>
        <v>271.90969999999999</v>
      </c>
      <c r="P296" s="41">
        <f>Month!O280+P295</f>
        <v>22.3857</v>
      </c>
      <c r="Q296" s="41">
        <f>Month!P280+Q295</f>
        <v>249.52409999999998</v>
      </c>
    </row>
    <row r="297" spans="1:17" x14ac:dyDescent="0.35">
      <c r="A297" s="48">
        <f t="shared" si="7"/>
        <v>2017</v>
      </c>
      <c r="B297" s="46" t="s">
        <v>120</v>
      </c>
      <c r="C297" s="41">
        <f>Month!B281+C296</f>
        <v>278.82569999999998</v>
      </c>
      <c r="D297" s="41">
        <f>Month!C281+D296</f>
        <v>24.336900000000007</v>
      </c>
      <c r="E297" s="41">
        <f>Month!D281+E296</f>
        <v>225.28859999999997</v>
      </c>
      <c r="F297" s="41">
        <f>Month!E281+F296</f>
        <v>22.487399999999997</v>
      </c>
      <c r="G297" s="41">
        <f>Month!F281+G296</f>
        <v>6.7128000000000005</v>
      </c>
      <c r="H297" s="41">
        <f>Month!G281+H296</f>
        <v>254.489</v>
      </c>
      <c r="I297" s="41">
        <f>Month!H281+I296</f>
        <v>79.062400000000011</v>
      </c>
      <c r="J297" s="41">
        <f>Month!I281+J296</f>
        <v>92.57889999999999</v>
      </c>
      <c r="K297" s="41">
        <f>Month!J281+K296</f>
        <v>82.847800000000007</v>
      </c>
      <c r="L297" s="41">
        <f>Month!K281+L296</f>
        <v>23.081800000000005</v>
      </c>
      <c r="M297" s="41">
        <f>Month!L281+M296</f>
        <v>0.17749999999999994</v>
      </c>
      <c r="N297" s="41">
        <f>Month!M281+N296</f>
        <v>22.904299999999999</v>
      </c>
      <c r="O297" s="41">
        <f>Month!N281+O296</f>
        <v>301.90780000000001</v>
      </c>
      <c r="P297" s="41">
        <f>Month!O281+P296</f>
        <v>24.514499999999998</v>
      </c>
      <c r="Q297" s="41">
        <f>Month!P281+Q296</f>
        <v>277.39329999999995</v>
      </c>
    </row>
    <row r="298" spans="1:17" x14ac:dyDescent="0.35">
      <c r="A298" s="63">
        <f t="shared" si="7"/>
        <v>2017</v>
      </c>
      <c r="B298" s="55" t="s">
        <v>133</v>
      </c>
      <c r="C298" s="41">
        <f>Month!B282+C297</f>
        <v>308.39080000000001</v>
      </c>
      <c r="D298" s="41">
        <f>Month!C282+D297</f>
        <v>26.749700000000008</v>
      </c>
      <c r="E298" s="41">
        <f>Month!D282+E297</f>
        <v>249.35289999999998</v>
      </c>
      <c r="F298" s="41">
        <f>Month!E282+F297</f>
        <v>24.899099999999997</v>
      </c>
      <c r="G298" s="41">
        <f>Month!F282+G297</f>
        <v>7.3891000000000009</v>
      </c>
      <c r="H298" s="41">
        <f>Month!G282+H297</f>
        <v>281.6413</v>
      </c>
      <c r="I298" s="41">
        <f>Month!H282+I297</f>
        <v>86.401500000000013</v>
      </c>
      <c r="J298" s="41">
        <f>Month!I282+J297</f>
        <v>103.95599999999999</v>
      </c>
      <c r="K298" s="41">
        <f>Month!J282+K297</f>
        <v>91.283900000000003</v>
      </c>
      <c r="L298" s="41">
        <f>Month!K282+L297</f>
        <v>25.236800000000006</v>
      </c>
      <c r="M298" s="41">
        <f>Month!L282+M297</f>
        <v>8.5199999999999942E-2</v>
      </c>
      <c r="N298" s="41">
        <f>Month!M282+N297</f>
        <v>25.151599999999998</v>
      </c>
      <c r="O298" s="41">
        <f>Month!N282+O297</f>
        <v>333.62779999999998</v>
      </c>
      <c r="P298" s="41">
        <f>Month!O282+P297</f>
        <v>26.834899999999998</v>
      </c>
      <c r="Q298" s="41">
        <f>Month!P282+Q297</f>
        <v>306.79289999999997</v>
      </c>
    </row>
    <row r="299" spans="1:17" x14ac:dyDescent="0.35">
      <c r="A299" s="48">
        <v>2018</v>
      </c>
      <c r="B299" s="46" t="s">
        <v>110</v>
      </c>
      <c r="C299" s="41">
        <f>Month!B283</f>
        <v>30.191099999999999</v>
      </c>
      <c r="D299" s="41">
        <f>Month!C283</f>
        <v>3.5676000000000001</v>
      </c>
      <c r="E299" s="41">
        <f>Month!D283</f>
        <v>23.474900000000002</v>
      </c>
      <c r="F299" s="41">
        <f>Month!E283</f>
        <v>2.4281999999999999</v>
      </c>
      <c r="G299" s="41">
        <f>Month!F283</f>
        <v>0.77710000000000001</v>
      </c>
      <c r="H299" s="41">
        <f>Month!G283</f>
        <v>26.6235</v>
      </c>
      <c r="I299" s="41">
        <f>Month!H283</f>
        <v>7.6268000000000002</v>
      </c>
      <c r="J299" s="41">
        <f>Month!I283</f>
        <v>10.854100000000001</v>
      </c>
      <c r="K299" s="41">
        <f>Month!J283</f>
        <v>8.1425000000000001</v>
      </c>
      <c r="L299" s="41">
        <f>Month!K283</f>
        <v>2.0943000000000001</v>
      </c>
      <c r="M299" s="41">
        <f>Month!L283</f>
        <v>8.5199999999999998E-2</v>
      </c>
      <c r="N299" s="41">
        <f>Month!M283</f>
        <v>2.0089999999999999</v>
      </c>
      <c r="O299" s="41">
        <f>Month!N283</f>
        <v>32.285400000000003</v>
      </c>
      <c r="P299" s="41">
        <f>Month!O283</f>
        <v>3.6528</v>
      </c>
      <c r="Q299" s="41">
        <f>Month!P283</f>
        <v>28.6325</v>
      </c>
    </row>
    <row r="300" spans="1:17" x14ac:dyDescent="0.35">
      <c r="A300" s="48">
        <f>A299</f>
        <v>2018</v>
      </c>
      <c r="B300" s="46" t="s">
        <v>111</v>
      </c>
      <c r="C300" s="41">
        <f>Month!B284+C299</f>
        <v>57.994299999999996</v>
      </c>
      <c r="D300" s="41">
        <f>Month!C284+D299</f>
        <v>6.1322000000000001</v>
      </c>
      <c r="E300" s="41">
        <f>Month!D284+E299</f>
        <v>45.733000000000004</v>
      </c>
      <c r="F300" s="41">
        <f>Month!E284+F299</f>
        <v>4.6096000000000004</v>
      </c>
      <c r="G300" s="41">
        <f>Month!F284+G299</f>
        <v>1.4584999999999999</v>
      </c>
      <c r="H300" s="41">
        <f>Month!G284+H299</f>
        <v>51.862200000000001</v>
      </c>
      <c r="I300" s="41">
        <f>Month!H284+I299</f>
        <v>14.677900000000001</v>
      </c>
      <c r="J300" s="41">
        <f>Month!I284+J299</f>
        <v>21.2224</v>
      </c>
      <c r="K300" s="41">
        <f>Month!J284+K299</f>
        <v>15.9618</v>
      </c>
      <c r="L300" s="41">
        <f>Month!K284+L299</f>
        <v>4.0472000000000001</v>
      </c>
      <c r="M300" s="41">
        <f>Month!L284+M299</f>
        <v>0.16470000000000001</v>
      </c>
      <c r="N300" s="41">
        <f>Month!M284+N299</f>
        <v>3.8823999999999996</v>
      </c>
      <c r="O300" s="41">
        <f>Month!N284+O299</f>
        <v>62.041499999999999</v>
      </c>
      <c r="P300" s="41">
        <f>Month!O284+P299</f>
        <v>6.2968999999999999</v>
      </c>
      <c r="Q300" s="41">
        <f>Month!P284+Q299</f>
        <v>55.744600000000005</v>
      </c>
    </row>
    <row r="301" spans="1:17" x14ac:dyDescent="0.35">
      <c r="A301" s="48">
        <f t="shared" ref="A301:A310" si="8">A300</f>
        <v>2018</v>
      </c>
      <c r="B301" s="46" t="s">
        <v>112</v>
      </c>
      <c r="C301" s="41">
        <f>Month!B285+C300</f>
        <v>87.588099999999997</v>
      </c>
      <c r="D301" s="41">
        <f>Month!C285+D300</f>
        <v>8.4582999999999995</v>
      </c>
      <c r="E301" s="41">
        <f>Month!D285+E300</f>
        <v>69.698800000000006</v>
      </c>
      <c r="F301" s="41">
        <f>Month!E285+F300</f>
        <v>6.9378000000000002</v>
      </c>
      <c r="G301" s="41">
        <f>Month!F285+G300</f>
        <v>2.1797</v>
      </c>
      <c r="H301" s="41">
        <f>Month!G285+H300</f>
        <v>79.13</v>
      </c>
      <c r="I301" s="41">
        <f>Month!H285+I300</f>
        <v>22.418600000000001</v>
      </c>
      <c r="J301" s="41">
        <f>Month!I285+J300</f>
        <v>32.061</v>
      </c>
      <c r="K301" s="41">
        <f>Month!J285+K300</f>
        <v>24.650300000000001</v>
      </c>
      <c r="L301" s="41">
        <f>Month!K285+L300</f>
        <v>6.1398999999999999</v>
      </c>
      <c r="M301" s="41">
        <f>Month!L285+M300</f>
        <v>0.24990000000000001</v>
      </c>
      <c r="N301" s="41">
        <f>Month!M285+N300</f>
        <v>5.889899999999999</v>
      </c>
      <c r="O301" s="41">
        <f>Month!N285+O300</f>
        <v>93.727999999999994</v>
      </c>
      <c r="P301" s="41">
        <f>Month!O285+P300</f>
        <v>8.7081999999999997</v>
      </c>
      <c r="Q301" s="41">
        <f>Month!P285+Q300</f>
        <v>85.019800000000004</v>
      </c>
    </row>
    <row r="302" spans="1:17" x14ac:dyDescent="0.35">
      <c r="A302" s="48">
        <f t="shared" si="8"/>
        <v>2018</v>
      </c>
      <c r="B302" s="46" t="s">
        <v>113</v>
      </c>
      <c r="C302" s="41">
        <f>Month!B286+C301</f>
        <v>112.95659999999999</v>
      </c>
      <c r="D302" s="41">
        <f>Month!C286+D301</f>
        <v>10.531699999999999</v>
      </c>
      <c r="E302" s="41">
        <f>Month!D286+E301</f>
        <v>90.229500000000002</v>
      </c>
      <c r="F302" s="41">
        <f>Month!E286+F301</f>
        <v>8.9039999999999999</v>
      </c>
      <c r="G302" s="41">
        <f>Month!F286+G301</f>
        <v>2.8189000000000002</v>
      </c>
      <c r="H302" s="41">
        <f>Month!G286+H301</f>
        <v>102.42519999999999</v>
      </c>
      <c r="I302" s="41">
        <f>Month!H286+I301</f>
        <v>29.385899999999999</v>
      </c>
      <c r="J302" s="41">
        <f>Month!I286+J301</f>
        <v>40.7408</v>
      </c>
      <c r="K302" s="41">
        <f>Month!J286+K301</f>
        <v>32.298299999999998</v>
      </c>
      <c r="L302" s="41">
        <f>Month!K286+L301</f>
        <v>8.5104000000000006</v>
      </c>
      <c r="M302" s="41">
        <f>Month!L286+M301</f>
        <v>0.22390000000000002</v>
      </c>
      <c r="N302" s="41">
        <f>Month!M286+N301</f>
        <v>8.2863999999999987</v>
      </c>
      <c r="O302" s="41">
        <f>Month!N286+O301</f>
        <v>121.467</v>
      </c>
      <c r="P302" s="41">
        <f>Month!O286+P301</f>
        <v>10.755599999999999</v>
      </c>
      <c r="Q302" s="41">
        <f>Month!P286+Q301</f>
        <v>110.7114</v>
      </c>
    </row>
    <row r="303" spans="1:17" x14ac:dyDescent="0.35">
      <c r="A303" s="48">
        <f t="shared" si="8"/>
        <v>2018</v>
      </c>
      <c r="B303" s="46" t="s">
        <v>114</v>
      </c>
      <c r="C303" s="41">
        <f>Month!B287+C302</f>
        <v>136.38470000000001</v>
      </c>
      <c r="D303" s="41">
        <f>Month!C287+D302</f>
        <v>12.403199999999998</v>
      </c>
      <c r="E303" s="41">
        <f>Month!D287+E302</f>
        <v>109.3308</v>
      </c>
      <c r="F303" s="41">
        <f>Month!E287+F302</f>
        <v>10.752000000000001</v>
      </c>
      <c r="G303" s="41">
        <f>Month!F287+G302</f>
        <v>3.4502000000000002</v>
      </c>
      <c r="H303" s="41">
        <f>Month!G287+H302</f>
        <v>123.98179999999999</v>
      </c>
      <c r="I303" s="41">
        <f>Month!H287+I302</f>
        <v>36.641199999999998</v>
      </c>
      <c r="J303" s="41">
        <f>Month!I287+J302</f>
        <v>47.926699999999997</v>
      </c>
      <c r="K303" s="41">
        <f>Month!J287+K302</f>
        <v>39.413699999999999</v>
      </c>
      <c r="L303" s="41">
        <f>Month!K287+L302</f>
        <v>10.677100000000001</v>
      </c>
      <c r="M303" s="41">
        <f>Month!L287+M302</f>
        <v>0.2001</v>
      </c>
      <c r="N303" s="41">
        <f>Month!M287+N302</f>
        <v>10.476899999999999</v>
      </c>
      <c r="O303" s="41">
        <f>Month!N287+O302</f>
        <v>147.06180000000001</v>
      </c>
      <c r="P303" s="41">
        <f>Month!O287+P302</f>
        <v>12.603299999999999</v>
      </c>
      <c r="Q303" s="41">
        <f>Month!P287+Q302</f>
        <v>134.45849999999999</v>
      </c>
    </row>
    <row r="304" spans="1:17" x14ac:dyDescent="0.35">
      <c r="A304" s="48">
        <f t="shared" si="8"/>
        <v>2018</v>
      </c>
      <c r="B304" s="46" t="s">
        <v>115</v>
      </c>
      <c r="C304" s="41">
        <f>Month!B288+C303</f>
        <v>158.5162</v>
      </c>
      <c r="D304" s="41">
        <f>Month!C288+D303</f>
        <v>14.136499999999998</v>
      </c>
      <c r="E304" s="41">
        <f>Month!D288+E303</f>
        <v>127.41539999999999</v>
      </c>
      <c r="F304" s="41">
        <f>Month!E288+F303</f>
        <v>12.3895</v>
      </c>
      <c r="G304" s="41">
        <f>Month!F288+G303</f>
        <v>4.0639000000000003</v>
      </c>
      <c r="H304" s="41">
        <f>Month!G288+H303</f>
        <v>144.38</v>
      </c>
      <c r="I304" s="41">
        <f>Month!H288+I303</f>
        <v>43.527899999999995</v>
      </c>
      <c r="J304" s="41">
        <f>Month!I288+J303</f>
        <v>54.679499999999997</v>
      </c>
      <c r="K304" s="41">
        <f>Month!J288+K303</f>
        <v>46.172399999999996</v>
      </c>
      <c r="L304" s="41">
        <f>Month!K288+L303</f>
        <v>12.725100000000001</v>
      </c>
      <c r="M304" s="41">
        <f>Month!L288+M303</f>
        <v>0.17760000000000001</v>
      </c>
      <c r="N304" s="41">
        <f>Month!M288+N303</f>
        <v>12.5474</v>
      </c>
      <c r="O304" s="41">
        <f>Month!N288+O303</f>
        <v>171.2413</v>
      </c>
      <c r="P304" s="41">
        <f>Month!O288+P303</f>
        <v>14.3142</v>
      </c>
      <c r="Q304" s="41">
        <f>Month!P288+Q303</f>
        <v>156.9271</v>
      </c>
    </row>
    <row r="305" spans="1:17" x14ac:dyDescent="0.35">
      <c r="A305" s="48">
        <f t="shared" si="8"/>
        <v>2018</v>
      </c>
      <c r="B305" s="46" t="s">
        <v>116</v>
      </c>
      <c r="C305" s="41">
        <f>Month!B289+C304</f>
        <v>181.79239999999999</v>
      </c>
      <c r="D305" s="41">
        <f>Month!C289+D304</f>
        <v>15.908899999999997</v>
      </c>
      <c r="E305" s="41">
        <f>Month!D289+E304</f>
        <v>146.571</v>
      </c>
      <c r="F305" s="41">
        <f>Month!E289+F304</f>
        <v>14.0374</v>
      </c>
      <c r="G305" s="41">
        <f>Month!F289+G304</f>
        <v>4.6829000000000001</v>
      </c>
      <c r="H305" s="41">
        <f>Month!G289+H304</f>
        <v>165.88380000000001</v>
      </c>
      <c r="I305" s="41">
        <f>Month!H289+I304</f>
        <v>51.031099999999995</v>
      </c>
      <c r="J305" s="41">
        <f>Month!I289+J304</f>
        <v>61.091699999999996</v>
      </c>
      <c r="K305" s="41">
        <f>Month!J289+K304</f>
        <v>53.760799999999996</v>
      </c>
      <c r="L305" s="41">
        <f>Month!K289+L304</f>
        <v>14.7895</v>
      </c>
      <c r="M305" s="41">
        <f>Month!L289+M304</f>
        <v>0.1255</v>
      </c>
      <c r="N305" s="41">
        <f>Month!M289+N304</f>
        <v>14.6639</v>
      </c>
      <c r="O305" s="41">
        <f>Month!N289+O304</f>
        <v>196.58189999999999</v>
      </c>
      <c r="P305" s="41">
        <f>Month!O289+P304</f>
        <v>16.034500000000001</v>
      </c>
      <c r="Q305" s="41">
        <f>Month!P289+Q304</f>
        <v>180.54749999999999</v>
      </c>
    </row>
    <row r="306" spans="1:17" x14ac:dyDescent="0.35">
      <c r="A306" s="48">
        <f t="shared" si="8"/>
        <v>2018</v>
      </c>
      <c r="B306" s="46" t="s">
        <v>117</v>
      </c>
      <c r="C306" s="41">
        <f>Month!B290+C305</f>
        <v>204.82049999999998</v>
      </c>
      <c r="D306" s="41">
        <f>Month!C290+D305</f>
        <v>17.300499999999996</v>
      </c>
      <c r="E306" s="41">
        <f>Month!D290+E305</f>
        <v>165.5907</v>
      </c>
      <c r="F306" s="41">
        <f>Month!E290+F305</f>
        <v>15.732699999999999</v>
      </c>
      <c r="G306" s="41">
        <f>Month!F290+G305</f>
        <v>5.3014999999999999</v>
      </c>
      <c r="H306" s="41">
        <f>Month!G290+H305</f>
        <v>187.52030000000002</v>
      </c>
      <c r="I306" s="41">
        <f>Month!H290+I305</f>
        <v>58.327299999999994</v>
      </c>
      <c r="J306" s="41">
        <f>Month!I290+J305</f>
        <v>67.830999999999989</v>
      </c>
      <c r="K306" s="41">
        <f>Month!J290+K305</f>
        <v>61.361799999999995</v>
      </c>
      <c r="L306" s="41">
        <f>Month!K290+L305</f>
        <v>16.8581</v>
      </c>
      <c r="M306" s="41">
        <f>Month!L290+M305</f>
        <v>7.3300000000000004E-2</v>
      </c>
      <c r="N306" s="41">
        <f>Month!M290+N305</f>
        <v>16.784700000000001</v>
      </c>
      <c r="O306" s="41">
        <f>Month!N290+O305</f>
        <v>221.67859999999999</v>
      </c>
      <c r="P306" s="41">
        <f>Month!O290+P305</f>
        <v>17.373900000000003</v>
      </c>
      <c r="Q306" s="41">
        <f>Month!P290+Q305</f>
        <v>204.30489999999998</v>
      </c>
    </row>
    <row r="307" spans="1:17" x14ac:dyDescent="0.35">
      <c r="A307" s="48">
        <f t="shared" si="8"/>
        <v>2018</v>
      </c>
      <c r="B307" s="46" t="s">
        <v>118</v>
      </c>
      <c r="C307" s="41">
        <f>Month!B291+C306</f>
        <v>227.76989999999998</v>
      </c>
      <c r="D307" s="41">
        <f>Month!C291+D306</f>
        <v>19.116099999999996</v>
      </c>
      <c r="E307" s="41">
        <f>Month!D291+E306</f>
        <v>184.4058</v>
      </c>
      <c r="F307" s="41">
        <f>Month!E291+F306</f>
        <v>17.462599999999998</v>
      </c>
      <c r="G307" s="41">
        <f>Month!F291+G306</f>
        <v>5.9260000000000002</v>
      </c>
      <c r="H307" s="41">
        <f>Month!G291+H306</f>
        <v>208.65410000000003</v>
      </c>
      <c r="I307" s="41">
        <f>Month!H291+I306</f>
        <v>65.520199999999988</v>
      </c>
      <c r="J307" s="41">
        <f>Month!I291+J306</f>
        <v>74.906299999999987</v>
      </c>
      <c r="K307" s="41">
        <f>Month!J291+K306</f>
        <v>68.2273</v>
      </c>
      <c r="L307" s="41">
        <f>Month!K291+L306</f>
        <v>18.960599999999999</v>
      </c>
      <c r="M307" s="41">
        <f>Month!L291+M306</f>
        <v>2.0200000000000003E-2</v>
      </c>
      <c r="N307" s="41">
        <f>Month!M291+N306</f>
        <v>18.940300000000001</v>
      </c>
      <c r="O307" s="41">
        <f>Month!N291+O306</f>
        <v>246.73049999999998</v>
      </c>
      <c r="P307" s="41">
        <f>Month!O291+P306</f>
        <v>19.136400000000002</v>
      </c>
      <c r="Q307" s="41">
        <f>Month!P291+Q306</f>
        <v>227.59429999999998</v>
      </c>
    </row>
    <row r="308" spans="1:17" x14ac:dyDescent="0.35">
      <c r="A308" s="48">
        <f t="shared" si="8"/>
        <v>2018</v>
      </c>
      <c r="B308" s="46" t="s">
        <v>119</v>
      </c>
      <c r="C308" s="41">
        <f>Month!B292+C307</f>
        <v>252.91749999999999</v>
      </c>
      <c r="D308" s="41">
        <f>Month!C292+D307</f>
        <v>21.086399999999998</v>
      </c>
      <c r="E308" s="41">
        <f>Month!D292+E307</f>
        <v>204.9211</v>
      </c>
      <c r="F308" s="41">
        <f>Month!E292+F307</f>
        <v>19.408499999999997</v>
      </c>
      <c r="G308" s="41">
        <f>Month!F292+G307</f>
        <v>6.6031000000000004</v>
      </c>
      <c r="H308" s="41">
        <f>Month!G292+H307</f>
        <v>231.83140000000003</v>
      </c>
      <c r="I308" s="41">
        <f>Month!H292+I307</f>
        <v>72.918899999999994</v>
      </c>
      <c r="J308" s="41">
        <f>Month!I292+J307</f>
        <v>83.29849999999999</v>
      </c>
      <c r="K308" s="41">
        <f>Month!J292+K307</f>
        <v>75.613699999999994</v>
      </c>
      <c r="L308" s="41">
        <f>Month!K292+L307</f>
        <v>20.844799999999999</v>
      </c>
      <c r="M308" s="41">
        <f>Month!L292+M307</f>
        <v>-4.6999999999999958E-3</v>
      </c>
      <c r="N308" s="41">
        <f>Month!M292+N307</f>
        <v>20.849399999999999</v>
      </c>
      <c r="O308" s="41">
        <f>Month!N292+O307</f>
        <v>273.76220000000001</v>
      </c>
      <c r="P308" s="41">
        <f>Month!O292+P307</f>
        <v>21.081800000000001</v>
      </c>
      <c r="Q308" s="41">
        <f>Month!P292+Q307</f>
        <v>252.68069999999997</v>
      </c>
    </row>
    <row r="309" spans="1:17" x14ac:dyDescent="0.35">
      <c r="A309" s="48">
        <f t="shared" si="8"/>
        <v>2018</v>
      </c>
      <c r="B309" s="46" t="s">
        <v>120</v>
      </c>
      <c r="C309" s="41">
        <f>Month!B293+C308</f>
        <v>280.13799999999998</v>
      </c>
      <c r="D309" s="41">
        <f>Month!C293+D308</f>
        <v>23.411799999999999</v>
      </c>
      <c r="E309" s="41">
        <f>Month!D293+E308</f>
        <v>227.11759999999998</v>
      </c>
      <c r="F309" s="41">
        <f>Month!E293+F308</f>
        <v>21.476099999999995</v>
      </c>
      <c r="G309" s="41">
        <f>Month!F293+G308</f>
        <v>7.3156000000000008</v>
      </c>
      <c r="H309" s="41">
        <f>Month!G293+H308</f>
        <v>256.72650000000004</v>
      </c>
      <c r="I309" s="41">
        <f>Month!H293+I308</f>
        <v>80.288499999999999</v>
      </c>
      <c r="J309" s="41">
        <f>Month!I293+J308</f>
        <v>92.932399999999987</v>
      </c>
      <c r="K309" s="41">
        <f>Month!J293+K308</f>
        <v>83.505399999999995</v>
      </c>
      <c r="L309" s="41">
        <f>Month!K293+L308</f>
        <v>22.869</v>
      </c>
      <c r="M309" s="41">
        <f>Month!L293+M308</f>
        <v>-3.15E-2</v>
      </c>
      <c r="N309" s="41">
        <f>Month!M293+N308</f>
        <v>22.900299999999998</v>
      </c>
      <c r="O309" s="41">
        <f>Month!N293+O308</f>
        <v>303.00690000000003</v>
      </c>
      <c r="P309" s="41">
        <f>Month!O293+P308</f>
        <v>23.380400000000002</v>
      </c>
      <c r="Q309" s="41">
        <f>Month!P293+Q308</f>
        <v>279.6268</v>
      </c>
    </row>
    <row r="310" spans="1:17" x14ac:dyDescent="0.35">
      <c r="A310" s="63">
        <f t="shared" si="8"/>
        <v>2018</v>
      </c>
      <c r="B310" s="55" t="s">
        <v>133</v>
      </c>
      <c r="C310" s="41">
        <f>Month!B294+C309</f>
        <v>308.11169999999998</v>
      </c>
      <c r="D310" s="41">
        <f>Month!C294+D309</f>
        <v>25.71</v>
      </c>
      <c r="E310" s="41">
        <f>Month!D294+E309</f>
        <v>250.02599999999998</v>
      </c>
      <c r="F310" s="41">
        <f>Month!E294+F309</f>
        <v>23.625499999999995</v>
      </c>
      <c r="G310" s="41">
        <f>Month!F294+G309</f>
        <v>7.9997000000000007</v>
      </c>
      <c r="H310" s="41">
        <f>Month!G294+H309</f>
        <v>282.40200000000004</v>
      </c>
      <c r="I310" s="41">
        <f>Month!H294+I309</f>
        <v>87.441199999999995</v>
      </c>
      <c r="J310" s="41">
        <f>Month!I294+J309</f>
        <v>103.47819999999999</v>
      </c>
      <c r="K310" s="41">
        <f>Month!J294+K309</f>
        <v>91.482299999999995</v>
      </c>
      <c r="L310" s="41">
        <f>Month!K294+L309</f>
        <v>24.914400000000001</v>
      </c>
      <c r="M310" s="41">
        <f>Month!L294+M309</f>
        <v>-5.8499999999999996E-2</v>
      </c>
      <c r="N310" s="41">
        <f>Month!M294+N309</f>
        <v>24.972699999999996</v>
      </c>
      <c r="O310" s="41">
        <f>Month!N294+O309</f>
        <v>333.02590000000004</v>
      </c>
      <c r="P310" s="41">
        <f>Month!O294+P309</f>
        <v>25.651600000000002</v>
      </c>
      <c r="Q310" s="41">
        <f>Month!P294+Q309</f>
        <v>307.37470000000002</v>
      </c>
    </row>
    <row r="311" spans="1:17" x14ac:dyDescent="0.35">
      <c r="A311" s="48">
        <v>2019</v>
      </c>
      <c r="B311" s="46" t="s">
        <v>110</v>
      </c>
      <c r="C311" s="41">
        <f>Month!B295</f>
        <v>30.424199999999999</v>
      </c>
      <c r="D311" s="41">
        <f>Month!C295</f>
        <v>3.4384000000000001</v>
      </c>
      <c r="E311" s="41">
        <f>Month!D295</f>
        <v>23.9648</v>
      </c>
      <c r="F311" s="41">
        <f>Month!E295</f>
        <v>2.2725</v>
      </c>
      <c r="G311" s="41">
        <f>Month!F295</f>
        <v>0.74839999999999995</v>
      </c>
      <c r="H311" s="41">
        <f>Month!G295</f>
        <v>26.985700000000001</v>
      </c>
      <c r="I311" s="41">
        <f>Month!H295</f>
        <v>7.6729000000000003</v>
      </c>
      <c r="J311" s="41">
        <f>Month!I295</f>
        <v>11.225099999999999</v>
      </c>
      <c r="K311" s="41">
        <f>Month!J295</f>
        <v>8.0876999999999999</v>
      </c>
      <c r="L311" s="41">
        <f>Month!K295</f>
        <v>2.2549999999999999</v>
      </c>
      <c r="M311" s="41">
        <f>Month!L295</f>
        <v>-0.30559999999999998</v>
      </c>
      <c r="N311" s="41">
        <f>Month!M295</f>
        <v>2.5606</v>
      </c>
      <c r="O311" s="41">
        <f>Month!N295</f>
        <v>32.679099999999998</v>
      </c>
      <c r="P311" s="41">
        <f>Month!O295</f>
        <v>3.1328</v>
      </c>
      <c r="Q311" s="41">
        <f>Month!P295</f>
        <v>29.546299999999999</v>
      </c>
    </row>
    <row r="312" spans="1:17" x14ac:dyDescent="0.35">
      <c r="A312" s="48">
        <f>A311</f>
        <v>2019</v>
      </c>
      <c r="B312" s="46" t="s">
        <v>111</v>
      </c>
      <c r="C312" s="41">
        <f>Month!B296+C311</f>
        <v>56.0563</v>
      </c>
      <c r="D312" s="41">
        <f>Month!C296+D311</f>
        <v>5.5412999999999997</v>
      </c>
      <c r="E312" s="41">
        <f>Month!D296+E311</f>
        <v>44.865600000000001</v>
      </c>
      <c r="F312" s="41">
        <f>Month!E296+F311</f>
        <v>4.2498000000000005</v>
      </c>
      <c r="G312" s="41">
        <f>Month!F296+G311</f>
        <v>1.3994</v>
      </c>
      <c r="H312" s="41">
        <f>Month!G296+H311</f>
        <v>50.514800000000001</v>
      </c>
      <c r="I312" s="41">
        <f>Month!H296+I311</f>
        <v>14.6721</v>
      </c>
      <c r="J312" s="41">
        <f>Month!I296+J311</f>
        <v>20.733499999999999</v>
      </c>
      <c r="K312" s="41">
        <f>Month!J296+K311</f>
        <v>15.109300000000001</v>
      </c>
      <c r="L312" s="41">
        <f>Month!K296+L311</f>
        <v>4.0741999999999994</v>
      </c>
      <c r="M312" s="41">
        <f>Month!L296+M311</f>
        <v>-0.35049999999999998</v>
      </c>
      <c r="N312" s="41">
        <f>Month!M296+N311</f>
        <v>4.4246999999999996</v>
      </c>
      <c r="O312" s="41">
        <f>Month!N296+O311</f>
        <v>60.130399999999995</v>
      </c>
      <c r="P312" s="41">
        <f>Month!O296+P311</f>
        <v>5.1909000000000001</v>
      </c>
      <c r="Q312" s="41">
        <f>Month!P296+Q311</f>
        <v>54.939499999999995</v>
      </c>
    </row>
    <row r="313" spans="1:17" x14ac:dyDescent="0.35">
      <c r="A313" s="48">
        <f t="shared" ref="A313:A322" si="9">A312</f>
        <v>2019</v>
      </c>
      <c r="B313" s="46" t="s">
        <v>112</v>
      </c>
      <c r="C313" s="41">
        <f>Month!B297+C312</f>
        <v>82.921700000000001</v>
      </c>
      <c r="D313" s="41">
        <f>Month!C297+D312</f>
        <v>7.4245999999999999</v>
      </c>
      <c r="E313" s="41">
        <f>Month!D297+E312</f>
        <v>67.063500000000005</v>
      </c>
      <c r="F313" s="41">
        <f>Month!E297+F312</f>
        <v>6.3444000000000003</v>
      </c>
      <c r="G313" s="41">
        <f>Month!F297+G312</f>
        <v>2.089</v>
      </c>
      <c r="H313" s="41">
        <f>Month!G297+H312</f>
        <v>75.496899999999997</v>
      </c>
      <c r="I313" s="41">
        <f>Month!H297+I312</f>
        <v>22.279900000000001</v>
      </c>
      <c r="J313" s="41">
        <f>Month!I297+J312</f>
        <v>30.4514</v>
      </c>
      <c r="K313" s="41">
        <f>Month!J297+K312</f>
        <v>22.765800000000002</v>
      </c>
      <c r="L313" s="41">
        <f>Month!K297+L312</f>
        <v>5.956999999999999</v>
      </c>
      <c r="M313" s="41">
        <f>Month!L297+M312</f>
        <v>-0.39689999999999998</v>
      </c>
      <c r="N313" s="41">
        <f>Month!M297+N312</f>
        <v>6.3538999999999994</v>
      </c>
      <c r="O313" s="41">
        <f>Month!N297+O312</f>
        <v>88.878599999999992</v>
      </c>
      <c r="P313" s="41">
        <f>Month!O297+P312</f>
        <v>7.0277000000000003</v>
      </c>
      <c r="Q313" s="41">
        <f>Month!P297+Q312</f>
        <v>81.850899999999996</v>
      </c>
    </row>
    <row r="314" spans="1:17" x14ac:dyDescent="0.35">
      <c r="A314" s="48">
        <f t="shared" si="9"/>
        <v>2019</v>
      </c>
      <c r="B314" s="46" t="s">
        <v>113</v>
      </c>
      <c r="C314" s="41">
        <f>Month!B298+C313</f>
        <v>107.26009999999999</v>
      </c>
      <c r="D314" s="41">
        <f>Month!C298+D313</f>
        <v>9.5145</v>
      </c>
      <c r="E314" s="41">
        <f>Month!D298+E313</f>
        <v>86.808400000000006</v>
      </c>
      <c r="F314" s="41">
        <f>Month!E298+F313</f>
        <v>8.2089999999999996</v>
      </c>
      <c r="G314" s="41">
        <f>Month!F298+G313</f>
        <v>2.7281</v>
      </c>
      <c r="H314" s="41">
        <f>Month!G298+H313</f>
        <v>97.745399999999989</v>
      </c>
      <c r="I314" s="41">
        <f>Month!H298+I313</f>
        <v>29.142800000000001</v>
      </c>
      <c r="J314" s="41">
        <f>Month!I298+J313</f>
        <v>38.6282</v>
      </c>
      <c r="K314" s="41">
        <f>Month!J298+K313</f>
        <v>29.974600000000002</v>
      </c>
      <c r="L314" s="41">
        <f>Month!K298+L313</f>
        <v>8.2778999999999989</v>
      </c>
      <c r="M314" s="41">
        <f>Month!L298+M313</f>
        <v>-0.374</v>
      </c>
      <c r="N314" s="41">
        <f>Month!M298+N313</f>
        <v>8.6518999999999995</v>
      </c>
      <c r="O314" s="41">
        <f>Month!N298+O313</f>
        <v>115.53779999999999</v>
      </c>
      <c r="P314" s="41">
        <f>Month!O298+P313</f>
        <v>9.1403999999999996</v>
      </c>
      <c r="Q314" s="41">
        <f>Month!P298+Q313</f>
        <v>106.3974</v>
      </c>
    </row>
    <row r="315" spans="1:17" x14ac:dyDescent="0.35">
      <c r="A315" s="48">
        <f t="shared" si="9"/>
        <v>2019</v>
      </c>
      <c r="B315" s="46" t="s">
        <v>114</v>
      </c>
      <c r="C315" s="41">
        <f>Month!B299+C314</f>
        <v>130.81969999999998</v>
      </c>
      <c r="D315" s="41">
        <f>Month!C299+D314</f>
        <v>11.453900000000001</v>
      </c>
      <c r="E315" s="41">
        <f>Month!D299+E314</f>
        <v>106.05800000000001</v>
      </c>
      <c r="F315" s="41">
        <f>Month!E299+F314</f>
        <v>9.9897999999999989</v>
      </c>
      <c r="G315" s="41">
        <f>Month!F299+G314</f>
        <v>3.3178999999999998</v>
      </c>
      <c r="H315" s="41">
        <f>Month!G299+H314</f>
        <v>119.36559999999999</v>
      </c>
      <c r="I315" s="41">
        <f>Month!H299+I314</f>
        <v>35.998400000000004</v>
      </c>
      <c r="J315" s="41">
        <f>Month!I299+J314</f>
        <v>46.148899999999998</v>
      </c>
      <c r="K315" s="41">
        <f>Month!J299+K314</f>
        <v>37.218500000000006</v>
      </c>
      <c r="L315" s="41">
        <f>Month!K299+L314</f>
        <v>10.4482</v>
      </c>
      <c r="M315" s="41">
        <f>Month!L299+M314</f>
        <v>-0.35249999999999998</v>
      </c>
      <c r="N315" s="41">
        <f>Month!M299+N314</f>
        <v>10.800699999999999</v>
      </c>
      <c r="O315" s="41">
        <f>Month!N299+O314</f>
        <v>141.26769999999999</v>
      </c>
      <c r="P315" s="41">
        <f>Month!O299+P314</f>
        <v>11.1013</v>
      </c>
      <c r="Q315" s="41">
        <f>Month!P299+Q314</f>
        <v>130.16640000000001</v>
      </c>
    </row>
    <row r="316" spans="1:17" x14ac:dyDescent="0.35">
      <c r="A316" s="48">
        <f t="shared" si="9"/>
        <v>2019</v>
      </c>
      <c r="B316" s="46" t="s">
        <v>115</v>
      </c>
      <c r="C316" s="41">
        <f>Month!B300+C315</f>
        <v>152.80739999999997</v>
      </c>
      <c r="D316" s="41">
        <f>Month!C300+D315</f>
        <v>13.161100000000001</v>
      </c>
      <c r="E316" s="41">
        <f>Month!D300+E315</f>
        <v>124.12480000000001</v>
      </c>
      <c r="F316" s="41">
        <f>Month!E300+F315</f>
        <v>11.633499999999998</v>
      </c>
      <c r="G316" s="41">
        <f>Month!F300+G315</f>
        <v>3.8878999999999997</v>
      </c>
      <c r="H316" s="41">
        <f>Month!G300+H315</f>
        <v>139.64609999999999</v>
      </c>
      <c r="I316" s="41">
        <f>Month!H300+I315</f>
        <v>42.542400000000001</v>
      </c>
      <c r="J316" s="41">
        <f>Month!I300+J315</f>
        <v>52.9069</v>
      </c>
      <c r="K316" s="41">
        <f>Month!J300+K315</f>
        <v>44.197000000000003</v>
      </c>
      <c r="L316" s="41">
        <f>Month!K300+L315</f>
        <v>12.488199999999999</v>
      </c>
      <c r="M316" s="41">
        <f>Month!L300+M315</f>
        <v>-0.3322</v>
      </c>
      <c r="N316" s="41">
        <f>Month!M300+N315</f>
        <v>12.820399999999999</v>
      </c>
      <c r="O316" s="41">
        <f>Month!N300+O315</f>
        <v>165.2953</v>
      </c>
      <c r="P316" s="41">
        <f>Month!O300+P315</f>
        <v>12.828800000000001</v>
      </c>
      <c r="Q316" s="41">
        <f>Month!P300+Q315</f>
        <v>152.4666</v>
      </c>
    </row>
    <row r="317" spans="1:17" x14ac:dyDescent="0.35">
      <c r="A317" s="48">
        <f t="shared" si="9"/>
        <v>2019</v>
      </c>
      <c r="B317" s="46" t="s">
        <v>116</v>
      </c>
      <c r="C317" s="41">
        <f>Month!B301+C316</f>
        <v>175.68539999999996</v>
      </c>
      <c r="D317" s="41">
        <f>Month!C301+D316</f>
        <v>15.008700000000001</v>
      </c>
      <c r="E317" s="41">
        <f>Month!D301+E316</f>
        <v>142.8655</v>
      </c>
      <c r="F317" s="41">
        <f>Month!E301+F316</f>
        <v>13.354199999999999</v>
      </c>
      <c r="G317" s="41">
        <f>Month!F301+G316</f>
        <v>4.4568999999999992</v>
      </c>
      <c r="H317" s="41">
        <f>Month!G301+H316</f>
        <v>160.67649999999998</v>
      </c>
      <c r="I317" s="41">
        <f>Month!H301+I316</f>
        <v>49.694400000000002</v>
      </c>
      <c r="J317" s="41">
        <f>Month!I301+J316</f>
        <v>59.486899999999999</v>
      </c>
      <c r="K317" s="41">
        <f>Month!J301+K316</f>
        <v>51.4955</v>
      </c>
      <c r="L317" s="41">
        <f>Month!K301+L316</f>
        <v>14.722399999999999</v>
      </c>
      <c r="M317" s="41">
        <f>Month!L301+M316</f>
        <v>-0.22920000000000001</v>
      </c>
      <c r="N317" s="41">
        <f>Month!M301+N316</f>
        <v>14.951499999999999</v>
      </c>
      <c r="O317" s="41">
        <f>Month!N301+O316</f>
        <v>190.4075</v>
      </c>
      <c r="P317" s="41">
        <f>Month!O301+P316</f>
        <v>14.779400000000001</v>
      </c>
      <c r="Q317" s="41">
        <f>Month!P301+Q316</f>
        <v>175.62819999999999</v>
      </c>
    </row>
    <row r="318" spans="1:17" x14ac:dyDescent="0.35">
      <c r="A318" s="48">
        <f t="shared" si="9"/>
        <v>2019</v>
      </c>
      <c r="B318" s="46" t="s">
        <v>117</v>
      </c>
      <c r="C318" s="41">
        <f>Month!B302+C317</f>
        <v>198.22409999999996</v>
      </c>
      <c r="D318" s="41">
        <f>Month!C302+D317</f>
        <v>16.8947</v>
      </c>
      <c r="E318" s="41">
        <f>Month!D302+E317</f>
        <v>161.27629999999999</v>
      </c>
      <c r="F318" s="41">
        <f>Month!E302+F317</f>
        <v>15.011699999999999</v>
      </c>
      <c r="G318" s="41">
        <f>Month!F302+G317</f>
        <v>5.0413999999999994</v>
      </c>
      <c r="H318" s="41">
        <f>Month!G302+H317</f>
        <v>181.32919999999999</v>
      </c>
      <c r="I318" s="41">
        <f>Month!H302+I317</f>
        <v>56.672400000000003</v>
      </c>
      <c r="J318" s="41">
        <f>Month!I302+J317</f>
        <v>66.089100000000002</v>
      </c>
      <c r="K318" s="41">
        <f>Month!J302+K317</f>
        <v>58.567999999999998</v>
      </c>
      <c r="L318" s="41">
        <f>Month!K302+L317</f>
        <v>16.9039</v>
      </c>
      <c r="M318" s="41">
        <f>Month!L302+M317</f>
        <v>-0.12860000000000002</v>
      </c>
      <c r="N318" s="41">
        <f>Month!M302+N317</f>
        <v>17.032399999999999</v>
      </c>
      <c r="O318" s="41">
        <f>Month!N302+O317</f>
        <v>215.12780000000001</v>
      </c>
      <c r="P318" s="41">
        <f>Month!O302+P317</f>
        <v>16.766000000000002</v>
      </c>
      <c r="Q318" s="41">
        <f>Month!P302+Q317</f>
        <v>198.36189999999999</v>
      </c>
    </row>
    <row r="319" spans="1:17" x14ac:dyDescent="0.35">
      <c r="A319" s="48">
        <f t="shared" si="9"/>
        <v>2019</v>
      </c>
      <c r="B319" s="46" t="s">
        <v>118</v>
      </c>
      <c r="C319" s="41">
        <f>Month!B303+C318</f>
        <v>220.89579999999995</v>
      </c>
      <c r="D319" s="41">
        <f>Month!C303+D318</f>
        <v>18.7744</v>
      </c>
      <c r="E319" s="41">
        <f>Month!D303+E318</f>
        <v>179.78389999999999</v>
      </c>
      <c r="F319" s="41">
        <f>Month!E303+F318</f>
        <v>16.7073</v>
      </c>
      <c r="G319" s="41">
        <f>Month!F303+G318</f>
        <v>5.6300999999999997</v>
      </c>
      <c r="H319" s="41">
        <f>Month!G303+H318</f>
        <v>202.12119999999999</v>
      </c>
      <c r="I319" s="41">
        <f>Month!H303+I318</f>
        <v>63.4666</v>
      </c>
      <c r="J319" s="41">
        <f>Month!I303+J318</f>
        <v>72.981899999999996</v>
      </c>
      <c r="K319" s="41">
        <f>Month!J303+K318</f>
        <v>65.673000000000002</v>
      </c>
      <c r="L319" s="41">
        <f>Month!K303+L318</f>
        <v>19.150200000000002</v>
      </c>
      <c r="M319" s="41">
        <f>Month!L303+M318</f>
        <v>-2.5000000000000022E-2</v>
      </c>
      <c r="N319" s="41">
        <f>Month!M303+N318</f>
        <v>19.1752</v>
      </c>
      <c r="O319" s="41">
        <f>Month!N303+O318</f>
        <v>240.04580000000001</v>
      </c>
      <c r="P319" s="41">
        <f>Month!O303+P318</f>
        <v>18.749300000000002</v>
      </c>
      <c r="Q319" s="41">
        <f>Month!P303+Q318</f>
        <v>221.29659999999998</v>
      </c>
    </row>
    <row r="320" spans="1:17" x14ac:dyDescent="0.35">
      <c r="A320" s="48">
        <f t="shared" si="9"/>
        <v>2019</v>
      </c>
      <c r="B320" s="46" t="s">
        <v>119</v>
      </c>
      <c r="C320" s="41">
        <f>Month!B304+C319</f>
        <v>246.77349999999996</v>
      </c>
      <c r="D320" s="41">
        <f>Month!C304+D319</f>
        <v>20.815000000000001</v>
      </c>
      <c r="E320" s="41">
        <f>Month!D304+E319</f>
        <v>200.97029999999998</v>
      </c>
      <c r="F320" s="41">
        <f>Month!E304+F319</f>
        <v>18.6907</v>
      </c>
      <c r="G320" s="41">
        <f>Month!F304+G319</f>
        <v>6.2972999999999999</v>
      </c>
      <c r="H320" s="41">
        <f>Month!G304+H319</f>
        <v>225.95829999999998</v>
      </c>
      <c r="I320" s="41">
        <f>Month!H304+I319</f>
        <v>70.735500000000002</v>
      </c>
      <c r="J320" s="41">
        <f>Month!I304+J319</f>
        <v>81.705500000000001</v>
      </c>
      <c r="K320" s="41">
        <f>Month!J304+K319</f>
        <v>73.517600000000002</v>
      </c>
      <c r="L320" s="41">
        <f>Month!K304+L319</f>
        <v>21.115900000000003</v>
      </c>
      <c r="M320" s="41">
        <f>Month!L304+M319</f>
        <v>-7.4800000000000019E-2</v>
      </c>
      <c r="N320" s="41">
        <f>Month!M304+N319</f>
        <v>21.1907</v>
      </c>
      <c r="O320" s="41">
        <f>Month!N304+O319</f>
        <v>267.88909999999998</v>
      </c>
      <c r="P320" s="41">
        <f>Month!O304+P319</f>
        <v>20.740100000000002</v>
      </c>
      <c r="Q320" s="41">
        <f>Month!P304+Q319</f>
        <v>247.14909999999998</v>
      </c>
    </row>
    <row r="321" spans="1:17" x14ac:dyDescent="0.35">
      <c r="A321" s="48">
        <f t="shared" si="9"/>
        <v>2019</v>
      </c>
      <c r="B321" s="46" t="s">
        <v>120</v>
      </c>
      <c r="C321" s="41">
        <f>Month!B305+C320</f>
        <v>274.55169999999998</v>
      </c>
      <c r="D321" s="41">
        <f>Month!C305+D320</f>
        <v>23.348700000000001</v>
      </c>
      <c r="E321" s="41">
        <f>Month!D305+E320</f>
        <v>223.40699999999998</v>
      </c>
      <c r="F321" s="41">
        <f>Month!E305+F320</f>
        <v>20.793099999999999</v>
      </c>
      <c r="G321" s="41">
        <f>Month!F305+G320</f>
        <v>7.0026999999999999</v>
      </c>
      <c r="H321" s="41">
        <f>Month!G305+H320</f>
        <v>251.20279999999997</v>
      </c>
      <c r="I321" s="41">
        <f>Month!H305+I320</f>
        <v>78.030600000000007</v>
      </c>
      <c r="J321" s="41">
        <f>Month!I305+J320</f>
        <v>91.436199999999999</v>
      </c>
      <c r="K321" s="41">
        <f>Month!J305+K320</f>
        <v>81.7363</v>
      </c>
      <c r="L321" s="41">
        <f>Month!K305+L320</f>
        <v>23.176400000000005</v>
      </c>
      <c r="M321" s="41">
        <f>Month!L305+M320</f>
        <v>-0.12700000000000003</v>
      </c>
      <c r="N321" s="41">
        <f>Month!M305+N320</f>
        <v>23.3035</v>
      </c>
      <c r="O321" s="41">
        <f>Month!N305+O320</f>
        <v>297.72789999999998</v>
      </c>
      <c r="P321" s="41">
        <f>Month!O305+P320</f>
        <v>23.221600000000002</v>
      </c>
      <c r="Q321" s="41">
        <f>Month!P305+Q320</f>
        <v>274.50639999999999</v>
      </c>
    </row>
    <row r="322" spans="1:17" x14ac:dyDescent="0.35">
      <c r="A322" s="63">
        <f t="shared" si="9"/>
        <v>2019</v>
      </c>
      <c r="B322" s="55" t="s">
        <v>133</v>
      </c>
      <c r="C322" s="111">
        <f>Month!B306+C321</f>
        <v>302.65690000000001</v>
      </c>
      <c r="D322" s="111">
        <f>Month!C306+D321</f>
        <v>25.8324</v>
      </c>
      <c r="E322" s="111">
        <f>Month!D306+E321</f>
        <v>246.17869999999999</v>
      </c>
      <c r="F322" s="111">
        <f>Month!E306+F321</f>
        <v>22.918099999999999</v>
      </c>
      <c r="G322" s="111">
        <f>Month!F306+G321</f>
        <v>7.7275</v>
      </c>
      <c r="H322" s="111">
        <f>Month!G306+H321</f>
        <v>276.82429999999999</v>
      </c>
      <c r="I322" s="111">
        <f>Month!H306+I321</f>
        <v>84.979100000000003</v>
      </c>
      <c r="J322" s="111">
        <f>Month!I306+J321</f>
        <v>102.1528</v>
      </c>
      <c r="K322" s="111">
        <f>Month!J306+K321</f>
        <v>89.692700000000002</v>
      </c>
      <c r="L322" s="111">
        <f>Month!K306+L321</f>
        <v>25.268100000000004</v>
      </c>
      <c r="M322" s="111">
        <f>Month!L306+M321</f>
        <v>-0.18000000000000002</v>
      </c>
      <c r="N322" s="111">
        <f>Month!M306+N321</f>
        <v>25.4482</v>
      </c>
      <c r="O322" s="111">
        <f>Month!N306+O321</f>
        <v>327.9248</v>
      </c>
      <c r="P322" s="111">
        <f>Month!O306+P321</f>
        <v>25.652300000000004</v>
      </c>
      <c r="Q322" s="111">
        <f>Month!P306+Q321</f>
        <v>302.27260000000001</v>
      </c>
    </row>
    <row r="323" spans="1:17" x14ac:dyDescent="0.35">
      <c r="A323" s="48">
        <v>2020</v>
      </c>
      <c r="B323" s="109" t="s">
        <v>612</v>
      </c>
      <c r="C323" s="41">
        <f>Month!B307</f>
        <v>29.014700000000001</v>
      </c>
      <c r="D323" s="41">
        <f>Month!C307</f>
        <v>3.7311999999999999</v>
      </c>
      <c r="E323" s="41">
        <f>Month!D307</f>
        <v>22.455200000000001</v>
      </c>
      <c r="F323" s="41">
        <f>Month!E307</f>
        <v>2.0914999999999999</v>
      </c>
      <c r="G323" s="41">
        <f>Month!F307</f>
        <v>0.73680000000000001</v>
      </c>
      <c r="H323" s="41">
        <f>Month!G307</f>
        <v>25.2835</v>
      </c>
      <c r="I323" s="41">
        <f>Month!H307</f>
        <v>6.5841000000000003</v>
      </c>
      <c r="J323" s="41">
        <f>Month!I307</f>
        <v>10.6747</v>
      </c>
      <c r="K323" s="41">
        <f>Month!J307</f>
        <v>8.0246999999999993</v>
      </c>
      <c r="L323" s="41">
        <f>Month!K307</f>
        <v>2.1331000000000002</v>
      </c>
      <c r="M323" s="41">
        <f>Month!L307</f>
        <v>-0.114</v>
      </c>
      <c r="N323" s="41">
        <f>Month!M307</f>
        <v>2.2471000000000001</v>
      </c>
      <c r="O323" s="41">
        <f>Month!N307</f>
        <v>31.1478</v>
      </c>
      <c r="P323" s="41">
        <f>Month!O307</f>
        <v>3.6172</v>
      </c>
      <c r="Q323" s="41">
        <f>Month!P307</f>
        <v>27.5306</v>
      </c>
    </row>
    <row r="324" spans="1:17" x14ac:dyDescent="0.35">
      <c r="A324" s="48">
        <f>A323</f>
        <v>2020</v>
      </c>
      <c r="B324" s="109" t="s">
        <v>613</v>
      </c>
      <c r="C324" s="41">
        <f>Month!B308+C323</f>
        <v>55.896500000000003</v>
      </c>
      <c r="D324" s="41">
        <f>Month!C308+D323</f>
        <v>6.7997999999999994</v>
      </c>
      <c r="E324" s="41">
        <f>Month!D308+E323</f>
        <v>43.606000000000002</v>
      </c>
      <c r="F324" s="41">
        <f>Month!E308+F323</f>
        <v>4.0916999999999994</v>
      </c>
      <c r="G324" s="41">
        <f>Month!F308+G323</f>
        <v>1.399</v>
      </c>
      <c r="H324" s="41">
        <f>Month!G308+H323</f>
        <v>49.096699999999998</v>
      </c>
      <c r="I324" s="41">
        <f>Month!H308+I323</f>
        <v>13.225200000000001</v>
      </c>
      <c r="J324" s="41">
        <f>Month!I308+J323</f>
        <v>20.455199999999998</v>
      </c>
      <c r="K324" s="41">
        <f>Month!J308+K323</f>
        <v>15.4162</v>
      </c>
      <c r="L324" s="41">
        <f>Month!K308+L323</f>
        <v>4.0476000000000001</v>
      </c>
      <c r="M324" s="41">
        <f>Month!L308+M323</f>
        <v>-0.21629999999999999</v>
      </c>
      <c r="N324" s="41">
        <f>Month!M308+N323</f>
        <v>4.2640000000000002</v>
      </c>
      <c r="O324" s="41">
        <f>Month!N308+O323</f>
        <v>59.944099999999999</v>
      </c>
      <c r="P324" s="41">
        <f>Month!O308+P323</f>
        <v>6.5834999999999999</v>
      </c>
      <c r="Q324" s="41">
        <f>Month!P308+Q323</f>
        <v>53.360599999999998</v>
      </c>
    </row>
    <row r="325" spans="1:17" x14ac:dyDescent="0.35">
      <c r="A325" s="48">
        <f t="shared" ref="A325:A334" si="10">A324</f>
        <v>2020</v>
      </c>
      <c r="B325" s="109" t="s">
        <v>614</v>
      </c>
      <c r="C325" s="41">
        <f>Month!B309+C324</f>
        <v>82.36330000000001</v>
      </c>
      <c r="D325" s="41">
        <f>Month!C309+D324</f>
        <v>8.6874000000000002</v>
      </c>
      <c r="E325" s="41">
        <f>Month!D309+E324</f>
        <v>65.463300000000004</v>
      </c>
      <c r="F325" s="41">
        <f>Month!E309+F324</f>
        <v>6.1303999999999998</v>
      </c>
      <c r="G325" s="41">
        <f>Month!F309+G324</f>
        <v>2.0822000000000003</v>
      </c>
      <c r="H325" s="41">
        <f>Month!G309+H324</f>
        <v>73.675899999999999</v>
      </c>
      <c r="I325" s="41">
        <f>Month!H309+I324</f>
        <v>20.104199999999999</v>
      </c>
      <c r="J325" s="41">
        <f>Month!I309+J324</f>
        <v>30.580999999999996</v>
      </c>
      <c r="K325" s="41">
        <f>Month!J309+K324</f>
        <v>22.990600000000001</v>
      </c>
      <c r="L325" s="41">
        <f>Month!K309+L324</f>
        <v>5.9118000000000004</v>
      </c>
      <c r="M325" s="41">
        <f>Month!L309+M324</f>
        <v>-0.31589999999999996</v>
      </c>
      <c r="N325" s="41">
        <f>Month!M309+N324</f>
        <v>6.2278000000000002</v>
      </c>
      <c r="O325" s="41">
        <f>Month!N309+O324</f>
        <v>88.275099999999995</v>
      </c>
      <c r="P325" s="41">
        <f>Month!O309+P324</f>
        <v>8.3714999999999993</v>
      </c>
      <c r="Q325" s="41">
        <f>Month!P309+Q324</f>
        <v>79.903599999999997</v>
      </c>
    </row>
    <row r="326" spans="1:17" x14ac:dyDescent="0.35">
      <c r="A326" s="48">
        <f t="shared" si="10"/>
        <v>2020</v>
      </c>
      <c r="B326" s="109" t="s">
        <v>615</v>
      </c>
      <c r="C326" s="41">
        <f>Month!B310+C325</f>
        <v>102.8049</v>
      </c>
      <c r="D326" s="41">
        <f>Month!C310+D325</f>
        <v>10.3269</v>
      </c>
      <c r="E326" s="41">
        <f>Month!D310+E325</f>
        <v>82.18610000000001</v>
      </c>
      <c r="F326" s="41">
        <f>Month!E310+F325</f>
        <v>7.6745999999999999</v>
      </c>
      <c r="G326" s="41">
        <f>Month!F310+G325</f>
        <v>2.6173000000000002</v>
      </c>
      <c r="H326" s="41">
        <f>Month!G310+H325</f>
        <v>92.477999999999994</v>
      </c>
      <c r="I326" s="41">
        <f>Month!H310+I325</f>
        <v>25.0533</v>
      </c>
      <c r="J326" s="41">
        <f>Month!I310+J325</f>
        <v>39.202199999999998</v>
      </c>
      <c r="K326" s="41">
        <f>Month!J310+K325</f>
        <v>28.2224</v>
      </c>
      <c r="L326" s="41">
        <f>Month!K310+L325</f>
        <v>8.0626999999999995</v>
      </c>
      <c r="M326" s="41">
        <f>Month!L310+M325</f>
        <v>-0.22729999999999995</v>
      </c>
      <c r="N326" s="41">
        <f>Month!M310+N325</f>
        <v>8.2899999999999991</v>
      </c>
      <c r="O326" s="41">
        <f>Month!N310+O325</f>
        <v>110.86749999999999</v>
      </c>
      <c r="P326" s="41">
        <f>Month!O310+P325</f>
        <v>10.099599999999999</v>
      </c>
      <c r="Q326" s="41">
        <f>Month!P310+Q325</f>
        <v>100.7679</v>
      </c>
    </row>
    <row r="327" spans="1:17" x14ac:dyDescent="0.35">
      <c r="A327" s="48">
        <f t="shared" si="10"/>
        <v>2020</v>
      </c>
      <c r="B327" s="109" t="s">
        <v>616</v>
      </c>
      <c r="C327" s="41">
        <f>Month!B311+C326</f>
        <v>123.0642</v>
      </c>
      <c r="D327" s="41">
        <f>Month!C311+D326</f>
        <v>11.9201</v>
      </c>
      <c r="E327" s="41">
        <f>Month!D311+E326</f>
        <v>98.804100000000005</v>
      </c>
      <c r="F327" s="41">
        <f>Month!E311+F326</f>
        <v>9.1894999999999989</v>
      </c>
      <c r="G327" s="41">
        <f>Month!F311+G326</f>
        <v>3.1505000000000001</v>
      </c>
      <c r="H327" s="41">
        <f>Month!G311+H326</f>
        <v>111.14409999999999</v>
      </c>
      <c r="I327" s="41">
        <f>Month!H311+I326</f>
        <v>30.643699999999999</v>
      </c>
      <c r="J327" s="41">
        <f>Month!I311+J326</f>
        <v>46.860399999999998</v>
      </c>
      <c r="K327" s="41">
        <f>Month!J311+K326</f>
        <v>33.639899999999997</v>
      </c>
      <c r="L327" s="41">
        <f>Month!K311+L326</f>
        <v>10.1907</v>
      </c>
      <c r="M327" s="41">
        <f>Month!L311+M326</f>
        <v>-0.13959999999999995</v>
      </c>
      <c r="N327" s="41">
        <f>Month!M311+N326</f>
        <v>10.330299999999999</v>
      </c>
      <c r="O327" s="41">
        <f>Month!N311+O326</f>
        <v>133.25479999999999</v>
      </c>
      <c r="P327" s="41">
        <f>Month!O311+P326</f>
        <v>11.780399999999998</v>
      </c>
      <c r="Q327" s="41">
        <f>Month!P311+Q326</f>
        <v>121.4744</v>
      </c>
    </row>
    <row r="328" spans="1:17" x14ac:dyDescent="0.35">
      <c r="A328" s="48">
        <f t="shared" si="10"/>
        <v>2020</v>
      </c>
      <c r="B328" s="109" t="s">
        <v>617</v>
      </c>
      <c r="C328" s="41">
        <f>Month!B312+C327</f>
        <v>143.30269999999999</v>
      </c>
      <c r="D328" s="41">
        <f>Month!C312+D327</f>
        <v>13.5954</v>
      </c>
      <c r="E328" s="41">
        <f>Month!D312+E327</f>
        <v>115.3164</v>
      </c>
      <c r="F328" s="41">
        <f>Month!E312+F327</f>
        <v>10.700199999999999</v>
      </c>
      <c r="G328" s="41">
        <f>Month!F312+G327</f>
        <v>3.6907000000000001</v>
      </c>
      <c r="H328" s="41">
        <f>Month!G312+H327</f>
        <v>129.7073</v>
      </c>
      <c r="I328" s="41">
        <f>Month!H312+I327</f>
        <v>36.3735</v>
      </c>
      <c r="J328" s="41">
        <f>Month!I312+J327</f>
        <v>54.082599999999999</v>
      </c>
      <c r="K328" s="41">
        <f>Month!J312+K327</f>
        <v>39.251099999999994</v>
      </c>
      <c r="L328" s="41">
        <f>Month!K312+L327</f>
        <v>12.414199999999999</v>
      </c>
      <c r="M328" s="41">
        <f>Month!L312+M327</f>
        <v>-4.7999999999999945E-2</v>
      </c>
      <c r="N328" s="41">
        <f>Month!M312+N327</f>
        <v>12.462199999999999</v>
      </c>
      <c r="O328" s="41">
        <f>Month!N312+O327</f>
        <v>155.71679999999998</v>
      </c>
      <c r="P328" s="41">
        <f>Month!O312+P327</f>
        <v>13.547299999999998</v>
      </c>
      <c r="Q328" s="41">
        <f>Month!P312+Q327</f>
        <v>142.1694</v>
      </c>
    </row>
    <row r="329" spans="1:17" x14ac:dyDescent="0.35">
      <c r="A329" s="48">
        <f t="shared" si="10"/>
        <v>2020</v>
      </c>
      <c r="B329" s="109" t="s">
        <v>618</v>
      </c>
      <c r="C329" s="41">
        <f>Month!B313+C328</f>
        <v>164.70589999999999</v>
      </c>
      <c r="D329" s="41">
        <f>Month!C313+D328</f>
        <v>15.5434</v>
      </c>
      <c r="E329" s="41">
        <f>Month!D313+E328</f>
        <v>132.6328</v>
      </c>
      <c r="F329" s="41">
        <f>Month!E313+F328</f>
        <v>12.286899999999999</v>
      </c>
      <c r="G329" s="41">
        <f>Month!F313+G328</f>
        <v>4.2427000000000001</v>
      </c>
      <c r="H329" s="41">
        <f>Month!G313+H328</f>
        <v>149.16239999999999</v>
      </c>
      <c r="I329" s="41">
        <f>Month!H313+I328</f>
        <v>42.592500000000001</v>
      </c>
      <c r="J329" s="41">
        <f>Month!I313+J328</f>
        <v>61.156700000000001</v>
      </c>
      <c r="K329" s="41">
        <f>Month!J313+K328</f>
        <v>45.413099999999993</v>
      </c>
      <c r="L329" s="41">
        <f>Month!K313+L328</f>
        <v>14.5686</v>
      </c>
      <c r="M329" s="41">
        <f>Month!L313+M328</f>
        <v>5.9600000000000056E-2</v>
      </c>
      <c r="N329" s="41">
        <f>Month!M313+N328</f>
        <v>14.508899999999999</v>
      </c>
      <c r="O329" s="41">
        <f>Month!N313+O328</f>
        <v>179.27429999999998</v>
      </c>
      <c r="P329" s="41">
        <f>Month!O313+P328</f>
        <v>15.602999999999998</v>
      </c>
      <c r="Q329" s="41">
        <f>Month!P313+Q328</f>
        <v>163.6713</v>
      </c>
    </row>
    <row r="330" spans="1:17" x14ac:dyDescent="0.35">
      <c r="A330" s="48">
        <f t="shared" si="10"/>
        <v>2020</v>
      </c>
      <c r="B330" s="109" t="s">
        <v>619</v>
      </c>
      <c r="C330" s="41">
        <f>Month!B314+C329</f>
        <v>186.60599999999999</v>
      </c>
      <c r="D330" s="41">
        <f>Month!C314+D329</f>
        <v>17.549399999999999</v>
      </c>
      <c r="E330" s="41">
        <f>Month!D314+E329</f>
        <v>150.32990000000001</v>
      </c>
      <c r="F330" s="41">
        <f>Month!E314+F329</f>
        <v>13.910299999999999</v>
      </c>
      <c r="G330" s="41">
        <f>Month!F314+G329</f>
        <v>4.8163</v>
      </c>
      <c r="H330" s="41">
        <f>Month!G314+H329</f>
        <v>169.0564</v>
      </c>
      <c r="I330" s="41">
        <f>Month!H314+I329</f>
        <v>49.055800000000005</v>
      </c>
      <c r="J330" s="41">
        <f>Month!I314+J329</f>
        <v>68.103300000000004</v>
      </c>
      <c r="K330" s="41">
        <f>Month!J314+K329</f>
        <v>51.897199999999991</v>
      </c>
      <c r="L330" s="41">
        <f>Month!K314+L329</f>
        <v>16.653099999999998</v>
      </c>
      <c r="M330" s="41">
        <f>Month!L314+M329</f>
        <v>0.16370000000000007</v>
      </c>
      <c r="N330" s="41">
        <f>Month!M314+N329</f>
        <v>16.4893</v>
      </c>
      <c r="O330" s="41">
        <f>Month!N314+O329</f>
        <v>203.25889999999998</v>
      </c>
      <c r="P330" s="41">
        <f>Month!O314+P329</f>
        <v>17.713199999999997</v>
      </c>
      <c r="Q330" s="41">
        <f>Month!P314+Q329</f>
        <v>185.54570000000001</v>
      </c>
    </row>
    <row r="331" spans="1:17" x14ac:dyDescent="0.35">
      <c r="A331" s="48">
        <f t="shared" si="10"/>
        <v>2020</v>
      </c>
      <c r="B331" s="109" t="s">
        <v>609</v>
      </c>
      <c r="C331" s="41">
        <f>Month!B315+C330</f>
        <v>208.922</v>
      </c>
      <c r="D331" s="41">
        <f>Month!C315+D330</f>
        <v>19.506899999999998</v>
      </c>
      <c r="E331" s="41">
        <f>Month!D315+E330</f>
        <v>168.4512</v>
      </c>
      <c r="F331" s="41">
        <f>Month!E315+F330</f>
        <v>15.571299999999999</v>
      </c>
      <c r="G331" s="41">
        <f>Month!F315+G330</f>
        <v>5.3925000000000001</v>
      </c>
      <c r="H331" s="41">
        <f>Month!G315+H330</f>
        <v>189.41489999999999</v>
      </c>
      <c r="I331" s="41">
        <f>Month!H315+I330</f>
        <v>55.451000000000008</v>
      </c>
      <c r="J331" s="41">
        <f>Month!I315+J330</f>
        <v>75.448400000000007</v>
      </c>
      <c r="K331" s="41">
        <f>Month!J315+K330</f>
        <v>58.515399999999993</v>
      </c>
      <c r="L331" s="41">
        <f>Month!K315+L330</f>
        <v>18.840399999999999</v>
      </c>
      <c r="M331" s="41">
        <f>Month!L315+M330</f>
        <v>0.27300000000000008</v>
      </c>
      <c r="N331" s="41">
        <f>Month!M315+N330</f>
        <v>18.567399999999999</v>
      </c>
      <c r="O331" s="41">
        <f>Month!N315+O330</f>
        <v>227.76219999999998</v>
      </c>
      <c r="P331" s="41">
        <f>Month!O315+P330</f>
        <v>19.779999999999998</v>
      </c>
      <c r="Q331" s="41">
        <f>Month!P315+Q330</f>
        <v>207.98220000000001</v>
      </c>
    </row>
    <row r="332" spans="1:17" x14ac:dyDescent="0.35">
      <c r="A332" s="48">
        <f t="shared" si="10"/>
        <v>2020</v>
      </c>
      <c r="B332" s="109" t="s">
        <v>620</v>
      </c>
      <c r="C332" s="41">
        <f>Month!B316+C331</f>
        <v>234.23759999999999</v>
      </c>
      <c r="D332" s="41">
        <f>Month!C316+D331</f>
        <v>21.863699999999998</v>
      </c>
      <c r="E332" s="41">
        <f>Month!D316+E331</f>
        <v>188.86760000000001</v>
      </c>
      <c r="F332" s="41">
        <f>Month!E316+F331</f>
        <v>17.4575</v>
      </c>
      <c r="G332" s="41">
        <f>Month!F316+G331</f>
        <v>6.0487000000000002</v>
      </c>
      <c r="H332" s="41">
        <f>Month!G316+H331</f>
        <v>212.37369999999999</v>
      </c>
      <c r="I332" s="41">
        <f>Month!H316+I331</f>
        <v>62.265400000000007</v>
      </c>
      <c r="J332" s="41">
        <f>Month!I316+J331</f>
        <v>84.728800000000007</v>
      </c>
      <c r="K332" s="41">
        <f>Month!J316+K331</f>
        <v>65.37939999999999</v>
      </c>
      <c r="L332" s="41">
        <f>Month!K316+L331</f>
        <v>21.130800000000001</v>
      </c>
      <c r="M332" s="41">
        <f>Month!L316+M331</f>
        <v>0.19430000000000008</v>
      </c>
      <c r="N332" s="41">
        <f>Month!M316+N331</f>
        <v>20.936499999999999</v>
      </c>
      <c r="O332" s="41">
        <f>Month!N316+O331</f>
        <v>255.36819999999997</v>
      </c>
      <c r="P332" s="41">
        <f>Month!O316+P331</f>
        <v>22.058099999999996</v>
      </c>
      <c r="Q332" s="41">
        <f>Month!P316+Q331</f>
        <v>233.31010000000001</v>
      </c>
    </row>
    <row r="333" spans="1:17" x14ac:dyDescent="0.35">
      <c r="A333" s="48">
        <f t="shared" si="10"/>
        <v>2020</v>
      </c>
      <c r="B333" s="109" t="s">
        <v>621</v>
      </c>
      <c r="C333" s="41">
        <f>Month!B317+C332</f>
        <v>259.82209999999998</v>
      </c>
      <c r="D333" s="41">
        <f>Month!C317+D332</f>
        <v>23.859699999999997</v>
      </c>
      <c r="E333" s="41">
        <f>Month!D317+E332</f>
        <v>209.84180000000001</v>
      </c>
      <c r="F333" s="41">
        <f>Month!E317+F332</f>
        <v>19.401899999999998</v>
      </c>
      <c r="G333" s="41">
        <f>Month!F317+G332</f>
        <v>6.7185000000000006</v>
      </c>
      <c r="H333" s="41">
        <f>Month!G317+H332</f>
        <v>235.96209999999999</v>
      </c>
      <c r="I333" s="41">
        <f>Month!H317+I332</f>
        <v>69.187900000000013</v>
      </c>
      <c r="J333" s="41">
        <f>Month!I317+J332</f>
        <v>94.861100000000008</v>
      </c>
      <c r="K333" s="41">
        <f>Month!J317+K332</f>
        <v>71.912999999999982</v>
      </c>
      <c r="L333" s="41">
        <f>Month!K317+L332</f>
        <v>23.442800000000002</v>
      </c>
      <c r="M333" s="41">
        <f>Month!L317+M332</f>
        <v>0.11490000000000009</v>
      </c>
      <c r="N333" s="41">
        <f>Month!M317+N332</f>
        <v>23.3279</v>
      </c>
      <c r="O333" s="41">
        <f>Month!N317+O332</f>
        <v>283.26469999999995</v>
      </c>
      <c r="P333" s="41">
        <f>Month!O317+P332</f>
        <v>23.974699999999995</v>
      </c>
      <c r="Q333" s="41">
        <f>Month!P317+Q332</f>
        <v>259.29000000000002</v>
      </c>
    </row>
    <row r="334" spans="1:17" x14ac:dyDescent="0.35">
      <c r="A334" s="63">
        <f t="shared" si="10"/>
        <v>2020</v>
      </c>
      <c r="B334" s="110" t="s">
        <v>622</v>
      </c>
      <c r="C334" s="111">
        <f>Month!B318+C333</f>
        <v>287.80840000000001</v>
      </c>
      <c r="D334" s="111">
        <f>Month!C318+D333</f>
        <v>26.327899999999996</v>
      </c>
      <c r="E334" s="111">
        <f>Month!D318+E333</f>
        <v>232.53390000000002</v>
      </c>
      <c r="F334" s="111">
        <f>Month!E318+F333</f>
        <v>21.528999999999996</v>
      </c>
      <c r="G334" s="111">
        <f>Month!F318+G333</f>
        <v>7.4174000000000007</v>
      </c>
      <c r="H334" s="111">
        <f>Month!G318+H333</f>
        <v>261.48019999999997</v>
      </c>
      <c r="I334" s="111">
        <f>Month!H318+I333</f>
        <v>76.072700000000012</v>
      </c>
      <c r="J334" s="111">
        <f>Month!I318+J333</f>
        <v>106.17660000000001</v>
      </c>
      <c r="K334" s="111">
        <f>Month!J318+K333</f>
        <v>79.230799999999988</v>
      </c>
      <c r="L334" s="111">
        <f>Month!K318+L333</f>
        <v>26.022800000000004</v>
      </c>
      <c r="M334" s="111">
        <f>Month!L318+M333</f>
        <v>2.6200000000000084E-2</v>
      </c>
      <c r="N334" s="111">
        <f>Month!M318+N333</f>
        <v>25.996600000000001</v>
      </c>
      <c r="O334" s="111">
        <f>Month!N318+O333</f>
        <v>313.83099999999996</v>
      </c>
      <c r="P334" s="111">
        <f>Month!O318+P333</f>
        <v>26.354299999999995</v>
      </c>
      <c r="Q334" s="111">
        <f>Month!P318+Q333</f>
        <v>287.47680000000003</v>
      </c>
    </row>
    <row r="335" spans="1:17" x14ac:dyDescent="0.35">
      <c r="A335" s="48">
        <v>2021</v>
      </c>
      <c r="B335" s="119" t="s">
        <v>657</v>
      </c>
      <c r="C335" s="41">
        <f>Month!B319</f>
        <v>28.8535</v>
      </c>
      <c r="D335" s="41">
        <f>Month!C319</f>
        <v>3.3365</v>
      </c>
      <c r="E335" s="41">
        <f>Month!D319</f>
        <v>22.679200000000002</v>
      </c>
      <c r="F335" s="41">
        <f>Month!E319</f>
        <v>2.1714000000000002</v>
      </c>
      <c r="G335" s="41">
        <f>Month!F319</f>
        <v>0.71319999999999995</v>
      </c>
      <c r="H335" s="41">
        <f>Month!G319</f>
        <v>25.563700000000001</v>
      </c>
      <c r="I335" s="41">
        <f>Month!H319</f>
        <v>6.4367000000000001</v>
      </c>
      <c r="J335" s="41">
        <f>Month!I319</f>
        <v>11.785399999999999</v>
      </c>
      <c r="K335" s="41">
        <f>Month!J319</f>
        <v>7.3415999999999997</v>
      </c>
      <c r="L335" s="41">
        <f>Month!K319</f>
        <v>2.7593999999999999</v>
      </c>
      <c r="M335" s="41">
        <f>Month!L319</f>
        <v>0.25790000000000002</v>
      </c>
      <c r="N335" s="41">
        <f>Month!M319</f>
        <v>2.5015000000000001</v>
      </c>
      <c r="O335" s="41">
        <f>Month!N319</f>
        <v>31.6129</v>
      </c>
      <c r="P335" s="41">
        <f>Month!O319</f>
        <v>3.5943999999999998</v>
      </c>
      <c r="Q335" s="41">
        <f>Month!P319</f>
        <v>28.065200000000001</v>
      </c>
    </row>
    <row r="336" spans="1:17" x14ac:dyDescent="0.35">
      <c r="A336" s="48">
        <f>A335</f>
        <v>2021</v>
      </c>
      <c r="B336" s="119" t="s">
        <v>646</v>
      </c>
      <c r="C336" s="41">
        <f>Month!B320+C335</f>
        <v>54.004899999999999</v>
      </c>
      <c r="D336" s="41">
        <f>Month!C320+D335</f>
        <v>5.6950000000000003</v>
      </c>
      <c r="E336" s="41">
        <f>Month!D320+E335</f>
        <v>42.989900000000006</v>
      </c>
      <c r="F336" s="41">
        <f>Month!E320+F335</f>
        <v>4.0495000000000001</v>
      </c>
      <c r="G336" s="41">
        <f>Month!F320+G335</f>
        <v>1.3572</v>
      </c>
      <c r="H336" s="41">
        <f>Month!G320+H335</f>
        <v>48.3964</v>
      </c>
      <c r="I336" s="41">
        <f>Month!H320+I335</f>
        <v>12.938600000000001</v>
      </c>
      <c r="J336" s="41">
        <f>Month!I320+J335</f>
        <v>22.1218</v>
      </c>
      <c r="K336" s="41">
        <f>Month!J320+K335</f>
        <v>13.335999999999999</v>
      </c>
      <c r="L336" s="41">
        <f>Month!K320+L335</f>
        <v>5.1559999999999997</v>
      </c>
      <c r="M336" s="41">
        <f>Month!L320+M335</f>
        <v>0.52210000000000001</v>
      </c>
      <c r="N336" s="41">
        <f>Month!M320+N335</f>
        <v>4.6339000000000006</v>
      </c>
      <c r="O336" s="41">
        <f>Month!N320+O335</f>
        <v>59.160899999999998</v>
      </c>
      <c r="P336" s="41">
        <f>Month!O320+P335</f>
        <v>6.2171000000000003</v>
      </c>
      <c r="Q336" s="41">
        <f>Month!P320+Q335</f>
        <v>53.030299999999997</v>
      </c>
    </row>
    <row r="337" spans="1:17" x14ac:dyDescent="0.35">
      <c r="A337" s="48">
        <f t="shared" ref="A337:A346" si="11">A336</f>
        <v>2021</v>
      </c>
      <c r="B337" s="119" t="s">
        <v>647</v>
      </c>
      <c r="C337" s="41">
        <f>Month!B321+C336</f>
        <v>79.830399999999997</v>
      </c>
      <c r="D337" s="41">
        <f>Month!C321+D336</f>
        <v>7.6004000000000005</v>
      </c>
      <c r="E337" s="41">
        <f>Month!D321+E336</f>
        <v>64.321500000000015</v>
      </c>
      <c r="F337" s="41">
        <f>Month!E321+F336</f>
        <v>6.0080999999999998</v>
      </c>
      <c r="G337" s="41">
        <f>Month!F321+G336</f>
        <v>2.0284</v>
      </c>
      <c r="H337" s="41">
        <f>Month!G321+H336</f>
        <v>72.357799999999997</v>
      </c>
      <c r="I337" s="41">
        <f>Month!H321+I336</f>
        <v>19.901500000000002</v>
      </c>
      <c r="J337" s="41">
        <f>Month!I321+J336</f>
        <v>32.399900000000002</v>
      </c>
      <c r="K337" s="41">
        <f>Month!J321+K336</f>
        <v>20.0563</v>
      </c>
      <c r="L337" s="41">
        <f>Month!K321+L336</f>
        <v>7.6249000000000002</v>
      </c>
      <c r="M337" s="41">
        <f>Month!L321+M336</f>
        <v>0.78500000000000003</v>
      </c>
      <c r="N337" s="41">
        <f>Month!M321+N336</f>
        <v>6.8399000000000001</v>
      </c>
      <c r="O337" s="41">
        <f>Month!N321+O336</f>
        <v>87.455299999999994</v>
      </c>
      <c r="P337" s="41">
        <f>Month!O321+P336</f>
        <v>8.3854000000000006</v>
      </c>
      <c r="Q337" s="41">
        <f>Month!P321+Q336</f>
        <v>79.197599999999994</v>
      </c>
    </row>
    <row r="338" spans="1:17" x14ac:dyDescent="0.35">
      <c r="A338" s="48">
        <f t="shared" si="11"/>
        <v>2021</v>
      </c>
      <c r="B338" s="119" t="s">
        <v>648</v>
      </c>
      <c r="C338" s="41">
        <f>Month!B322+C337</f>
        <v>103.83789999999999</v>
      </c>
      <c r="D338" s="41">
        <f>Month!C322+D337</f>
        <v>9.7486999999999995</v>
      </c>
      <c r="E338" s="41">
        <f>Month!D322+E337</f>
        <v>83.800500000000014</v>
      </c>
      <c r="F338" s="41">
        <f>Month!E322+F337</f>
        <v>7.8266</v>
      </c>
      <c r="G338" s="41">
        <f>Month!F322+G337</f>
        <v>2.6272000000000002</v>
      </c>
      <c r="H338" s="41">
        <f>Month!G322+H337</f>
        <v>94.254099999999994</v>
      </c>
      <c r="I338" s="41">
        <f>Month!H322+I337</f>
        <v>26.085300000000004</v>
      </c>
      <c r="J338" s="41">
        <f>Month!I322+J337</f>
        <v>41.894600000000004</v>
      </c>
      <c r="K338" s="41">
        <f>Month!J322+K337</f>
        <v>26.2742</v>
      </c>
      <c r="L338" s="41">
        <f>Month!K322+L337</f>
        <v>10.105</v>
      </c>
      <c r="M338" s="41">
        <f>Month!L322+M337</f>
        <v>0.99340000000000006</v>
      </c>
      <c r="N338" s="41">
        <f>Month!M322+N337</f>
        <v>9.1115999999999993</v>
      </c>
      <c r="O338" s="41">
        <f>Month!N322+O337</f>
        <v>113.94289999999999</v>
      </c>
      <c r="P338" s="41">
        <f>Month!O322+P337</f>
        <v>10.742100000000001</v>
      </c>
      <c r="Q338" s="41">
        <f>Month!P322+Q337</f>
        <v>103.3656</v>
      </c>
    </row>
    <row r="339" spans="1:17" x14ac:dyDescent="0.35">
      <c r="A339" s="48">
        <f t="shared" si="11"/>
        <v>2021</v>
      </c>
      <c r="B339" s="119" t="s">
        <v>649</v>
      </c>
      <c r="C339" s="41">
        <f>Month!B323+C338</f>
        <v>127.50839999999999</v>
      </c>
      <c r="D339" s="41">
        <f>Month!C323+D338</f>
        <v>11.9565</v>
      </c>
      <c r="E339" s="41">
        <f>Month!D323+E338</f>
        <v>102.92990000000002</v>
      </c>
      <c r="F339" s="41">
        <f>Month!E323+F338</f>
        <v>9.600200000000001</v>
      </c>
      <c r="G339" s="41">
        <f>Month!F323+G338</f>
        <v>3.2226000000000004</v>
      </c>
      <c r="H339" s="41">
        <f>Month!G323+H338</f>
        <v>115.7525</v>
      </c>
      <c r="I339" s="41">
        <f>Month!H323+I338</f>
        <v>32.296300000000002</v>
      </c>
      <c r="J339" s="41">
        <f>Month!I323+J338</f>
        <v>50.467300000000002</v>
      </c>
      <c r="K339" s="41">
        <f>Month!J323+K338</f>
        <v>32.988900000000001</v>
      </c>
      <c r="L339" s="41">
        <f>Month!K323+L338</f>
        <v>12.5021</v>
      </c>
      <c r="M339" s="41">
        <f>Month!L323+M338</f>
        <v>1.2053</v>
      </c>
      <c r="N339" s="41">
        <f>Month!M323+N338</f>
        <v>11.296799999999999</v>
      </c>
      <c r="O339" s="41">
        <f>Month!N323+O338</f>
        <v>140.01049999999998</v>
      </c>
      <c r="P339" s="41">
        <f>Month!O323+P338</f>
        <v>13.161800000000001</v>
      </c>
      <c r="Q339" s="41">
        <f>Month!P323+Q338</f>
        <v>127.0492</v>
      </c>
    </row>
    <row r="340" spans="1:17" x14ac:dyDescent="0.35">
      <c r="A340" s="48">
        <f t="shared" si="11"/>
        <v>2021</v>
      </c>
      <c r="B340" s="119" t="s">
        <v>650</v>
      </c>
      <c r="C340" s="41">
        <f>Month!B324+C339</f>
        <v>149.11709999999999</v>
      </c>
      <c r="D340" s="41">
        <f>Month!C324+D339</f>
        <v>13.9061</v>
      </c>
      <c r="E340" s="41">
        <f>Month!D324+E339</f>
        <v>120.45210000000002</v>
      </c>
      <c r="F340" s="41">
        <f>Month!E324+F339</f>
        <v>11.200200000000001</v>
      </c>
      <c r="G340" s="41">
        <f>Month!F324+G339</f>
        <v>3.7911000000000001</v>
      </c>
      <c r="H340" s="41">
        <f>Month!G324+H339</f>
        <v>135.44319999999999</v>
      </c>
      <c r="I340" s="41">
        <f>Month!H324+I339</f>
        <v>38.399500000000003</v>
      </c>
      <c r="J340" s="41">
        <f>Month!I324+J339</f>
        <v>57.575800000000001</v>
      </c>
      <c r="K340" s="41">
        <f>Month!J324+K339</f>
        <v>39.468000000000004</v>
      </c>
      <c r="L340" s="41">
        <f>Month!K324+L339</f>
        <v>14.657299999999999</v>
      </c>
      <c r="M340" s="41">
        <f>Month!L324+M339</f>
        <v>1.4274</v>
      </c>
      <c r="N340" s="41">
        <f>Month!M324+N339</f>
        <v>13.229899999999999</v>
      </c>
      <c r="O340" s="41">
        <f>Month!N324+O339</f>
        <v>163.77439999999999</v>
      </c>
      <c r="P340" s="41">
        <f>Month!O324+P339</f>
        <v>15.333500000000001</v>
      </c>
      <c r="Q340" s="41">
        <f>Month!P324+Q339</f>
        <v>148.673</v>
      </c>
    </row>
    <row r="341" spans="1:17" x14ac:dyDescent="0.35">
      <c r="A341" s="48">
        <f t="shared" si="11"/>
        <v>2021</v>
      </c>
      <c r="B341" s="119" t="s">
        <v>651</v>
      </c>
      <c r="C341" s="41">
        <f>Month!B325+C340</f>
        <v>171.3466</v>
      </c>
      <c r="D341" s="41">
        <f>Month!C325+D340</f>
        <v>15.5472</v>
      </c>
      <c r="E341" s="41">
        <f>Month!D325+E340</f>
        <v>138.81410000000002</v>
      </c>
      <c r="F341" s="41">
        <f>Month!E325+F340</f>
        <v>12.9061</v>
      </c>
      <c r="G341" s="41">
        <f>Month!F325+G340</f>
        <v>4.3485000000000005</v>
      </c>
      <c r="H341" s="41">
        <f>Month!G325+H340</f>
        <v>156.0685</v>
      </c>
      <c r="I341" s="41">
        <f>Month!H325+I340</f>
        <v>44.898200000000003</v>
      </c>
      <c r="J341" s="41">
        <f>Month!I325+J340</f>
        <v>64.685299999999998</v>
      </c>
      <c r="K341" s="41">
        <f>Month!J325+K340</f>
        <v>46.485100000000003</v>
      </c>
      <c r="L341" s="41">
        <f>Month!K325+L340</f>
        <v>16.838200000000001</v>
      </c>
      <c r="M341" s="41">
        <f>Month!L325+M340</f>
        <v>1.6346000000000001</v>
      </c>
      <c r="N341" s="41">
        <f>Month!M325+N340</f>
        <v>15.203599999999998</v>
      </c>
      <c r="O341" s="41">
        <f>Month!N325+O340</f>
        <v>188.1848</v>
      </c>
      <c r="P341" s="41">
        <f>Month!O325+P340</f>
        <v>17.181800000000003</v>
      </c>
      <c r="Q341" s="41">
        <f>Month!P325+Q340</f>
        <v>171.27199999999999</v>
      </c>
    </row>
    <row r="342" spans="1:17" x14ac:dyDescent="0.35">
      <c r="A342" s="48">
        <f t="shared" si="11"/>
        <v>2021</v>
      </c>
      <c r="B342" s="119" t="s">
        <v>652</v>
      </c>
      <c r="C342" s="41">
        <f>Month!B326+C341</f>
        <v>193.32640000000001</v>
      </c>
      <c r="D342" s="41">
        <f>Month!C326+D341</f>
        <v>17.231300000000001</v>
      </c>
      <c r="E342" s="41">
        <f>Month!D326+E341</f>
        <v>156.91130000000004</v>
      </c>
      <c r="F342" s="41">
        <f>Month!E326+F341</f>
        <v>14.563700000000001</v>
      </c>
      <c r="G342" s="41">
        <f>Month!F326+G341</f>
        <v>4.9256000000000002</v>
      </c>
      <c r="H342" s="41">
        <f>Month!G326+H341</f>
        <v>176.40030000000002</v>
      </c>
      <c r="I342" s="41">
        <f>Month!H326+I341</f>
        <v>51.449100000000001</v>
      </c>
      <c r="J342" s="41">
        <f>Month!I326+J341</f>
        <v>71.581400000000002</v>
      </c>
      <c r="K342" s="41">
        <f>Month!J326+K341</f>
        <v>53.369900000000001</v>
      </c>
      <c r="L342" s="41">
        <f>Month!K326+L341</f>
        <v>18.978999999999999</v>
      </c>
      <c r="M342" s="41">
        <f>Month!L326+M341</f>
        <v>1.8438000000000001</v>
      </c>
      <c r="N342" s="41">
        <f>Month!M326+N341</f>
        <v>17.135199999999998</v>
      </c>
      <c r="O342" s="41">
        <f>Month!N326+O341</f>
        <v>212.30539999999999</v>
      </c>
      <c r="P342" s="41">
        <f>Month!O326+P341</f>
        <v>19.075000000000003</v>
      </c>
      <c r="Q342" s="41">
        <f>Month!P326+Q341</f>
        <v>193.53549999999998</v>
      </c>
    </row>
    <row r="343" spans="1:17" x14ac:dyDescent="0.35">
      <c r="A343" s="48">
        <f t="shared" si="11"/>
        <v>2021</v>
      </c>
      <c r="B343" s="119" t="s">
        <v>653</v>
      </c>
      <c r="C343" s="41">
        <f>Month!B327+C342</f>
        <v>215.4299</v>
      </c>
      <c r="D343" s="41">
        <f>Month!C327+D342</f>
        <v>18.917100000000001</v>
      </c>
      <c r="E343" s="41">
        <f>Month!D327+E342</f>
        <v>175.09910000000005</v>
      </c>
      <c r="F343" s="41">
        <f>Month!E327+F342</f>
        <v>16.235800000000001</v>
      </c>
      <c r="G343" s="41">
        <f>Month!F327+G342</f>
        <v>5.5215000000000005</v>
      </c>
      <c r="H343" s="41">
        <f>Month!G327+H342</f>
        <v>196.85610000000003</v>
      </c>
      <c r="I343" s="41">
        <f>Month!H327+I342</f>
        <v>57.879899999999999</v>
      </c>
      <c r="J343" s="41">
        <f>Month!I327+J342</f>
        <v>78.601500000000001</v>
      </c>
      <c r="K343" s="41">
        <f>Month!J327+K342</f>
        <v>60.374900000000004</v>
      </c>
      <c r="L343" s="41">
        <f>Month!K327+L342</f>
        <v>21.2224</v>
      </c>
      <c r="M343" s="41">
        <f>Month!L327+M342</f>
        <v>2.0479000000000003</v>
      </c>
      <c r="N343" s="41">
        <f>Month!M327+N342</f>
        <v>19.174499999999998</v>
      </c>
      <c r="O343" s="41">
        <f>Month!N327+O342</f>
        <v>236.6523</v>
      </c>
      <c r="P343" s="41">
        <f>Month!O327+P342</f>
        <v>20.964900000000004</v>
      </c>
      <c r="Q343" s="41">
        <f>Month!P327+Q342</f>
        <v>216.0307</v>
      </c>
    </row>
    <row r="344" spans="1:17" x14ac:dyDescent="0.35">
      <c r="A344" s="48">
        <f t="shared" si="11"/>
        <v>2021</v>
      </c>
      <c r="B344" s="119" t="s">
        <v>654</v>
      </c>
      <c r="C344" s="41">
        <f>Month!B328+C343</f>
        <v>239.57130000000001</v>
      </c>
      <c r="D344" s="41">
        <f>Month!C328+D343</f>
        <v>21.002100000000002</v>
      </c>
      <c r="E344" s="41">
        <f>Month!D328+E343</f>
        <v>194.73990000000003</v>
      </c>
      <c r="F344" s="41">
        <f>Month!E328+F343</f>
        <v>18.031400000000001</v>
      </c>
      <c r="G344" s="41">
        <f>Month!F328+G343</f>
        <v>6.1737000000000002</v>
      </c>
      <c r="H344" s="41">
        <f>Month!G328+H343</f>
        <v>218.94480000000001</v>
      </c>
      <c r="I344" s="41">
        <f>Month!H328+I343</f>
        <v>64.501199999999997</v>
      </c>
      <c r="J344" s="41">
        <f>Month!I328+J343</f>
        <v>87.118899999999996</v>
      </c>
      <c r="K344" s="41">
        <f>Month!J328+K343</f>
        <v>67.32480000000001</v>
      </c>
      <c r="L344" s="41">
        <f>Month!K328+L343</f>
        <v>23.301100000000002</v>
      </c>
      <c r="M344" s="41">
        <f>Month!L328+M343</f>
        <v>2.1261000000000001</v>
      </c>
      <c r="N344" s="41">
        <f>Month!M328+N343</f>
        <v>21.174899999999997</v>
      </c>
      <c r="O344" s="41">
        <f>Month!N328+O343</f>
        <v>262.87239999999997</v>
      </c>
      <c r="P344" s="41">
        <f>Month!O328+P343</f>
        <v>23.128100000000003</v>
      </c>
      <c r="Q344" s="41">
        <f>Month!P328+Q343</f>
        <v>240.1198</v>
      </c>
    </row>
    <row r="345" spans="1:17" x14ac:dyDescent="0.35">
      <c r="A345" s="48">
        <f t="shared" si="11"/>
        <v>2021</v>
      </c>
      <c r="B345" s="119" t="s">
        <v>655</v>
      </c>
      <c r="C345" s="41">
        <f>Month!B329+C344</f>
        <v>265.791</v>
      </c>
      <c r="D345" s="41">
        <f>Month!C329+D344</f>
        <v>22.970200000000002</v>
      </c>
      <c r="E345" s="41">
        <f>Month!D329+E344</f>
        <v>216.33980000000003</v>
      </c>
      <c r="F345" s="41">
        <f>Month!E329+F344</f>
        <v>20.031700000000001</v>
      </c>
      <c r="G345" s="41">
        <f>Month!F329+G344</f>
        <v>6.8613999999999997</v>
      </c>
      <c r="H345" s="41">
        <f>Month!G329+H344</f>
        <v>243.23260000000002</v>
      </c>
      <c r="I345" s="41">
        <f>Month!H329+I344</f>
        <v>71.256999999999991</v>
      </c>
      <c r="J345" s="41">
        <f>Month!I329+J344</f>
        <v>97.083699999999993</v>
      </c>
      <c r="K345" s="41">
        <f>Month!J329+K344</f>
        <v>74.892100000000013</v>
      </c>
      <c r="L345" s="41">
        <f>Month!K329+L344</f>
        <v>25.607000000000003</v>
      </c>
      <c r="M345" s="41">
        <f>Month!L329+M344</f>
        <v>2.1760000000000002</v>
      </c>
      <c r="N345" s="41">
        <f>Month!M329+N344</f>
        <v>23.430799999999998</v>
      </c>
      <c r="O345" s="41">
        <f>Month!N329+O344</f>
        <v>291.39799999999997</v>
      </c>
      <c r="P345" s="41">
        <f>Month!O329+P344</f>
        <v>25.146200000000004</v>
      </c>
      <c r="Q345" s="41">
        <f>Month!P329+Q344</f>
        <v>266.66359999999997</v>
      </c>
    </row>
    <row r="346" spans="1:17" x14ac:dyDescent="0.35">
      <c r="A346" s="63">
        <f t="shared" si="11"/>
        <v>2021</v>
      </c>
      <c r="B346" s="120" t="s">
        <v>656</v>
      </c>
      <c r="C346" s="111">
        <f>Month!B330+C345</f>
        <v>293.4708</v>
      </c>
      <c r="D346" s="111">
        <f>Month!C330+D345</f>
        <v>25.349200000000003</v>
      </c>
      <c r="E346" s="111">
        <f>Month!D330+E345</f>
        <v>238.85390000000001</v>
      </c>
      <c r="F346" s="111">
        <f>Month!E330+F345</f>
        <v>22.158200000000001</v>
      </c>
      <c r="G346" s="111">
        <f>Month!F330+G345</f>
        <v>7.5595999999999997</v>
      </c>
      <c r="H346" s="111">
        <f>Month!G330+H345</f>
        <v>268.57140000000004</v>
      </c>
      <c r="I346" s="111">
        <f>Month!H330+I345</f>
        <v>77.956499999999991</v>
      </c>
      <c r="J346" s="111">
        <f>Month!I330+J345</f>
        <v>107.8967</v>
      </c>
      <c r="K346" s="111">
        <f>Month!J330+K345</f>
        <v>82.718300000000013</v>
      </c>
      <c r="L346" s="111">
        <f>Month!K330+L345</f>
        <v>28.002200000000002</v>
      </c>
      <c r="M346" s="111">
        <f>Month!L330+M345</f>
        <v>2.2148000000000003</v>
      </c>
      <c r="N346" s="111">
        <f>Month!M330+N345</f>
        <v>25.787199999999999</v>
      </c>
      <c r="O346" s="111">
        <f>Month!N330+O345</f>
        <v>321.47299999999996</v>
      </c>
      <c r="P346" s="111">
        <f>Month!O330+P345</f>
        <v>27.564000000000004</v>
      </c>
      <c r="Q346" s="111">
        <f>Month!P330+Q345</f>
        <v>294.3587</v>
      </c>
    </row>
    <row r="347" spans="1:17" x14ac:dyDescent="0.35">
      <c r="A347" s="48">
        <v>2022</v>
      </c>
      <c r="B347" s="109" t="s">
        <v>624</v>
      </c>
      <c r="C347" s="41">
        <f>Month!B331</f>
        <v>28.5259</v>
      </c>
      <c r="D347" s="41">
        <f>Month!C331</f>
        <v>2.7671000000000001</v>
      </c>
      <c r="E347" s="41">
        <f>Month!D331</f>
        <v>22.9178</v>
      </c>
      <c r="F347" s="41">
        <f>Month!E331</f>
        <v>2.1642000000000001</v>
      </c>
      <c r="G347" s="41">
        <f>Month!F331</f>
        <v>0.70920000000000005</v>
      </c>
      <c r="H347" s="41">
        <f>Month!G331</f>
        <v>25.7911</v>
      </c>
      <c r="I347" s="41">
        <f>Month!H331</f>
        <v>7.0118999999999998</v>
      </c>
      <c r="J347" s="41">
        <f>Month!I331</f>
        <v>10.8727</v>
      </c>
      <c r="K347" s="41">
        <f>Month!J331</f>
        <v>7.9065000000000003</v>
      </c>
      <c r="L347" s="41">
        <f>Month!K331</f>
        <v>2.4182999999999999</v>
      </c>
      <c r="M347" s="41">
        <f>Month!L331</f>
        <v>0.1842</v>
      </c>
      <c r="N347" s="41">
        <f>Month!M331</f>
        <v>2.2341000000000002</v>
      </c>
      <c r="O347" s="41">
        <f>Month!N331</f>
        <v>30.944199999999999</v>
      </c>
      <c r="P347" s="41">
        <f>Month!O331</f>
        <v>2.9512999999999998</v>
      </c>
      <c r="Q347" s="41">
        <f>Month!P331</f>
        <v>28.025300000000001</v>
      </c>
    </row>
    <row r="348" spans="1:17" x14ac:dyDescent="0.35">
      <c r="A348" s="48">
        <f>A347</f>
        <v>2022</v>
      </c>
      <c r="B348" s="109" t="s">
        <v>625</v>
      </c>
      <c r="C348" s="41">
        <f>Month!B332+C347</f>
        <v>53.003799999999998</v>
      </c>
      <c r="D348" s="41">
        <f>Month!C332+D347</f>
        <v>4.7963000000000005</v>
      </c>
      <c r="E348" s="41">
        <f>Month!D332+E347</f>
        <v>42.914000000000001</v>
      </c>
      <c r="F348" s="41">
        <f>Month!E332+F347</f>
        <v>4.0188000000000006</v>
      </c>
      <c r="G348" s="41">
        <f>Month!F332+G347</f>
        <v>1.3443000000000001</v>
      </c>
      <c r="H348" s="41">
        <f>Month!G332+H347</f>
        <v>48.276899999999998</v>
      </c>
      <c r="I348" s="41">
        <f>Month!H332+I347</f>
        <v>13.4239</v>
      </c>
      <c r="J348" s="41">
        <f>Month!I332+J347</f>
        <v>20.5183</v>
      </c>
      <c r="K348" s="41">
        <f>Month!J332+K347</f>
        <v>14.334700000000002</v>
      </c>
      <c r="L348" s="41">
        <f>Month!K332+L347</f>
        <v>4.4872999999999994</v>
      </c>
      <c r="M348" s="41">
        <f>Month!L332+M347</f>
        <v>0.38750000000000001</v>
      </c>
      <c r="N348" s="41">
        <f>Month!M332+N347</f>
        <v>4.0998000000000001</v>
      </c>
      <c r="O348" s="41">
        <f>Month!N332+O347</f>
        <v>57.491100000000003</v>
      </c>
      <c r="P348" s="41">
        <f>Month!O332+P347</f>
        <v>5.1837999999999997</v>
      </c>
      <c r="Q348" s="41">
        <f>Month!P332+Q347</f>
        <v>52.3767</v>
      </c>
    </row>
    <row r="349" spans="1:17" x14ac:dyDescent="0.35">
      <c r="A349" s="48">
        <f t="shared" ref="A349:A358" si="12">A348</f>
        <v>2022</v>
      </c>
      <c r="B349" s="109" t="s">
        <v>626</v>
      </c>
      <c r="C349" s="41">
        <f>Month!B333+C348</f>
        <v>78.477599999999995</v>
      </c>
      <c r="D349" s="41">
        <f>Month!C333+D348</f>
        <v>6.3405000000000005</v>
      </c>
      <c r="E349" s="41">
        <f>Month!D333+E348</f>
        <v>64.21520000000001</v>
      </c>
      <c r="F349" s="41">
        <f>Month!E333+F348</f>
        <v>5.9995000000000003</v>
      </c>
      <c r="G349" s="41">
        <f>Month!F333+G348</f>
        <v>2.0249000000000001</v>
      </c>
      <c r="H349" s="41">
        <f>Month!G333+H348</f>
        <v>72.239399999999989</v>
      </c>
      <c r="I349" s="41">
        <f>Month!H333+I348</f>
        <v>20.485900000000001</v>
      </c>
      <c r="J349" s="41">
        <f>Month!I333+J348</f>
        <v>30.365500000000001</v>
      </c>
      <c r="K349" s="41">
        <f>Month!J333+K348</f>
        <v>21.388000000000002</v>
      </c>
      <c r="L349" s="41">
        <f>Month!K333+L348</f>
        <v>6.6476999999999995</v>
      </c>
      <c r="M349" s="41">
        <f>Month!L333+M348</f>
        <v>0.58579999999999999</v>
      </c>
      <c r="N349" s="41">
        <f>Month!M333+N348</f>
        <v>6.0618999999999996</v>
      </c>
      <c r="O349" s="41">
        <f>Month!N333+O348</f>
        <v>85.12530000000001</v>
      </c>
      <c r="P349" s="41">
        <f>Month!O333+P348</f>
        <v>6.9262999999999995</v>
      </c>
      <c r="Q349" s="41">
        <f>Month!P333+Q348</f>
        <v>78.301299999999998</v>
      </c>
    </row>
    <row r="350" spans="1:17" x14ac:dyDescent="0.35">
      <c r="A350" s="48">
        <f t="shared" si="12"/>
        <v>2022</v>
      </c>
      <c r="B350" s="109" t="s">
        <v>627</v>
      </c>
      <c r="C350" s="41">
        <f>Month!B334+C349</f>
        <v>101.6477</v>
      </c>
      <c r="D350" s="41">
        <f>Month!C334+D349</f>
        <v>8.3521000000000001</v>
      </c>
      <c r="E350" s="41">
        <f>Month!D334+E349</f>
        <v>83.032900000000012</v>
      </c>
      <c r="F350" s="41">
        <f>Month!E334+F349</f>
        <v>7.7591999999999999</v>
      </c>
      <c r="G350" s="41">
        <f>Month!F334+G349</f>
        <v>2.6059999999999999</v>
      </c>
      <c r="H350" s="41">
        <f>Month!G334+H349</f>
        <v>93.397999999999996</v>
      </c>
      <c r="I350" s="41">
        <f>Month!H334+I349</f>
        <v>26.7624</v>
      </c>
      <c r="J350" s="41">
        <f>Month!I334+J349</f>
        <v>38.509399999999999</v>
      </c>
      <c r="K350" s="41">
        <f>Month!J334+K349</f>
        <v>28.126200000000001</v>
      </c>
      <c r="L350" s="41">
        <f>Month!K334+L349</f>
        <v>8.8176999999999985</v>
      </c>
      <c r="M350" s="41">
        <f>Month!L334+M349</f>
        <v>0.73529999999999995</v>
      </c>
      <c r="N350" s="41">
        <f>Month!M334+N349</f>
        <v>8.0823999999999998</v>
      </c>
      <c r="O350" s="41">
        <f>Month!N334+O349</f>
        <v>110.46540000000002</v>
      </c>
      <c r="P350" s="41">
        <f>Month!O334+P349</f>
        <v>9.0873999999999988</v>
      </c>
      <c r="Q350" s="41">
        <f>Month!P334+Q349</f>
        <v>101.4804</v>
      </c>
    </row>
    <row r="351" spans="1:17" x14ac:dyDescent="0.35">
      <c r="A351" s="48">
        <f t="shared" si="12"/>
        <v>2022</v>
      </c>
      <c r="B351" s="109" t="s">
        <v>628</v>
      </c>
      <c r="C351" s="41">
        <f>Month!B335+C350</f>
        <v>123.86199999999999</v>
      </c>
      <c r="D351" s="41">
        <f>Month!C335+D350</f>
        <v>10.2979</v>
      </c>
      <c r="E351" s="41">
        <f>Month!D335+E350</f>
        <v>101.02010000000001</v>
      </c>
      <c r="F351" s="41">
        <f>Month!E335+F350</f>
        <v>9.4674999999999994</v>
      </c>
      <c r="G351" s="41">
        <f>Month!F335+G350</f>
        <v>3.1789999999999998</v>
      </c>
      <c r="H351" s="41">
        <f>Month!G335+H350</f>
        <v>113.6665</v>
      </c>
      <c r="I351" s="41">
        <f>Month!H335+I350</f>
        <v>33.074300000000001</v>
      </c>
      <c r="J351" s="41">
        <f>Month!I335+J350</f>
        <v>45.586199999999998</v>
      </c>
      <c r="K351" s="41">
        <f>Month!J335+K350</f>
        <v>35.006</v>
      </c>
      <c r="L351" s="41">
        <f>Month!K335+L350</f>
        <v>10.916499999999999</v>
      </c>
      <c r="M351" s="41">
        <f>Month!L335+M350</f>
        <v>0.89049999999999996</v>
      </c>
      <c r="N351" s="41">
        <f>Month!M335+N350</f>
        <v>10.026</v>
      </c>
      <c r="O351" s="41">
        <f>Month!N335+O350</f>
        <v>134.77850000000001</v>
      </c>
      <c r="P351" s="41">
        <f>Month!O335+P350</f>
        <v>11.188399999999998</v>
      </c>
      <c r="Q351" s="41">
        <f>Month!P335+Q350</f>
        <v>123.6925</v>
      </c>
    </row>
    <row r="352" spans="1:17" x14ac:dyDescent="0.35">
      <c r="A352" s="48">
        <f t="shared" si="12"/>
        <v>2022</v>
      </c>
      <c r="B352" s="109" t="s">
        <v>629</v>
      </c>
      <c r="C352" s="41">
        <f>Month!B336+C351</f>
        <v>144.62549999999999</v>
      </c>
      <c r="D352" s="41">
        <f>Month!C336+D351</f>
        <v>12.067500000000001</v>
      </c>
      <c r="E352" s="41">
        <f>Month!D336+E351</f>
        <v>117.87580000000001</v>
      </c>
      <c r="F352" s="41">
        <f>Month!E336+F351</f>
        <v>11.0473</v>
      </c>
      <c r="G352" s="41">
        <f>Month!F336+G351</f>
        <v>3.7374000000000001</v>
      </c>
      <c r="H352" s="41">
        <f>Month!G336+H351</f>
        <v>132.66040000000001</v>
      </c>
      <c r="I352" s="41">
        <f>Month!H336+I351</f>
        <v>39.247399999999999</v>
      </c>
      <c r="J352" s="41">
        <f>Month!I336+J351</f>
        <v>51.9161</v>
      </c>
      <c r="K352" s="41">
        <f>Month!J336+K351</f>
        <v>41.496899999999997</v>
      </c>
      <c r="L352" s="41">
        <f>Month!K336+L351</f>
        <v>12.807799999999999</v>
      </c>
      <c r="M352" s="41">
        <f>Month!L336+M351</f>
        <v>1.0624</v>
      </c>
      <c r="N352" s="41">
        <f>Month!M336+N351</f>
        <v>11.7454</v>
      </c>
      <c r="O352" s="41">
        <f>Month!N336+O351</f>
        <v>157.4333</v>
      </c>
      <c r="P352" s="41">
        <f>Month!O336+P351</f>
        <v>13.129899999999997</v>
      </c>
      <c r="Q352" s="41">
        <f>Month!P336+Q351</f>
        <v>144.4058</v>
      </c>
    </row>
    <row r="353" spans="1:17" x14ac:dyDescent="0.35">
      <c r="A353" s="48">
        <f t="shared" si="12"/>
        <v>2022</v>
      </c>
      <c r="B353" s="109" t="s">
        <v>630</v>
      </c>
      <c r="C353" s="41">
        <f>Month!B337+C352</f>
        <v>144.62549999999999</v>
      </c>
      <c r="D353" s="41">
        <f>Month!C337+D352</f>
        <v>12.067500000000001</v>
      </c>
      <c r="E353" s="41">
        <f>Month!D337+E352</f>
        <v>117.87580000000001</v>
      </c>
      <c r="F353" s="41">
        <f>Month!E337+F352</f>
        <v>11.0473</v>
      </c>
      <c r="G353" s="41">
        <f>Month!F337+G352</f>
        <v>3.7374000000000001</v>
      </c>
      <c r="H353" s="41">
        <f>Month!G337+H352</f>
        <v>132.66040000000001</v>
      </c>
      <c r="I353" s="41">
        <f>Month!H337+I352</f>
        <v>39.247399999999999</v>
      </c>
      <c r="J353" s="41">
        <f>Month!I337+J352</f>
        <v>51.9161</v>
      </c>
      <c r="K353" s="41">
        <f>Month!J337+K352</f>
        <v>41.496899999999997</v>
      </c>
      <c r="L353" s="41">
        <f>Month!K337+L352</f>
        <v>12.807799999999999</v>
      </c>
      <c r="M353" s="41">
        <f>Month!L337+M352</f>
        <v>1.0624</v>
      </c>
      <c r="N353" s="41">
        <f>Month!M337+N352</f>
        <v>11.7454</v>
      </c>
      <c r="O353" s="41">
        <f>Month!N337+O352</f>
        <v>157.4333</v>
      </c>
      <c r="P353" s="41">
        <f>Month!O337+P352</f>
        <v>13.129899999999997</v>
      </c>
      <c r="Q353" s="41">
        <f>Month!P337+Q352</f>
        <v>144.4058</v>
      </c>
    </row>
    <row r="354" spans="1:17" x14ac:dyDescent="0.35">
      <c r="A354" s="48">
        <f t="shared" si="12"/>
        <v>2022</v>
      </c>
      <c r="B354" s="109" t="s">
        <v>631</v>
      </c>
      <c r="C354" s="41">
        <f>Month!B338+C353</f>
        <v>144.62549999999999</v>
      </c>
      <c r="D354" s="41">
        <f>Month!C338+D353</f>
        <v>12.067500000000001</v>
      </c>
      <c r="E354" s="41">
        <f>Month!D338+E353</f>
        <v>117.87580000000001</v>
      </c>
      <c r="F354" s="41">
        <f>Month!E338+F353</f>
        <v>11.0473</v>
      </c>
      <c r="G354" s="41">
        <f>Month!F338+G353</f>
        <v>3.7374000000000001</v>
      </c>
      <c r="H354" s="41">
        <f>Month!G338+H353</f>
        <v>132.66040000000001</v>
      </c>
      <c r="I354" s="41">
        <f>Month!H338+I353</f>
        <v>39.247399999999999</v>
      </c>
      <c r="J354" s="41">
        <f>Month!I338+J353</f>
        <v>51.9161</v>
      </c>
      <c r="K354" s="41">
        <f>Month!J338+K353</f>
        <v>41.496899999999997</v>
      </c>
      <c r="L354" s="41">
        <f>Month!K338+L353</f>
        <v>12.807799999999999</v>
      </c>
      <c r="M354" s="41">
        <f>Month!L338+M353</f>
        <v>1.0624</v>
      </c>
      <c r="N354" s="41">
        <f>Month!M338+N353</f>
        <v>11.7454</v>
      </c>
      <c r="O354" s="41">
        <f>Month!N338+O353</f>
        <v>157.4333</v>
      </c>
      <c r="P354" s="41">
        <f>Month!O338+P353</f>
        <v>13.129899999999997</v>
      </c>
      <c r="Q354" s="41">
        <f>Month!P338+Q353</f>
        <v>144.4058</v>
      </c>
    </row>
    <row r="355" spans="1:17" x14ac:dyDescent="0.35">
      <c r="A355" s="48">
        <f t="shared" si="12"/>
        <v>2022</v>
      </c>
      <c r="B355" s="109" t="s">
        <v>632</v>
      </c>
      <c r="C355" s="41">
        <f>Month!B339+C354</f>
        <v>144.62549999999999</v>
      </c>
      <c r="D355" s="41">
        <f>Month!C339+D354</f>
        <v>12.067500000000001</v>
      </c>
      <c r="E355" s="41">
        <f>Month!D339+E354</f>
        <v>117.87580000000001</v>
      </c>
      <c r="F355" s="41">
        <f>Month!E339+F354</f>
        <v>11.0473</v>
      </c>
      <c r="G355" s="41">
        <f>Month!F339+G354</f>
        <v>3.7374000000000001</v>
      </c>
      <c r="H355" s="41">
        <f>Month!G339+H354</f>
        <v>132.66040000000001</v>
      </c>
      <c r="I355" s="41">
        <f>Month!H339+I354</f>
        <v>39.247399999999999</v>
      </c>
      <c r="J355" s="41">
        <f>Month!I339+J354</f>
        <v>51.9161</v>
      </c>
      <c r="K355" s="41">
        <f>Month!J339+K354</f>
        <v>41.496899999999997</v>
      </c>
      <c r="L355" s="41">
        <f>Month!K339+L354</f>
        <v>12.807799999999999</v>
      </c>
      <c r="M355" s="41">
        <f>Month!L339+M354</f>
        <v>1.0624</v>
      </c>
      <c r="N355" s="41">
        <f>Month!M339+N354</f>
        <v>11.7454</v>
      </c>
      <c r="O355" s="41">
        <f>Month!N339+O354</f>
        <v>157.4333</v>
      </c>
      <c r="P355" s="41">
        <f>Month!O339+P354</f>
        <v>13.129899999999997</v>
      </c>
      <c r="Q355" s="41">
        <f>Month!P339+Q354</f>
        <v>144.4058</v>
      </c>
    </row>
    <row r="356" spans="1:17" x14ac:dyDescent="0.35">
      <c r="A356" s="48">
        <f t="shared" si="12"/>
        <v>2022</v>
      </c>
      <c r="B356" s="109" t="s">
        <v>633</v>
      </c>
      <c r="C356" s="41">
        <f>Month!B340+C355</f>
        <v>144.62549999999999</v>
      </c>
      <c r="D356" s="41">
        <f>Month!C340+D355</f>
        <v>12.067500000000001</v>
      </c>
      <c r="E356" s="41">
        <f>Month!D340+E355</f>
        <v>117.87580000000001</v>
      </c>
      <c r="F356" s="41">
        <f>Month!E340+F355</f>
        <v>11.0473</v>
      </c>
      <c r="G356" s="41">
        <f>Month!F340+G355</f>
        <v>3.7374000000000001</v>
      </c>
      <c r="H356" s="41">
        <f>Month!G340+H355</f>
        <v>132.66040000000001</v>
      </c>
      <c r="I356" s="41">
        <f>Month!H340+I355</f>
        <v>39.247399999999999</v>
      </c>
      <c r="J356" s="41">
        <f>Month!I340+J355</f>
        <v>51.9161</v>
      </c>
      <c r="K356" s="41">
        <f>Month!J340+K355</f>
        <v>41.496899999999997</v>
      </c>
      <c r="L356" s="41">
        <f>Month!K340+L355</f>
        <v>12.807799999999999</v>
      </c>
      <c r="M356" s="41">
        <f>Month!L340+M355</f>
        <v>1.0624</v>
      </c>
      <c r="N356" s="41">
        <f>Month!M340+N355</f>
        <v>11.7454</v>
      </c>
      <c r="O356" s="41">
        <f>Month!N340+O355</f>
        <v>157.4333</v>
      </c>
      <c r="P356" s="41">
        <f>Month!O340+P355</f>
        <v>13.129899999999997</v>
      </c>
      <c r="Q356" s="41">
        <f>Month!P340+Q355</f>
        <v>144.4058</v>
      </c>
    </row>
    <row r="357" spans="1:17" x14ac:dyDescent="0.35">
      <c r="A357" s="48">
        <f t="shared" si="12"/>
        <v>2022</v>
      </c>
      <c r="B357" s="109" t="s">
        <v>634</v>
      </c>
      <c r="C357" s="41">
        <f>Month!B341+C356</f>
        <v>144.62549999999999</v>
      </c>
      <c r="D357" s="41">
        <f>Month!C341+D356</f>
        <v>12.067500000000001</v>
      </c>
      <c r="E357" s="41">
        <f>Month!D341+E356</f>
        <v>117.87580000000001</v>
      </c>
      <c r="F357" s="41">
        <f>Month!E341+F356</f>
        <v>11.0473</v>
      </c>
      <c r="G357" s="41">
        <f>Month!F341+G356</f>
        <v>3.7374000000000001</v>
      </c>
      <c r="H357" s="41">
        <f>Month!G341+H356</f>
        <v>132.66040000000001</v>
      </c>
      <c r="I357" s="41">
        <f>Month!H341+I356</f>
        <v>39.247399999999999</v>
      </c>
      <c r="J357" s="41">
        <f>Month!I341+J356</f>
        <v>51.9161</v>
      </c>
      <c r="K357" s="41">
        <f>Month!J341+K356</f>
        <v>41.496899999999997</v>
      </c>
      <c r="L357" s="41">
        <f>Month!K341+L356</f>
        <v>12.807799999999999</v>
      </c>
      <c r="M357" s="41">
        <f>Month!L341+M356</f>
        <v>1.0624</v>
      </c>
      <c r="N357" s="41">
        <f>Month!M341+N356</f>
        <v>11.7454</v>
      </c>
      <c r="O357" s="41">
        <f>Month!N341+O356</f>
        <v>157.4333</v>
      </c>
      <c r="P357" s="41">
        <f>Month!O341+P356</f>
        <v>13.129899999999997</v>
      </c>
      <c r="Q357" s="41">
        <f>Month!P341+Q356</f>
        <v>144.4058</v>
      </c>
    </row>
    <row r="358" spans="1:17" x14ac:dyDescent="0.35">
      <c r="A358" s="63">
        <f t="shared" si="12"/>
        <v>2022</v>
      </c>
      <c r="B358" s="110" t="s">
        <v>635</v>
      </c>
      <c r="C358" s="41">
        <f>Month!B342+C357</f>
        <v>144.62549999999999</v>
      </c>
      <c r="D358" s="41">
        <f>Month!C342+D357</f>
        <v>12.067500000000001</v>
      </c>
      <c r="E358" s="41">
        <f>Month!D342+E357</f>
        <v>117.87580000000001</v>
      </c>
      <c r="F358" s="41">
        <f>Month!E342+F357</f>
        <v>11.0473</v>
      </c>
      <c r="G358" s="41">
        <f>Month!F342+G357</f>
        <v>3.7374000000000001</v>
      </c>
      <c r="H358" s="41">
        <f>Month!G342+H357</f>
        <v>132.66040000000001</v>
      </c>
      <c r="I358" s="41">
        <f>Month!H342+I357</f>
        <v>39.247399999999999</v>
      </c>
      <c r="J358" s="41">
        <f>Month!I342+J357</f>
        <v>51.9161</v>
      </c>
      <c r="K358" s="41">
        <f>Month!J342+K357</f>
        <v>41.496899999999997</v>
      </c>
      <c r="L358" s="41">
        <f>Month!K342+L357</f>
        <v>12.807799999999999</v>
      </c>
      <c r="M358" s="41">
        <f>Month!L342+M357</f>
        <v>1.0624</v>
      </c>
      <c r="N358" s="41">
        <f>Month!M342+N357</f>
        <v>11.7454</v>
      </c>
      <c r="O358" s="41">
        <f>Month!N342+O357</f>
        <v>157.4333</v>
      </c>
      <c r="P358" s="41">
        <f>Month!O342+P357</f>
        <v>13.129899999999997</v>
      </c>
      <c r="Q358" s="41">
        <f>Month!P342+Q357</f>
        <v>144.4058</v>
      </c>
    </row>
  </sheetData>
  <mergeCells count="1">
    <mergeCell ref="E19:K19"/>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Contents</vt:lpstr>
      <vt:lpstr>Notes</vt:lpstr>
      <vt:lpstr>Commentary</vt:lpstr>
      <vt:lpstr>Main table</vt:lpstr>
      <vt:lpstr>Annual</vt:lpstr>
      <vt:lpstr>Quarter</vt:lpstr>
      <vt:lpstr>Month</vt:lpstr>
      <vt:lpstr>calculation_hide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Availability and consumption of electricity</dc:title>
  <dc:creator>energy.stats@beis.gov.uk</dc:creator>
  <cp:keywords>Availability, consumption, electricity</cp:keywords>
  <cp:lastModifiedBy>Harris, Kevin (Analysis Directorate)</cp:lastModifiedBy>
  <dcterms:created xsi:type="dcterms:W3CDTF">2021-09-24T15:27:21Z</dcterms:created>
  <dcterms:modified xsi:type="dcterms:W3CDTF">2022-08-24T11:17:56Z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2021-09-29T15:50:51Z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f2d5675d-491d-455a-9688-f111769bc1e5</vt:lpwstr>
  </property>
  <property fmtid="{D5CDD505-2E9C-101B-9397-08002B2CF9AE}" pid="8" name="MSIP_Label_ba62f585-b40f-4ab9-bafe-39150f03d124_ContentBits">
    <vt:lpwstr>0</vt:lpwstr>
  </property>
</Properties>
</file>