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2E82747-7E42-4EDB-B74F-489DAED432C8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H26" i="1"/>
  <c r="I26" i="1" s="1"/>
  <c r="E24" i="1"/>
  <c r="H24" i="1"/>
  <c r="I24" i="1" s="1"/>
  <c r="E25" i="1"/>
  <c r="H25" i="1"/>
  <c r="I25" i="1" s="1"/>
  <c r="H23" i="1" l="1"/>
  <c r="I23" i="1" s="1"/>
  <c r="E23" i="1"/>
  <c r="E22" i="1" l="1"/>
  <c r="H22" i="1"/>
  <c r="I22" i="1" s="1"/>
  <c r="E21" i="1"/>
  <c r="H21" i="1"/>
  <c r="I21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<sst xmlns="http://schemas.openxmlformats.org/spreadsheetml/2006/main" count="87" uniqueCount="42">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</sst>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workbookViewId="0"/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35</v>
      </c>
      <c r="B21">
        <v>1800</v>
      </c>
      <c r="C21">
        <v>1</v>
      </c>
      <c r="D21" t="s">
        <v>21</v>
      </c>
      <c r="E21">
        <f>IF(B21 &gt; 1900, ((B21-1900)*10)+400+C21, ((B21-1730)*2)+C21)+VLOOKUP(D21,'ID Scheme'!$A$2:$B$4,2)</f>
        <v>741</v>
      </c>
      <c r="F21">
        <v>18</v>
      </c>
      <c r="G21">
        <v>14</v>
      </c>
      <c r="H21" s="2">
        <f t="shared" ref="H21" si="8">SQRT(F21*G21)/$B$1</f>
        <v>52.915026221291818</v>
      </c>
      <c r="I21" s="2">
        <f t="shared" ref="I21" si="9">H21*0.9</f>
        <v>47.623523599162638</v>
      </c>
      <c r="J21" s="2" t="s">
        <v>33</v>
      </c>
    </row>
    <row r="22" spans="1:11" x14ac:dyDescent="0.25">
      <c r="A22" t="s">
        <v>37</v>
      </c>
      <c r="B22">
        <v>1911</v>
      </c>
      <c r="C22">
        <v>1</v>
      </c>
      <c r="D22" t="s">
        <v>21</v>
      </c>
      <c r="E22">
        <f>IF(B22 &gt; 1900, ((B22-1900)*10)+400+C22, ((B22-1730)*2)+C22)+VLOOKUP(D22,'ID Scheme'!$A$2:$B$4,2)</f>
        <v>1111</v>
      </c>
      <c r="F22">
        <v>20</v>
      </c>
      <c r="G22">
        <v>36</v>
      </c>
      <c r="H22" s="2">
        <f t="shared" ref="H22" si="10">SQRT(F22*G22)/$B$1</f>
        <v>89.442719099991592</v>
      </c>
      <c r="I22" s="2">
        <f t="shared" ref="I22" si="11">H22*0.9</f>
        <v>80.498447189992433</v>
      </c>
      <c r="J22" s="2" t="s">
        <v>33</v>
      </c>
    </row>
    <row r="23" spans="1:11" x14ac:dyDescent="0.25">
      <c r="A23" t="s">
        <v>38</v>
      </c>
      <c r="B23">
        <v>1963</v>
      </c>
      <c r="C23">
        <v>1</v>
      </c>
      <c r="D23" t="s">
        <v>21</v>
      </c>
      <c r="E23">
        <f>IF(B23 &gt; 1900, ((B23-1900)*10)+400+C23, ((B23-1730)*2)+C23)+VLOOKUP(D23,'ID Scheme'!$A$2:$B$4,2)</f>
        <v>1631</v>
      </c>
      <c r="F23">
        <v>55</v>
      </c>
      <c r="G23">
        <v>52</v>
      </c>
      <c r="H23" s="2">
        <f t="shared" ref="H23" si="12">SQRT(F23*G23)/$B$1</f>
        <v>178.26322609494585</v>
      </c>
      <c r="I23" s="2">
        <f t="shared" ref="I23" si="13">H23*0.9</f>
        <v>160.43690348545127</v>
      </c>
      <c r="J23" s="2" t="s">
        <v>33</v>
      </c>
    </row>
    <row r="24" spans="1:11" x14ac:dyDescent="0.25">
      <c r="A24" t="s">
        <v>39</v>
      </c>
      <c r="B24">
        <v>1929</v>
      </c>
      <c r="C24">
        <v>1</v>
      </c>
      <c r="D24" t="s">
        <v>21</v>
      </c>
      <c r="E24">
        <f>IF(B24 &gt; 1900, ((B24-1900)*10)+400+C24, ((B24-1730)*2)+C24)+VLOOKUP(D24,'ID Scheme'!$A$2:$B$4,2)</f>
        <v>1291</v>
      </c>
      <c r="F24">
        <v>29</v>
      </c>
      <c r="G24">
        <v>50</v>
      </c>
      <c r="H24" s="2">
        <f t="shared" ref="H24:H25" si="14">SQRT(F24*G24)/$B$1</f>
        <v>126.92955176439848</v>
      </c>
      <c r="I24" s="2">
        <f t="shared" ref="I24:I25" si="15">H24*0.9</f>
        <v>114.23659658795863</v>
      </c>
      <c r="J24" s="2" t="s">
        <v>33</v>
      </c>
    </row>
    <row r="25" spans="1:11" x14ac:dyDescent="0.25">
      <c r="A25" t="s">
        <v>40</v>
      </c>
      <c r="B25">
        <v>1945</v>
      </c>
      <c r="C25">
        <v>1</v>
      </c>
      <c r="D25" t="s">
        <v>21</v>
      </c>
      <c r="E25">
        <f>IF(B25 &gt; 1900, ((B25-1900)*10)+400+C25, ((B25-1730)*2)+C25)+VLOOKUP(D25,'ID Scheme'!$A$2:$B$4,2)</f>
        <v>1451</v>
      </c>
      <c r="F25">
        <v>38</v>
      </c>
      <c r="G25">
        <v>57</v>
      </c>
      <c r="H25" s="2">
        <f>SQRT(F25*G25)/$B$1</f>
        <v>155.13435037626795</v>
      </c>
      <c r="I25" s="2">
        <f>H25*0.9</f>
        <v>139.62091533864117</v>
      </c>
      <c r="J25" s="2" t="s">
        <v>33</v>
      </c>
    </row>
    <row r="26" spans="1:11" x14ac:dyDescent="0.25">
      <c r="A26" t="s">
        <v>41</v>
      </c>
      <c r="B26">
        <v>1954</v>
      </c>
      <c r="C26">
        <v>1</v>
      </c>
      <c r="D26" t="s">
        <v>21</v>
      </c>
      <c r="E26">
        <f>IF(B26 &gt; 1900, ((B26-1900)*10)+400+C26, ((B26-1730)*2)+C26)+VLOOKUP(D26,'ID Scheme'!$A$2:$B$4,2)</f>
        <v>1541</v>
      </c>
      <c r="F26">
        <v>40</v>
      </c>
      <c r="G26">
        <v>72</v>
      </c>
      <c r="H26" s="2">
        <f>SQRT(F26*G26)/$B$1</f>
        <v>178.88543819998318</v>
      </c>
      <c r="I26" s="2">
        <f>H26*0.9</f>
        <v>160.99689437998487</v>
      </c>
      <c r="J26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2018-05-29T22:14:53Z</dcterms:modified>
</cp:coreProperties>
</file>