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EA0518EC-03B6-4530-9CE5-260D48E65552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H30" i="1"/>
  <c r="I30" i="1" s="1"/>
  <c r="E21" i="1"/>
  <c r="H21" i="1"/>
  <c r="I21" i="1" s="1"/>
  <c r="E22" i="1"/>
  <c r="H22" i="1"/>
  <c r="I22" i="1" s="1"/>
  <c r="E28" i="1"/>
  <c r="E29" i="1"/>
  <c r="H29" i="1"/>
  <c r="I29" i="1" s="1"/>
  <c r="H28" i="1" l="1"/>
  <c r="I28" i="1" s="1"/>
  <c r="E26" i="1"/>
  <c r="H26" i="1"/>
  <c r="I26" i="1" s="1"/>
  <c r="E27" i="1"/>
  <c r="H27" i="1"/>
  <c r="I27" i="1" s="1"/>
  <c r="H25" i="1" l="1"/>
  <c r="I25" i="1" s="1"/>
  <c r="E25" i="1"/>
  <c r="E24" i="1" l="1"/>
  <c r="H24" i="1"/>
  <c r="I24" i="1" s="1"/>
  <c r="E23" i="1"/>
  <c r="H23" i="1"/>
  <c r="I23" i="1" s="1"/>
  <c r="H4" i="1"/>
  <c r="I4" i="1" s="1"/>
  <c r="E4" i="1"/>
  <c r="E6" i="1" l="1"/>
  <c r="H6" i="1"/>
  <c r="I6" i="1" s="1"/>
  <c r="H19" i="1"/>
  <c r="I19" i="1" s="1"/>
  <c r="H20" i="1"/>
  <c r="I20" i="1" s="1"/>
  <c r="E19" i="1"/>
  <c r="E20" i="1"/>
  <c r="E18" i="1"/>
  <c r="H18" i="1"/>
  <c r="I18" i="1" s="1"/>
  <c r="E17" i="1"/>
  <c r="H17" i="1"/>
  <c r="I17" i="1" s="1"/>
  <c r="H16" i="1"/>
  <c r="I16" i="1" s="1"/>
  <c r="E16" i="1"/>
  <c r="H15" i="1" l="1"/>
  <c r="I15" i="1" s="1"/>
  <c r="E15" i="1"/>
  <c r="E9" i="1" l="1"/>
  <c r="E11" i="1"/>
  <c r="E10" i="1" l="1"/>
  <c r="E14" i="1"/>
  <c r="E8" i="1"/>
  <c r="E5" i="1"/>
  <c r="E12" i="1"/>
  <c r="E7" i="1"/>
  <c r="E13" i="1"/>
  <c r="H14" i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<sst xmlns="http://schemas.openxmlformats.org/spreadsheetml/2006/main" count="99" uniqueCount="46">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</sst>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10" workbookViewId="0">
      <selection activeCell="J28" sqref="J28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Scheme'!$A$2:$B$4,2)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Scheme'!$A$2:$B$4,2)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Scheme'!$A$2:$B$4,2)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Scheme'!$A$2:$B$4,2)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Scheme'!$A$2:$B$4,2)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Scheme'!$A$2:$B$4,2)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Scheme'!$A$2:$B$4,2)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Scheme'!$A$2:$B$4,2)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Scheme'!$A$2:$B$4,2)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Scheme'!$A$2:$B$4,2)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Scheme'!$A$2:$B$4,2)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Scheme'!$A$2:$B$4,2)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Scheme'!$A$2:$B$4,2)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Scheme'!$A$2:$B$4,2)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Scheme'!$A$2:$B$4,2)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Scheme'!$A$2:$B$4,2)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Scheme'!$A$2:$B$4,2)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Scheme'!$A$2:$B$4,2)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  <c r="J21" s="2" t="s">
        <v>33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Scheme'!$A$2:$B$4,2)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  <c r="J22" s="2" t="s">
        <v>33</v>
      </c>
    </row>
    <row r="23" spans="1:11" x14ac:dyDescent="0.25">
      <c r="A23" t="s">
        <v>35</v>
      </c>
      <c r="B23">
        <v>1800</v>
      </c>
      <c r="C23">
        <v>1</v>
      </c>
      <c r="D23" t="s">
        <v>21</v>
      </c>
      <c r="E23">
        <f>IF(B23 &gt; 1900, ((B23-1900)*10)+400+C23, ((B23-1730)*2)+C23)+VLOOKUP(D23,'ID Scheme'!$A$2:$B$4,2)</f>
        <v>741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37</v>
      </c>
      <c r="B24">
        <v>1911</v>
      </c>
      <c r="C24">
        <v>1</v>
      </c>
      <c r="D24" t="s">
        <v>21</v>
      </c>
      <c r="E24">
        <f>IF(B24 &gt; 1900, ((B24-1900)*10)+400+C24, ((B24-1730)*2)+C24)+VLOOKUP(D24,'ID Scheme'!$A$2:$B$4,2)</f>
        <v>1111</v>
      </c>
      <c r="F24">
        <v>20</v>
      </c>
      <c r="G24">
        <v>36</v>
      </c>
      <c r="H24" s="2">
        <f t="shared" ref="H24" si="12">SQRT(F24*G24)/$B$1</f>
        <v>89.442719099991592</v>
      </c>
      <c r="I24" s="2">
        <f t="shared" ref="I24" si="13">H24*0.9</f>
        <v>80.498447189992433</v>
      </c>
      <c r="J24" s="2" t="s">
        <v>33</v>
      </c>
    </row>
    <row r="25" spans="1:11" x14ac:dyDescent="0.25">
      <c r="A25" t="s">
        <v>38</v>
      </c>
      <c r="B25">
        <v>1963</v>
      </c>
      <c r="C25">
        <v>1</v>
      </c>
      <c r="D25" t="s">
        <v>21</v>
      </c>
      <c r="E25">
        <f>IF(B25 &gt; 1900, ((B25-1900)*10)+400+C25, ((B25-1730)*2)+C25)+VLOOKUP(D25,'ID Scheme'!$A$2:$B$4,2)</f>
        <v>1631</v>
      </c>
      <c r="F25">
        <v>55</v>
      </c>
      <c r="G25">
        <v>52</v>
      </c>
      <c r="H25" s="2">
        <f t="shared" ref="H25" si="14">SQRT(F25*G25)/$B$1</f>
        <v>178.26322609494585</v>
      </c>
      <c r="I25" s="2">
        <f t="shared" ref="I25" si="15">H25*0.9</f>
        <v>160.43690348545127</v>
      </c>
      <c r="J25" s="2" t="s">
        <v>33</v>
      </c>
    </row>
    <row r="26" spans="1:11" x14ac:dyDescent="0.25">
      <c r="A26" t="s">
        <v>39</v>
      </c>
      <c r="B26">
        <v>1929</v>
      </c>
      <c r="C26">
        <v>1</v>
      </c>
      <c r="D26" t="s">
        <v>21</v>
      </c>
      <c r="E26">
        <f>IF(B26 &gt; 1900, ((B26-1900)*10)+400+C26, ((B26-1730)*2)+C26)+VLOOKUP(D26,'ID Scheme'!$A$2:$B$4,2)</f>
        <v>1291</v>
      </c>
      <c r="F26">
        <v>29</v>
      </c>
      <c r="G26">
        <v>50</v>
      </c>
      <c r="H26" s="2">
        <f t="shared" ref="H26" si="16">SQRT(F26*G26)/$B$1</f>
        <v>126.92955176439848</v>
      </c>
      <c r="I26" s="2">
        <f t="shared" ref="I26" si="17">H26*0.9</f>
        <v>114.23659658795863</v>
      </c>
      <c r="J26" s="2" t="s">
        <v>33</v>
      </c>
    </row>
    <row r="27" spans="1:11" x14ac:dyDescent="0.25">
      <c r="A27" t="s">
        <v>40</v>
      </c>
      <c r="B27">
        <v>1945</v>
      </c>
      <c r="C27">
        <v>1</v>
      </c>
      <c r="D27" t="s">
        <v>21</v>
      </c>
      <c r="E27">
        <f>IF(B27 &gt; 1900, ((B27-1900)*10)+400+C27, ((B27-1730)*2)+C27)+VLOOKUP(D27,'ID Scheme'!$A$2:$B$4,2)</f>
        <v>1451</v>
      </c>
      <c r="F27">
        <v>38</v>
      </c>
      <c r="G27">
        <v>57</v>
      </c>
      <c r="H27" s="2">
        <f>SQRT(F27*G27)/$B$1</f>
        <v>155.13435037626795</v>
      </c>
      <c r="I27" s="2">
        <f>H27*0.9</f>
        <v>139.62091533864117</v>
      </c>
      <c r="J27" s="2" t="s">
        <v>33</v>
      </c>
    </row>
    <row r="28" spans="1:11" x14ac:dyDescent="0.25">
      <c r="A28" t="s">
        <v>41</v>
      </c>
      <c r="B28">
        <v>1954</v>
      </c>
      <c r="C28">
        <v>1</v>
      </c>
      <c r="D28" t="s">
        <v>21</v>
      </c>
      <c r="E28">
        <f>IF(B28 &gt; 1900, ((B28-1900)*10)+400+C28, ((B28-1730)*2)+C28)+VLOOKUP(D28,'ID Scheme'!$A$2:$B$4,2)</f>
        <v>1541</v>
      </c>
      <c r="F28">
        <v>40</v>
      </c>
      <c r="G28">
        <v>72</v>
      </c>
      <c r="H28" s="2">
        <f>SQRT(F28*G28)/$B$1</f>
        <v>178.88543819998318</v>
      </c>
      <c r="I28" s="2">
        <f>H28*0.9</f>
        <v>160.99689437998487</v>
      </c>
      <c r="J28" s="2" t="s">
        <v>33</v>
      </c>
    </row>
    <row r="29" spans="1:11" x14ac:dyDescent="0.25">
      <c r="A29" t="s">
        <v>42</v>
      </c>
      <c r="B29">
        <v>1958</v>
      </c>
      <c r="C29">
        <v>1</v>
      </c>
      <c r="D29" t="s">
        <v>21</v>
      </c>
      <c r="E29">
        <f>IF(B29 &gt; 1900, ((B29-1900)*10)+400+C29, ((B29-1730)*2)+C29)+VLOOKUP(D29,'ID Scheme'!$A$2:$B$4,2)</f>
        <v>1581</v>
      </c>
      <c r="F29">
        <v>76</v>
      </c>
      <c r="G29">
        <v>34</v>
      </c>
      <c r="H29" s="2">
        <f>SQRT(F29*G29)/$B$1</f>
        <v>169.44353369518447</v>
      </c>
      <c r="I29" s="2">
        <f>H29*0.9</f>
        <v>152.49918032566603</v>
      </c>
      <c r="J29" s="2" t="s">
        <v>33</v>
      </c>
    </row>
    <row r="30" spans="1:11" x14ac:dyDescent="0.25">
      <c r="A30" t="s">
        <v>45</v>
      </c>
      <c r="B30">
        <v>1980</v>
      </c>
      <c r="C30">
        <v>1</v>
      </c>
      <c r="D30" t="s">
        <v>21</v>
      </c>
      <c r="E30">
        <f>IF(B30 &gt; 1900, ((B30-1900)*10)+400+C30, ((B30-1730)*2)+C30)+VLOOKUP(D30,'ID Scheme'!$A$2:$B$4,2)</f>
        <v>1801</v>
      </c>
      <c r="F30">
        <v>47</v>
      </c>
      <c r="G30">
        <v>73</v>
      </c>
      <c r="H30" s="2">
        <f>SQRT(F30*G30)/$B$1</f>
        <v>195.2491286080996</v>
      </c>
      <c r="I30" s="2">
        <f>H30*0.9</f>
        <v>175.72421574728963</v>
      </c>
      <c r="J30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2018-06-02T13:06:34Z</dcterms:modified>
</cp:coreProperties>
</file>