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966146A-0421-4A5F-AE5C-898DE1086205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H41" i="1"/>
  <c r="I41" i="1" s="1"/>
  <c r="E40" i="1"/>
  <c r="H40" i="1"/>
  <c r="I40" i="1" s="1"/>
  <c r="H39" i="1"/>
  <c r="I39" i="1" s="1"/>
  <c r="E39" i="1"/>
  <c r="E38" i="1" l="1"/>
  <c r="H38" i="1"/>
  <c r="I38" i="1" s="1"/>
  <c r="H23" i="1"/>
  <c r="I23" i="1" s="1"/>
  <c r="E23" i="1"/>
  <c r="E37" i="1" l="1"/>
  <c r="H37" i="1"/>
  <c r="I37" i="1" s="1"/>
  <c r="E36" i="1"/>
  <c r="H36" i="1"/>
  <c r="I36" i="1" s="1"/>
  <c r="E35" i="1" l="1"/>
  <c r="H35" i="1"/>
  <c r="I35" i="1" s="1"/>
  <c r="E34" i="1" l="1"/>
  <c r="H34" i="1"/>
  <c r="I34" i="1" s="1"/>
  <c r="E33" i="1"/>
  <c r="H33" i="1"/>
  <c r="I33" i="1" s="1"/>
  <c r="E32" i="1" l="1"/>
  <c r="H32" i="1"/>
  <c r="I32" i="1" s="1"/>
  <c r="E31" i="1"/>
  <c r="H31" i="1"/>
  <c r="I31" i="1" s="1"/>
  <c r="E21" i="1"/>
  <c r="H21" i="1"/>
  <c r="I21" i="1" s="1"/>
  <c r="E22" i="1"/>
  <c r="H22" i="1"/>
  <c r="I22" i="1" s="1"/>
  <c r="E29" i="1"/>
  <c r="E30" i="1"/>
  <c r="H30" i="1"/>
  <c r="I30" i="1" s="1"/>
  <c r="H29" i="1" l="1"/>
  <c r="I29" i="1" s="1"/>
  <c r="E27" i="1"/>
  <c r="H27" i="1"/>
  <c r="I27" i="1" s="1"/>
  <c r="E28" i="1"/>
  <c r="H28" i="1"/>
  <c r="I28" i="1" s="1"/>
  <c r="H26" i="1" l="1"/>
  <c r="I26" i="1" s="1"/>
  <c r="E26" i="1"/>
  <c r="E25" i="1" l="1"/>
  <c r="H25" i="1"/>
  <c r="I25" i="1" s="1"/>
  <c r="E24" i="1"/>
  <c r="H24" i="1"/>
  <c r="I24" i="1" s="1"/>
  <c r="H4" i="1"/>
  <c r="I4" i="1" s="1"/>
  <c r="E4" i="1"/>
  <c r="E6" i="1" l="1"/>
  <c r="H6" i="1"/>
  <c r="I6" i="1" s="1"/>
  <c r="H19" i="1"/>
  <c r="I19" i="1" s="1"/>
  <c r="H20" i="1"/>
  <c r="I20" i="1" s="1"/>
  <c r="E19" i="1"/>
  <c r="E20" i="1"/>
  <c r="E18" i="1"/>
  <c r="H18" i="1"/>
  <c r="I18" i="1" s="1"/>
  <c r="E17" i="1"/>
  <c r="H17" i="1"/>
  <c r="I17" i="1" s="1"/>
  <c r="H16" i="1"/>
  <c r="I16" i="1" s="1"/>
  <c r="E16" i="1"/>
  <c r="H15" i="1" l="1"/>
  <c r="I15" i="1" s="1"/>
  <c r="E15" i="1"/>
  <c r="E9" i="1" l="1"/>
  <c r="E11" i="1"/>
  <c r="E10" i="1" l="1"/>
  <c r="E14" i="1"/>
  <c r="E8" i="1"/>
  <c r="E5" i="1"/>
  <c r="E12" i="1"/>
  <c r="E7" i="1"/>
  <c r="E13" i="1"/>
  <c r="H14" i="1"/>
  <c r="I14" i="1" s="1"/>
  <c r="H7" i="1" l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5" i="1"/>
  <c r="I5" i="1" s="1"/>
</calcChain>
</file>

<file path=xl/sharedStrings.xml><?xml version="1.0" encoding="utf-8"?>
<sst xmlns="http://schemas.openxmlformats.org/spreadsheetml/2006/main" count="132" uniqueCount="57">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</sst>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22" workbookViewId="0">
      <selection activeCell="H35" sqref="H35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36</v>
      </c>
      <c r="B4">
        <v>1800</v>
      </c>
      <c r="C4">
        <v>1</v>
      </c>
      <c r="D4" t="s">
        <v>22</v>
      </c>
      <c r="E4">
        <f>IF(B4 &gt; 1900, ((B4-1900)*10)+400+C4, ((B4-1730)*2)+C4)+VLOOKUP(D4,'ID Scheme'!$A$2:$B$4,2)</f>
        <v>3741</v>
      </c>
      <c r="F4">
        <v>16</v>
      </c>
      <c r="G4">
        <v>12</v>
      </c>
      <c r="H4" s="2">
        <f>SQRT(F4*G4)/$B$1</f>
        <v>46.188021535170058</v>
      </c>
      <c r="I4" s="2">
        <f>H4*0.9</f>
        <v>41.569219381653056</v>
      </c>
      <c r="J4" s="2" t="s">
        <v>33</v>
      </c>
    </row>
    <row r="5" spans="1:11" x14ac:dyDescent="0.25">
      <c r="A5" t="s">
        <v>2</v>
      </c>
      <c r="B5">
        <v>1913</v>
      </c>
      <c r="C5">
        <v>1</v>
      </c>
      <c r="D5" t="s">
        <v>22</v>
      </c>
      <c r="E5">
        <f>IF(B5 &gt; 1900, ((B5-1900)*10)+400+C5, ((B5-1730)*2)+C5)+VLOOKUP(D5,'ID Scheme'!$A$2:$B$4,2)</f>
        <v>4131</v>
      </c>
      <c r="F5">
        <v>22</v>
      </c>
      <c r="G5">
        <v>18</v>
      </c>
      <c r="H5" s="2">
        <f>SQRT(F5*G5)/$B$1</f>
        <v>66.332495807108003</v>
      </c>
      <c r="I5" s="2">
        <f>H5*0.9</f>
        <v>59.699246226397207</v>
      </c>
      <c r="J5" s="2" t="s">
        <v>33</v>
      </c>
    </row>
    <row r="6" spans="1:11" x14ac:dyDescent="0.25">
      <c r="A6" t="s">
        <v>34</v>
      </c>
      <c r="B6">
        <v>1907</v>
      </c>
      <c r="C6">
        <v>1</v>
      </c>
      <c r="D6" t="s">
        <v>22</v>
      </c>
      <c r="E6">
        <f>IF(B6 &gt; 1900, ((B6-1900)*10)+400+C6, ((B6-1730)*2)+C6)+VLOOKUP(D6,'ID Scheme'!$A$2:$B$4,2)</f>
        <v>4071</v>
      </c>
      <c r="F6">
        <v>20</v>
      </c>
      <c r="G6">
        <v>18</v>
      </c>
      <c r="H6" s="2">
        <f>SQRT(F6*G6)/$B$1</f>
        <v>63.245553203367592</v>
      </c>
      <c r="I6" s="2">
        <f>H6*0.9</f>
        <v>56.920997883030836</v>
      </c>
      <c r="J6" s="2" t="s">
        <v>33</v>
      </c>
    </row>
    <row r="7" spans="1:11" x14ac:dyDescent="0.25">
      <c r="A7" t="s">
        <v>3</v>
      </c>
      <c r="B7">
        <v>1936</v>
      </c>
      <c r="C7">
        <v>1</v>
      </c>
      <c r="D7" t="s">
        <v>22</v>
      </c>
      <c r="E7">
        <f>IF(B7 &gt; 1900, ((B7-1900)*10)+400+C7, ((B7-1730)*2)+C7)+VLOOKUP(D7,'ID Scheme'!$A$2:$B$4,2)</f>
        <v>4361</v>
      </c>
      <c r="F7">
        <v>30</v>
      </c>
      <c r="G7">
        <v>20</v>
      </c>
      <c r="H7" s="2">
        <f t="shared" ref="H7:H16" si="0">SQRT(F7*G7)/$B$1</f>
        <v>81.649658092772611</v>
      </c>
      <c r="I7" s="2">
        <f t="shared" ref="I7:I16" si="1">H7*0.9</f>
        <v>73.484692283495349</v>
      </c>
      <c r="J7" s="2" t="s">
        <v>33</v>
      </c>
    </row>
    <row r="8" spans="1:11" ht="14.25" customHeight="1" x14ac:dyDescent="0.25">
      <c r="A8" t="s">
        <v>4</v>
      </c>
      <c r="B8">
        <v>1952</v>
      </c>
      <c r="C8">
        <v>1</v>
      </c>
      <c r="D8" t="s">
        <v>22</v>
      </c>
      <c r="E8">
        <f>IF(B8 &gt; 1900, ((B8-1900)*10)+400+C8, ((B8-1730)*2)+C8)+VLOOKUP(D8,'ID Scheme'!$A$2:$B$4,2)</f>
        <v>4521</v>
      </c>
      <c r="F8">
        <v>38</v>
      </c>
      <c r="G8">
        <v>25</v>
      </c>
      <c r="H8" s="2">
        <f t="shared" si="0"/>
        <v>102.74023338281629</v>
      </c>
      <c r="I8" s="2">
        <f t="shared" si="1"/>
        <v>92.466210044534662</v>
      </c>
      <c r="J8" s="2" t="s">
        <v>33</v>
      </c>
    </row>
    <row r="9" spans="1:11" x14ac:dyDescent="0.25">
      <c r="A9" t="s">
        <v>7</v>
      </c>
      <c r="B9">
        <v>1957</v>
      </c>
      <c r="C9">
        <v>1</v>
      </c>
      <c r="D9" t="s">
        <v>22</v>
      </c>
      <c r="E9">
        <f>IF(B9 &gt; 1900, ((B9-1900)*10)+400+C9, ((B9-1730)*2)+C9)+VLOOKUP(D9,'ID Scheme'!$A$2:$B$4,2)</f>
        <v>4571</v>
      </c>
      <c r="F9">
        <v>41</v>
      </c>
      <c r="G9">
        <v>21</v>
      </c>
      <c r="H9" s="2">
        <f t="shared" si="0"/>
        <v>97.809338340808068</v>
      </c>
      <c r="I9" s="2">
        <f t="shared" si="1"/>
        <v>88.02840450672727</v>
      </c>
      <c r="J9" s="2" t="s">
        <v>33</v>
      </c>
    </row>
    <row r="10" spans="1:11" x14ac:dyDescent="0.25">
      <c r="A10" t="s">
        <v>6</v>
      </c>
      <c r="B10">
        <v>1963</v>
      </c>
      <c r="C10">
        <v>1</v>
      </c>
      <c r="D10" t="s">
        <v>22</v>
      </c>
      <c r="E10">
        <f>IF(B10 &gt; 1900, ((B10-1900)*10)+400+C10, ((B10-1730)*2)+C10)+VLOOKUP(D10,'ID Scheme'!$A$2:$B$4,2)</f>
        <v>4631</v>
      </c>
      <c r="F10">
        <v>44</v>
      </c>
      <c r="G10">
        <v>24</v>
      </c>
      <c r="H10" s="2">
        <f t="shared" si="0"/>
        <v>108.32051206181282</v>
      </c>
      <c r="I10" s="2">
        <f t="shared" si="1"/>
        <v>97.488460855631544</v>
      </c>
      <c r="J10" s="2" t="s">
        <v>33</v>
      </c>
    </row>
    <row r="11" spans="1:11" x14ac:dyDescent="0.25">
      <c r="A11" t="s">
        <v>5</v>
      </c>
      <c r="B11">
        <v>1965</v>
      </c>
      <c r="C11">
        <v>1</v>
      </c>
      <c r="D11" t="s">
        <v>22</v>
      </c>
      <c r="E11">
        <f>IF(B11 &gt; 1900, ((B11-1900)*10)+400+C11, ((B11-1730)*2)+C11)+VLOOKUP(D11,'ID Scheme'!$A$2:$B$4,2)</f>
        <v>4651</v>
      </c>
      <c r="F11">
        <v>57</v>
      </c>
      <c r="G11">
        <v>36</v>
      </c>
      <c r="H11" s="2">
        <f t="shared" si="0"/>
        <v>150.99668870541501</v>
      </c>
      <c r="I11" s="2">
        <f t="shared" si="1"/>
        <v>135.8970198348735</v>
      </c>
      <c r="J11" s="2" t="s">
        <v>33</v>
      </c>
    </row>
    <row r="12" spans="1:11" x14ac:dyDescent="0.25">
      <c r="A12" t="s">
        <v>8</v>
      </c>
      <c r="B12">
        <v>1968</v>
      </c>
      <c r="C12">
        <v>1</v>
      </c>
      <c r="D12" t="s">
        <v>22</v>
      </c>
      <c r="E12">
        <f>IF(B12 &gt; 1900, ((B12-1900)*10)+400+C12, ((B12-1730)*2)+C12)+VLOOKUP(D12,'ID Scheme'!$A$2:$B$4,2)</f>
        <v>4681</v>
      </c>
      <c r="F12">
        <v>68</v>
      </c>
      <c r="G12">
        <v>36</v>
      </c>
      <c r="H12" s="2">
        <f t="shared" si="0"/>
        <v>164.92422502470643</v>
      </c>
      <c r="I12" s="2">
        <f t="shared" si="1"/>
        <v>148.43180252223578</v>
      </c>
      <c r="J12" s="2" t="s">
        <v>33</v>
      </c>
    </row>
    <row r="13" spans="1:11" x14ac:dyDescent="0.25">
      <c r="A13" t="s">
        <v>9</v>
      </c>
      <c r="B13">
        <v>1980</v>
      </c>
      <c r="C13">
        <v>1</v>
      </c>
      <c r="D13" t="s">
        <v>22</v>
      </c>
      <c r="E13">
        <f>IF(B13 &gt; 1900, ((B13-1900)*10)+400+C13, ((B13-1730)*2)+C13)+VLOOKUP(D13,'ID Scheme'!$A$2:$B$4,2)</f>
        <v>4801</v>
      </c>
      <c r="F13">
        <v>62</v>
      </c>
      <c r="G13">
        <v>42</v>
      </c>
      <c r="H13" s="2">
        <f t="shared" si="0"/>
        <v>170.09801096230765</v>
      </c>
      <c r="I13" s="2">
        <f t="shared" si="1"/>
        <v>153.08820986607688</v>
      </c>
      <c r="J13" s="2" t="s">
        <v>33</v>
      </c>
    </row>
    <row r="14" spans="1:11" x14ac:dyDescent="0.25">
      <c r="A14" t="s">
        <v>15</v>
      </c>
      <c r="B14">
        <v>1902</v>
      </c>
      <c r="C14">
        <v>1</v>
      </c>
      <c r="D14" t="s">
        <v>22</v>
      </c>
      <c r="E14">
        <f>IF(B14 &gt; 1900, ((B14-1900)*10)+400+C14, ((B14-1730)*2)+C14)+VLOOKUP(D14,'ID Scheme'!$A$2:$B$4,2)</f>
        <v>4021</v>
      </c>
      <c r="F14">
        <v>18</v>
      </c>
      <c r="G14">
        <v>16</v>
      </c>
      <c r="H14" s="2">
        <f t="shared" si="0"/>
        <v>56.568542494923797</v>
      </c>
      <c r="I14" s="2">
        <f t="shared" si="1"/>
        <v>50.911688245431421</v>
      </c>
      <c r="J14" s="2" t="s">
        <v>33</v>
      </c>
    </row>
    <row r="15" spans="1:11" x14ac:dyDescent="0.25">
      <c r="A15" t="s">
        <v>24</v>
      </c>
      <c r="B15">
        <v>1997</v>
      </c>
      <c r="C15">
        <v>1</v>
      </c>
      <c r="D15" t="s">
        <v>22</v>
      </c>
      <c r="E15">
        <f>IF(B15 &gt; 1900, ((B15-1900)*10)+400+C15, ((B15-1730)*2)+C15)+VLOOKUP(D15,'ID Scheme'!$A$2:$B$4,2)</f>
        <v>4971</v>
      </c>
      <c r="F15">
        <v>70</v>
      </c>
      <c r="G15">
        <v>32</v>
      </c>
      <c r="H15" s="2">
        <f t="shared" si="0"/>
        <v>157.76212754932311</v>
      </c>
      <c r="I15" s="2">
        <f t="shared" si="1"/>
        <v>141.98591479439079</v>
      </c>
      <c r="J15" s="2" t="s">
        <v>33</v>
      </c>
    </row>
    <row r="16" spans="1:11" x14ac:dyDescent="0.25">
      <c r="A16" t="s">
        <v>25</v>
      </c>
      <c r="B16">
        <v>1987</v>
      </c>
      <c r="C16">
        <v>1</v>
      </c>
      <c r="D16" t="s">
        <v>22</v>
      </c>
      <c r="E16">
        <f>IF(B16 &gt; 1900, ((B16-1900)*10)+400+C16, ((B16-1730)*2)+C16)+VLOOKUP(D16,'ID Scheme'!$A$2:$B$4,2)</f>
        <v>4871</v>
      </c>
      <c r="F16">
        <v>65</v>
      </c>
      <c r="G16">
        <v>44</v>
      </c>
      <c r="H16" s="2">
        <f t="shared" si="0"/>
        <v>178.26322609494585</v>
      </c>
      <c r="I16" s="2">
        <f t="shared" si="1"/>
        <v>160.43690348545127</v>
      </c>
      <c r="J16" s="2" t="s">
        <v>33</v>
      </c>
    </row>
    <row r="17" spans="1:11" x14ac:dyDescent="0.25">
      <c r="A17" t="s">
        <v>26</v>
      </c>
      <c r="B17">
        <v>1995</v>
      </c>
      <c r="C17">
        <v>1</v>
      </c>
      <c r="D17" t="s">
        <v>22</v>
      </c>
      <c r="E17">
        <f>IF(B17 &gt; 1900, ((B17-1900)*10)+400+C17, ((B17-1730)*2)+C17)+VLOOKUP(D17,'ID Scheme'!$A$2:$B$4,2)</f>
        <v>4951</v>
      </c>
      <c r="F17">
        <v>68</v>
      </c>
      <c r="G17">
        <v>48</v>
      </c>
      <c r="H17" s="2">
        <f t="shared" ref="H17" si="2">SQRT(F17*G17)/$B$1</f>
        <v>190.43809142780935</v>
      </c>
      <c r="I17" s="2">
        <f t="shared" ref="I17" si="3">H17*0.9</f>
        <v>171.39428228502842</v>
      </c>
      <c r="J17" s="2" t="s">
        <v>33</v>
      </c>
    </row>
    <row r="18" spans="1:11" x14ac:dyDescent="0.25">
      <c r="A18" t="s">
        <v>27</v>
      </c>
      <c r="B18">
        <v>2004</v>
      </c>
      <c r="C18">
        <v>1</v>
      </c>
      <c r="D18" t="s">
        <v>22</v>
      </c>
      <c r="E18">
        <f>IF(B18 &gt; 1900, ((B18-1900)*10)+400+C18, ((B18-1730)*2)+C18)+VLOOKUP(D18,'ID Scheme'!$A$2:$B$4,2)</f>
        <v>5041</v>
      </c>
      <c r="F18">
        <v>72</v>
      </c>
      <c r="G18">
        <v>54</v>
      </c>
      <c r="H18" s="2">
        <f t="shared" ref="H18" si="4">SQRT(F18*G18)/$B$1</f>
        <v>207.84609690826528</v>
      </c>
      <c r="I18" s="2">
        <f t="shared" ref="I18" si="5">H18*0.9</f>
        <v>187.06148721743875</v>
      </c>
      <c r="J18" s="2" t="s">
        <v>33</v>
      </c>
    </row>
    <row r="19" spans="1:11" x14ac:dyDescent="0.25">
      <c r="A19" t="s">
        <v>28</v>
      </c>
      <c r="B19">
        <v>1964</v>
      </c>
      <c r="C19">
        <v>1</v>
      </c>
      <c r="D19" t="s">
        <v>22</v>
      </c>
      <c r="E19">
        <f>IF(B19 &gt; 1900, ((B19-1900)*10)+400+C19, ((B19-1730)*2)+C19)+VLOOKUP(D19,'ID Scheme'!$A$2:$B$4,2)</f>
        <v>4641</v>
      </c>
      <c r="F19">
        <v>54</v>
      </c>
      <c r="G19">
        <v>36</v>
      </c>
      <c r="H19" s="2">
        <f t="shared" ref="H19:H20" si="6">SQRT(F19*G19)/$B$1</f>
        <v>146.9693845669907</v>
      </c>
      <c r="I19" s="2">
        <f t="shared" ref="I19:I20" si="7">H19*0.9</f>
        <v>132.27244611029164</v>
      </c>
      <c r="J19" s="2" t="s">
        <v>33</v>
      </c>
    </row>
    <row r="20" spans="1:11" x14ac:dyDescent="0.25">
      <c r="A20" t="s">
        <v>29</v>
      </c>
      <c r="B20">
        <v>1964</v>
      </c>
      <c r="C20">
        <v>2</v>
      </c>
      <c r="D20" t="s">
        <v>22</v>
      </c>
      <c r="E20">
        <f>IF(B20 &gt; 1900, ((B20-1900)*10)+400+C20, ((B20-1730)*2)+C20)+VLOOKUP(D20,'ID Scheme'!$A$2:$B$4,2)</f>
        <v>4642</v>
      </c>
      <c r="F20">
        <v>54</v>
      </c>
      <c r="G20">
        <v>22</v>
      </c>
      <c r="H20" s="2">
        <f t="shared" si="6"/>
        <v>114.89125293076057</v>
      </c>
      <c r="I20" s="2">
        <f t="shared" si="7"/>
        <v>103.40212763768452</v>
      </c>
      <c r="J20" s="2" t="s">
        <v>33</v>
      </c>
      <c r="K20" t="s">
        <v>31</v>
      </c>
    </row>
    <row r="21" spans="1:11" x14ac:dyDescent="0.25">
      <c r="A21" t="s">
        <v>43</v>
      </c>
      <c r="B21">
        <v>1982</v>
      </c>
      <c r="C21">
        <v>1</v>
      </c>
      <c r="D21" t="s">
        <v>22</v>
      </c>
      <c r="E21">
        <f>IF(B21 &gt; 1900, ((B21-1900)*10)+400+C21, ((B21-1730)*2)+C21)+VLOOKUP(D21,'ID Scheme'!$A$2:$B$4,2)</f>
        <v>4821</v>
      </c>
      <c r="F21">
        <v>60</v>
      </c>
      <c r="G21">
        <v>28</v>
      </c>
      <c r="H21" s="2">
        <f t="shared" ref="H21:H22" si="8">SQRT(F21*G21)/$B$1</f>
        <v>136.62601021279465</v>
      </c>
      <c r="I21" s="2">
        <f t="shared" ref="I21:I22" si="9">H21*0.9</f>
        <v>122.9634091915152</v>
      </c>
      <c r="J21" s="2" t="s">
        <v>33</v>
      </c>
    </row>
    <row r="22" spans="1:11" x14ac:dyDescent="0.25">
      <c r="A22" t="s">
        <v>44</v>
      </c>
      <c r="B22">
        <v>1986</v>
      </c>
      <c r="C22">
        <v>1</v>
      </c>
      <c r="D22" t="s">
        <v>22</v>
      </c>
      <c r="E22">
        <f>IF(B22 &gt; 1900, ((B22-1900)*10)+400+C22, ((B22-1730)*2)+C22)+VLOOKUP(D22,'ID Scheme'!$A$2:$B$4,2)</f>
        <v>4861</v>
      </c>
      <c r="F22">
        <v>62</v>
      </c>
      <c r="G22">
        <v>30</v>
      </c>
      <c r="H22" s="2">
        <f t="shared" si="8"/>
        <v>143.75905768565215</v>
      </c>
      <c r="I22" s="2">
        <f t="shared" si="9"/>
        <v>129.38315191708693</v>
      </c>
      <c r="J22" s="2" t="s">
        <v>33</v>
      </c>
    </row>
    <row r="23" spans="1:11" x14ac:dyDescent="0.25">
      <c r="A23" t="s">
        <v>52</v>
      </c>
      <c r="B23">
        <v>1897</v>
      </c>
      <c r="C23">
        <v>1</v>
      </c>
      <c r="D23" t="s">
        <v>22</v>
      </c>
      <c r="E23">
        <f>IF(B23 &gt; 1900, ((B23-1900)*10)+400+C23, ((B23-1730)*2)+C23)+VLOOKUP(D23,'ID Scheme'!$A$2:$B$4,2)</f>
        <v>3935</v>
      </c>
      <c r="F23">
        <v>18</v>
      </c>
      <c r="G23">
        <v>14</v>
      </c>
      <c r="H23" s="2">
        <f t="shared" ref="H23" si="10">SQRT(F23*G23)/$B$1</f>
        <v>52.915026221291818</v>
      </c>
      <c r="I23" s="2">
        <f t="shared" ref="I23" si="11">H23*0.9</f>
        <v>47.623523599162638</v>
      </c>
      <c r="J23" s="2" t="s">
        <v>33</v>
      </c>
    </row>
    <row r="24" spans="1:11" x14ac:dyDescent="0.25">
      <c r="A24" t="s">
        <v>35</v>
      </c>
      <c r="B24">
        <v>1800</v>
      </c>
      <c r="C24">
        <v>1</v>
      </c>
      <c r="D24" t="s">
        <v>21</v>
      </c>
      <c r="E24">
        <f>IF(B24 &gt; 1900, ((B24-1900)*10)+400+C24, ((B24-1730)*2)+C24)+VLOOKUP(D24,'ID Scheme'!$A$2:$B$4,2)</f>
        <v>741</v>
      </c>
      <c r="F24">
        <v>18</v>
      </c>
      <c r="G24">
        <v>14</v>
      </c>
      <c r="H24" s="2">
        <f t="shared" ref="H24" si="12">SQRT(F24*G24)/$B$1</f>
        <v>52.915026221291818</v>
      </c>
      <c r="I24" s="2">
        <f t="shared" ref="I24" si="13">H24*0.9</f>
        <v>47.623523599162638</v>
      </c>
      <c r="J24" s="2" t="s">
        <v>33</v>
      </c>
    </row>
    <row r="25" spans="1:11" x14ac:dyDescent="0.25">
      <c r="A25" t="s">
        <v>37</v>
      </c>
      <c r="B25">
        <v>1911</v>
      </c>
      <c r="C25">
        <v>1</v>
      </c>
      <c r="D25" t="s">
        <v>21</v>
      </c>
      <c r="E25">
        <f>IF(B25 &gt; 1900, ((B25-1900)*10)+400+C25, ((B25-1730)*2)+C25)+VLOOKUP(D25,'ID Scheme'!$A$2:$B$4,2)</f>
        <v>1111</v>
      </c>
      <c r="F25">
        <v>20</v>
      </c>
      <c r="G25">
        <v>36</v>
      </c>
      <c r="H25" s="2">
        <f t="shared" ref="H25" si="14">SQRT(F25*G25)/$B$1</f>
        <v>89.442719099991592</v>
      </c>
      <c r="I25" s="2">
        <f t="shared" ref="I25" si="15">H25*0.9</f>
        <v>80.498447189992433</v>
      </c>
      <c r="J25" s="2" t="s">
        <v>33</v>
      </c>
    </row>
    <row r="26" spans="1:11" x14ac:dyDescent="0.25">
      <c r="A26" t="s">
        <v>38</v>
      </c>
      <c r="B26">
        <v>1963</v>
      </c>
      <c r="C26">
        <v>1</v>
      </c>
      <c r="D26" t="s">
        <v>21</v>
      </c>
      <c r="E26">
        <f>IF(B26 &gt; 1900, ((B26-1900)*10)+400+C26, ((B26-1730)*2)+C26)+VLOOKUP(D26,'ID Scheme'!$A$2:$B$4,2)</f>
        <v>1631</v>
      </c>
      <c r="F26">
        <v>55</v>
      </c>
      <c r="G26">
        <v>52</v>
      </c>
      <c r="H26" s="2">
        <f t="shared" ref="H26" si="16">SQRT(F26*G26)/$B$1</f>
        <v>178.26322609494585</v>
      </c>
      <c r="I26" s="2">
        <f t="shared" ref="I26" si="17">H26*0.9</f>
        <v>160.43690348545127</v>
      </c>
      <c r="J26" s="2" t="s">
        <v>33</v>
      </c>
    </row>
    <row r="27" spans="1:11" x14ac:dyDescent="0.25">
      <c r="A27" t="s">
        <v>39</v>
      </c>
      <c r="B27">
        <v>1929</v>
      </c>
      <c r="C27">
        <v>1</v>
      </c>
      <c r="D27" t="s">
        <v>21</v>
      </c>
      <c r="E27">
        <f>IF(B27 &gt; 1900, ((B27-1900)*10)+400+C27, ((B27-1730)*2)+C27)+VLOOKUP(D27,'ID Scheme'!$A$2:$B$4,2)</f>
        <v>1291</v>
      </c>
      <c r="F27">
        <v>29</v>
      </c>
      <c r="G27">
        <v>50</v>
      </c>
      <c r="H27" s="2">
        <f t="shared" ref="H27" si="18">SQRT(F27*G27)/$B$1</f>
        <v>126.92955176439848</v>
      </c>
      <c r="I27" s="2">
        <f t="shared" ref="I27" si="19">H27*0.9</f>
        <v>114.23659658795863</v>
      </c>
      <c r="J27" s="2" t="s">
        <v>33</v>
      </c>
    </row>
    <row r="28" spans="1:11" x14ac:dyDescent="0.25">
      <c r="A28" t="s">
        <v>40</v>
      </c>
      <c r="B28">
        <v>1945</v>
      </c>
      <c r="C28">
        <v>1</v>
      </c>
      <c r="D28" t="s">
        <v>21</v>
      </c>
      <c r="E28">
        <f>IF(B28 &gt; 1900, ((B28-1900)*10)+400+C28, ((B28-1730)*2)+C28)+VLOOKUP(D28,'ID Scheme'!$A$2:$B$4,2)</f>
        <v>1451</v>
      </c>
      <c r="F28">
        <v>38</v>
      </c>
      <c r="G28">
        <v>57</v>
      </c>
      <c r="H28" s="2">
        <f t="shared" ref="H28:H34" si="20">SQRT(F28*G28)/$B$1</f>
        <v>155.13435037626795</v>
      </c>
      <c r="I28" s="2">
        <f t="shared" ref="I28:I35" si="21">H28*0.9</f>
        <v>139.62091533864117</v>
      </c>
      <c r="J28" s="2" t="s">
        <v>33</v>
      </c>
    </row>
    <row r="29" spans="1:11" x14ac:dyDescent="0.25">
      <c r="A29" t="s">
        <v>41</v>
      </c>
      <c r="B29">
        <v>1954</v>
      </c>
      <c r="C29">
        <v>1</v>
      </c>
      <c r="D29" t="s">
        <v>21</v>
      </c>
      <c r="E29">
        <f>IF(B29 &gt; 1900, ((B29-1900)*10)+400+C29, ((B29-1730)*2)+C29)+VLOOKUP(D29,'ID Scheme'!$A$2:$B$4,2)</f>
        <v>1541</v>
      </c>
      <c r="F29">
        <v>40</v>
      </c>
      <c r="G29">
        <v>72</v>
      </c>
      <c r="H29" s="2">
        <f t="shared" si="20"/>
        <v>178.88543819998318</v>
      </c>
      <c r="I29" s="2">
        <f t="shared" si="21"/>
        <v>160.99689437998487</v>
      </c>
      <c r="J29" s="2" t="s">
        <v>33</v>
      </c>
    </row>
    <row r="30" spans="1:11" x14ac:dyDescent="0.25">
      <c r="A30" t="s">
        <v>42</v>
      </c>
      <c r="B30">
        <v>1958</v>
      </c>
      <c r="C30">
        <v>1</v>
      </c>
      <c r="D30" t="s">
        <v>21</v>
      </c>
      <c r="E30">
        <f>IF(B30 &gt; 1900, ((B30-1900)*10)+400+C30, ((B30-1730)*2)+C30)+VLOOKUP(D30,'ID Scheme'!$A$2:$B$4,2)</f>
        <v>1581</v>
      </c>
      <c r="F30">
        <v>76</v>
      </c>
      <c r="G30">
        <v>34</v>
      </c>
      <c r="H30" s="2">
        <f t="shared" si="20"/>
        <v>169.44353369518447</v>
      </c>
      <c r="I30" s="2">
        <f t="shared" si="21"/>
        <v>152.49918032566603</v>
      </c>
      <c r="J30" s="2" t="s">
        <v>33</v>
      </c>
    </row>
    <row r="31" spans="1:11" x14ac:dyDescent="0.25">
      <c r="A31" t="s">
        <v>45</v>
      </c>
      <c r="B31">
        <v>1980</v>
      </c>
      <c r="C31">
        <v>1</v>
      </c>
      <c r="D31" t="s">
        <v>21</v>
      </c>
      <c r="E31">
        <f>IF(B31 &gt; 1900, ((B31-1900)*10)+400+C31, ((B31-1730)*2)+C31)+VLOOKUP(D31,'ID Scheme'!$A$2:$B$4,2)</f>
        <v>1801</v>
      </c>
      <c r="F31">
        <v>47</v>
      </c>
      <c r="G31">
        <v>73</v>
      </c>
      <c r="H31" s="2">
        <f t="shared" si="20"/>
        <v>195.2491286080996</v>
      </c>
      <c r="I31" s="2">
        <f t="shared" si="21"/>
        <v>175.72421574728963</v>
      </c>
      <c r="J31" s="2" t="s">
        <v>33</v>
      </c>
    </row>
    <row r="32" spans="1:11" x14ac:dyDescent="0.25">
      <c r="A32" t="s">
        <v>46</v>
      </c>
      <c r="B32">
        <v>2005</v>
      </c>
      <c r="C32">
        <v>1</v>
      </c>
      <c r="D32" t="s">
        <v>21</v>
      </c>
      <c r="E32">
        <f>IF(B32 &gt; 1900, ((B32-1900)*10)+400+C32, ((B32-1730)*2)+C32)+VLOOKUP(D32,'ID Scheme'!$A$2:$B$4,2)</f>
        <v>2051</v>
      </c>
      <c r="F32">
        <v>60</v>
      </c>
      <c r="G32">
        <v>90</v>
      </c>
      <c r="H32" s="2">
        <f t="shared" si="20"/>
        <v>244.94897427831785</v>
      </c>
      <c r="I32" s="2">
        <f t="shared" si="21"/>
        <v>220.45407685048608</v>
      </c>
      <c r="J32" s="2" t="s">
        <v>33</v>
      </c>
    </row>
    <row r="33" spans="1:10" x14ac:dyDescent="0.25">
      <c r="A33" t="s">
        <v>47</v>
      </c>
      <c r="B33">
        <v>1978</v>
      </c>
      <c r="C33">
        <v>1</v>
      </c>
      <c r="D33" t="s">
        <v>21</v>
      </c>
      <c r="E33">
        <f>IF(B33 &gt; 1900, ((B33-1900)*10)+400+C33, ((B33-1730)*2)+C33)+VLOOKUP(D33,'ID Scheme'!$A$2:$B$4,2)</f>
        <v>1781</v>
      </c>
      <c r="F33">
        <v>62</v>
      </c>
      <c r="G33">
        <v>55</v>
      </c>
      <c r="H33" s="2">
        <f t="shared" si="20"/>
        <v>194.65068427541911</v>
      </c>
      <c r="I33" s="2">
        <f t="shared" si="21"/>
        <v>175.18561584787722</v>
      </c>
      <c r="J33" s="2" t="s">
        <v>33</v>
      </c>
    </row>
    <row r="34" spans="1:10" x14ac:dyDescent="0.25">
      <c r="A34" t="s">
        <v>48</v>
      </c>
      <c r="B34">
        <v>2001</v>
      </c>
      <c r="C34">
        <v>1</v>
      </c>
      <c r="D34" t="s">
        <v>21</v>
      </c>
      <c r="E34">
        <f>IF(B34 &gt; 1900, ((B34-1900)*10)+400+C34, ((B34-1730)*2)+C34)+VLOOKUP(D34,'ID Scheme'!$A$2:$B$4,2)</f>
        <v>2011</v>
      </c>
      <c r="F34">
        <v>70</v>
      </c>
      <c r="G34">
        <v>58</v>
      </c>
      <c r="H34" s="2">
        <f t="shared" si="20"/>
        <v>212.39376429431988</v>
      </c>
      <c r="I34" s="2">
        <f t="shared" si="21"/>
        <v>191.15438786488789</v>
      </c>
      <c r="J34" s="2" t="s">
        <v>33</v>
      </c>
    </row>
    <row r="35" spans="1:10" x14ac:dyDescent="0.25">
      <c r="A35" t="s">
        <v>49</v>
      </c>
      <c r="B35">
        <v>1833</v>
      </c>
      <c r="C35">
        <v>1</v>
      </c>
      <c r="D35" t="s">
        <v>21</v>
      </c>
      <c r="E35">
        <f>IF(B35 &gt; 1900, ((B35-1900)*10)+400+C35, ((B35-1730)*2)+C35)+VLOOKUP(D35,'ID Scheme'!$A$2:$B$4,2)</f>
        <v>807</v>
      </c>
      <c r="F35">
        <v>18</v>
      </c>
      <c r="G35">
        <v>22</v>
      </c>
      <c r="H35" s="2">
        <f t="shared" ref="H35" si="22">SQRT(F35*G35)/$B$1</f>
        <v>66.332495807108003</v>
      </c>
      <c r="I35" s="2">
        <f t="shared" si="21"/>
        <v>59.699246226397207</v>
      </c>
      <c r="J35" s="2" t="s">
        <v>33</v>
      </c>
    </row>
    <row r="36" spans="1:10" x14ac:dyDescent="0.25">
      <c r="A36" t="s">
        <v>50</v>
      </c>
      <c r="B36">
        <v>1965</v>
      </c>
      <c r="C36">
        <v>1</v>
      </c>
      <c r="D36" t="s">
        <v>23</v>
      </c>
      <c r="E36">
        <f>IF(B36 &gt; 1900, ((B36-1900)*10)+400+C36, ((B36-1730)*2)+C36)+VLOOKUP(D36,'ID Scheme'!$A$2:$B$4,2)</f>
        <v>7651</v>
      </c>
      <c r="F36">
        <v>65</v>
      </c>
      <c r="G36">
        <v>8</v>
      </c>
      <c r="H36" s="2">
        <f t="shared" ref="H36" si="23">SQRT(F36*G36)/$B$1</f>
        <v>76.011695006609202</v>
      </c>
      <c r="I36" s="2">
        <f t="shared" ref="I36" si="24">H36*0.9</f>
        <v>68.410525505948286</v>
      </c>
      <c r="J36" s="2" t="s">
        <v>33</v>
      </c>
    </row>
    <row r="37" spans="1:10" x14ac:dyDescent="0.25">
      <c r="A37" t="s">
        <v>51</v>
      </c>
      <c r="B37">
        <v>1986</v>
      </c>
      <c r="C37">
        <v>1</v>
      </c>
      <c r="D37" t="s">
        <v>23</v>
      </c>
      <c r="E37">
        <f>IF(B37 &gt; 1900, ((B37-1900)*10)+400+C37, ((B37-1730)*2)+C37)+VLOOKUP(D37,'ID Scheme'!$A$2:$B$4,2)</f>
        <v>7861</v>
      </c>
      <c r="F37">
        <v>80</v>
      </c>
      <c r="G37">
        <v>10</v>
      </c>
      <c r="H37" s="2">
        <f t="shared" ref="H37" si="25">SQRT(F37*G37)/$B$1</f>
        <v>94.28090415820634</v>
      </c>
      <c r="I37" s="2">
        <f t="shared" ref="I37" si="26">H37*0.9</f>
        <v>84.852813742385706</v>
      </c>
      <c r="J37" s="2" t="s">
        <v>33</v>
      </c>
    </row>
    <row r="38" spans="1:10" x14ac:dyDescent="0.25">
      <c r="A38" t="s">
        <v>53</v>
      </c>
      <c r="B38">
        <v>1986</v>
      </c>
      <c r="C38">
        <v>2</v>
      </c>
      <c r="D38" t="s">
        <v>23</v>
      </c>
      <c r="E38">
        <f>IF(B38 &gt; 1900, ((B38-1900)*10)+400+C38, ((B38-1730)*2)+C38)+VLOOKUP(D38,'ID Scheme'!$A$2:$B$4,2)</f>
        <v>7862</v>
      </c>
      <c r="F38">
        <v>65</v>
      </c>
      <c r="G38">
        <v>4</v>
      </c>
      <c r="H38" s="2">
        <f t="shared" ref="H38:H39" si="27">SQRT(F38*G38)/$B$1</f>
        <v>53.748384988656994</v>
      </c>
      <c r="I38" s="2">
        <f t="shared" ref="I38:I39" si="28">H38*0.9</f>
        <v>48.373546489791295</v>
      </c>
      <c r="J38" s="2" t="s">
        <v>33</v>
      </c>
    </row>
    <row r="39" spans="1:10" x14ac:dyDescent="0.25">
      <c r="A39" t="s">
        <v>54</v>
      </c>
      <c r="B39">
        <v>2012</v>
      </c>
      <c r="C39">
        <v>1</v>
      </c>
      <c r="D39" t="s">
        <v>23</v>
      </c>
      <c r="E39">
        <f>IF(B39 &gt; 1900, ((B39-1900)*10)+400+C39, ((B39-1730)*2)+C39)+VLOOKUP(D39,'ID Scheme'!$A$2:$B$4,2)</f>
        <v>8121</v>
      </c>
      <c r="F39">
        <v>92</v>
      </c>
      <c r="G39">
        <v>10</v>
      </c>
      <c r="H39" s="2">
        <f t="shared" si="27"/>
        <v>101.10500592068735</v>
      </c>
      <c r="I39" s="2">
        <f t="shared" si="28"/>
        <v>90.994505328618615</v>
      </c>
      <c r="J39" s="2" t="s">
        <v>33</v>
      </c>
    </row>
    <row r="40" spans="1:10" x14ac:dyDescent="0.25">
      <c r="A40" t="s">
        <v>55</v>
      </c>
      <c r="B40">
        <v>2006</v>
      </c>
      <c r="C40">
        <v>1</v>
      </c>
      <c r="D40" t="s">
        <v>23</v>
      </c>
      <c r="E40">
        <f>IF(B40 &gt; 1900, ((B40-1900)*10)+400+C40, ((B40-1730)*2)+C40)+VLOOKUP(D40,'ID Scheme'!$A$2:$B$4,2)</f>
        <v>8061</v>
      </c>
      <c r="F40">
        <v>85</v>
      </c>
      <c r="G40">
        <v>12</v>
      </c>
      <c r="H40" s="2">
        <f t="shared" ref="H40" si="29">SQRT(F40*G40)/$B$1</f>
        <v>106.45812948447541</v>
      </c>
      <c r="I40" s="2">
        <f t="shared" ref="I40" si="30">H40*0.9</f>
        <v>95.812316536027865</v>
      </c>
      <c r="J40" s="2" t="s">
        <v>33</v>
      </c>
    </row>
    <row r="41" spans="1:10" x14ac:dyDescent="0.25">
      <c r="A41" t="s">
        <v>56</v>
      </c>
      <c r="B41">
        <v>1957</v>
      </c>
      <c r="C41">
        <v>1</v>
      </c>
      <c r="D41" t="s">
        <v>23</v>
      </c>
      <c r="E41">
        <f>IF(B41 &gt; 1900, ((B41-1900)*10)+400+C41, ((B41-1730)*2)+C41)+VLOOKUP(D41,'ID Scheme'!$A$2:$B$4,2)</f>
        <v>7571</v>
      </c>
      <c r="F41">
        <v>60</v>
      </c>
      <c r="G41">
        <v>6</v>
      </c>
      <c r="H41" s="2">
        <f t="shared" ref="H41" si="31">SQRT(F41*G41)/$B$1</f>
        <v>63.245553203367592</v>
      </c>
      <c r="I41" s="2">
        <f t="shared" ref="I41" si="32">H41*0.9</f>
        <v>56.920997883030836</v>
      </c>
      <c r="J41" s="2" t="s">
        <v>33</v>
      </c>
    </row>
  </sheetData>
  <sortState ref="A2:B11">
    <sortCondition ref="B7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2018-06-06T22:18:31Z</dcterms:modified>
</cp:coreProperties>
</file>