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7" i="1" s="1"/>
  <c r="H18" i="1"/>
  <c r="I18" i="1" s="1"/>
  <c r="E17" i="1"/>
  <c r="E18" i="1"/>
  <c r="E16" i="1"/>
  <c r="H16" i="1"/>
  <c r="I16" i="1" s="1"/>
  <c r="E15" i="1"/>
  <c r="H15" i="1"/>
  <c r="I15" i="1" s="1"/>
  <c r="H14" i="1"/>
  <c r="I14" i="1" s="1"/>
  <c r="E14" i="1"/>
  <c r="H13" i="1" l="1"/>
  <c r="I13" i="1" s="1"/>
  <c r="E13" i="1"/>
  <c r="E7" i="1" l="1"/>
  <c r="E9" i="1"/>
  <c r="E8" i="1" l="1"/>
  <c r="E12" i="1"/>
  <c r="E6" i="1"/>
  <c r="E4" i="1"/>
  <c r="E10" i="1"/>
  <c r="E5" i="1"/>
  <c r="E11" i="1"/>
  <c r="H12" i="1"/>
  <c r="I12" i="1" s="1"/>
  <c r="H5" i="1" l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4" i="1"/>
  <c r="I4" i="1" s="1"/>
</calcChain>
</file>

<file path=xl/sharedStrings.xml><?xml version="1.0" encoding="utf-8"?>
<sst xmlns="http://schemas.openxmlformats.org/spreadsheetml/2006/main" count="62" uniqueCount="34">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</sst>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workbookViewId="0"/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0" width="12.5703125" customWidth="1"/>
  </cols>
  <sheetData>
    <row r="1" spans="1:11" x14ac:dyDescent="0.25">
      <c r="A1" s="1" t="s">
        <v>14</v>
      </c>
      <c r="B1">
        <v>0.3</v>
      </c>
    </row>
    <row r="3" spans="1:11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30</v>
      </c>
    </row>
    <row r="4" spans="1:11" x14ac:dyDescent="0.25">
      <c r="A4" t="s">
        <v>2</v>
      </c>
      <c r="B4">
        <v>1913</v>
      </c>
      <c r="C4">
        <v>1</v>
      </c>
      <c r="D4" t="s">
        <v>22</v>
      </c>
      <c r="E4">
        <f>IF(B4 &gt; 1900, ((B4-1900)*10)+400+C4, ((B4-1730)*2)+C4)+VLOOKUP(D4,'ID Scheme'!$A$2:$B$4,2)</f>
        <v>4131</v>
      </c>
      <c r="F4">
        <v>20</v>
      </c>
      <c r="G4">
        <v>18</v>
      </c>
      <c r="H4" s="2">
        <f>SQRT(F4*G4)/$B$1</f>
        <v>63.245553203367592</v>
      </c>
      <c r="I4" s="2">
        <f>H4*0.9</f>
        <v>56.920997883030836</v>
      </c>
      <c r="J4" s="2" t="s">
        <v>33</v>
      </c>
    </row>
    <row r="5" spans="1:11" x14ac:dyDescent="0.25">
      <c r="A5" t="s">
        <v>3</v>
      </c>
      <c r="B5">
        <v>1936</v>
      </c>
      <c r="C5">
        <v>1</v>
      </c>
      <c r="D5" t="s">
        <v>22</v>
      </c>
      <c r="E5">
        <f>IF(B5 &gt; 1900, ((B5-1900)*10)+400+C5, ((B5-1730)*2)+C5)+VLOOKUP(D5,'ID Scheme'!$A$2:$B$4,2)</f>
        <v>4361</v>
      </c>
      <c r="F5">
        <v>30</v>
      </c>
      <c r="G5">
        <v>20</v>
      </c>
      <c r="H5" s="2">
        <f t="shared" ref="H5:H14" si="0">SQRT(F5*G5)/$B$1</f>
        <v>81.649658092772611</v>
      </c>
      <c r="I5" s="2">
        <f t="shared" ref="I5:I14" si="1">H5*0.9</f>
        <v>73.484692283495349</v>
      </c>
      <c r="J5" s="2" t="s">
        <v>33</v>
      </c>
    </row>
    <row r="6" spans="1:11" x14ac:dyDescent="0.25">
      <c r="A6" t="s">
        <v>4</v>
      </c>
      <c r="B6">
        <v>1952</v>
      </c>
      <c r="C6">
        <v>1</v>
      </c>
      <c r="D6" t="s">
        <v>22</v>
      </c>
      <c r="E6">
        <f>IF(B6 &gt; 1900, ((B6-1900)*10)+400+C6, ((B6-1730)*2)+C6)+VLOOKUP(D6,'ID Scheme'!$A$2:$B$4,2)</f>
        <v>4521</v>
      </c>
      <c r="F6">
        <v>38</v>
      </c>
      <c r="G6">
        <v>25</v>
      </c>
      <c r="H6" s="2">
        <f t="shared" si="0"/>
        <v>102.74023338281629</v>
      </c>
      <c r="I6" s="2">
        <f t="shared" si="1"/>
        <v>92.466210044534662</v>
      </c>
      <c r="J6" s="2" t="s">
        <v>33</v>
      </c>
    </row>
    <row r="7" spans="1:11" x14ac:dyDescent="0.25">
      <c r="A7" t="s">
        <v>7</v>
      </c>
      <c r="B7">
        <v>1957</v>
      </c>
      <c r="C7">
        <v>1</v>
      </c>
      <c r="D7" t="s">
        <v>22</v>
      </c>
      <c r="E7">
        <f>IF(B7 &gt; 1900, ((B7-1900)*10)+400+C7, ((B7-1730)*2)+C7)+VLOOKUP(D7,'ID Scheme'!$A$2:$B$4,2)</f>
        <v>4571</v>
      </c>
      <c r="F7">
        <v>41</v>
      </c>
      <c r="G7">
        <v>21</v>
      </c>
      <c r="H7" s="2">
        <f t="shared" si="0"/>
        <v>97.809338340808068</v>
      </c>
      <c r="I7" s="2">
        <f t="shared" si="1"/>
        <v>88.02840450672727</v>
      </c>
      <c r="J7" s="2" t="s">
        <v>33</v>
      </c>
    </row>
    <row r="8" spans="1:11" x14ac:dyDescent="0.25">
      <c r="A8" t="s">
        <v>6</v>
      </c>
      <c r="B8">
        <v>1963</v>
      </c>
      <c r="C8">
        <v>1</v>
      </c>
      <c r="D8" t="s">
        <v>22</v>
      </c>
      <c r="E8">
        <f>IF(B8 &gt; 1900, ((B8-1900)*10)+400+C8, ((B8-1730)*2)+C8)+VLOOKUP(D8,'ID Scheme'!$A$2:$B$4,2)</f>
        <v>4631</v>
      </c>
      <c r="F8">
        <v>44</v>
      </c>
      <c r="G8">
        <v>24</v>
      </c>
      <c r="H8" s="2">
        <f t="shared" si="0"/>
        <v>108.32051206181282</v>
      </c>
      <c r="I8" s="2">
        <f t="shared" si="1"/>
        <v>97.488460855631544</v>
      </c>
      <c r="J8" s="2" t="s">
        <v>33</v>
      </c>
    </row>
    <row r="9" spans="1:11" x14ac:dyDescent="0.25">
      <c r="A9" t="s">
        <v>5</v>
      </c>
      <c r="B9">
        <v>1965</v>
      </c>
      <c r="C9">
        <v>1</v>
      </c>
      <c r="D9" t="s">
        <v>22</v>
      </c>
      <c r="E9">
        <f>IF(B9 &gt; 1900, ((B9-1900)*10)+400+C9, ((B9-1730)*2)+C9)+VLOOKUP(D9,'ID Scheme'!$A$2:$B$4,2)</f>
        <v>4651</v>
      </c>
      <c r="F9">
        <v>57</v>
      </c>
      <c r="G9">
        <v>36</v>
      </c>
      <c r="H9" s="2">
        <f t="shared" si="0"/>
        <v>150.99668870541501</v>
      </c>
      <c r="I9" s="2">
        <f t="shared" si="1"/>
        <v>135.8970198348735</v>
      </c>
      <c r="J9" s="2" t="s">
        <v>33</v>
      </c>
    </row>
    <row r="10" spans="1:11" x14ac:dyDescent="0.25">
      <c r="A10" t="s">
        <v>8</v>
      </c>
      <c r="B10">
        <v>1968</v>
      </c>
      <c r="C10">
        <v>1</v>
      </c>
      <c r="D10" t="s">
        <v>22</v>
      </c>
      <c r="E10">
        <f>IF(B10 &gt; 1900, ((B10-1900)*10)+400+C10, ((B10-1730)*2)+C10)+VLOOKUP(D10,'ID Scheme'!$A$2:$B$4,2)</f>
        <v>4681</v>
      </c>
      <c r="F10">
        <v>68</v>
      </c>
      <c r="G10">
        <v>36</v>
      </c>
      <c r="H10" s="2">
        <f t="shared" si="0"/>
        <v>164.92422502470643</v>
      </c>
      <c r="I10" s="2">
        <f t="shared" si="1"/>
        <v>148.43180252223578</v>
      </c>
      <c r="J10" s="2" t="s">
        <v>33</v>
      </c>
    </row>
    <row r="11" spans="1:11" x14ac:dyDescent="0.25">
      <c r="A11" t="s">
        <v>9</v>
      </c>
      <c r="B11">
        <v>1980</v>
      </c>
      <c r="C11">
        <v>1</v>
      </c>
      <c r="D11" t="s">
        <v>22</v>
      </c>
      <c r="E11">
        <f>IF(B11 &gt; 1900, ((B11-1900)*10)+400+C11, ((B11-1730)*2)+C11)+VLOOKUP(D11,'ID Scheme'!$A$2:$B$4,2)</f>
        <v>4801</v>
      </c>
      <c r="F11">
        <v>62</v>
      </c>
      <c r="G11">
        <v>42</v>
      </c>
      <c r="H11" s="2">
        <f t="shared" si="0"/>
        <v>170.09801096230765</v>
      </c>
      <c r="I11" s="2">
        <f t="shared" si="1"/>
        <v>153.08820986607688</v>
      </c>
      <c r="J11" s="2" t="s">
        <v>33</v>
      </c>
    </row>
    <row r="12" spans="1:11" x14ac:dyDescent="0.25">
      <c r="A12" t="s">
        <v>15</v>
      </c>
      <c r="B12">
        <v>1902</v>
      </c>
      <c r="C12">
        <v>1</v>
      </c>
      <c r="D12" t="s">
        <v>22</v>
      </c>
      <c r="E12">
        <f>IF(B12 &gt; 1900, ((B12-1900)*10)+400+C12, ((B12-1730)*2)+C12)+VLOOKUP(D12,'ID Scheme'!$A$2:$B$4,2)</f>
        <v>4021</v>
      </c>
      <c r="F12">
        <v>18</v>
      </c>
      <c r="G12">
        <v>16</v>
      </c>
      <c r="H12" s="2">
        <f t="shared" si="0"/>
        <v>56.568542494923797</v>
      </c>
      <c r="I12" s="2">
        <f t="shared" si="1"/>
        <v>50.911688245431421</v>
      </c>
      <c r="J12" s="2" t="s">
        <v>33</v>
      </c>
    </row>
    <row r="13" spans="1:11" x14ac:dyDescent="0.25">
      <c r="A13" t="s">
        <v>24</v>
      </c>
      <c r="B13">
        <v>1997</v>
      </c>
      <c r="C13">
        <v>1</v>
      </c>
      <c r="D13" t="s">
        <v>22</v>
      </c>
      <c r="E13">
        <f>IF(B13 &gt; 1900, ((B13-1900)*10)+400+C13, ((B13-1730)*2)+C13)+VLOOKUP(D13,'ID Scheme'!$A$2:$B$4,2)</f>
        <v>4971</v>
      </c>
      <c r="F13">
        <v>70</v>
      </c>
      <c r="G13">
        <v>32</v>
      </c>
      <c r="H13" s="2">
        <f t="shared" si="0"/>
        <v>157.76212754932311</v>
      </c>
      <c r="I13" s="2">
        <f t="shared" si="1"/>
        <v>141.98591479439079</v>
      </c>
      <c r="J13" s="2" t="s">
        <v>33</v>
      </c>
    </row>
    <row r="14" spans="1:11" x14ac:dyDescent="0.25">
      <c r="A14" t="s">
        <v>25</v>
      </c>
      <c r="B14">
        <v>1987</v>
      </c>
      <c r="C14">
        <v>1</v>
      </c>
      <c r="D14" t="s">
        <v>22</v>
      </c>
      <c r="E14">
        <f>IF(B14 &gt; 1900, ((B14-1900)*10)+400+C14, ((B14-1730)*2)+C14)+VLOOKUP(D14,'ID Scheme'!$A$2:$B$4,2)</f>
        <v>4871</v>
      </c>
      <c r="F14">
        <v>65</v>
      </c>
      <c r="G14">
        <v>44</v>
      </c>
      <c r="H14" s="2">
        <f t="shared" si="0"/>
        <v>178.26322609494585</v>
      </c>
      <c r="I14" s="2">
        <f t="shared" si="1"/>
        <v>160.43690348545127</v>
      </c>
      <c r="J14" s="2" t="s">
        <v>33</v>
      </c>
    </row>
    <row r="15" spans="1:11" x14ac:dyDescent="0.25">
      <c r="A15" t="s">
        <v>26</v>
      </c>
      <c r="B15">
        <v>1995</v>
      </c>
      <c r="C15">
        <v>1</v>
      </c>
      <c r="D15" t="s">
        <v>22</v>
      </c>
      <c r="E15">
        <f>IF(B15 &gt; 1900, ((B15-1900)*10)+400+C15, ((B15-1730)*2)+C15)+VLOOKUP(D15,'ID Scheme'!$A$2:$B$4,2)</f>
        <v>4951</v>
      </c>
      <c r="F15">
        <v>68</v>
      </c>
      <c r="G15">
        <v>48</v>
      </c>
      <c r="H15" s="2">
        <f t="shared" ref="H15" si="2">SQRT(F15*G15)/$B$1</f>
        <v>190.43809142780935</v>
      </c>
      <c r="I15" s="2">
        <f t="shared" ref="I15" si="3">H15*0.9</f>
        <v>171.39428228502842</v>
      </c>
      <c r="J15" s="2" t="s">
        <v>33</v>
      </c>
    </row>
    <row r="16" spans="1:11" x14ac:dyDescent="0.25">
      <c r="A16" t="s">
        <v>27</v>
      </c>
      <c r="B16">
        <v>2004</v>
      </c>
      <c r="C16">
        <v>1</v>
      </c>
      <c r="D16" t="s">
        <v>22</v>
      </c>
      <c r="E16">
        <f>IF(B16 &gt; 1900, ((B16-1900)*10)+400+C16, ((B16-1730)*2)+C16)+VLOOKUP(D16,'ID Scheme'!$A$2:$B$4,2)</f>
        <v>5041</v>
      </c>
      <c r="F16">
        <v>72</v>
      </c>
      <c r="G16">
        <v>54</v>
      </c>
      <c r="H16" s="2">
        <f t="shared" ref="H16" si="4">SQRT(F16*G16)/$B$1</f>
        <v>207.84609690826528</v>
      </c>
      <c r="I16" s="2">
        <f t="shared" ref="I16" si="5">H16*0.9</f>
        <v>187.06148721743875</v>
      </c>
      <c r="J16" s="2" t="s">
        <v>33</v>
      </c>
    </row>
    <row r="17" spans="1:11" x14ac:dyDescent="0.25">
      <c r="A17" t="s">
        <v>28</v>
      </c>
      <c r="B17">
        <v>1964</v>
      </c>
      <c r="C17">
        <v>1</v>
      </c>
      <c r="D17" t="s">
        <v>22</v>
      </c>
      <c r="E17">
        <f>IF(B17 &gt; 1900, ((B17-1900)*10)+400+C17, ((B17-1730)*2)+C17)+VLOOKUP(D17,'ID Scheme'!$A$2:$B$4,2)</f>
        <v>4641</v>
      </c>
      <c r="F17">
        <v>54</v>
      </c>
      <c r="G17">
        <v>36</v>
      </c>
      <c r="H17" s="2">
        <f t="shared" ref="H17:H18" si="6">SQRT(F17*G17)/$B$1</f>
        <v>146.9693845669907</v>
      </c>
      <c r="I17" s="2">
        <f t="shared" ref="I17:I18" si="7">H17*0.9</f>
        <v>132.27244611029164</v>
      </c>
      <c r="J17" s="2" t="s">
        <v>33</v>
      </c>
    </row>
    <row r="18" spans="1:11" x14ac:dyDescent="0.25">
      <c r="A18" t="s">
        <v>29</v>
      </c>
      <c r="B18">
        <v>1964</v>
      </c>
      <c r="C18">
        <v>2</v>
      </c>
      <c r="D18" t="s">
        <v>22</v>
      </c>
      <c r="E18">
        <f>IF(B18 &gt; 1900, ((B18-1900)*10)+400+C18, ((B18-1730)*2)+C18)+VLOOKUP(D18,'ID Scheme'!$A$2:$B$4,2)</f>
        <v>4642</v>
      </c>
      <c r="F18">
        <v>54</v>
      </c>
      <c r="G18">
        <v>22</v>
      </c>
      <c r="H18" s="2">
        <f t="shared" si="6"/>
        <v>114.89125293076057</v>
      </c>
      <c r="I18" s="2">
        <f t="shared" si="7"/>
        <v>103.40212763768452</v>
      </c>
      <c r="J18" s="2"/>
      <c r="K18" t="s">
        <v>31</v>
      </c>
    </row>
  </sheetData>
  <sortState ref="A2:B9">
    <sortCondition ref="B5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5" sqref="B5"/>
    </sheetView>
  </sheetViews>
  <sheetFormatPr defaultRowHeight="15" x14ac:dyDescent="0.25"/>
  <cols>
    <col min="1" max="1" width="12.42578125" bestFit="1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>
        <v>600</v>
      </c>
    </row>
    <row r="3" spans="1:2" x14ac:dyDescent="0.25">
      <c r="A3" t="s">
        <v>22</v>
      </c>
      <c r="B3">
        <v>3600</v>
      </c>
    </row>
    <row r="4" spans="1:2" x14ac:dyDescent="0.25">
      <c r="A4" t="s">
        <v>23</v>
      </c>
      <c r="B4">
        <v>6600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2018-02-25T17:24:50Z</dcterms:modified>
</cp:coreProperties>
</file>