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C41D3CC-A7C2-4519-AD85-76753EFE04B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ID Schem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1" l="1"/>
  <c r="H70" i="1"/>
  <c r="I70" i="1" s="1"/>
  <c r="N70" i="1"/>
  <c r="E67" i="1"/>
  <c r="H67" i="1"/>
  <c r="I67" i="1" s="1"/>
  <c r="N67" i="1"/>
  <c r="E68" i="1"/>
  <c r="H68" i="1"/>
  <c r="I68" i="1"/>
  <c r="N68" i="1"/>
  <c r="E69" i="1"/>
  <c r="H69" i="1"/>
  <c r="I69" i="1"/>
  <c r="N69" i="1"/>
  <c r="E66" i="1"/>
  <c r="H66" i="1"/>
  <c r="I66" i="1" s="1"/>
  <c r="N66" i="1"/>
  <c r="E35" i="1" l="1"/>
  <c r="H35" i="1"/>
  <c r="I35" i="1" s="1"/>
  <c r="E6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1" i="1"/>
  <c r="H60" i="1"/>
  <c r="I60" i="1" s="1"/>
  <c r="N20" i="1" l="1"/>
  <c r="N25" i="1"/>
  <c r="N21" i="1"/>
  <c r="N22" i="1"/>
  <c r="N23" i="1"/>
  <c r="N26" i="1"/>
  <c r="N27" i="1"/>
  <c r="N28" i="1"/>
  <c r="N29" i="1"/>
  <c r="N30" i="1"/>
  <c r="N32" i="1"/>
  <c r="N33" i="1"/>
  <c r="N34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1" i="1"/>
  <c r="N62" i="1"/>
  <c r="N63" i="1"/>
  <c r="N64" i="1"/>
  <c r="N65" i="1"/>
  <c r="N24" i="1"/>
  <c r="N3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H31" i="1"/>
  <c r="I31" i="1" s="1"/>
  <c r="N19" i="1" l="1"/>
  <c r="N18" i="1"/>
  <c r="N17" i="1"/>
  <c r="H24" i="1" l="1"/>
  <c r="I24" i="1" s="1"/>
  <c r="H25" i="1"/>
  <c r="I25" i="1" s="1"/>
  <c r="H20" i="1"/>
  <c r="I20" i="1" s="1"/>
  <c r="H51" i="1"/>
  <c r="I51" i="1" s="1"/>
  <c r="H53" i="1"/>
  <c r="I53" i="1" s="1"/>
  <c r="H33" i="1"/>
  <c r="I33" i="1" s="1"/>
  <c r="H32" i="1"/>
  <c r="I32" i="1" s="1"/>
  <c r="H14" i="1" l="1"/>
  <c r="I14" i="1" s="1"/>
  <c r="H22" i="1"/>
  <c r="I22" i="1" s="1"/>
  <c r="H50" i="1"/>
  <c r="I50" i="1" s="1"/>
  <c r="H64" i="1" l="1"/>
  <c r="I64" i="1" s="1"/>
  <c r="E64" i="1"/>
  <c r="H65" i="1"/>
  <c r="I65" i="1" s="1"/>
  <c r="E65" i="1"/>
  <c r="H62" i="1"/>
  <c r="I62" i="1" s="1"/>
  <c r="E62" i="1"/>
  <c r="H61" i="1"/>
  <c r="I61" i="1" s="1"/>
  <c r="H63" i="1"/>
  <c r="I63" i="1" s="1"/>
  <c r="E63" i="1"/>
  <c r="H59" i="1" l="1"/>
  <c r="I59" i="1" s="1"/>
  <c r="H7" i="1" l="1"/>
  <c r="I7" i="1" s="1"/>
  <c r="H19" i="1"/>
  <c r="I19" i="1" s="1"/>
  <c r="H16" i="1"/>
  <c r="I16" i="1" s="1"/>
  <c r="H8" i="1" l="1"/>
  <c r="I8" i="1" s="1"/>
  <c r="H10" i="1"/>
  <c r="I10" i="1" s="1"/>
  <c r="H52" i="1" l="1"/>
  <c r="I52" i="1" s="1"/>
  <c r="H57" i="1"/>
  <c r="I57" i="1" s="1"/>
  <c r="H58" i="1"/>
  <c r="I58" i="1" s="1"/>
  <c r="H56" i="1" l="1"/>
  <c r="I56" i="1" s="1"/>
  <c r="H27" i="1"/>
  <c r="I27" i="1" s="1"/>
  <c r="H55" i="1" l="1"/>
  <c r="I55" i="1" s="1"/>
  <c r="H54" i="1"/>
  <c r="I54" i="1" s="1"/>
  <c r="H5" i="1" l="1"/>
  <c r="I5" i="1" s="1"/>
  <c r="H21" i="1" l="1"/>
  <c r="I21" i="1" s="1"/>
  <c r="H17" i="1"/>
  <c r="I17" i="1" s="1"/>
  <c r="H23" i="1" l="1"/>
  <c r="I23" i="1" s="1"/>
  <c r="H18" i="1"/>
  <c r="I18" i="1" s="1"/>
  <c r="H44" i="1"/>
  <c r="I44" i="1" s="1"/>
  <c r="H45" i="1"/>
  <c r="I45" i="1" s="1"/>
  <c r="H13" i="1"/>
  <c r="I13" i="1" s="1"/>
  <c r="H12" i="1" l="1"/>
  <c r="I12" i="1" s="1"/>
  <c r="H9" i="1"/>
  <c r="I9" i="1" s="1"/>
  <c r="H11" i="1"/>
  <c r="I11" i="1" s="1"/>
  <c r="H15" i="1" l="1"/>
  <c r="I15" i="1" s="1"/>
  <c r="H6" i="1" l="1"/>
  <c r="I6" i="1" s="1"/>
  <c r="H4" i="1"/>
  <c r="I4" i="1" s="1"/>
  <c r="H26" i="1"/>
  <c r="I26" i="1" s="1"/>
  <c r="H29" i="1" l="1"/>
  <c r="I29" i="1" s="1"/>
  <c r="H39" i="1"/>
  <c r="I39" i="1" s="1"/>
  <c r="H40" i="1"/>
  <c r="I40" i="1" s="1"/>
  <c r="H49" i="1"/>
  <c r="I49" i="1" s="1"/>
  <c r="H47" i="1"/>
  <c r="I47" i="1" s="1"/>
  <c r="H46" i="1"/>
  <c r="I46" i="1" s="1"/>
  <c r="H48" i="1" l="1"/>
  <c r="I48" i="1" s="1"/>
  <c r="H28" i="1" l="1"/>
  <c r="I28" i="1" s="1"/>
  <c r="H34" i="1" l="1"/>
  <c r="I34" i="1" s="1"/>
  <c r="H36" i="1"/>
  <c r="I36" i="1" s="1"/>
  <c r="H37" i="1"/>
  <c r="I37" i="1" s="1"/>
  <c r="H38" i="1"/>
  <c r="I38" i="1" s="1"/>
  <c r="H41" i="1"/>
  <c r="I41" i="1" s="1"/>
  <c r="H42" i="1"/>
  <c r="I42" i="1" s="1"/>
  <c r="H43" i="1"/>
  <c r="I43" i="1" s="1"/>
  <c r="H30" i="1"/>
  <c r="I30" i="1" s="1"/>
</calcChain>
</file>

<file path=xl/sharedStrings.xml><?xml version="1.0" encoding="utf-8"?>
<sst xmlns="http://schemas.openxmlformats.org/spreadsheetml/2006/main" count="234" uniqueCount="101">
  <si>
    <t>Vehicle</t>
  </si>
  <si>
    <t>Intro Year</t>
  </si>
  <si>
    <t>Thornycroft J</t>
  </si>
  <si>
    <t>Leyland Badger</t>
  </si>
  <si>
    <t>Leyland Octopus</t>
  </si>
  <si>
    <t>Leyland Beaver</t>
  </si>
  <si>
    <t>Foden S21</t>
  </si>
  <si>
    <t>Foden S20</t>
  </si>
  <si>
    <t>AEC Mandator V8</t>
  </si>
  <si>
    <t>Leyland T45</t>
  </si>
  <si>
    <t>Top Speed</t>
  </si>
  <si>
    <t>Capacity (goods)</t>
  </si>
  <si>
    <t>Cost</t>
  </si>
  <si>
    <t>Running Cost</t>
  </si>
  <si>
    <t>Cost normalising factor:</t>
  </si>
  <si>
    <t>Foden 5 ton steam wagon</t>
  </si>
  <si>
    <t>ID</t>
  </si>
  <si>
    <t>Year Order</t>
  </si>
  <si>
    <t>Type</t>
  </si>
  <si>
    <t>Vehicle Type</t>
  </si>
  <si>
    <t>Base ID</t>
  </si>
  <si>
    <t>Bus</t>
  </si>
  <si>
    <t>Heavy Goods</t>
  </si>
  <si>
    <t>Light Goods</t>
  </si>
  <si>
    <t>Foden Alpha</t>
  </si>
  <si>
    <t>Scania 3 Series</t>
  </si>
  <si>
    <t>Scania 4 Series</t>
  </si>
  <si>
    <t>Scania R Series</t>
  </si>
  <si>
    <t>Guy Big J4T</t>
  </si>
  <si>
    <t>Guy Big J6</t>
  </si>
  <si>
    <t>Notes</t>
  </si>
  <si>
    <t>170hp</t>
  </si>
  <si>
    <t>Done</t>
  </si>
  <si>
    <t>x</t>
  </si>
  <si>
    <t>Leyland X Type</t>
  </si>
  <si>
    <t>Stagecoach</t>
  </si>
  <si>
    <t>Dray</t>
  </si>
  <si>
    <t>LGOC B-Type</t>
  </si>
  <si>
    <t>Bedford VAL</t>
  </si>
  <si>
    <t>AEC Regent I</t>
  </si>
  <si>
    <t>AEC Regent II</t>
  </si>
  <si>
    <t>AEC Routemaster</t>
  </si>
  <si>
    <t>BMMO CM5T</t>
  </si>
  <si>
    <t>ERF C-Series</t>
  </si>
  <si>
    <t>ERF E-Series</t>
  </si>
  <si>
    <t>Leyland Olympian</t>
  </si>
  <si>
    <t>Dennis Enviro400</t>
  </si>
  <si>
    <t>Volvo B10M</t>
  </si>
  <si>
    <t>Volvo B12M</t>
  </si>
  <si>
    <t>Hancock Enterprise</t>
  </si>
  <si>
    <t>Ford Transit Mk1</t>
  </si>
  <si>
    <t>Ford Transit Mk3</t>
  </si>
  <si>
    <t>Leyland Steam Van</t>
  </si>
  <si>
    <t>Bedford Rascal</t>
  </si>
  <si>
    <t>Ford Transit Custom</t>
  </si>
  <si>
    <t>Mercedes-Benz Sprinter</t>
  </si>
  <si>
    <t>Ford Thames</t>
  </si>
  <si>
    <t>Northern General SE6</t>
  </si>
  <si>
    <t>Leyland Tiger TS</t>
  </si>
  <si>
    <t>Leyland National</t>
  </si>
  <si>
    <t>Dennis Dart</t>
  </si>
  <si>
    <t>Sentinel Steam Bus</t>
  </si>
  <si>
    <t>Car</t>
  </si>
  <si>
    <t>Austin FX4</t>
  </si>
  <si>
    <t>LTI TX1</t>
  </si>
  <si>
    <t>Ford Cortina</t>
  </si>
  <si>
    <t>Vauxhall Omega</t>
  </si>
  <si>
    <t>Toyota Prius</t>
  </si>
  <si>
    <t>Volvo S40 T5</t>
  </si>
  <si>
    <t>68hp</t>
  </si>
  <si>
    <t>88hp</t>
  </si>
  <si>
    <t>Ford Model T</t>
  </si>
  <si>
    <t>Mercedes-Benz Citaro</t>
  </si>
  <si>
    <t>Leyland Leopard</t>
  </si>
  <si>
    <t>Sentinel DG4</t>
  </si>
  <si>
    <t>AEC Mammoth Major 8</t>
  </si>
  <si>
    <t>Commer FC</t>
  </si>
  <si>
    <t>Austin 10hp</t>
  </si>
  <si>
    <t>Optare Solo</t>
  </si>
  <si>
    <t>Optare Solo SR</t>
  </si>
  <si>
    <t>Wrightbus New Routemaster</t>
  </si>
  <si>
    <t>Length (m)</t>
  </si>
  <si>
    <t>Width (m)</t>
  </si>
  <si>
    <t>Height (m)</t>
  </si>
  <si>
    <t>Voxel Size</t>
  </si>
  <si>
    <t>Length Scale</t>
  </si>
  <si>
    <t>Height Scale</t>
  </si>
  <si>
    <t>Width Scale</t>
  </si>
  <si>
    <t>Scammell 7.5 Ton</t>
  </si>
  <si>
    <t>Leyland Sherpa</t>
  </si>
  <si>
    <t>Scammell Scarab</t>
  </si>
  <si>
    <t>Ford Cargo</t>
  </si>
  <si>
    <t>Bedford TK</t>
  </si>
  <si>
    <t>Ford D Series</t>
  </si>
  <si>
    <t>Iveco Eurocargo</t>
  </si>
  <si>
    <t>Mitsubishi Fuso Canter</t>
  </si>
  <si>
    <t>175hp</t>
  </si>
  <si>
    <t>90hp</t>
  </si>
  <si>
    <t>82hp</t>
  </si>
  <si>
    <t>72hp</t>
  </si>
  <si>
    <t>105hp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</si>
</sst>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workbookViewId="0">
      <pane ySplit="3" topLeftCell="A58" activePane="bottomLeft" state="frozen"/>
      <selection pane="bottomLeft" activeCell="G69" sqref="G69"/>
    </sheetView>
  </sheetViews>
  <sheetFormatPr defaultRowHeight="15" x14ac:dyDescent="0.25"/>
  <cols>
    <col min="1" max="1" width="24" bestFit="1" customWidth="1"/>
    <col min="2" max="2" width="9.7109375" bestFit="1" customWidth="1"/>
    <col min="3" max="3" width="10.5703125" bestFit="1" customWidth="1"/>
    <col min="4" max="4" width="12.42578125" bestFit="1" customWidth="1"/>
    <col min="5" max="5" width="9.7109375" customWidth="1"/>
    <col min="6" max="6" width="10.28515625" bestFit="1" customWidth="1"/>
    <col min="7" max="7" width="15.7109375" bestFit="1" customWidth="1"/>
    <col min="8" max="8" width="4.85546875" bestFit="1" customWidth="1"/>
    <col min="9" max="9" width="12.5703125" bestFit="1" customWidth="1"/>
    <col min="10" max="14" width="12.5703125" customWidth="1"/>
  </cols>
  <sheetData>
    <row r="1" spans="1:15" x14ac:dyDescent="0.25">
      <c r="A1" s="1" t="s">
        <v>14</v>
      </c>
      <c r="B1">
        <v>0.3</v>
      </c>
    </row>
    <row r="3" spans="1:15" x14ac:dyDescent="0.25">
      <c r="A3" s="1" t="s">
        <v>0</v>
      </c>
      <c r="B3" s="1" t="s">
        <v>1</v>
      </c>
      <c r="C3" s="1" t="s">
        <v>17</v>
      </c>
      <c r="D3" s="1" t="s">
        <v>18</v>
      </c>
      <c r="E3" s="1" t="s">
        <v>16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32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30</v>
      </c>
    </row>
    <row r="4" spans="1:15" x14ac:dyDescent="0.25">
      <c r="A4" t="s">
        <v>35</v>
      </c>
      <c r="B4">
        <v>1800</v>
      </c>
      <c r="C4">
        <v>1</v>
      </c>
      <c r="D4" t="s">
        <v>21</v>
      </c>
      <c r="E4">
        <f>IF(B4 &gt; 1900, ((B4-1900)*10)+400+C4, ((B4-1730)*2)+C4)+VLOOKUP(D4,'ID Scheme'!$A$2:$B$6,2, FALSE)</f>
        <v>741</v>
      </c>
      <c r="F4">
        <v>18</v>
      </c>
      <c r="G4">
        <v>14</v>
      </c>
      <c r="H4" s="2">
        <f t="shared" ref="H4:H35" si="0">SQRT(F4*G4)/$B$1</f>
        <v>52.915026221291818</v>
      </c>
      <c r="I4" s="2">
        <f t="shared" ref="I4:I35" si="1">H4*0.9</f>
        <v>47.623523599162638</v>
      </c>
      <c r="J4" s="2" t="s">
        <v>33</v>
      </c>
      <c r="K4" s="3"/>
      <c r="L4" s="3"/>
      <c r="M4" s="2"/>
      <c r="N4" s="2" t="str">
        <f>CONCATENATE(
ROUND(K4*VLOOKUP(D4,'ID Scheme'!$A$2:$E$5,3),0), "x",
ROUND(M4*VLOOKUP(D4,'ID Scheme'!$A$2:$E$5,4),0), "x",
ROUND(L4*VLOOKUP(D4,'ID Scheme'!$A$2:$E$5,5),0))</f>
        <v>0x0x0</v>
      </c>
    </row>
    <row r="5" spans="1:15" x14ac:dyDescent="0.25">
      <c r="A5" t="s">
        <v>49</v>
      </c>
      <c r="B5">
        <v>1833</v>
      </c>
      <c r="C5">
        <v>1</v>
      </c>
      <c r="D5" t="s">
        <v>21</v>
      </c>
      <c r="E5">
        <f>IF(B5 &gt; 1900, ((B5-1900)*10)+400+C5, ((B5-1730)*2)+C5)+VLOOKUP(D5,'ID Scheme'!$A$2:$B$6,2, FALSE)</f>
        <v>807</v>
      </c>
      <c r="F5">
        <v>18</v>
      </c>
      <c r="G5">
        <v>22</v>
      </c>
      <c r="H5" s="2">
        <f t="shared" si="0"/>
        <v>66.332495807108003</v>
      </c>
      <c r="I5" s="2">
        <f t="shared" si="1"/>
        <v>59.699246226397207</v>
      </c>
      <c r="J5" s="2" t="s">
        <v>33</v>
      </c>
      <c r="K5" s="3"/>
      <c r="L5" s="3"/>
      <c r="M5" s="2"/>
      <c r="N5" s="2" t="str">
        <f>CONCATENATE(
ROUND(K5*VLOOKUP(D5,'ID Scheme'!$A$2:$E$5,3),0), "x",
ROUND(M5*VLOOKUP(D5,'ID Scheme'!$A$2:$E$5,4),0), "x",
ROUND(L5*VLOOKUP(D5,'ID Scheme'!$A$2:$E$5,5),0))</f>
        <v>0x0x0</v>
      </c>
    </row>
    <row r="6" spans="1:15" x14ac:dyDescent="0.25">
      <c r="A6" t="s">
        <v>37</v>
      </c>
      <c r="B6">
        <v>1911</v>
      </c>
      <c r="C6">
        <v>1</v>
      </c>
      <c r="D6" t="s">
        <v>21</v>
      </c>
      <c r="E6">
        <f>IF(B6 &gt; 1900, ((B6-1900)*10)+400+C6, ((B6-1730)*2)+C6)+VLOOKUP(D6,'ID Scheme'!$A$2:$B$6,2, FALSE)</f>
        <v>1111</v>
      </c>
      <c r="F6">
        <v>20</v>
      </c>
      <c r="G6">
        <v>36</v>
      </c>
      <c r="H6" s="2">
        <f t="shared" si="0"/>
        <v>89.442719099991592</v>
      </c>
      <c r="I6" s="2">
        <f t="shared" si="1"/>
        <v>80.498447189992433</v>
      </c>
      <c r="J6" s="2" t="s">
        <v>33</v>
      </c>
      <c r="K6" s="3"/>
      <c r="L6" s="3"/>
      <c r="M6" s="2"/>
      <c r="N6" s="2" t="str">
        <f>CONCATENATE(
ROUND(K6*VLOOKUP(D6,'ID Scheme'!$A$2:$E$5,3),0), "x",
ROUND(M6*VLOOKUP(D6,'ID Scheme'!$A$2:$E$5,4),0), "x",
ROUND(L6*VLOOKUP(D6,'ID Scheme'!$A$2:$E$5,5),0))</f>
        <v>0x0x0</v>
      </c>
    </row>
    <row r="7" spans="1:15" x14ac:dyDescent="0.25">
      <c r="A7" t="s">
        <v>61</v>
      </c>
      <c r="B7">
        <v>1924</v>
      </c>
      <c r="C7">
        <v>1</v>
      </c>
      <c r="D7" t="s">
        <v>21</v>
      </c>
      <c r="E7">
        <f>IF(B7 &gt; 1900, ((B7-1900)*10)+400+C7, ((B7-1730)*2)+C7)+VLOOKUP(D7,'ID Scheme'!$A$2:$B$6,2, FALSE)</f>
        <v>1241</v>
      </c>
      <c r="F7">
        <v>36</v>
      </c>
      <c r="G7">
        <v>32</v>
      </c>
      <c r="H7" s="2">
        <f t="shared" si="0"/>
        <v>113.13708498984759</v>
      </c>
      <c r="I7" s="2">
        <f t="shared" si="1"/>
        <v>101.82337649086284</v>
      </c>
      <c r="J7" s="2" t="s">
        <v>33</v>
      </c>
      <c r="K7" s="3"/>
      <c r="L7" s="3"/>
      <c r="M7" s="2"/>
      <c r="N7" s="2" t="str">
        <f>CONCATENATE(
ROUND(K7*VLOOKUP(D7,'ID Scheme'!$A$2:$E$5,3),0), "x",
ROUND(M7*VLOOKUP(D7,'ID Scheme'!$A$2:$E$5,4),0), "x",
ROUND(L7*VLOOKUP(D7,'ID Scheme'!$A$2:$E$5,5),0))</f>
        <v>0x0x0</v>
      </c>
    </row>
    <row r="8" spans="1:15" ht="14.25" customHeight="1" x14ac:dyDescent="0.25">
      <c r="A8" t="s">
        <v>58</v>
      </c>
      <c r="B8">
        <v>1927</v>
      </c>
      <c r="C8">
        <v>1</v>
      </c>
      <c r="D8" t="s">
        <v>21</v>
      </c>
      <c r="E8">
        <f>IF(B8 &gt; 1900, ((B8-1900)*10)+400+C8, ((B8-1730)*2)+C8)+VLOOKUP(D8,'ID Scheme'!$A$2:$B$6,2, FALSE)</f>
        <v>1271</v>
      </c>
      <c r="F8">
        <v>42</v>
      </c>
      <c r="G8">
        <v>35</v>
      </c>
      <c r="H8" s="2">
        <f t="shared" si="0"/>
        <v>127.80193008453877</v>
      </c>
      <c r="I8" s="2">
        <f t="shared" si="1"/>
        <v>115.02173707608489</v>
      </c>
      <c r="J8" s="2" t="s">
        <v>33</v>
      </c>
      <c r="K8" s="3"/>
      <c r="L8" s="3"/>
      <c r="M8" s="2"/>
      <c r="N8" s="2" t="str">
        <f>CONCATENATE(
ROUND(K8*VLOOKUP(D8,'ID Scheme'!$A$2:$E$5,3),0), "x",
ROUND(M8*VLOOKUP(D8,'ID Scheme'!$A$2:$E$5,4),0), "x",
ROUND(L8*VLOOKUP(D8,'ID Scheme'!$A$2:$E$5,5),0))</f>
        <v>0x0x0</v>
      </c>
    </row>
    <row r="9" spans="1:15" x14ac:dyDescent="0.25">
      <c r="A9" t="s">
        <v>39</v>
      </c>
      <c r="B9">
        <v>1929</v>
      </c>
      <c r="C9">
        <v>1</v>
      </c>
      <c r="D9" t="s">
        <v>21</v>
      </c>
      <c r="E9">
        <f>IF(B9 &gt; 1900, ((B9-1900)*10)+400+C9, ((B9-1730)*2)+C9)+VLOOKUP(D9,'ID Scheme'!$A$2:$B$6,2, FALSE)</f>
        <v>1291</v>
      </c>
      <c r="F9">
        <v>29</v>
      </c>
      <c r="G9">
        <v>50</v>
      </c>
      <c r="H9" s="2">
        <f t="shared" si="0"/>
        <v>126.92955176439848</v>
      </c>
      <c r="I9" s="2">
        <f t="shared" si="1"/>
        <v>114.23659658795863</v>
      </c>
      <c r="J9" s="2" t="s">
        <v>33</v>
      </c>
      <c r="K9" s="3"/>
      <c r="L9" s="3"/>
      <c r="M9" s="2"/>
      <c r="N9" s="2" t="str">
        <f>CONCATENATE(
ROUND(K9*VLOOKUP(D9,'ID Scheme'!$A$2:$E$5,3),0), "x",
ROUND(M9*VLOOKUP(D9,'ID Scheme'!$A$2:$E$5,4),0), "x",
ROUND(L9*VLOOKUP(D9,'ID Scheme'!$A$2:$E$5,5),0))</f>
        <v>0x0x0</v>
      </c>
    </row>
    <row r="10" spans="1:15" x14ac:dyDescent="0.25">
      <c r="A10" t="s">
        <v>57</v>
      </c>
      <c r="B10">
        <v>1933</v>
      </c>
      <c r="C10">
        <v>1</v>
      </c>
      <c r="D10" t="s">
        <v>21</v>
      </c>
      <c r="E10">
        <f>IF(B10 &gt; 1900, ((B10-1900)*10)+400+C10, ((B10-1730)*2)+C10)+VLOOKUP(D10,'ID Scheme'!$A$2:$B$6,2, FALSE)</f>
        <v>1331</v>
      </c>
      <c r="F10">
        <v>40</v>
      </c>
      <c r="G10">
        <v>44</v>
      </c>
      <c r="H10" s="2">
        <f t="shared" si="0"/>
        <v>139.84117975602021</v>
      </c>
      <c r="I10" s="2">
        <f t="shared" si="1"/>
        <v>125.85706178041819</v>
      </c>
      <c r="J10" s="2" t="s">
        <v>33</v>
      </c>
      <c r="K10" s="3"/>
      <c r="L10" s="3"/>
      <c r="M10" s="2"/>
      <c r="N10" s="2" t="str">
        <f>CONCATENATE(
ROUND(K10*VLOOKUP(D10,'ID Scheme'!$A$2:$E$5,3),0), "x",
ROUND(M10*VLOOKUP(D10,'ID Scheme'!$A$2:$E$5,4),0), "x",
ROUND(L10*VLOOKUP(D10,'ID Scheme'!$A$2:$E$5,5),0))</f>
        <v>0x0x0</v>
      </c>
    </row>
    <row r="11" spans="1:15" x14ac:dyDescent="0.25">
      <c r="A11" t="s">
        <v>40</v>
      </c>
      <c r="B11">
        <v>1945</v>
      </c>
      <c r="C11">
        <v>1</v>
      </c>
      <c r="D11" t="s">
        <v>21</v>
      </c>
      <c r="E11">
        <f>IF(B11 &gt; 1900, ((B11-1900)*10)+400+C11, ((B11-1730)*2)+C11)+VLOOKUP(D11,'ID Scheme'!$A$2:$B$6,2, FALSE)</f>
        <v>1451</v>
      </c>
      <c r="F11">
        <v>38</v>
      </c>
      <c r="G11">
        <v>57</v>
      </c>
      <c r="H11" s="2">
        <f t="shared" si="0"/>
        <v>155.13435037626795</v>
      </c>
      <c r="I11" s="2">
        <f t="shared" si="1"/>
        <v>139.62091533864117</v>
      </c>
      <c r="J11" s="2" t="s">
        <v>33</v>
      </c>
      <c r="K11" s="3"/>
      <c r="L11" s="3"/>
      <c r="M11" s="2"/>
      <c r="N11" s="2" t="str">
        <f>CONCATENATE(
ROUND(K11*VLOOKUP(D11,'ID Scheme'!$A$2:$E$5,3),0), "x",
ROUND(M11*VLOOKUP(D11,'ID Scheme'!$A$2:$E$5,4),0), "x",
ROUND(L11*VLOOKUP(D11,'ID Scheme'!$A$2:$E$5,5),0))</f>
        <v>0x0x0</v>
      </c>
    </row>
    <row r="12" spans="1:15" x14ac:dyDescent="0.25">
      <c r="A12" t="s">
        <v>41</v>
      </c>
      <c r="B12">
        <v>1954</v>
      </c>
      <c r="C12">
        <v>1</v>
      </c>
      <c r="D12" t="s">
        <v>21</v>
      </c>
      <c r="E12">
        <f>IF(B12 &gt; 1900, ((B12-1900)*10)+400+C12, ((B12-1730)*2)+C12)+VLOOKUP(D12,'ID Scheme'!$A$2:$B$6,2, FALSE)</f>
        <v>1541</v>
      </c>
      <c r="F12">
        <v>40</v>
      </c>
      <c r="G12">
        <v>72</v>
      </c>
      <c r="H12" s="2">
        <f t="shared" si="0"/>
        <v>178.88543819998318</v>
      </c>
      <c r="I12" s="2">
        <f t="shared" si="1"/>
        <v>160.99689437998487</v>
      </c>
      <c r="J12" s="2" t="s">
        <v>33</v>
      </c>
      <c r="K12" s="3"/>
      <c r="L12" s="3"/>
      <c r="M12" s="2"/>
      <c r="N12" s="2" t="str">
        <f>CONCATENATE(
ROUND(K12*VLOOKUP(D12,'ID Scheme'!$A$2:$E$5,3),0), "x",
ROUND(M12*VLOOKUP(D12,'ID Scheme'!$A$2:$E$5,4),0), "x",
ROUND(L12*VLOOKUP(D12,'ID Scheme'!$A$2:$E$5,5),0))</f>
        <v>0x0x0</v>
      </c>
    </row>
    <row r="13" spans="1:15" x14ac:dyDescent="0.25">
      <c r="A13" t="s">
        <v>42</v>
      </c>
      <c r="B13">
        <v>1958</v>
      </c>
      <c r="C13">
        <v>1</v>
      </c>
      <c r="D13" t="s">
        <v>21</v>
      </c>
      <c r="E13">
        <f>IF(B13 &gt; 1900, ((B13-1900)*10)+400+C13, ((B13-1730)*2)+C13)+VLOOKUP(D13,'ID Scheme'!$A$2:$B$6,2, FALSE)</f>
        <v>1581</v>
      </c>
      <c r="F13">
        <v>76</v>
      </c>
      <c r="G13">
        <v>34</v>
      </c>
      <c r="H13" s="2">
        <f t="shared" si="0"/>
        <v>169.44353369518447</v>
      </c>
      <c r="I13" s="2">
        <f t="shared" si="1"/>
        <v>152.49918032566603</v>
      </c>
      <c r="J13" s="2" t="s">
        <v>33</v>
      </c>
      <c r="K13" s="3"/>
      <c r="L13" s="3"/>
      <c r="M13" s="2"/>
      <c r="N13" s="2" t="str">
        <f>CONCATENATE(
ROUND(K13*VLOOKUP(D13,'ID Scheme'!$A$2:$E$5,3),0), "x",
ROUND(M13*VLOOKUP(D13,'ID Scheme'!$A$2:$E$5,4),0), "x",
ROUND(L13*VLOOKUP(D13,'ID Scheme'!$A$2:$E$5,5),0))</f>
        <v>0x0x0</v>
      </c>
    </row>
    <row r="14" spans="1:15" x14ac:dyDescent="0.25">
      <c r="A14" t="s">
        <v>73</v>
      </c>
      <c r="B14">
        <v>1958</v>
      </c>
      <c r="C14">
        <v>2</v>
      </c>
      <c r="D14" t="s">
        <v>21</v>
      </c>
      <c r="E14">
        <f>IF(B14 &gt; 1900, ((B14-1900)*10)+400+C14, ((B14-1730)*2)+C14)+VLOOKUP(D14,'ID Scheme'!$A$2:$B$6,2, FALSE)</f>
        <v>1582</v>
      </c>
      <c r="F14">
        <v>55</v>
      </c>
      <c r="G14">
        <v>57</v>
      </c>
      <c r="H14" s="2">
        <f t="shared" si="0"/>
        <v>186.63690238892559</v>
      </c>
      <c r="I14" s="2">
        <f t="shared" si="1"/>
        <v>167.97321215003305</v>
      </c>
      <c r="J14" s="2" t="s">
        <v>33</v>
      </c>
      <c r="K14" s="3"/>
      <c r="L14" s="3"/>
      <c r="M14" s="2"/>
      <c r="N14" s="2" t="str">
        <f>CONCATENATE(
ROUND(K14*VLOOKUP(D14,'ID Scheme'!$A$2:$E$5,3),0), "x",
ROUND(M14*VLOOKUP(D14,'ID Scheme'!$A$2:$E$5,4),0), "x",
ROUND(L14*VLOOKUP(D14,'ID Scheme'!$A$2:$E$5,5),0))</f>
        <v>0x0x0</v>
      </c>
    </row>
    <row r="15" spans="1:15" x14ac:dyDescent="0.25">
      <c r="A15" t="s">
        <v>38</v>
      </c>
      <c r="B15">
        <v>1963</v>
      </c>
      <c r="C15">
        <v>1</v>
      </c>
      <c r="D15" t="s">
        <v>21</v>
      </c>
      <c r="E15">
        <f>IF(B15 &gt; 1900, ((B15-1900)*10)+400+C15, ((B15-1730)*2)+C15)+VLOOKUP(D15,'ID Scheme'!$A$2:$B$6,2, FALSE)</f>
        <v>1631</v>
      </c>
      <c r="F15">
        <v>55</v>
      </c>
      <c r="G15">
        <v>52</v>
      </c>
      <c r="H15" s="2">
        <f t="shared" si="0"/>
        <v>178.26322609494585</v>
      </c>
      <c r="I15" s="2">
        <f t="shared" si="1"/>
        <v>160.43690348545127</v>
      </c>
      <c r="J15" s="2" t="s">
        <v>33</v>
      </c>
      <c r="K15" s="3">
        <v>11</v>
      </c>
      <c r="L15" s="3">
        <v>2.5</v>
      </c>
      <c r="M15" s="2"/>
      <c r="N15" s="2" t="str">
        <f>CONCATENATE(
ROUND(K15*VLOOKUP(D15,'ID Scheme'!$A$2:$E$5,3),0), "x",
ROUND(M15*VLOOKUP(D15,'ID Scheme'!$A$2:$E$5,4),0), "x",
ROUND(L15*VLOOKUP(D15,'ID Scheme'!$A$2:$E$5,5),0))</f>
        <v>51x0x18</v>
      </c>
    </row>
    <row r="16" spans="1:15" x14ac:dyDescent="0.25">
      <c r="A16" t="s">
        <v>59</v>
      </c>
      <c r="B16">
        <v>1972</v>
      </c>
      <c r="C16">
        <v>1</v>
      </c>
      <c r="D16" t="s">
        <v>21</v>
      </c>
      <c r="E16">
        <f>IF(B16 &gt; 1900, ((B16-1900)*10)+400+C16, ((B16-1730)*2)+C16)+VLOOKUP(D16,'ID Scheme'!$A$2:$B$6,2, FALSE)</f>
        <v>1721</v>
      </c>
      <c r="F16">
        <v>52</v>
      </c>
      <c r="G16">
        <v>58</v>
      </c>
      <c r="H16" s="2">
        <f t="shared" si="0"/>
        <v>183.06040290327977</v>
      </c>
      <c r="I16" s="2">
        <f t="shared" si="1"/>
        <v>164.75436261295178</v>
      </c>
      <c r="J16" s="2" t="s">
        <v>33</v>
      </c>
      <c r="K16" s="3">
        <v>11.3</v>
      </c>
      <c r="L16" s="3">
        <v>2.5</v>
      </c>
      <c r="M16" s="2"/>
      <c r="N16" s="2" t="str">
        <f>CONCATENATE(
ROUND(K16*VLOOKUP(D16,'ID Scheme'!$A$2:$E$5,3),0), "x",
ROUND(M16*VLOOKUP(D16,'ID Scheme'!$A$2:$E$5,4),0), "x",
ROUND(L16*VLOOKUP(D16,'ID Scheme'!$A$2:$E$5,5),0))</f>
        <v>53x0x18</v>
      </c>
    </row>
    <row r="17" spans="1:14" x14ac:dyDescent="0.25">
      <c r="A17" t="s">
        <v>47</v>
      </c>
      <c r="B17">
        <v>1978</v>
      </c>
      <c r="C17">
        <v>1</v>
      </c>
      <c r="D17" t="s">
        <v>21</v>
      </c>
      <c r="E17">
        <f>IF(B17 &gt; 1900, ((B17-1900)*10)+400+C17, ((B17-1730)*2)+C17)+VLOOKUP(D17,'ID Scheme'!$A$2:$B$6,2, FALSE)</f>
        <v>1781</v>
      </c>
      <c r="F17">
        <v>62</v>
      </c>
      <c r="G17">
        <v>55</v>
      </c>
      <c r="H17" s="2">
        <f t="shared" si="0"/>
        <v>194.65068427541911</v>
      </c>
      <c r="I17" s="2">
        <f t="shared" si="1"/>
        <v>175.18561584787722</v>
      </c>
      <c r="J17" s="2" t="s">
        <v>33</v>
      </c>
      <c r="K17" s="3">
        <v>12</v>
      </c>
      <c r="L17" s="3">
        <v>2.5</v>
      </c>
      <c r="M17" s="3">
        <v>3.3</v>
      </c>
      <c r="N17" s="2" t="str">
        <f>CONCATENATE(
ROUND(K17*VLOOKUP(D17,'ID Scheme'!$A$2:$E$5,3),0), "x",
ROUND(M17*VLOOKUP(D17,'ID Scheme'!$A$2:$E$5,4),0), "x",
ROUND(L17*VLOOKUP(D17,'ID Scheme'!$A$2:$E$5,5),0))</f>
        <v>56x16x18</v>
      </c>
    </row>
    <row r="18" spans="1:14" x14ac:dyDescent="0.25">
      <c r="A18" t="s">
        <v>45</v>
      </c>
      <c r="B18">
        <v>1980</v>
      </c>
      <c r="C18">
        <v>1</v>
      </c>
      <c r="D18" t="s">
        <v>21</v>
      </c>
      <c r="E18">
        <f>IF(B18 &gt; 1900, ((B18-1900)*10)+400+C18, ((B18-1730)*2)+C18)+VLOOKUP(D18,'ID Scheme'!$A$2:$B$6,2, FALSE)</f>
        <v>1801</v>
      </c>
      <c r="F18">
        <v>47</v>
      </c>
      <c r="G18">
        <v>73</v>
      </c>
      <c r="H18" s="2">
        <f t="shared" si="0"/>
        <v>195.2491286080996</v>
      </c>
      <c r="I18" s="2">
        <f t="shared" si="1"/>
        <v>175.72421574728963</v>
      </c>
      <c r="J18" s="2" t="s">
        <v>33</v>
      </c>
      <c r="K18" s="3">
        <v>12</v>
      </c>
      <c r="L18" s="3">
        <v>2.5</v>
      </c>
      <c r="M18" s="3">
        <v>4.2</v>
      </c>
      <c r="N18" s="2" t="str">
        <f>CONCATENATE(
ROUND(K18*VLOOKUP(D18,'ID Scheme'!$A$2:$E$5,3),0), "x",
ROUND(M18*VLOOKUP(D18,'ID Scheme'!$A$2:$E$5,4),0), "x",
ROUND(L18*VLOOKUP(D18,'ID Scheme'!$A$2:$E$5,5),0))</f>
        <v>56x20x18</v>
      </c>
    </row>
    <row r="19" spans="1:14" x14ac:dyDescent="0.25">
      <c r="A19" t="s">
        <v>60</v>
      </c>
      <c r="B19">
        <v>1989</v>
      </c>
      <c r="C19">
        <v>1</v>
      </c>
      <c r="D19" t="s">
        <v>21</v>
      </c>
      <c r="E19">
        <f>IF(B19 &gt; 1900, ((B19-1900)*10)+400+C19, ((B19-1730)*2)+C19)+VLOOKUP(D19,'ID Scheme'!$A$2:$B$6,2, FALSE)</f>
        <v>1891</v>
      </c>
      <c r="F19">
        <v>56</v>
      </c>
      <c r="G19">
        <v>50</v>
      </c>
      <c r="H19" s="2">
        <f t="shared" si="0"/>
        <v>176.38342073763937</v>
      </c>
      <c r="I19" s="2">
        <f t="shared" si="1"/>
        <v>158.74507866387543</v>
      </c>
      <c r="J19" s="2" t="s">
        <v>33</v>
      </c>
      <c r="K19" s="3">
        <v>10.199999999999999</v>
      </c>
      <c r="L19" s="3">
        <v>2.4</v>
      </c>
      <c r="M19" s="3">
        <v>2.7</v>
      </c>
      <c r="N19" s="2" t="str">
        <f>CONCATENATE(
ROUND(K19*VLOOKUP(D19,'ID Scheme'!$A$2:$E$5,3),0), "x",
ROUND(M19*VLOOKUP(D19,'ID Scheme'!$A$2:$E$5,4),0), "x",
ROUND(L19*VLOOKUP(D19,'ID Scheme'!$A$2:$E$5,5),0))</f>
        <v>48x13x17</v>
      </c>
    </row>
    <row r="20" spans="1:14" x14ac:dyDescent="0.25">
      <c r="A20" t="s">
        <v>78</v>
      </c>
      <c r="B20">
        <v>1998</v>
      </c>
      <c r="C20">
        <v>1</v>
      </c>
      <c r="D20" t="s">
        <v>21</v>
      </c>
      <c r="E20">
        <f>IF(B20 &gt; 1900, ((B20-1900)*10)+400+C20, ((B20-1730)*2)+C20)+VLOOKUP(D20,'ID Scheme'!$A$2:$B$6,2, FALSE)</f>
        <v>1981</v>
      </c>
      <c r="F20">
        <v>59</v>
      </c>
      <c r="G20">
        <v>33</v>
      </c>
      <c r="H20" s="2">
        <f t="shared" si="0"/>
        <v>147.08274315273474</v>
      </c>
      <c r="I20" s="2">
        <f t="shared" si="1"/>
        <v>132.37446883746128</v>
      </c>
      <c r="J20" s="2" t="s">
        <v>33</v>
      </c>
      <c r="K20" s="3">
        <v>10.199999999999999</v>
      </c>
      <c r="L20" s="3">
        <v>2.2999999999999998</v>
      </c>
      <c r="M20" s="3">
        <v>2.7</v>
      </c>
      <c r="N20" s="2" t="str">
        <f>CONCATENATE(
ROUND(K20*VLOOKUP(D20,'ID Scheme'!$A$2:$E$5,3),0), "x",
ROUND(M20*VLOOKUP(D20,'ID Scheme'!$A$2:$E$5,4),0), "x",
ROUND(L20*VLOOKUP(D20,'ID Scheme'!$A$2:$E$5,5),0))</f>
        <v>48x13x17</v>
      </c>
    </row>
    <row r="21" spans="1:14" x14ac:dyDescent="0.25">
      <c r="A21" t="s">
        <v>48</v>
      </c>
      <c r="B21">
        <v>2001</v>
      </c>
      <c r="C21">
        <v>1</v>
      </c>
      <c r="D21" t="s">
        <v>21</v>
      </c>
      <c r="E21">
        <f>IF(B21 &gt; 1900, ((B21-1900)*10)+400+C21, ((B21-1730)*2)+C21)+VLOOKUP(D21,'ID Scheme'!$A$2:$B$6,2, FALSE)</f>
        <v>2011</v>
      </c>
      <c r="F21">
        <v>70</v>
      </c>
      <c r="G21">
        <v>58</v>
      </c>
      <c r="H21" s="2">
        <f t="shared" si="0"/>
        <v>212.39376429431988</v>
      </c>
      <c r="I21" s="2">
        <f t="shared" si="1"/>
        <v>191.15438786488789</v>
      </c>
      <c r="J21" s="2" t="s">
        <v>33</v>
      </c>
      <c r="K21" s="3">
        <v>12</v>
      </c>
      <c r="L21" s="3">
        <v>2.5</v>
      </c>
      <c r="M21" s="3">
        <v>3.3</v>
      </c>
      <c r="N21" s="2" t="str">
        <f>CONCATENATE(
ROUND(K21*VLOOKUP(D21,'ID Scheme'!$A$2:$E$5,3),0), "x",
ROUND(M21*VLOOKUP(D21,'ID Scheme'!$A$2:$E$5,4),0), "x",
ROUND(L21*VLOOKUP(D21,'ID Scheme'!$A$2:$E$5,5),0))</f>
        <v>56x16x18</v>
      </c>
    </row>
    <row r="22" spans="1:14" x14ac:dyDescent="0.25">
      <c r="A22" t="s">
        <v>72</v>
      </c>
      <c r="B22">
        <v>2001</v>
      </c>
      <c r="C22">
        <v>2</v>
      </c>
      <c r="D22" t="s">
        <v>21</v>
      </c>
      <c r="E22">
        <f>IF(B22 &gt; 1900, ((B22-1900)*10)+400+C22, ((B22-1730)*2)+C22)+VLOOKUP(D22,'ID Scheme'!$A$2:$B$6,2, FALSE)</f>
        <v>2012</v>
      </c>
      <c r="F22">
        <v>55</v>
      </c>
      <c r="G22">
        <v>140</v>
      </c>
      <c r="H22" s="2">
        <f t="shared" si="0"/>
        <v>292.49881291307071</v>
      </c>
      <c r="I22" s="2">
        <f t="shared" si="1"/>
        <v>263.24893162176363</v>
      </c>
      <c r="J22" s="2" t="s">
        <v>33</v>
      </c>
      <c r="K22" s="3">
        <v>18</v>
      </c>
      <c r="L22" s="3">
        <v>2.5</v>
      </c>
      <c r="M22" s="3">
        <v>3.2</v>
      </c>
      <c r="N22" s="2" t="str">
        <f>CONCATENATE(
ROUND(K22*VLOOKUP(D22,'ID Scheme'!$A$2:$E$5,3),0), "x",
ROUND(M22*VLOOKUP(D22,'ID Scheme'!$A$2:$E$5,4),0), "x",
ROUND(L22*VLOOKUP(D22,'ID Scheme'!$A$2:$E$5,5),0))</f>
        <v>84x15x18</v>
      </c>
    </row>
    <row r="23" spans="1:14" x14ac:dyDescent="0.25">
      <c r="A23" t="s">
        <v>46</v>
      </c>
      <c r="B23">
        <v>2005</v>
      </c>
      <c r="C23">
        <v>1</v>
      </c>
      <c r="D23" t="s">
        <v>21</v>
      </c>
      <c r="E23">
        <f>IF(B23 &gt; 1900, ((B23-1900)*10)+400+C23, ((B23-1730)*2)+C23)+VLOOKUP(D23,'ID Scheme'!$A$2:$B$6,2, FALSE)</f>
        <v>2051</v>
      </c>
      <c r="F23">
        <v>60</v>
      </c>
      <c r="G23">
        <v>90</v>
      </c>
      <c r="H23" s="2">
        <f t="shared" si="0"/>
        <v>244.94897427831785</v>
      </c>
      <c r="I23" s="2">
        <f t="shared" si="1"/>
        <v>220.45407685048608</v>
      </c>
      <c r="J23" s="2" t="s">
        <v>33</v>
      </c>
      <c r="K23" s="3">
        <v>11.4</v>
      </c>
      <c r="L23" s="3">
        <v>2.5499999999999998</v>
      </c>
      <c r="M23" s="3">
        <v>4.2</v>
      </c>
      <c r="N23" s="2" t="str">
        <f>CONCATENATE(
ROUND(K23*VLOOKUP(D23,'ID Scheme'!$A$2:$E$5,3),0), "x",
ROUND(M23*VLOOKUP(D23,'ID Scheme'!$A$2:$E$5,4),0), "x",
ROUND(L23*VLOOKUP(D23,'ID Scheme'!$A$2:$E$5,5),0))</f>
        <v>53x20x18</v>
      </c>
    </row>
    <row r="24" spans="1:14" x14ac:dyDescent="0.25">
      <c r="A24" t="s">
        <v>80</v>
      </c>
      <c r="B24">
        <v>2012</v>
      </c>
      <c r="C24">
        <v>1</v>
      </c>
      <c r="D24" t="s">
        <v>21</v>
      </c>
      <c r="E24">
        <f>IF(B24 &gt; 1900, ((B24-1900)*10)+400+C24, ((B24-1730)*2)+C24)+VLOOKUP(D24,'ID Scheme'!$A$2:$B$6,2, FALSE)</f>
        <v>2121</v>
      </c>
      <c r="F24">
        <v>50</v>
      </c>
      <c r="G24">
        <v>87</v>
      </c>
      <c r="H24" s="2">
        <f t="shared" si="0"/>
        <v>219.84843263788198</v>
      </c>
      <c r="I24" s="2">
        <f t="shared" si="1"/>
        <v>197.86358937409378</v>
      </c>
      <c r="J24" s="2" t="s">
        <v>33</v>
      </c>
      <c r="K24" s="3"/>
      <c r="L24" s="3"/>
      <c r="M24" s="3"/>
      <c r="N24" s="2" t="str">
        <f>CONCATENATE(
ROUND(K24*VLOOKUP(D24,'ID Scheme'!$A$2:$E$5,3),0), "x",
ROUND(M24*VLOOKUP(D24,'ID Scheme'!$A$2:$E$5,4),0), "x",
ROUND(L24*VLOOKUP(D24,'ID Scheme'!$A$2:$E$5,5),0))</f>
        <v>0x0x0</v>
      </c>
    </row>
    <row r="25" spans="1:14" x14ac:dyDescent="0.25">
      <c r="A25" t="s">
        <v>79</v>
      </c>
      <c r="B25">
        <v>2012</v>
      </c>
      <c r="C25">
        <v>2</v>
      </c>
      <c r="D25" t="s">
        <v>21</v>
      </c>
      <c r="E25">
        <f>IF(B25 &gt; 1900, ((B25-1900)*10)+400+C25, ((B25-1730)*2)+C25)+VLOOKUP(D25,'ID Scheme'!$A$2:$B$6,2, FALSE)</f>
        <v>2122</v>
      </c>
      <c r="F25">
        <v>60</v>
      </c>
      <c r="G25">
        <v>35</v>
      </c>
      <c r="H25" s="2">
        <f t="shared" si="0"/>
        <v>152.75252316519467</v>
      </c>
      <c r="I25" s="2">
        <f t="shared" si="1"/>
        <v>137.4772708486752</v>
      </c>
      <c r="J25" s="2" t="s">
        <v>33</v>
      </c>
      <c r="K25" s="3">
        <v>10.199999999999999</v>
      </c>
      <c r="L25" s="3">
        <v>2.2999999999999998</v>
      </c>
      <c r="M25" s="3">
        <v>2.7</v>
      </c>
      <c r="N25" s="2" t="str">
        <f>CONCATENATE(
ROUND(K25*VLOOKUP(D25,'ID Scheme'!$A$2:$E$5,3),0), "x",
ROUND(M25*VLOOKUP(D25,'ID Scheme'!$A$2:$E$5,4),0), "x",
ROUND(L25*VLOOKUP(D25,'ID Scheme'!$A$2:$E$5,5),0))</f>
        <v>48x13x17</v>
      </c>
    </row>
    <row r="26" spans="1:14" x14ac:dyDescent="0.25">
      <c r="A26" t="s">
        <v>36</v>
      </c>
      <c r="B26">
        <v>1800</v>
      </c>
      <c r="C26">
        <v>1</v>
      </c>
      <c r="D26" t="s">
        <v>22</v>
      </c>
      <c r="E26">
        <f>IF(B26 &gt; 1900, ((B26-1900)*10)+400+C26, ((B26-1730)*2)+C26)+VLOOKUP(D26,'ID Scheme'!$A$2:$B$6,2, FALSE)</f>
        <v>3741</v>
      </c>
      <c r="F26">
        <v>16</v>
      </c>
      <c r="G26">
        <v>12</v>
      </c>
      <c r="H26" s="2">
        <f t="shared" si="0"/>
        <v>46.188021535170058</v>
      </c>
      <c r="I26" s="2">
        <f t="shared" si="1"/>
        <v>41.569219381653056</v>
      </c>
      <c r="J26" s="2" t="s">
        <v>33</v>
      </c>
      <c r="K26" s="3"/>
      <c r="L26" s="3"/>
      <c r="M26" s="3"/>
      <c r="N26" s="2" t="str">
        <f>CONCATENATE(
ROUND(K26*VLOOKUP(D26,'ID Scheme'!$A$2:$E$5,3),0), "x",
ROUND(M26*VLOOKUP(D26,'ID Scheme'!$A$2:$E$5,4),0), "x",
ROUND(L26*VLOOKUP(D26,'ID Scheme'!$A$2:$E$5,5),0))</f>
        <v>0x0x0</v>
      </c>
    </row>
    <row r="27" spans="1:14" x14ac:dyDescent="0.25">
      <c r="A27" t="s">
        <v>52</v>
      </c>
      <c r="B27">
        <v>1897</v>
      </c>
      <c r="C27">
        <v>1</v>
      </c>
      <c r="D27" t="s">
        <v>22</v>
      </c>
      <c r="E27">
        <f>IF(B27 &gt; 1900, ((B27-1900)*10)+400+C27, ((B27-1730)*2)+C27)+VLOOKUP(D27,'ID Scheme'!$A$2:$B$6,2, FALSE)</f>
        <v>3935</v>
      </c>
      <c r="F27">
        <v>18</v>
      </c>
      <c r="G27">
        <v>14</v>
      </c>
      <c r="H27" s="2">
        <f t="shared" si="0"/>
        <v>52.915026221291818</v>
      </c>
      <c r="I27" s="2">
        <f t="shared" si="1"/>
        <v>47.623523599162638</v>
      </c>
      <c r="J27" s="2" t="s">
        <v>33</v>
      </c>
      <c r="K27" s="3"/>
      <c r="L27" s="3"/>
      <c r="M27" s="3"/>
      <c r="N27" s="2" t="str">
        <f>CONCATENATE(
ROUND(K27*VLOOKUP(D27,'ID Scheme'!$A$2:$E$5,3),0), "x",
ROUND(M27*VLOOKUP(D27,'ID Scheme'!$A$2:$E$5,4),0), "x",
ROUND(L27*VLOOKUP(D27,'ID Scheme'!$A$2:$E$5,5),0))</f>
        <v>0x0x0</v>
      </c>
    </row>
    <row r="28" spans="1:14" x14ac:dyDescent="0.25">
      <c r="A28" t="s">
        <v>15</v>
      </c>
      <c r="B28">
        <v>1902</v>
      </c>
      <c r="C28">
        <v>1</v>
      </c>
      <c r="D28" t="s">
        <v>22</v>
      </c>
      <c r="E28">
        <f>IF(B28 &gt; 1900, ((B28-1900)*10)+400+C28, ((B28-1730)*2)+C28)+VLOOKUP(D28,'ID Scheme'!$A$2:$B$6,2, FALSE)</f>
        <v>4021</v>
      </c>
      <c r="F28">
        <v>18</v>
      </c>
      <c r="G28">
        <v>16</v>
      </c>
      <c r="H28" s="2">
        <f t="shared" si="0"/>
        <v>56.568542494923797</v>
      </c>
      <c r="I28" s="2">
        <f t="shared" si="1"/>
        <v>50.911688245431421</v>
      </c>
      <c r="J28" s="2" t="s">
        <v>33</v>
      </c>
      <c r="K28" s="3"/>
      <c r="L28" s="3"/>
      <c r="M28" s="3"/>
      <c r="N28" s="2" t="str">
        <f>CONCATENATE(
ROUND(K28*VLOOKUP(D28,'ID Scheme'!$A$2:$E$5,3),0), "x",
ROUND(M28*VLOOKUP(D28,'ID Scheme'!$A$2:$E$5,4),0), "x",
ROUND(L28*VLOOKUP(D28,'ID Scheme'!$A$2:$E$5,5),0))</f>
        <v>0x0x0</v>
      </c>
    </row>
    <row r="29" spans="1:14" x14ac:dyDescent="0.25">
      <c r="A29" t="s">
        <v>34</v>
      </c>
      <c r="B29">
        <v>1907</v>
      </c>
      <c r="C29">
        <v>1</v>
      </c>
      <c r="D29" t="s">
        <v>22</v>
      </c>
      <c r="E29">
        <f>IF(B29 &gt; 1900, ((B29-1900)*10)+400+C29, ((B29-1730)*2)+C29)+VLOOKUP(D29,'ID Scheme'!$A$2:$B$6,2, FALSE)</f>
        <v>4071</v>
      </c>
      <c r="F29">
        <v>20</v>
      </c>
      <c r="G29">
        <v>18</v>
      </c>
      <c r="H29" s="2">
        <f t="shared" si="0"/>
        <v>63.245553203367592</v>
      </c>
      <c r="I29" s="2">
        <f t="shared" si="1"/>
        <v>56.920997883030836</v>
      </c>
      <c r="J29" s="2" t="s">
        <v>33</v>
      </c>
      <c r="K29" s="3"/>
      <c r="L29" s="3"/>
      <c r="M29" s="3"/>
      <c r="N29" s="2" t="str">
        <f>CONCATENATE(
ROUND(K29*VLOOKUP(D29,'ID Scheme'!$A$2:$E$5,3),0), "x",
ROUND(M29*VLOOKUP(D29,'ID Scheme'!$A$2:$E$5,4),0), "x",
ROUND(L29*VLOOKUP(D29,'ID Scheme'!$A$2:$E$5,5),0))</f>
        <v>0x0x0</v>
      </c>
    </row>
    <row r="30" spans="1:14" x14ac:dyDescent="0.25">
      <c r="A30" t="s">
        <v>2</v>
      </c>
      <c r="B30">
        <v>1913</v>
      </c>
      <c r="C30">
        <v>1</v>
      </c>
      <c r="D30" t="s">
        <v>22</v>
      </c>
      <c r="E30">
        <f>IF(B30 &gt; 1900, ((B30-1900)*10)+400+C30, ((B30-1730)*2)+C30)+VLOOKUP(D30,'ID Scheme'!$A$2:$B$6,2, FALSE)</f>
        <v>4131</v>
      </c>
      <c r="F30">
        <v>22</v>
      </c>
      <c r="G30">
        <v>18</v>
      </c>
      <c r="H30" s="2">
        <f t="shared" si="0"/>
        <v>66.332495807108003</v>
      </c>
      <c r="I30" s="2">
        <f t="shared" si="1"/>
        <v>59.699246226397207</v>
      </c>
      <c r="J30" s="2" t="s">
        <v>33</v>
      </c>
      <c r="K30" s="3"/>
      <c r="L30" s="3"/>
      <c r="M30" s="3"/>
      <c r="N30" s="2" t="str">
        <f>CONCATENATE(
ROUND(K30*VLOOKUP(D30,'ID Scheme'!$A$2:$E$5,3),0), "x",
ROUND(M30*VLOOKUP(D30,'ID Scheme'!$A$2:$E$5,4),0), "x",
ROUND(L30*VLOOKUP(D30,'ID Scheme'!$A$2:$E$5,5),0))</f>
        <v>0x0x0</v>
      </c>
    </row>
    <row r="31" spans="1:14" x14ac:dyDescent="0.25">
      <c r="A31" t="s">
        <v>88</v>
      </c>
      <c r="B31">
        <v>1920</v>
      </c>
      <c r="C31">
        <v>1</v>
      </c>
      <c r="D31" t="s">
        <v>22</v>
      </c>
      <c r="E31">
        <f>IF(B31 &gt; 1900, ((B31-1900)*10)+400+C31, ((B31-1730)*2)+C31)+VLOOKUP(D31,'ID Scheme'!$A$2:$B$6,2, FALSE)</f>
        <v>4201</v>
      </c>
      <c r="F31">
        <v>18</v>
      </c>
      <c r="G31">
        <v>28</v>
      </c>
      <c r="H31" s="2">
        <f t="shared" si="0"/>
        <v>74.833147735478832</v>
      </c>
      <c r="I31" s="2">
        <f t="shared" si="1"/>
        <v>67.349832961930957</v>
      </c>
      <c r="J31" s="2" t="s">
        <v>33</v>
      </c>
      <c r="K31" s="3">
        <v>3.4</v>
      </c>
      <c r="L31" s="3">
        <v>2</v>
      </c>
      <c r="M31">
        <v>2.5</v>
      </c>
      <c r="N31" s="2" t="str">
        <f>CONCATENATE(
ROUND(K31*VLOOKUP(D31,'ID Scheme'!$A$2:$E$5,3),0), "x",
ROUND(M31*VLOOKUP(D31,'ID Scheme'!$A$2:$E$5,4),0), "x",
ROUND(L31*VLOOKUP(D31,'ID Scheme'!$A$2:$E$5,5),0))</f>
        <v>16x12x14</v>
      </c>
    </row>
    <row r="32" spans="1:14" x14ac:dyDescent="0.25">
      <c r="A32" t="s">
        <v>74</v>
      </c>
      <c r="B32">
        <v>1928</v>
      </c>
      <c r="C32">
        <v>1</v>
      </c>
      <c r="D32" t="s">
        <v>22</v>
      </c>
      <c r="E32">
        <f>IF(B32 &gt; 1900, ((B32-1900)*10)+400+C32, ((B32-1730)*2)+C32)+VLOOKUP(D32,'ID Scheme'!$A$2:$B$6,2, FALSE)</f>
        <v>4281</v>
      </c>
      <c r="F32">
        <v>37</v>
      </c>
      <c r="G32">
        <v>15</v>
      </c>
      <c r="H32" s="2">
        <f t="shared" si="0"/>
        <v>78.528126595931653</v>
      </c>
      <c r="I32" s="2">
        <f t="shared" si="1"/>
        <v>70.675313936338483</v>
      </c>
      <c r="J32" s="2" t="s">
        <v>33</v>
      </c>
      <c r="K32" s="3"/>
      <c r="L32" s="3"/>
      <c r="M32" s="3"/>
      <c r="N32" s="2" t="str">
        <f>CONCATENATE(
ROUND(K32*VLOOKUP(D32,'ID Scheme'!$A$2:$E$5,3),0), "x",
ROUND(M32*VLOOKUP(D32,'ID Scheme'!$A$2:$E$5,4),0), "x",
ROUND(L32*VLOOKUP(D32,'ID Scheme'!$A$2:$E$5,5),0))</f>
        <v>0x0x0</v>
      </c>
    </row>
    <row r="33" spans="1:15" x14ac:dyDescent="0.25">
      <c r="A33" t="s">
        <v>75</v>
      </c>
      <c r="B33">
        <v>1935</v>
      </c>
      <c r="C33">
        <v>1</v>
      </c>
      <c r="D33" t="s">
        <v>22</v>
      </c>
      <c r="E33">
        <f>IF(B33 &gt; 1900, ((B33-1900)*10)+400+C33, ((B33-1730)*2)+C33)+VLOOKUP(D33,'ID Scheme'!$A$2:$B$6,2, FALSE)</f>
        <v>4351</v>
      </c>
      <c r="F33">
        <v>35</v>
      </c>
      <c r="G33">
        <v>24</v>
      </c>
      <c r="H33" s="2">
        <f t="shared" si="0"/>
        <v>96.609178307929596</v>
      </c>
      <c r="I33" s="2">
        <f t="shared" si="1"/>
        <v>86.948260477136643</v>
      </c>
      <c r="J33" s="2" t="s">
        <v>33</v>
      </c>
      <c r="K33" s="3"/>
      <c r="L33" s="3"/>
      <c r="M33" s="3"/>
      <c r="N33" s="2" t="str">
        <f>CONCATENATE(
ROUND(K33*VLOOKUP(D33,'ID Scheme'!$A$2:$E$5,3),0), "x",
ROUND(M33*VLOOKUP(D33,'ID Scheme'!$A$2:$E$5,4),0), "x",
ROUND(L33*VLOOKUP(D33,'ID Scheme'!$A$2:$E$5,5),0))</f>
        <v>0x0x0</v>
      </c>
    </row>
    <row r="34" spans="1:15" x14ac:dyDescent="0.25">
      <c r="A34" t="s">
        <v>3</v>
      </c>
      <c r="B34">
        <v>1936</v>
      </c>
      <c r="C34">
        <v>1</v>
      </c>
      <c r="D34" t="s">
        <v>22</v>
      </c>
      <c r="E34">
        <f>IF(B34 &gt; 1900, ((B34-1900)*10)+400+C34, ((B34-1730)*2)+C34)+VLOOKUP(D34,'ID Scheme'!$A$2:$B$6,2, FALSE)</f>
        <v>4361</v>
      </c>
      <c r="F34">
        <v>30</v>
      </c>
      <c r="G34">
        <v>20</v>
      </c>
      <c r="H34" s="2">
        <f t="shared" si="0"/>
        <v>81.649658092772611</v>
      </c>
      <c r="I34" s="2">
        <f t="shared" si="1"/>
        <v>73.484692283495349</v>
      </c>
      <c r="J34" s="2" t="s">
        <v>33</v>
      </c>
      <c r="K34" s="3"/>
      <c r="L34" s="3"/>
      <c r="M34" s="3"/>
      <c r="N34" s="2" t="str">
        <f>CONCATENATE(
ROUND(K34*VLOOKUP(D34,'ID Scheme'!$A$2:$E$5,3),0), "x",
ROUND(M34*VLOOKUP(D34,'ID Scheme'!$A$2:$E$5,4),0), "x",
ROUND(L34*VLOOKUP(D34,'ID Scheme'!$A$2:$E$5,5),0))</f>
        <v>0x0x0</v>
      </c>
    </row>
    <row r="35" spans="1:15" x14ac:dyDescent="0.25">
      <c r="A35" t="s">
        <v>90</v>
      </c>
      <c r="B35">
        <v>1948</v>
      </c>
      <c r="C35">
        <v>1</v>
      </c>
      <c r="D35" t="s">
        <v>22</v>
      </c>
      <c r="E35">
        <f>IF(B35 &gt; 1900, ((B35-1900)*10)+400+C35, ((B35-1730)*2)+C35)+VLOOKUP(D35,'ID Scheme'!$A$2:$B$6,2, FALSE)</f>
        <v>4481</v>
      </c>
      <c r="F35">
        <v>43</v>
      </c>
      <c r="G35">
        <v>6</v>
      </c>
      <c r="H35" s="2">
        <f t="shared" si="0"/>
        <v>53.541261347363367</v>
      </c>
      <c r="I35" s="2">
        <f t="shared" si="1"/>
        <v>48.187135212627034</v>
      </c>
      <c r="J35" s="2" t="s">
        <v>33</v>
      </c>
    </row>
    <row r="36" spans="1:15" x14ac:dyDescent="0.25">
      <c r="A36" t="s">
        <v>4</v>
      </c>
      <c r="B36">
        <v>1952</v>
      </c>
      <c r="C36">
        <v>1</v>
      </c>
      <c r="D36" t="s">
        <v>22</v>
      </c>
      <c r="E36">
        <f>IF(B36 &gt; 1900, ((B36-1900)*10)+400+C36, ((B36-1730)*2)+C36)+VLOOKUP(D36,'ID Scheme'!$A$2:$B$6,2, FALSE)</f>
        <v>4521</v>
      </c>
      <c r="F36">
        <v>38</v>
      </c>
      <c r="G36">
        <v>25</v>
      </c>
      <c r="H36" s="2">
        <f t="shared" ref="H36:H67" si="2">SQRT(F36*G36)/$B$1</f>
        <v>102.74023338281629</v>
      </c>
      <c r="I36" s="2">
        <f t="shared" ref="I36:I70" si="3">H36*0.9</f>
        <v>92.466210044534662</v>
      </c>
      <c r="J36" s="2" t="s">
        <v>33</v>
      </c>
      <c r="K36" s="3"/>
      <c r="L36" s="3"/>
      <c r="M36" s="3"/>
      <c r="N36" s="2" t="str">
        <f>CONCATENATE(
ROUND(K36*VLOOKUP(D36,'ID Scheme'!$A$2:$E$5,3),0), "x",
ROUND(M36*VLOOKUP(D36,'ID Scheme'!$A$2:$E$5,4),0), "x",
ROUND(L36*VLOOKUP(D36,'ID Scheme'!$A$2:$E$5,5),0))</f>
        <v>0x0x0</v>
      </c>
    </row>
    <row r="37" spans="1:15" x14ac:dyDescent="0.25">
      <c r="A37" t="s">
        <v>7</v>
      </c>
      <c r="B37">
        <v>1957</v>
      </c>
      <c r="C37">
        <v>1</v>
      </c>
      <c r="D37" t="s">
        <v>22</v>
      </c>
      <c r="E37">
        <f>IF(B37 &gt; 1900, ((B37-1900)*10)+400+C37, ((B37-1730)*2)+C37)+VLOOKUP(D37,'ID Scheme'!$A$2:$B$6,2, FALSE)</f>
        <v>4571</v>
      </c>
      <c r="F37">
        <v>41</v>
      </c>
      <c r="G37">
        <v>21</v>
      </c>
      <c r="H37" s="2">
        <f t="shared" si="2"/>
        <v>97.809338340808068</v>
      </c>
      <c r="I37" s="2">
        <f t="shared" si="3"/>
        <v>88.02840450672727</v>
      </c>
      <c r="J37" s="2" t="s">
        <v>33</v>
      </c>
      <c r="K37" s="3"/>
      <c r="L37" s="3"/>
      <c r="M37" s="3"/>
      <c r="N37" s="2" t="str">
        <f>CONCATENATE(
ROUND(K37*VLOOKUP(D37,'ID Scheme'!$A$2:$E$5,3),0), "x",
ROUND(M37*VLOOKUP(D37,'ID Scheme'!$A$2:$E$5,4),0), "x",
ROUND(L37*VLOOKUP(D37,'ID Scheme'!$A$2:$E$5,5),0))</f>
        <v>0x0x0</v>
      </c>
    </row>
    <row r="38" spans="1:15" x14ac:dyDescent="0.25">
      <c r="A38" t="s">
        <v>6</v>
      </c>
      <c r="B38">
        <v>1963</v>
      </c>
      <c r="C38">
        <v>1</v>
      </c>
      <c r="D38" t="s">
        <v>22</v>
      </c>
      <c r="E38">
        <f>IF(B38 &gt; 1900, ((B38-1900)*10)+400+C38, ((B38-1730)*2)+C38)+VLOOKUP(D38,'ID Scheme'!$A$2:$B$6,2, FALSE)</f>
        <v>4631</v>
      </c>
      <c r="F38">
        <v>44</v>
      </c>
      <c r="G38">
        <v>24</v>
      </c>
      <c r="H38" s="2">
        <f t="shared" si="2"/>
        <v>108.32051206181282</v>
      </c>
      <c r="I38" s="2">
        <f t="shared" si="3"/>
        <v>97.488460855631544</v>
      </c>
      <c r="J38" s="2" t="s">
        <v>33</v>
      </c>
      <c r="K38" s="3"/>
      <c r="L38" s="3"/>
      <c r="M38" s="3"/>
      <c r="N38" s="2" t="str">
        <f>CONCATENATE(
ROUND(K38*VLOOKUP(D38,'ID Scheme'!$A$2:$E$5,3),0), "x",
ROUND(M38*VLOOKUP(D38,'ID Scheme'!$A$2:$E$5,4),0), "x",
ROUND(L38*VLOOKUP(D38,'ID Scheme'!$A$2:$E$5,5),0))</f>
        <v>0x0x0</v>
      </c>
    </row>
    <row r="39" spans="1:15" x14ac:dyDescent="0.25">
      <c r="A39" t="s">
        <v>28</v>
      </c>
      <c r="B39">
        <v>1964</v>
      </c>
      <c r="C39">
        <v>1</v>
      </c>
      <c r="D39" t="s">
        <v>22</v>
      </c>
      <c r="E39">
        <f>IF(B39 &gt; 1900, ((B39-1900)*10)+400+C39, ((B39-1730)*2)+C39)+VLOOKUP(D39,'ID Scheme'!$A$2:$B$6,2, FALSE)</f>
        <v>4641</v>
      </c>
      <c r="F39">
        <v>54</v>
      </c>
      <c r="G39">
        <v>36</v>
      </c>
      <c r="H39" s="2">
        <f t="shared" si="2"/>
        <v>146.9693845669907</v>
      </c>
      <c r="I39" s="2">
        <f t="shared" si="3"/>
        <v>132.27244611029164</v>
      </c>
      <c r="J39" s="2" t="s">
        <v>33</v>
      </c>
      <c r="K39" s="3"/>
      <c r="L39" s="3"/>
      <c r="M39" s="3"/>
      <c r="N39" s="2" t="str">
        <f>CONCATENATE(
ROUND(K39*VLOOKUP(D39,'ID Scheme'!$A$2:$E$5,3),0), "x",
ROUND(M39*VLOOKUP(D39,'ID Scheme'!$A$2:$E$5,4),0), "x",
ROUND(L39*VLOOKUP(D39,'ID Scheme'!$A$2:$E$5,5),0))</f>
        <v>0x0x0</v>
      </c>
    </row>
    <row r="40" spans="1:15" x14ac:dyDescent="0.25">
      <c r="A40" t="s">
        <v>29</v>
      </c>
      <c r="B40">
        <v>1964</v>
      </c>
      <c r="C40">
        <v>2</v>
      </c>
      <c r="D40" t="s">
        <v>22</v>
      </c>
      <c r="E40">
        <f>IF(B40 &gt; 1900, ((B40-1900)*10)+400+C40, ((B40-1730)*2)+C40)+VLOOKUP(D40,'ID Scheme'!$A$2:$B$6,2, FALSE)</f>
        <v>4642</v>
      </c>
      <c r="F40">
        <v>54</v>
      </c>
      <c r="G40">
        <v>22</v>
      </c>
      <c r="H40" s="2">
        <f t="shared" si="2"/>
        <v>114.89125293076057</v>
      </c>
      <c r="I40" s="2">
        <f t="shared" si="3"/>
        <v>103.40212763768452</v>
      </c>
      <c r="J40" s="2" t="s">
        <v>33</v>
      </c>
      <c r="K40" s="3"/>
      <c r="L40" s="3"/>
      <c r="M40" s="3"/>
      <c r="N40" s="2" t="str">
        <f>CONCATENATE(
ROUND(K40*VLOOKUP(D40,'ID Scheme'!$A$2:$E$5,3),0), "x",
ROUND(M40*VLOOKUP(D40,'ID Scheme'!$A$2:$E$5,4),0), "x",
ROUND(L40*VLOOKUP(D40,'ID Scheme'!$A$2:$E$5,5),0))</f>
        <v>0x0x0</v>
      </c>
      <c r="O40" t="s">
        <v>31</v>
      </c>
    </row>
    <row r="41" spans="1:15" x14ac:dyDescent="0.25">
      <c r="A41" t="s">
        <v>5</v>
      </c>
      <c r="B41">
        <v>1965</v>
      </c>
      <c r="C41">
        <v>1</v>
      </c>
      <c r="D41" t="s">
        <v>22</v>
      </c>
      <c r="E41">
        <f>IF(B41 &gt; 1900, ((B41-1900)*10)+400+C41, ((B41-1730)*2)+C41)+VLOOKUP(D41,'ID Scheme'!$A$2:$B$6,2, FALSE)</f>
        <v>4651</v>
      </c>
      <c r="F41">
        <v>57</v>
      </c>
      <c r="G41">
        <v>36</v>
      </c>
      <c r="H41" s="2">
        <f t="shared" si="2"/>
        <v>150.99668870541501</v>
      </c>
      <c r="I41" s="2">
        <f t="shared" si="3"/>
        <v>135.8970198348735</v>
      </c>
      <c r="J41" s="2" t="s">
        <v>33</v>
      </c>
      <c r="K41" s="3"/>
      <c r="L41" s="3"/>
      <c r="M41" s="3"/>
      <c r="N41" s="2" t="str">
        <f>CONCATENATE(
ROUND(K41*VLOOKUP(D41,'ID Scheme'!$A$2:$E$5,3),0), "x",
ROUND(M41*VLOOKUP(D41,'ID Scheme'!$A$2:$E$5,4),0), "x",
ROUND(L41*VLOOKUP(D41,'ID Scheme'!$A$2:$E$5,5),0))</f>
        <v>0x0x0</v>
      </c>
    </row>
    <row r="42" spans="1:15" x14ac:dyDescent="0.25">
      <c r="A42" t="s">
        <v>8</v>
      </c>
      <c r="B42">
        <v>1968</v>
      </c>
      <c r="C42">
        <v>1</v>
      </c>
      <c r="D42" t="s">
        <v>22</v>
      </c>
      <c r="E42">
        <f>IF(B42 &gt; 1900, ((B42-1900)*10)+400+C42, ((B42-1730)*2)+C42)+VLOOKUP(D42,'ID Scheme'!$A$2:$B$6,2, FALSE)</f>
        <v>4681</v>
      </c>
      <c r="F42">
        <v>68</v>
      </c>
      <c r="G42">
        <v>36</v>
      </c>
      <c r="H42" s="2">
        <f t="shared" si="2"/>
        <v>164.92422502470643</v>
      </c>
      <c r="I42" s="2">
        <f t="shared" si="3"/>
        <v>148.43180252223578</v>
      </c>
      <c r="J42" s="2" t="s">
        <v>33</v>
      </c>
      <c r="K42" s="3"/>
      <c r="L42" s="3"/>
      <c r="M42" s="3"/>
      <c r="N42" s="2" t="str">
        <f>CONCATENATE(
ROUND(K42*VLOOKUP(D42,'ID Scheme'!$A$2:$E$5,3),0), "x",
ROUND(M42*VLOOKUP(D42,'ID Scheme'!$A$2:$E$5,4),0), "x",
ROUND(L42*VLOOKUP(D42,'ID Scheme'!$A$2:$E$5,5),0))</f>
        <v>0x0x0</v>
      </c>
    </row>
    <row r="43" spans="1:15" x14ac:dyDescent="0.25">
      <c r="A43" t="s">
        <v>9</v>
      </c>
      <c r="B43">
        <v>1980</v>
      </c>
      <c r="C43">
        <v>1</v>
      </c>
      <c r="D43" t="s">
        <v>22</v>
      </c>
      <c r="E43">
        <f>IF(B43 &gt; 1900, ((B43-1900)*10)+400+C43, ((B43-1730)*2)+C43)+VLOOKUP(D43,'ID Scheme'!$A$2:$B$6,2, FALSE)</f>
        <v>4801</v>
      </c>
      <c r="F43">
        <v>62</v>
      </c>
      <c r="G43">
        <v>42</v>
      </c>
      <c r="H43" s="2">
        <f t="shared" si="2"/>
        <v>170.09801096230765</v>
      </c>
      <c r="I43" s="2">
        <f t="shared" si="3"/>
        <v>153.08820986607688</v>
      </c>
      <c r="J43" s="2" t="s">
        <v>33</v>
      </c>
      <c r="K43" s="3"/>
      <c r="L43" s="3"/>
      <c r="M43" s="3"/>
      <c r="N43" s="2" t="str">
        <f>CONCATENATE(
ROUND(K43*VLOOKUP(D43,'ID Scheme'!$A$2:$E$5,3),0), "x",
ROUND(M43*VLOOKUP(D43,'ID Scheme'!$A$2:$E$5,4),0), "x",
ROUND(L43*VLOOKUP(D43,'ID Scheme'!$A$2:$E$5,5),0))</f>
        <v>0x0x0</v>
      </c>
    </row>
    <row r="44" spans="1:15" x14ac:dyDescent="0.25">
      <c r="A44" t="s">
        <v>43</v>
      </c>
      <c r="B44">
        <v>1982</v>
      </c>
      <c r="C44">
        <v>1</v>
      </c>
      <c r="D44" t="s">
        <v>22</v>
      </c>
      <c r="E44">
        <f>IF(B44 &gt; 1900, ((B44-1900)*10)+400+C44, ((B44-1730)*2)+C44)+VLOOKUP(D44,'ID Scheme'!$A$2:$B$6,2, FALSE)</f>
        <v>4821</v>
      </c>
      <c r="F44">
        <v>60</v>
      </c>
      <c r="G44">
        <v>28</v>
      </c>
      <c r="H44" s="2">
        <f t="shared" si="2"/>
        <v>136.62601021279465</v>
      </c>
      <c r="I44" s="2">
        <f t="shared" si="3"/>
        <v>122.9634091915152</v>
      </c>
      <c r="J44" s="2" t="s">
        <v>33</v>
      </c>
      <c r="K44" s="3"/>
      <c r="L44" s="3"/>
      <c r="M44" s="3"/>
      <c r="N44" s="2" t="str">
        <f>CONCATENATE(
ROUND(K44*VLOOKUP(D44,'ID Scheme'!$A$2:$E$5,3),0), "x",
ROUND(M44*VLOOKUP(D44,'ID Scheme'!$A$2:$E$5,4),0), "x",
ROUND(L44*VLOOKUP(D44,'ID Scheme'!$A$2:$E$5,5),0))</f>
        <v>0x0x0</v>
      </c>
    </row>
    <row r="45" spans="1:15" x14ac:dyDescent="0.25">
      <c r="A45" t="s">
        <v>44</v>
      </c>
      <c r="B45">
        <v>1986</v>
      </c>
      <c r="C45">
        <v>1</v>
      </c>
      <c r="D45" t="s">
        <v>22</v>
      </c>
      <c r="E45">
        <f>IF(B45 &gt; 1900, ((B45-1900)*10)+400+C45, ((B45-1730)*2)+C45)+VLOOKUP(D45,'ID Scheme'!$A$2:$B$6,2, FALSE)</f>
        <v>4861</v>
      </c>
      <c r="F45">
        <v>62</v>
      </c>
      <c r="G45">
        <v>30</v>
      </c>
      <c r="H45" s="2">
        <f t="shared" si="2"/>
        <v>143.75905768565215</v>
      </c>
      <c r="I45" s="2">
        <f t="shared" si="3"/>
        <v>129.38315191708693</v>
      </c>
      <c r="J45" s="2" t="s">
        <v>33</v>
      </c>
      <c r="K45" s="3"/>
      <c r="L45" s="3"/>
      <c r="M45" s="3"/>
      <c r="N45" s="2" t="str">
        <f>CONCATENATE(
ROUND(K45*VLOOKUP(D45,'ID Scheme'!$A$2:$E$5,3),0), "x",
ROUND(M45*VLOOKUP(D45,'ID Scheme'!$A$2:$E$5,4),0), "x",
ROUND(L45*VLOOKUP(D45,'ID Scheme'!$A$2:$E$5,5),0))</f>
        <v>0x0x0</v>
      </c>
    </row>
    <row r="46" spans="1:15" x14ac:dyDescent="0.25">
      <c r="A46" t="s">
        <v>25</v>
      </c>
      <c r="B46">
        <v>1987</v>
      </c>
      <c r="C46">
        <v>1</v>
      </c>
      <c r="D46" t="s">
        <v>22</v>
      </c>
      <c r="E46">
        <f>IF(B46 &gt; 1900, ((B46-1900)*10)+400+C46, ((B46-1730)*2)+C46)+VLOOKUP(D46,'ID Scheme'!$A$2:$B$6,2, FALSE)</f>
        <v>4871</v>
      </c>
      <c r="F46">
        <v>65</v>
      </c>
      <c r="G46">
        <v>44</v>
      </c>
      <c r="H46" s="2">
        <f t="shared" si="2"/>
        <v>178.26322609494585</v>
      </c>
      <c r="I46" s="2">
        <f t="shared" si="3"/>
        <v>160.43690348545127</v>
      </c>
      <c r="J46" s="2" t="s">
        <v>33</v>
      </c>
      <c r="K46" s="3"/>
      <c r="L46" s="3"/>
      <c r="M46" s="3"/>
      <c r="N46" s="2" t="str">
        <f>CONCATENATE(
ROUND(K46*VLOOKUP(D46,'ID Scheme'!$A$2:$E$5,3),0), "x",
ROUND(M46*VLOOKUP(D46,'ID Scheme'!$A$2:$E$5,4),0), "x",
ROUND(L46*VLOOKUP(D46,'ID Scheme'!$A$2:$E$5,5),0))</f>
        <v>0x0x0</v>
      </c>
    </row>
    <row r="47" spans="1:15" x14ac:dyDescent="0.25">
      <c r="A47" t="s">
        <v>26</v>
      </c>
      <c r="B47">
        <v>1995</v>
      </c>
      <c r="C47">
        <v>1</v>
      </c>
      <c r="D47" t="s">
        <v>22</v>
      </c>
      <c r="E47">
        <f>IF(B47 &gt; 1900, ((B47-1900)*10)+400+C47, ((B47-1730)*2)+C47)+VLOOKUP(D47,'ID Scheme'!$A$2:$B$6,2, FALSE)</f>
        <v>4951</v>
      </c>
      <c r="F47">
        <v>68</v>
      </c>
      <c r="G47">
        <v>48</v>
      </c>
      <c r="H47" s="2">
        <f t="shared" si="2"/>
        <v>190.43809142780935</v>
      </c>
      <c r="I47" s="2">
        <f t="shared" si="3"/>
        <v>171.39428228502842</v>
      </c>
      <c r="J47" s="2" t="s">
        <v>33</v>
      </c>
      <c r="K47" s="3"/>
      <c r="L47" s="3"/>
      <c r="M47" s="3"/>
      <c r="N47" s="2" t="str">
        <f>CONCATENATE(
ROUND(K47*VLOOKUP(D47,'ID Scheme'!$A$2:$E$5,3),0), "x",
ROUND(M47*VLOOKUP(D47,'ID Scheme'!$A$2:$E$5,4),0), "x",
ROUND(L47*VLOOKUP(D47,'ID Scheme'!$A$2:$E$5,5),0))</f>
        <v>0x0x0</v>
      </c>
    </row>
    <row r="48" spans="1:15" x14ac:dyDescent="0.25">
      <c r="A48" t="s">
        <v>24</v>
      </c>
      <c r="B48">
        <v>1997</v>
      </c>
      <c r="C48">
        <v>1</v>
      </c>
      <c r="D48" t="s">
        <v>22</v>
      </c>
      <c r="E48">
        <f>IF(B48 &gt; 1900, ((B48-1900)*10)+400+C48, ((B48-1730)*2)+C48)+VLOOKUP(D48,'ID Scheme'!$A$2:$B$6,2, FALSE)</f>
        <v>4971</v>
      </c>
      <c r="F48">
        <v>70</v>
      </c>
      <c r="G48">
        <v>32</v>
      </c>
      <c r="H48" s="2">
        <f t="shared" si="2"/>
        <v>157.76212754932311</v>
      </c>
      <c r="I48" s="2">
        <f t="shared" si="3"/>
        <v>141.98591479439079</v>
      </c>
      <c r="J48" s="2" t="s">
        <v>33</v>
      </c>
      <c r="K48" s="3"/>
      <c r="L48" s="3"/>
      <c r="M48" s="3"/>
      <c r="N48" s="2" t="str">
        <f>CONCATENATE(
ROUND(K48*VLOOKUP(D48,'ID Scheme'!$A$2:$E$5,3),0), "x",
ROUND(M48*VLOOKUP(D48,'ID Scheme'!$A$2:$E$5,4),0), "x",
ROUND(L48*VLOOKUP(D48,'ID Scheme'!$A$2:$E$5,5),0))</f>
        <v>0x0x0</v>
      </c>
    </row>
    <row r="49" spans="1:15" x14ac:dyDescent="0.25">
      <c r="A49" t="s">
        <v>27</v>
      </c>
      <c r="B49">
        <v>2004</v>
      </c>
      <c r="C49">
        <v>1</v>
      </c>
      <c r="D49" t="s">
        <v>22</v>
      </c>
      <c r="E49">
        <f>IF(B49 &gt; 1900, ((B49-1900)*10)+400+C49, ((B49-1730)*2)+C49)+VLOOKUP(D49,'ID Scheme'!$A$2:$B$6,2, FALSE)</f>
        <v>5041</v>
      </c>
      <c r="F49">
        <v>72</v>
      </c>
      <c r="G49">
        <v>54</v>
      </c>
      <c r="H49" s="2">
        <f t="shared" si="2"/>
        <v>207.84609690826528</v>
      </c>
      <c r="I49" s="2">
        <f t="shared" si="3"/>
        <v>187.06148721743875</v>
      </c>
      <c r="J49" s="2" t="s">
        <v>33</v>
      </c>
      <c r="K49" s="3"/>
      <c r="L49" s="3"/>
      <c r="M49" s="3"/>
      <c r="N49" s="2" t="str">
        <f>CONCATENATE(
ROUND(K49*VLOOKUP(D49,'ID Scheme'!$A$2:$E$5,3),0), "x",
ROUND(M49*VLOOKUP(D49,'ID Scheme'!$A$2:$E$5,4),0), "x",
ROUND(L49*VLOOKUP(D49,'ID Scheme'!$A$2:$E$5,5),0))</f>
        <v>0x0x0</v>
      </c>
    </row>
    <row r="50" spans="1:15" x14ac:dyDescent="0.25">
      <c r="A50" t="s">
        <v>71</v>
      </c>
      <c r="B50">
        <v>1912</v>
      </c>
      <c r="C50">
        <v>1</v>
      </c>
      <c r="D50" t="s">
        <v>23</v>
      </c>
      <c r="E50">
        <f>IF(B50 &gt; 1900, ((B50-1900)*10)+400+C50, ((B50-1730)*2)+C50)+VLOOKUP(D50,'ID Scheme'!$A$2:$B$6,2, FALSE)</f>
        <v>7121</v>
      </c>
      <c r="F50">
        <v>40</v>
      </c>
      <c r="G50">
        <v>4</v>
      </c>
      <c r="H50" s="2">
        <f t="shared" si="2"/>
        <v>42.163702135578397</v>
      </c>
      <c r="I50" s="2">
        <f t="shared" si="3"/>
        <v>37.94733192202056</v>
      </c>
      <c r="J50" s="2" t="s">
        <v>33</v>
      </c>
      <c r="K50" s="3"/>
      <c r="L50" s="3"/>
      <c r="M50" s="3"/>
      <c r="N50" s="2" t="str">
        <f>CONCATENATE(
ROUND(K50*VLOOKUP(D50,'ID Scheme'!$A$2:$E$5,3),0), "x",
ROUND(M50*VLOOKUP(D50,'ID Scheme'!$A$2:$E$5,4),0), "x",
ROUND(L50*VLOOKUP(D50,'ID Scheme'!$A$2:$E$5,5),0))</f>
        <v>0x0x0</v>
      </c>
    </row>
    <row r="51" spans="1:15" x14ac:dyDescent="0.25">
      <c r="A51" t="s">
        <v>77</v>
      </c>
      <c r="B51">
        <v>1938</v>
      </c>
      <c r="C51">
        <v>1</v>
      </c>
      <c r="D51" t="s">
        <v>23</v>
      </c>
      <c r="E51">
        <f>IF(B51 &gt; 1900, ((B51-1900)*10)+400+C51, ((B51-1730)*2)+C51)+VLOOKUP(D51,'ID Scheme'!$A$2:$B$6,2, FALSE)</f>
        <v>7381</v>
      </c>
      <c r="F51">
        <v>45</v>
      </c>
      <c r="G51">
        <v>5</v>
      </c>
      <c r="H51" s="2">
        <f t="shared" si="2"/>
        <v>50</v>
      </c>
      <c r="I51" s="2">
        <f t="shared" si="3"/>
        <v>45</v>
      </c>
      <c r="J51" s="2" t="s">
        <v>33</v>
      </c>
      <c r="K51" s="3"/>
      <c r="L51" s="3"/>
      <c r="M51" s="3"/>
      <c r="N51" s="2" t="str">
        <f>CONCATENATE(
ROUND(K51*VLOOKUP(D51,'ID Scheme'!$A$2:$E$5,3),0), "x",
ROUND(M51*VLOOKUP(D51,'ID Scheme'!$A$2:$E$5,4),0), "x",
ROUND(L51*VLOOKUP(D51,'ID Scheme'!$A$2:$E$5,5),0))</f>
        <v>0x0x0</v>
      </c>
    </row>
    <row r="52" spans="1:15" x14ac:dyDescent="0.25">
      <c r="A52" t="s">
        <v>56</v>
      </c>
      <c r="B52">
        <v>1957</v>
      </c>
      <c r="C52">
        <v>1</v>
      </c>
      <c r="D52" t="s">
        <v>23</v>
      </c>
      <c r="E52">
        <f>IF(B52 &gt; 1900, ((B52-1900)*10)+400+C52, ((B52-1730)*2)+C52)+VLOOKUP(D52,'ID Scheme'!$A$2:$B$6,2, FALSE)</f>
        <v>7571</v>
      </c>
      <c r="F52">
        <v>60</v>
      </c>
      <c r="G52">
        <v>6</v>
      </c>
      <c r="H52" s="2">
        <f t="shared" si="2"/>
        <v>63.245553203367592</v>
      </c>
      <c r="I52" s="2">
        <f t="shared" si="3"/>
        <v>56.920997883030836</v>
      </c>
      <c r="J52" s="2" t="s">
        <v>33</v>
      </c>
      <c r="K52" s="3"/>
      <c r="L52" s="3"/>
      <c r="M52" s="3"/>
      <c r="N52" s="2" t="str">
        <f>CONCATENATE(
ROUND(K52*VLOOKUP(D52,'ID Scheme'!$A$2:$E$5,3),0), "x",
ROUND(M52*VLOOKUP(D52,'ID Scheme'!$A$2:$E$5,4),0), "x",
ROUND(L52*VLOOKUP(D52,'ID Scheme'!$A$2:$E$5,5),0))</f>
        <v>0x0x0</v>
      </c>
    </row>
    <row r="53" spans="1:15" x14ac:dyDescent="0.25">
      <c r="A53" t="s">
        <v>76</v>
      </c>
      <c r="B53">
        <v>1960</v>
      </c>
      <c r="C53">
        <v>1</v>
      </c>
      <c r="D53" t="s">
        <v>23</v>
      </c>
      <c r="E53">
        <f>IF(B53 &gt; 1900, ((B53-1900)*10)+400+C53, ((B53-1730)*2)+C53)+VLOOKUP(D53,'ID Scheme'!$A$2:$B$6,2, FALSE)</f>
        <v>7601</v>
      </c>
      <c r="F53">
        <v>60</v>
      </c>
      <c r="G53">
        <v>8</v>
      </c>
      <c r="H53" s="2">
        <f t="shared" si="2"/>
        <v>73.029674334022147</v>
      </c>
      <c r="I53" s="2">
        <f t="shared" si="3"/>
        <v>65.726706900619931</v>
      </c>
      <c r="J53" s="2" t="s">
        <v>33</v>
      </c>
      <c r="K53" s="3"/>
      <c r="L53" s="3"/>
      <c r="M53" s="3"/>
      <c r="N53" s="2" t="str">
        <f>CONCATENATE(
ROUND(K53*VLOOKUP(D53,'ID Scheme'!$A$2:$E$5,3),0), "x",
ROUND(M53*VLOOKUP(D53,'ID Scheme'!$A$2:$E$5,4),0), "x",
ROUND(L53*VLOOKUP(D53,'ID Scheme'!$A$2:$E$5,5),0))</f>
        <v>0x0x0</v>
      </c>
    </row>
    <row r="54" spans="1:15" x14ac:dyDescent="0.25">
      <c r="A54" t="s">
        <v>50</v>
      </c>
      <c r="B54">
        <v>1965</v>
      </c>
      <c r="C54">
        <v>1</v>
      </c>
      <c r="D54" t="s">
        <v>23</v>
      </c>
      <c r="E54">
        <f>IF(B54 &gt; 1900, ((B54-1900)*10)+400+C54, ((B54-1730)*2)+C54)+VLOOKUP(D54,'ID Scheme'!$A$2:$B$6,2, FALSE)</f>
        <v>7651</v>
      </c>
      <c r="F54">
        <v>65</v>
      </c>
      <c r="G54">
        <v>8</v>
      </c>
      <c r="H54" s="2">
        <f t="shared" si="2"/>
        <v>76.011695006609202</v>
      </c>
      <c r="I54" s="2">
        <f t="shared" si="3"/>
        <v>68.410525505948286</v>
      </c>
      <c r="J54" s="2" t="s">
        <v>33</v>
      </c>
      <c r="K54" s="3"/>
      <c r="L54" s="3"/>
      <c r="M54" s="3"/>
      <c r="N54" s="2" t="str">
        <f>CONCATENATE(
ROUND(K54*VLOOKUP(D54,'ID Scheme'!$A$2:$E$5,3),0), "x",
ROUND(M54*VLOOKUP(D54,'ID Scheme'!$A$2:$E$5,4),0), "x",
ROUND(L54*VLOOKUP(D54,'ID Scheme'!$A$2:$E$5,5),0))</f>
        <v>0x0x0</v>
      </c>
    </row>
    <row r="55" spans="1:15" x14ac:dyDescent="0.25">
      <c r="A55" t="s">
        <v>51</v>
      </c>
      <c r="B55">
        <v>1986</v>
      </c>
      <c r="C55">
        <v>1</v>
      </c>
      <c r="D55" t="s">
        <v>23</v>
      </c>
      <c r="E55">
        <f>IF(B55 &gt; 1900, ((B55-1900)*10)+400+C55, ((B55-1730)*2)+C55)+VLOOKUP(D55,'ID Scheme'!$A$2:$B$6,2, FALSE)</f>
        <v>7861</v>
      </c>
      <c r="F55">
        <v>80</v>
      </c>
      <c r="G55">
        <v>10</v>
      </c>
      <c r="H55" s="2">
        <f t="shared" si="2"/>
        <v>94.28090415820634</v>
      </c>
      <c r="I55" s="2">
        <f t="shared" si="3"/>
        <v>84.852813742385706</v>
      </c>
      <c r="J55" s="2" t="s">
        <v>33</v>
      </c>
      <c r="K55" s="3"/>
      <c r="L55" s="3"/>
      <c r="M55" s="3"/>
      <c r="N55" s="2" t="str">
        <f>CONCATENATE(
ROUND(K55*VLOOKUP(D55,'ID Scheme'!$A$2:$E$5,3),0), "x",
ROUND(M55*VLOOKUP(D55,'ID Scheme'!$A$2:$E$5,4),0), "x",
ROUND(L55*VLOOKUP(D55,'ID Scheme'!$A$2:$E$5,5),0))</f>
        <v>0x0x0</v>
      </c>
    </row>
    <row r="56" spans="1:15" x14ac:dyDescent="0.25">
      <c r="A56" t="s">
        <v>53</v>
      </c>
      <c r="B56">
        <v>1986</v>
      </c>
      <c r="C56">
        <v>2</v>
      </c>
      <c r="D56" t="s">
        <v>23</v>
      </c>
      <c r="E56">
        <f>IF(B56 &gt; 1900, ((B56-1900)*10)+400+C56, ((B56-1730)*2)+C56)+VLOOKUP(D56,'ID Scheme'!$A$2:$B$6,2, FALSE)</f>
        <v>7862</v>
      </c>
      <c r="F56">
        <v>65</v>
      </c>
      <c r="G56">
        <v>4</v>
      </c>
      <c r="H56" s="2">
        <f t="shared" si="2"/>
        <v>53.748384988656994</v>
      </c>
      <c r="I56" s="2">
        <f t="shared" si="3"/>
        <v>48.373546489791295</v>
      </c>
      <c r="J56" s="2" t="s">
        <v>33</v>
      </c>
      <c r="K56" s="3"/>
      <c r="L56" s="3"/>
      <c r="M56" s="3"/>
      <c r="N56" s="2" t="str">
        <f>CONCATENATE(
ROUND(K56*VLOOKUP(D56,'ID Scheme'!$A$2:$E$5,3),0), "x",
ROUND(M56*VLOOKUP(D56,'ID Scheme'!$A$2:$E$5,4),0), "x",
ROUND(L56*VLOOKUP(D56,'ID Scheme'!$A$2:$E$5,5),0))</f>
        <v>0x0x0</v>
      </c>
    </row>
    <row r="57" spans="1:15" x14ac:dyDescent="0.25">
      <c r="A57" t="s">
        <v>55</v>
      </c>
      <c r="B57">
        <v>2006</v>
      </c>
      <c r="C57">
        <v>1</v>
      </c>
      <c r="D57" t="s">
        <v>23</v>
      </c>
      <c r="E57">
        <f>IF(B57 &gt; 1900, ((B57-1900)*10)+400+C57, ((B57-1730)*2)+C57)+VLOOKUP(D57,'ID Scheme'!$A$2:$B$6,2, FALSE)</f>
        <v>8061</v>
      </c>
      <c r="F57">
        <v>85</v>
      </c>
      <c r="G57">
        <v>12</v>
      </c>
      <c r="H57" s="2">
        <f t="shared" si="2"/>
        <v>106.45812948447541</v>
      </c>
      <c r="I57" s="2">
        <f t="shared" si="3"/>
        <v>95.812316536027865</v>
      </c>
      <c r="J57" s="2" t="s">
        <v>33</v>
      </c>
      <c r="K57" s="3"/>
      <c r="L57" s="3"/>
      <c r="M57" s="3"/>
      <c r="N57" s="2" t="str">
        <f>CONCATENATE(
ROUND(K57*VLOOKUP(D57,'ID Scheme'!$A$2:$E$5,3),0), "x",
ROUND(M57*VLOOKUP(D57,'ID Scheme'!$A$2:$E$5,4),0), "x",
ROUND(L57*VLOOKUP(D57,'ID Scheme'!$A$2:$E$5,5),0))</f>
        <v>0x0x0</v>
      </c>
    </row>
    <row r="58" spans="1:15" x14ac:dyDescent="0.25">
      <c r="A58" t="s">
        <v>54</v>
      </c>
      <c r="B58">
        <v>2012</v>
      </c>
      <c r="C58">
        <v>1</v>
      </c>
      <c r="D58" t="s">
        <v>23</v>
      </c>
      <c r="E58">
        <f>IF(B58 &gt; 1900, ((B58-1900)*10)+400+C58, ((B58-1730)*2)+C58)+VLOOKUP(D58,'ID Scheme'!$A$2:$B$6,2, FALSE)</f>
        <v>8121</v>
      </c>
      <c r="F58">
        <v>92</v>
      </c>
      <c r="G58">
        <v>10</v>
      </c>
      <c r="H58" s="2">
        <f t="shared" si="2"/>
        <v>101.10500592068735</v>
      </c>
      <c r="I58" s="2">
        <f t="shared" si="3"/>
        <v>90.994505328618615</v>
      </c>
      <c r="J58" s="2" t="s">
        <v>33</v>
      </c>
      <c r="K58" s="3"/>
      <c r="L58" s="3"/>
      <c r="M58" s="3"/>
      <c r="N58" s="2" t="str">
        <f>CONCATENATE(
ROUND(K58*VLOOKUP(D58,'ID Scheme'!$A$2:$E$5,3),0), "x",
ROUND(M58*VLOOKUP(D58,'ID Scheme'!$A$2:$E$5,4),0), "x",
ROUND(L58*VLOOKUP(D58,'ID Scheme'!$A$2:$E$5,5),0))</f>
        <v>0x0x0</v>
      </c>
    </row>
    <row r="59" spans="1:15" x14ac:dyDescent="0.25">
      <c r="A59" t="s">
        <v>63</v>
      </c>
      <c r="B59">
        <v>1958</v>
      </c>
      <c r="C59">
        <v>1</v>
      </c>
      <c r="D59" t="s">
        <v>62</v>
      </c>
      <c r="E59">
        <f>IF(B59 &gt; 1900, ((B59-1900)*10)+400+C59, ((B59-1730)*2)+C59)+VLOOKUP(D59,'ID Scheme'!$A$2:$B$6,2, FALSE)</f>
        <v>10581</v>
      </c>
      <c r="F59">
        <v>75</v>
      </c>
      <c r="G59">
        <v>4</v>
      </c>
      <c r="H59" s="2">
        <f t="shared" si="2"/>
        <v>57.735026918962582</v>
      </c>
      <c r="I59" s="2">
        <f t="shared" si="3"/>
        <v>51.961524227066327</v>
      </c>
      <c r="J59" s="2" t="s">
        <v>33</v>
      </c>
      <c r="K59" s="3"/>
      <c r="L59" s="3"/>
      <c r="M59" s="3"/>
      <c r="N59" s="2" t="str">
        <f>CONCATENATE(
ROUND(K59*VLOOKUP(D59,'ID Scheme'!$A$2:$E$5,3),0), "x",
ROUND(M59*VLOOKUP(D59,'ID Scheme'!$A$2:$E$5,4),0), "x",
ROUND(L59*VLOOKUP(D59,'ID Scheme'!$A$2:$E$5,5),0))</f>
        <v>0x0x0</v>
      </c>
      <c r="O59" t="s">
        <v>69</v>
      </c>
    </row>
    <row r="60" spans="1:15" x14ac:dyDescent="0.25">
      <c r="A60" t="s">
        <v>89</v>
      </c>
      <c r="B60">
        <v>1974</v>
      </c>
      <c r="C60">
        <v>1</v>
      </c>
      <c r="D60" t="s">
        <v>62</v>
      </c>
      <c r="E60">
        <f>IF(B60 &gt; 1900, ((B60-1900)*10)+400+C60, ((B60-1730)*2)+C60)+VLOOKUP(D60,'ID Scheme'!$A$2:$B$6,2, FALSE)</f>
        <v>10741</v>
      </c>
      <c r="F60">
        <v>63</v>
      </c>
      <c r="G60">
        <v>8</v>
      </c>
      <c r="H60" s="2">
        <f t="shared" si="2"/>
        <v>74.833147735478832</v>
      </c>
      <c r="I60" s="2">
        <f t="shared" si="3"/>
        <v>67.349832961930957</v>
      </c>
      <c r="J60" s="2" t="s">
        <v>33</v>
      </c>
    </row>
    <row r="61" spans="1:15" x14ac:dyDescent="0.25">
      <c r="A61" t="s">
        <v>65</v>
      </c>
      <c r="B61">
        <v>1976</v>
      </c>
      <c r="C61">
        <v>1</v>
      </c>
      <c r="D61" t="s">
        <v>62</v>
      </c>
      <c r="E61">
        <f>IF(B61 &gt; 1900, ((B61-1900)*10)+400+C61, ((B61-1730)*2)+C61)+VLOOKUP(D61,'ID Scheme'!$A$2:$B$6,2, FALSE)</f>
        <v>10761</v>
      </c>
      <c r="F61">
        <v>90</v>
      </c>
      <c r="G61">
        <v>4</v>
      </c>
      <c r="H61" s="2">
        <f t="shared" si="2"/>
        <v>63.245553203367592</v>
      </c>
      <c r="I61" s="2">
        <f t="shared" si="3"/>
        <v>56.920997883030836</v>
      </c>
      <c r="J61" s="2" t="s">
        <v>33</v>
      </c>
      <c r="K61" s="3">
        <v>4.4000000000000004</v>
      </c>
      <c r="L61" s="3">
        <v>1.8</v>
      </c>
      <c r="M61" s="3">
        <v>1.5</v>
      </c>
      <c r="N61" s="2" t="str">
        <f>CONCATENATE(
ROUND(K61*VLOOKUP(D61,'ID Scheme'!$A$2:$E$5,3),0), "x",
ROUND(M61*VLOOKUP(D61,'ID Scheme'!$A$2:$E$5,4),0), "x",
ROUND(L61*VLOOKUP(D61,'ID Scheme'!$A$2:$E$5,5),0))</f>
        <v>21x7x13</v>
      </c>
    </row>
    <row r="62" spans="1:15" x14ac:dyDescent="0.25">
      <c r="A62" t="s">
        <v>66</v>
      </c>
      <c r="B62">
        <v>1994</v>
      </c>
      <c r="C62">
        <v>1</v>
      </c>
      <c r="D62" t="s">
        <v>62</v>
      </c>
      <c r="E62">
        <f>IF(B62 &gt; 1900, ((B62-1900)*10)+400+C62, ((B62-1730)*2)+C62)+VLOOKUP(D62,'ID Scheme'!$A$2:$B$6,2, FALSE)</f>
        <v>10941</v>
      </c>
      <c r="F62">
        <v>120</v>
      </c>
      <c r="G62">
        <v>4</v>
      </c>
      <c r="H62" s="2">
        <f t="shared" si="2"/>
        <v>73.029674334022147</v>
      </c>
      <c r="I62" s="2">
        <f t="shared" si="3"/>
        <v>65.726706900619931</v>
      </c>
      <c r="J62" s="2" t="s">
        <v>33</v>
      </c>
      <c r="K62" s="3">
        <v>5</v>
      </c>
      <c r="L62" s="3">
        <v>2</v>
      </c>
      <c r="M62" s="3">
        <v>1.5</v>
      </c>
      <c r="N62" s="2" t="str">
        <f>CONCATENATE(
ROUND(K62*VLOOKUP(D62,'ID Scheme'!$A$2:$E$5,3),0), "x",
ROUND(M62*VLOOKUP(D62,'ID Scheme'!$A$2:$E$5,4),0), "x",
ROUND(L62*VLOOKUP(D62,'ID Scheme'!$A$2:$E$5,5),0))</f>
        <v>23x7x14</v>
      </c>
    </row>
    <row r="63" spans="1:15" x14ac:dyDescent="0.25">
      <c r="A63" t="s">
        <v>64</v>
      </c>
      <c r="B63">
        <v>1997</v>
      </c>
      <c r="C63">
        <v>1</v>
      </c>
      <c r="D63" t="s">
        <v>62</v>
      </c>
      <c r="E63">
        <f>IF(B63 &gt; 1900, ((B63-1900)*10)+400+C63, ((B63-1730)*2)+C63)+VLOOKUP(D63,'ID Scheme'!$A$2:$B$6,2, FALSE)</f>
        <v>10971</v>
      </c>
      <c r="F63">
        <v>81</v>
      </c>
      <c r="G63">
        <v>5</v>
      </c>
      <c r="H63" s="2">
        <f t="shared" si="2"/>
        <v>67.082039324993701</v>
      </c>
      <c r="I63" s="2">
        <f t="shared" si="3"/>
        <v>60.373835392494335</v>
      </c>
      <c r="J63" s="2" t="s">
        <v>33</v>
      </c>
      <c r="K63" s="3"/>
      <c r="L63" s="3"/>
      <c r="M63" s="3"/>
      <c r="N63" s="2" t="str">
        <f>CONCATENATE(
ROUND(K63*VLOOKUP(D63,'ID Scheme'!$A$2:$E$5,3),0), "x",
ROUND(M63*VLOOKUP(D63,'ID Scheme'!$A$2:$E$5,4),0), "x",
ROUND(L63*VLOOKUP(D63,'ID Scheme'!$A$2:$E$5,5),0))</f>
        <v>0x0x0</v>
      </c>
      <c r="O63" t="s">
        <v>70</v>
      </c>
    </row>
    <row r="64" spans="1:15" x14ac:dyDescent="0.25">
      <c r="A64" t="s">
        <v>68</v>
      </c>
      <c r="B64">
        <v>2004</v>
      </c>
      <c r="C64">
        <v>1</v>
      </c>
      <c r="D64" t="s">
        <v>62</v>
      </c>
      <c r="E64">
        <f>IF(B64 &gt; 1900, ((B64-1900)*10)+400+C64, ((B64-1730)*2)+C64)+VLOOKUP(D64,'ID Scheme'!$A$2:$B$6,2, FALSE)</f>
        <v>11041</v>
      </c>
      <c r="F64">
        <v>145</v>
      </c>
      <c r="G64">
        <v>4</v>
      </c>
      <c r="H64" s="2">
        <f t="shared" si="2"/>
        <v>80.277297191948648</v>
      </c>
      <c r="I64" s="2">
        <f t="shared" si="3"/>
        <v>72.249567472753782</v>
      </c>
      <c r="J64" s="2" t="s">
        <v>33</v>
      </c>
      <c r="K64" s="3"/>
      <c r="L64" s="3"/>
      <c r="M64" s="3"/>
      <c r="N64" s="2" t="str">
        <f>CONCATENATE(
ROUND(K64*VLOOKUP(D64,'ID Scheme'!$A$2:$E$5,3),0), "x",
ROUND(M64*VLOOKUP(D64,'ID Scheme'!$A$2:$E$5,4),0), "x",
ROUND(L64*VLOOKUP(D64,'ID Scheme'!$A$2:$E$5,5),0))</f>
        <v>0x0x0</v>
      </c>
    </row>
    <row r="65" spans="1:15" x14ac:dyDescent="0.25">
      <c r="A65" t="s">
        <v>67</v>
      </c>
      <c r="B65">
        <v>2009</v>
      </c>
      <c r="C65">
        <v>1</v>
      </c>
      <c r="D65" t="s">
        <v>62</v>
      </c>
      <c r="E65">
        <f>IF(B65 &gt; 1900, ((B65-1900)*10)+400+C65, ((B65-1730)*2)+C65)+VLOOKUP(D65,'ID Scheme'!$A$2:$B$6,2, FALSE)</f>
        <v>11091</v>
      </c>
      <c r="F65">
        <v>112</v>
      </c>
      <c r="G65">
        <v>4</v>
      </c>
      <c r="H65" s="2">
        <f t="shared" si="2"/>
        <v>70.553368295055762</v>
      </c>
      <c r="I65" s="2">
        <f t="shared" si="3"/>
        <v>63.498031465550184</v>
      </c>
      <c r="J65" s="2" t="s">
        <v>33</v>
      </c>
      <c r="K65" s="3"/>
      <c r="L65" s="3"/>
      <c r="M65" s="3"/>
      <c r="N65" s="2" t="str">
        <f>CONCATENATE(
ROUND(K65*VLOOKUP(D65,'ID Scheme'!$A$2:$E$5,3),0), "x",
ROUND(M65*VLOOKUP(D65,'ID Scheme'!$A$2:$E$5,4),0), "x",
ROUND(L65*VLOOKUP(D65,'ID Scheme'!$A$2:$E$5,5),0))</f>
        <v>0x0x0</v>
      </c>
    </row>
    <row r="66" spans="1:15" x14ac:dyDescent="0.25">
      <c r="A66" t="s">
        <v>91</v>
      </c>
      <c r="B66">
        <v>1981</v>
      </c>
      <c r="C66">
        <v>1</v>
      </c>
      <c r="D66" t="s">
        <v>22</v>
      </c>
      <c r="E66">
        <f>IF(B66 &gt; 1900, ((B66-1900)*10)+400+C66, ((B66-1730)*2)+C66)+VLOOKUP(D66,'ID Scheme'!$A$2:$B$6,2, FALSE)</f>
        <v>4811</v>
      </c>
      <c r="F66">
        <v>112</v>
      </c>
      <c r="G66">
        <v>18</v>
      </c>
      <c r="H66" s="2">
        <f t="shared" ref="H66" si="4">SQRT(F66*G66)/$B$1</f>
        <v>149.66629547095766</v>
      </c>
      <c r="I66" s="2">
        <f t="shared" si="3"/>
        <v>134.69966592386191</v>
      </c>
      <c r="J66" s="2" t="s">
        <v>33</v>
      </c>
      <c r="K66" s="3">
        <v>6.2</v>
      </c>
      <c r="L66" s="3">
        <v>2.2000000000000002</v>
      </c>
      <c r="M66" s="3">
        <v>2.6</v>
      </c>
      <c r="N66" s="2" t="str">
        <f>CONCATENATE(
ROUND(K66*VLOOKUP(D66,'ID Scheme'!$A$2:$E$5,3),0), "x",
ROUND(M66*VLOOKUP(D66,'ID Scheme'!$A$2:$E$5,4),0), "x",
ROUND(L66*VLOOKUP(D66,'ID Scheme'!$A$2:$E$5,5),0))</f>
        <v>29x13x16</v>
      </c>
      <c r="O66" t="s">
        <v>97</v>
      </c>
    </row>
    <row r="67" spans="1:15" x14ac:dyDescent="0.25">
      <c r="A67" t="s">
        <v>92</v>
      </c>
      <c r="B67">
        <v>1959</v>
      </c>
      <c r="C67">
        <v>1</v>
      </c>
      <c r="D67" t="s">
        <v>22</v>
      </c>
      <c r="E67">
        <f>IF(B67 &gt; 1900, ((B67-1900)*10)+400+C67, ((B67-1730)*2)+C67)+VLOOKUP(D67,'ID Scheme'!$A$2:$B$6,2, FALSE)</f>
        <v>4591</v>
      </c>
      <c r="F67">
        <v>58</v>
      </c>
      <c r="G67">
        <v>16</v>
      </c>
      <c r="H67" s="2">
        <f t="shared" ref="H67:H69" si="5">SQRT(F67*G67)/$B$1</f>
        <v>101.54364141151879</v>
      </c>
      <c r="I67" s="2">
        <f t="shared" si="3"/>
        <v>91.389277270366918</v>
      </c>
      <c r="J67" s="2" t="s">
        <v>33</v>
      </c>
      <c r="K67" s="3">
        <v>6.2</v>
      </c>
      <c r="L67" s="3">
        <v>2.2000000000000002</v>
      </c>
      <c r="M67" s="3">
        <v>2.6</v>
      </c>
      <c r="N67" s="2" t="str">
        <f>CONCATENATE(
ROUND(K67*VLOOKUP(D67,'ID Scheme'!$A$2:$E$5,3),0), "x",
ROUND(M67*VLOOKUP(D67,'ID Scheme'!$A$2:$E$5,4),0), "x",
ROUND(L67*VLOOKUP(D67,'ID Scheme'!$A$2:$E$5,5),0))</f>
        <v>29x13x16</v>
      </c>
      <c r="O67" t="s">
        <v>99</v>
      </c>
    </row>
    <row r="68" spans="1:15" x14ac:dyDescent="0.25">
      <c r="A68" t="s">
        <v>93</v>
      </c>
      <c r="B68">
        <v>1965</v>
      </c>
      <c r="C68">
        <v>1</v>
      </c>
      <c r="D68" t="s">
        <v>22</v>
      </c>
      <c r="E68">
        <f>IF(B68 &gt; 1900, ((B68-1900)*10)+400+C68, ((B68-1730)*2)+C68)+VLOOKUP(D68,'ID Scheme'!$A$2:$B$6,2, FALSE)</f>
        <v>4651</v>
      </c>
      <c r="F68">
        <v>60</v>
      </c>
      <c r="G68">
        <v>16</v>
      </c>
      <c r="H68" s="2">
        <f t="shared" si="5"/>
        <v>103.27955589886446</v>
      </c>
      <c r="I68" s="2">
        <f t="shared" si="3"/>
        <v>92.951600308978016</v>
      </c>
      <c r="J68" s="2" t="s">
        <v>33</v>
      </c>
      <c r="K68" s="3">
        <v>6.2</v>
      </c>
      <c r="L68" s="3">
        <v>2.2000000000000002</v>
      </c>
      <c r="M68" s="3">
        <v>2.6</v>
      </c>
      <c r="N68" s="2" t="str">
        <f>CONCATENATE(
ROUND(K68*VLOOKUP(D68,'ID Scheme'!$A$2:$E$5,3),0), "x",
ROUND(M68*VLOOKUP(D68,'ID Scheme'!$A$2:$E$5,4),0), "x",
ROUND(L68*VLOOKUP(D68,'ID Scheme'!$A$2:$E$5,5),0))</f>
        <v>29x13x16</v>
      </c>
      <c r="O68" t="s">
        <v>98</v>
      </c>
    </row>
    <row r="69" spans="1:15" x14ac:dyDescent="0.25">
      <c r="A69" t="s">
        <v>94</v>
      </c>
      <c r="B69">
        <v>1993</v>
      </c>
      <c r="C69">
        <v>1</v>
      </c>
      <c r="D69" t="s">
        <v>22</v>
      </c>
      <c r="E69">
        <f>IF(B69 &gt; 1900, ((B69-1900)*10)+400+C69, ((B69-1730)*2)+C69)+VLOOKUP(D69,'ID Scheme'!$A$2:$B$6,2, FALSE)</f>
        <v>4931</v>
      </c>
      <c r="F69">
        <v>72</v>
      </c>
      <c r="G69">
        <v>18</v>
      </c>
      <c r="H69" s="2">
        <f t="shared" si="5"/>
        <v>120</v>
      </c>
      <c r="I69" s="2">
        <f t="shared" si="3"/>
        <v>108</v>
      </c>
      <c r="J69" s="2" t="s">
        <v>33</v>
      </c>
      <c r="K69" s="3">
        <v>6.2</v>
      </c>
      <c r="L69" s="3">
        <v>2.2000000000000002</v>
      </c>
      <c r="M69" s="3">
        <v>2.6</v>
      </c>
      <c r="N69" s="2" t="str">
        <f>CONCATENATE(
ROUND(K69*VLOOKUP(D69,'ID Scheme'!$A$2:$E$5,3),0), "x",
ROUND(M69*VLOOKUP(D69,'ID Scheme'!$A$2:$E$5,4),0), "x",
ROUND(L69*VLOOKUP(D69,'ID Scheme'!$A$2:$E$5,5),0))</f>
        <v>29x13x16</v>
      </c>
      <c r="O69" t="s">
        <v>100</v>
      </c>
    </row>
    <row r="70" spans="1:15" x14ac:dyDescent="0.25">
      <c r="A70" t="s">
        <v>95</v>
      </c>
      <c r="B70">
        <v>2005</v>
      </c>
      <c r="C70">
        <v>1</v>
      </c>
      <c r="D70" t="s">
        <v>22</v>
      </c>
      <c r="E70">
        <f>IF(B70 &gt; 1900, ((B70-1900)*10)+400+C70, ((B70-1730)*2)+C70)+VLOOKUP(D70,'ID Scheme'!$A$2:$B$6,2, FALSE)</f>
        <v>5051</v>
      </c>
      <c r="F70">
        <v>80</v>
      </c>
      <c r="G70">
        <v>18</v>
      </c>
      <c r="H70" s="2">
        <f t="shared" ref="H70" si="6">SQRT(F70*G70)/$B$1</f>
        <v>126.49110640673518</v>
      </c>
      <c r="I70" s="2">
        <f t="shared" si="3"/>
        <v>113.84199576606167</v>
      </c>
      <c r="J70" s="2" t="s">
        <v>33</v>
      </c>
      <c r="K70" s="3">
        <v>6.2</v>
      </c>
      <c r="L70" s="3">
        <v>2.2000000000000002</v>
      </c>
      <c r="M70" s="3">
        <v>2.6</v>
      </c>
      <c r="N70" s="2" t="str">
        <f>CONCATENATE(
ROUND(K70*VLOOKUP(D70,'ID Scheme'!$A$2:$E$5,3),0), "x",
ROUND(M70*VLOOKUP(D70,'ID Scheme'!$A$2:$E$5,4),0), "x",
ROUND(L70*VLOOKUP(D70,'ID Scheme'!$A$2:$E$5,5),0))</f>
        <v>29x13x16</v>
      </c>
      <c r="O70" t="s">
        <v>96</v>
      </c>
    </row>
  </sheetData>
  <sortState ref="A4:O65">
    <sortCondition ref="E65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'ID Scheme'!$A$2:$A$5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5" x14ac:dyDescent="0.25"/>
  <cols>
    <col min="1" max="1" width="12.42578125" bestFit="1" customWidth="1"/>
    <col min="3" max="3" width="12" bestFit="1" customWidth="1"/>
    <col min="4" max="4" width="11.85546875" bestFit="1" customWidth="1"/>
    <col min="5" max="5" width="11.5703125" bestFit="1" customWidth="1"/>
  </cols>
  <sheetData>
    <row r="1" spans="1:5" x14ac:dyDescent="0.25">
      <c r="A1" s="1" t="s">
        <v>19</v>
      </c>
      <c r="B1" s="1" t="s">
        <v>20</v>
      </c>
      <c r="C1" s="1" t="s">
        <v>85</v>
      </c>
      <c r="D1" s="1" t="s">
        <v>86</v>
      </c>
      <c r="E1" s="1" t="s">
        <v>87</v>
      </c>
    </row>
    <row r="2" spans="1:5" x14ac:dyDescent="0.25">
      <c r="A2" t="s">
        <v>21</v>
      </c>
      <c r="B2">
        <v>600</v>
      </c>
      <c r="C2">
        <v>4.67</v>
      </c>
      <c r="D2">
        <v>4.84</v>
      </c>
      <c r="E2">
        <v>7.2</v>
      </c>
    </row>
    <row r="3" spans="1:5" x14ac:dyDescent="0.25">
      <c r="A3" t="s">
        <v>22</v>
      </c>
      <c r="B3">
        <v>3600</v>
      </c>
      <c r="C3">
        <v>4.67</v>
      </c>
      <c r="D3">
        <v>4.84</v>
      </c>
      <c r="E3">
        <v>7.2</v>
      </c>
    </row>
    <row r="4" spans="1:5" x14ac:dyDescent="0.25">
      <c r="A4" t="s">
        <v>23</v>
      </c>
      <c r="B4">
        <v>6600</v>
      </c>
      <c r="C4">
        <v>4.67</v>
      </c>
      <c r="D4">
        <v>4.84</v>
      </c>
      <c r="E4">
        <v>7.2</v>
      </c>
    </row>
    <row r="5" spans="1:5" x14ac:dyDescent="0.25">
      <c r="A5" t="s">
        <v>62</v>
      </c>
      <c r="B5">
        <v>9600</v>
      </c>
      <c r="C5">
        <v>4.67</v>
      </c>
      <c r="D5">
        <v>4.84</v>
      </c>
      <c r="E5">
        <v>7.2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2018-06-26T21:31:43Z</dcterms:modified>
</cp:coreProperties>
</file>