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ata\repos\mattkinloch.github.io\"/>
    </mc:Choice>
  </mc:AlternateContent>
  <xr:revisionPtr revIDLastSave="0" documentId="13_ncr:1_{1618B9FC-41B8-4045-8567-2657F195BD10}" xr6:coauthVersionLast="47" xr6:coauthVersionMax="47" xr10:uidLastSave="{00000000-0000-0000-0000-000000000000}"/>
  <bookViews>
    <workbookView xWindow="-108" yWindow="-108" windowWidth="23256" windowHeight="12576" activeTab="2" xr2:uid="{D0533351-4FA4-48BE-8F87-E87F3867F149}"/>
  </bookViews>
  <sheets>
    <sheet name="StdDev" sheetId="1" r:id="rId1"/>
    <sheet name="ProjActual" sheetId="2" r:id="rId2"/>
    <sheet name="MeanMedianMode" sheetId="3" r:id="rId3"/>
    <sheet name="HypStanding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" i="3" l="1"/>
  <c r="K15" i="3"/>
  <c r="A27" i="4"/>
  <c r="B27" i="4"/>
  <c r="C27" i="4"/>
  <c r="D27" i="4"/>
  <c r="E27" i="4"/>
  <c r="F27" i="4"/>
  <c r="G27" i="4"/>
  <c r="H27" i="4"/>
  <c r="I27" i="4"/>
  <c r="J27" i="4"/>
  <c r="A25" i="4"/>
  <c r="J29" i="4"/>
  <c r="I29" i="4"/>
  <c r="H29" i="4"/>
  <c r="G29" i="4"/>
  <c r="F29" i="4"/>
  <c r="E29" i="4"/>
  <c r="D29" i="4"/>
  <c r="C29" i="4"/>
  <c r="B29" i="4"/>
  <c r="A29" i="4"/>
  <c r="J28" i="4"/>
  <c r="I28" i="4"/>
  <c r="H28" i="4"/>
  <c r="G28" i="4"/>
  <c r="F28" i="4"/>
  <c r="E28" i="4"/>
  <c r="D28" i="4"/>
  <c r="C28" i="4"/>
  <c r="B28" i="4"/>
  <c r="A28" i="4"/>
  <c r="J26" i="4"/>
  <c r="I26" i="4"/>
  <c r="H26" i="4"/>
  <c r="G26" i="4"/>
  <c r="G30" i="4" s="1"/>
  <c r="G31" i="4" s="1"/>
  <c r="F26" i="4"/>
  <c r="E26" i="4"/>
  <c r="D26" i="4"/>
  <c r="C26" i="4"/>
  <c r="B26" i="4"/>
  <c r="A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A24" i="4"/>
  <c r="J23" i="4"/>
  <c r="I23" i="4"/>
  <c r="H23" i="4"/>
  <c r="G23" i="4"/>
  <c r="F23" i="4"/>
  <c r="E23" i="4"/>
  <c r="D23" i="4"/>
  <c r="C23" i="4"/>
  <c r="B23" i="4"/>
  <c r="A23" i="4"/>
  <c r="J22" i="4"/>
  <c r="I22" i="4"/>
  <c r="H22" i="4"/>
  <c r="G22" i="4"/>
  <c r="F22" i="4"/>
  <c r="E22" i="4"/>
  <c r="D22" i="4"/>
  <c r="C22" i="4"/>
  <c r="B22" i="4"/>
  <c r="A22" i="4"/>
  <c r="J21" i="4"/>
  <c r="I21" i="4"/>
  <c r="H21" i="4"/>
  <c r="G21" i="4"/>
  <c r="F21" i="4"/>
  <c r="E21" i="4"/>
  <c r="D21" i="4"/>
  <c r="C21" i="4"/>
  <c r="B21" i="4"/>
  <c r="A21" i="4"/>
  <c r="J20" i="4"/>
  <c r="I20" i="4"/>
  <c r="H20" i="4"/>
  <c r="G20" i="4"/>
  <c r="F20" i="4"/>
  <c r="E20" i="4"/>
  <c r="D20" i="4"/>
  <c r="C20" i="4"/>
  <c r="B20" i="4"/>
  <c r="A20" i="4"/>
  <c r="J19" i="4"/>
  <c r="I19" i="4"/>
  <c r="H19" i="4"/>
  <c r="G19" i="4"/>
  <c r="F19" i="4"/>
  <c r="E19" i="4"/>
  <c r="D19" i="4"/>
  <c r="C19" i="4"/>
  <c r="B19" i="4"/>
  <c r="A19" i="4"/>
  <c r="J18" i="4"/>
  <c r="I18" i="4"/>
  <c r="H18" i="4"/>
  <c r="G18" i="4"/>
  <c r="F18" i="4"/>
  <c r="E18" i="4"/>
  <c r="D18" i="4"/>
  <c r="C18" i="4"/>
  <c r="B18" i="4"/>
  <c r="A18" i="4"/>
  <c r="J17" i="4"/>
  <c r="I17" i="4"/>
  <c r="H17" i="4"/>
  <c r="G17" i="4"/>
  <c r="F17" i="4"/>
  <c r="E17" i="4"/>
  <c r="D17" i="4"/>
  <c r="C17" i="4"/>
  <c r="B17" i="4"/>
  <c r="A17" i="4"/>
  <c r="J16" i="4"/>
  <c r="I16" i="4"/>
  <c r="H16" i="4"/>
  <c r="G16" i="4"/>
  <c r="F16" i="4"/>
  <c r="E16" i="4"/>
  <c r="D16" i="4"/>
  <c r="B16" i="4"/>
  <c r="C16" i="4"/>
  <c r="A16" i="4"/>
  <c r="J4" i="2"/>
  <c r="I4" i="2"/>
  <c r="H4" i="2"/>
  <c r="G4" i="2"/>
  <c r="F4" i="2"/>
  <c r="E4" i="2"/>
  <c r="D4" i="2"/>
  <c r="C4" i="2"/>
  <c r="B4" i="2"/>
  <c r="A4" i="2"/>
  <c r="L14" i="3"/>
  <c r="L13" i="3"/>
  <c r="L12" i="3"/>
  <c r="L11" i="3"/>
  <c r="K14" i="3"/>
  <c r="K13" i="3"/>
  <c r="K12" i="3"/>
  <c r="K11" i="3"/>
  <c r="K2" i="3"/>
  <c r="J16" i="1"/>
  <c r="I16" i="1"/>
  <c r="H16" i="1"/>
  <c r="G16" i="1"/>
  <c r="F16" i="1"/>
  <c r="E16" i="1"/>
  <c r="D16" i="1"/>
  <c r="C16" i="1"/>
  <c r="B16" i="1"/>
  <c r="A16" i="1"/>
  <c r="L10" i="3"/>
  <c r="L9" i="3"/>
  <c r="L8" i="3"/>
  <c r="L7" i="3"/>
  <c r="L6" i="3"/>
  <c r="L5" i="3"/>
  <c r="L4" i="3"/>
  <c r="L3" i="3"/>
  <c r="K10" i="3"/>
  <c r="K9" i="3"/>
  <c r="K8" i="3"/>
  <c r="K7" i="3"/>
  <c r="K6" i="3"/>
  <c r="K5" i="3"/>
  <c r="K4" i="3"/>
  <c r="K3" i="3"/>
  <c r="L2" i="3"/>
  <c r="C30" i="4" l="1"/>
  <c r="C31" i="4" s="1"/>
  <c r="D30" i="4"/>
  <c r="D31" i="4" s="1"/>
  <c r="H30" i="4"/>
  <c r="H31" i="4" s="1"/>
  <c r="E30" i="4"/>
  <c r="E31" i="4" s="1"/>
  <c r="I30" i="4"/>
  <c r="I31" i="4" s="1"/>
  <c r="B30" i="4"/>
  <c r="B31" i="4" s="1"/>
  <c r="F30" i="4"/>
  <c r="F31" i="4" s="1"/>
  <c r="J30" i="4"/>
  <c r="J31" i="4" s="1"/>
  <c r="A30" i="4"/>
  <c r="A31" i="4" s="1"/>
  <c r="A6" i="2"/>
  <c r="B6" i="2" s="1"/>
  <c r="A32" i="4" l="1"/>
  <c r="I32" i="4"/>
  <c r="E32" i="4"/>
  <c r="G32" i="4"/>
  <c r="B32" i="4"/>
  <c r="C32" i="4"/>
  <c r="H32" i="4"/>
  <c r="J32" i="4"/>
  <c r="D32" i="4"/>
  <c r="F32" i="4"/>
</calcChain>
</file>

<file path=xl/sharedStrings.xml><?xml version="1.0" encoding="utf-8"?>
<sst xmlns="http://schemas.openxmlformats.org/spreadsheetml/2006/main" count="42" uniqueCount="12">
  <si>
    <t>Jack</t>
  </si>
  <si>
    <t>Pat</t>
  </si>
  <si>
    <t>Colin</t>
  </si>
  <si>
    <t>Fallon</t>
  </si>
  <si>
    <t>Cunniff</t>
  </si>
  <si>
    <t>Lean</t>
  </si>
  <si>
    <t>Sara</t>
  </si>
  <si>
    <t>Ryan</t>
  </si>
  <si>
    <t>Elvis</t>
  </si>
  <si>
    <t>Matt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</si>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</sst>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1" fillId="0" borderId="0" xfId="0" applyFont="1"/>
    <xf numFmtId="0" fontId="2" fillId="0" borderId="2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2" fillId="5" borderId="2" xfId="0" applyFont="1" applyFill="1" applyBorder="1" applyAlignment="1">
      <alignment wrapText="1"/>
    </xf>
    <xf numFmtId="0" fontId="2" fillId="6" borderId="1" xfId="0" applyFont="1" applyFill="1" applyBorder="1" applyAlignment="1">
      <alignment horizontal="right" wrapText="1"/>
    </xf>
    <xf numFmtId="0" fontId="2" fillId="7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Score By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MeanMedianMode!$K$1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1918-4710-805F-91B5958E85E4}"/>
              </c:ext>
            </c:extLst>
          </c:dPt>
          <c:val>
            <c:numRef>
              <c:f>MeanMedianMode!$K$2:$K$15</c:f>
              <c:numCache>
                <c:formatCode>General</c:formatCode>
                <c:ptCount val="14"/>
                <c:pt idx="0">
                  <c:v>114.94000000000001</c:v>
                </c:pt>
                <c:pt idx="1">
                  <c:v>117.88</c:v>
                </c:pt>
                <c:pt idx="2">
                  <c:v>112.845</c:v>
                </c:pt>
                <c:pt idx="3">
                  <c:v>114.64499999999998</c:v>
                </c:pt>
                <c:pt idx="4">
                  <c:v>130.285</c:v>
                </c:pt>
                <c:pt idx="5">
                  <c:v>118.25</c:v>
                </c:pt>
                <c:pt idx="6">
                  <c:v>110.74499999999998</c:v>
                </c:pt>
                <c:pt idx="7">
                  <c:v>102.49000000000001</c:v>
                </c:pt>
                <c:pt idx="8">
                  <c:v>96.364999999999995</c:v>
                </c:pt>
                <c:pt idx="9">
                  <c:v>105.48499999999999</c:v>
                </c:pt>
                <c:pt idx="10">
                  <c:v>116.87</c:v>
                </c:pt>
                <c:pt idx="11">
                  <c:v>104.37</c:v>
                </c:pt>
                <c:pt idx="12">
                  <c:v>111.75</c:v>
                </c:pt>
                <c:pt idx="13">
                  <c:v>120.24000000000001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8-4710-805F-91B5958E8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535720"/>
        <c:axId val="445532112"/>
      </c:lineChart>
      <c:catAx>
        <c:axId val="445535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32112"/>
        <c:crosses val="autoZero"/>
        <c:auto val="1"/>
        <c:lblAlgn val="ctr"/>
        <c:lblOffset val="100"/>
        <c:noMultiLvlLbl val="0"/>
      </c:catAx>
      <c:valAx>
        <c:axId val="4455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3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Score By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MeanMedianMode!$L$1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MeanMedianMode!$L$2:$L$15</c:f>
              <c:numCache>
                <c:formatCode>General</c:formatCode>
                <c:ptCount val="14"/>
                <c:pt idx="0">
                  <c:v>111.02500000000001</c:v>
                </c:pt>
                <c:pt idx="1">
                  <c:v>119.82499999999999</c:v>
                </c:pt>
                <c:pt idx="2">
                  <c:v>107.80000000000001</c:v>
                </c:pt>
                <c:pt idx="3">
                  <c:v>115.77500000000001</c:v>
                </c:pt>
                <c:pt idx="4">
                  <c:v>129.42500000000001</c:v>
                </c:pt>
                <c:pt idx="5">
                  <c:v>119.69999999999999</c:v>
                </c:pt>
                <c:pt idx="6">
                  <c:v>108.55000000000001</c:v>
                </c:pt>
                <c:pt idx="7">
                  <c:v>100.30000000000001</c:v>
                </c:pt>
                <c:pt idx="8">
                  <c:v>98.699999999999989</c:v>
                </c:pt>
                <c:pt idx="9">
                  <c:v>101.325</c:v>
                </c:pt>
                <c:pt idx="10">
                  <c:v>117</c:v>
                </c:pt>
                <c:pt idx="11">
                  <c:v>101.02500000000001</c:v>
                </c:pt>
                <c:pt idx="12">
                  <c:v>118.72499999999999</c:v>
                </c:pt>
                <c:pt idx="13">
                  <c:v>116.1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C-4820-BEC9-C56DE075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299544"/>
        <c:axId val="624297904"/>
      </c:lineChart>
      <c:catAx>
        <c:axId val="624299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97904"/>
        <c:crosses val="autoZero"/>
        <c:auto val="1"/>
        <c:lblAlgn val="ctr"/>
        <c:lblOffset val="100"/>
        <c:noMultiLvlLbl val="0"/>
      </c:catAx>
      <c:valAx>
        <c:axId val="6242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99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Scores By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Jack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MeanMedianMode!$A$2:$A$15</c:f>
              <c:numCache>
                <c:formatCode>General</c:formatCode>
                <c:ptCount val="14"/>
                <c:pt idx="0">
                  <c:v>113.7</c:v>
                </c:pt>
                <c:pt idx="1">
                  <c:v>135.65</c:v>
                </c:pt>
                <c:pt idx="2">
                  <c:v>104.05</c:v>
                </c:pt>
                <c:pt idx="3">
                  <c:v>131.30000000000001</c:v>
                </c:pt>
                <c:pt idx="4">
                  <c:v>168</c:v>
                </c:pt>
                <c:pt idx="5">
                  <c:v>96.35</c:v>
                </c:pt>
                <c:pt idx="6">
                  <c:v>122.55</c:v>
                </c:pt>
                <c:pt idx="7">
                  <c:v>95</c:v>
                </c:pt>
                <c:pt idx="8">
                  <c:v>108.5</c:v>
                </c:pt>
                <c:pt idx="9">
                  <c:v>150.9</c:v>
                </c:pt>
                <c:pt idx="10">
                  <c:v>128.69999999999999</c:v>
                </c:pt>
                <c:pt idx="11">
                  <c:v>94.75</c:v>
                </c:pt>
                <c:pt idx="12">
                  <c:v>143.25</c:v>
                </c:pt>
                <c:pt idx="13">
                  <c:v>89.05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6-4223-A93D-36B2610DB8B0}"/>
            </c:ext>
          </c:extLst>
        </c:ser>
        <c:ser>
          <c:idx val="1"/>
          <c:order val="1"/>
          <c:tx>
            <c:v>Pat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MeanMedianMode!$B$2:$B$15</c:f>
              <c:numCache>
                <c:formatCode>General</c:formatCode>
                <c:ptCount val="14"/>
                <c:pt idx="0">
                  <c:v>95.25</c:v>
                </c:pt>
                <c:pt idx="1">
                  <c:v>101.95</c:v>
                </c:pt>
                <c:pt idx="2">
                  <c:v>107.4</c:v>
                </c:pt>
                <c:pt idx="3">
                  <c:v>133.6</c:v>
                </c:pt>
                <c:pt idx="4">
                  <c:v>124.1</c:v>
                </c:pt>
                <c:pt idx="5">
                  <c:v>100.95</c:v>
                </c:pt>
                <c:pt idx="6">
                  <c:v>116.95</c:v>
                </c:pt>
                <c:pt idx="7">
                  <c:v>95.5</c:v>
                </c:pt>
                <c:pt idx="8">
                  <c:v>115.5</c:v>
                </c:pt>
                <c:pt idx="9">
                  <c:v>106.3</c:v>
                </c:pt>
                <c:pt idx="10">
                  <c:v>116.5</c:v>
                </c:pt>
                <c:pt idx="11">
                  <c:v>123.85</c:v>
                </c:pt>
                <c:pt idx="12">
                  <c:v>84.5</c:v>
                </c:pt>
                <c:pt idx="13">
                  <c:v>89.95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6-4223-A93D-36B2610DB8B0}"/>
            </c:ext>
          </c:extLst>
        </c:ser>
        <c:ser>
          <c:idx val="2"/>
          <c:order val="2"/>
          <c:tx>
            <c:v>Colin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MeanMedianMode!$C$2:$C$15</c:f>
              <c:numCache>
                <c:formatCode>General</c:formatCode>
                <c:ptCount val="14"/>
                <c:pt idx="0">
                  <c:v>148.85</c:v>
                </c:pt>
                <c:pt idx="1">
                  <c:v>86.75</c:v>
                </c:pt>
                <c:pt idx="2">
                  <c:v>100.9</c:v>
                </c:pt>
                <c:pt idx="3">
                  <c:v>152.6</c:v>
                </c:pt>
                <c:pt idx="4">
                  <c:v>85.4</c:v>
                </c:pt>
                <c:pt idx="5">
                  <c:v>97.15</c:v>
                </c:pt>
                <c:pt idx="6">
                  <c:v>84.4</c:v>
                </c:pt>
                <c:pt idx="7">
                  <c:v>77.25</c:v>
                </c:pt>
                <c:pt idx="8">
                  <c:v>95.6</c:v>
                </c:pt>
                <c:pt idx="9">
                  <c:v>106.2</c:v>
                </c:pt>
                <c:pt idx="10">
                  <c:v>119.4</c:v>
                </c:pt>
                <c:pt idx="11">
                  <c:v>72.099999999999994</c:v>
                </c:pt>
                <c:pt idx="12">
                  <c:v>127.8</c:v>
                </c:pt>
                <c:pt idx="13">
                  <c:v>117.2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F6-4223-A93D-36B2610DB8B0}"/>
            </c:ext>
          </c:extLst>
        </c:ser>
        <c:ser>
          <c:idx val="3"/>
          <c:order val="3"/>
          <c:tx>
            <c:v>Fallon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MeanMedianMode!$D$2:$D$15</c:f>
              <c:numCache>
                <c:formatCode>General</c:formatCode>
                <c:ptCount val="14"/>
                <c:pt idx="0">
                  <c:v>95.9</c:v>
                </c:pt>
                <c:pt idx="1">
                  <c:v>103.65</c:v>
                </c:pt>
                <c:pt idx="2">
                  <c:v>108.5</c:v>
                </c:pt>
                <c:pt idx="3">
                  <c:v>126.4</c:v>
                </c:pt>
                <c:pt idx="4">
                  <c:v>124.45</c:v>
                </c:pt>
                <c:pt idx="5">
                  <c:v>147.75</c:v>
                </c:pt>
                <c:pt idx="6">
                  <c:v>86.05</c:v>
                </c:pt>
                <c:pt idx="7">
                  <c:v>133.15</c:v>
                </c:pt>
                <c:pt idx="8">
                  <c:v>108.2</c:v>
                </c:pt>
                <c:pt idx="9">
                  <c:v>96.5</c:v>
                </c:pt>
                <c:pt idx="10">
                  <c:v>130.5</c:v>
                </c:pt>
                <c:pt idx="11">
                  <c:v>123.5</c:v>
                </c:pt>
                <c:pt idx="12">
                  <c:v>119.15</c:v>
                </c:pt>
                <c:pt idx="13">
                  <c:v>173.9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F6-4223-A93D-36B2610DB8B0}"/>
            </c:ext>
          </c:extLst>
        </c:ser>
        <c:ser>
          <c:idx val="4"/>
          <c:order val="4"/>
          <c:tx>
            <c:v>Cunniff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MeanMedianMode!$E$2:$E$15</c:f>
              <c:numCache>
                <c:formatCode>General</c:formatCode>
                <c:ptCount val="14"/>
                <c:pt idx="0">
                  <c:v>165.4</c:v>
                </c:pt>
                <c:pt idx="1">
                  <c:v>123.35</c:v>
                </c:pt>
                <c:pt idx="2">
                  <c:v>100.9</c:v>
                </c:pt>
                <c:pt idx="3">
                  <c:v>84.25</c:v>
                </c:pt>
                <c:pt idx="4">
                  <c:v>123.8</c:v>
                </c:pt>
                <c:pt idx="5">
                  <c:v>139.35</c:v>
                </c:pt>
                <c:pt idx="6">
                  <c:v>133.80000000000001</c:v>
                </c:pt>
                <c:pt idx="7">
                  <c:v>99.45</c:v>
                </c:pt>
                <c:pt idx="8">
                  <c:v>95</c:v>
                </c:pt>
                <c:pt idx="9">
                  <c:v>90.95</c:v>
                </c:pt>
                <c:pt idx="10">
                  <c:v>124.6</c:v>
                </c:pt>
                <c:pt idx="11">
                  <c:v>114.45</c:v>
                </c:pt>
                <c:pt idx="12">
                  <c:v>121.5</c:v>
                </c:pt>
                <c:pt idx="13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F6-4223-A93D-36B2610DB8B0}"/>
            </c:ext>
          </c:extLst>
        </c:ser>
        <c:ser>
          <c:idx val="5"/>
          <c:order val="5"/>
          <c:tx>
            <c:v>Lean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MeanMedianMode!$F$2:$F$15</c:f>
              <c:numCache>
                <c:formatCode>General</c:formatCode>
                <c:ptCount val="14"/>
                <c:pt idx="0">
                  <c:v>108.35</c:v>
                </c:pt>
                <c:pt idx="1">
                  <c:v>126.6</c:v>
                </c:pt>
                <c:pt idx="2">
                  <c:v>108.2</c:v>
                </c:pt>
                <c:pt idx="3">
                  <c:v>86.8</c:v>
                </c:pt>
                <c:pt idx="4">
                  <c:v>137.35</c:v>
                </c:pt>
                <c:pt idx="5">
                  <c:v>116.55</c:v>
                </c:pt>
                <c:pt idx="6">
                  <c:v>142.65</c:v>
                </c:pt>
                <c:pt idx="7">
                  <c:v>81.3</c:v>
                </c:pt>
                <c:pt idx="8">
                  <c:v>101.8</c:v>
                </c:pt>
                <c:pt idx="9">
                  <c:v>103.15</c:v>
                </c:pt>
                <c:pt idx="10">
                  <c:v>117.5</c:v>
                </c:pt>
                <c:pt idx="11">
                  <c:v>99.6</c:v>
                </c:pt>
                <c:pt idx="12">
                  <c:v>101.95</c:v>
                </c:pt>
                <c:pt idx="13">
                  <c:v>121.85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F6-4223-A93D-36B2610DB8B0}"/>
            </c:ext>
          </c:extLst>
        </c:ser>
        <c:ser>
          <c:idx val="6"/>
          <c:order val="6"/>
          <c:tx>
            <c:v>Sara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MeanMedianMode!$G$2:$G$15</c:f>
              <c:numCache>
                <c:formatCode>General</c:formatCode>
                <c:ptCount val="14"/>
                <c:pt idx="0">
                  <c:v>86.45</c:v>
                </c:pt>
                <c:pt idx="1">
                  <c:v>125.25</c:v>
                </c:pt>
                <c:pt idx="2">
                  <c:v>125.05</c:v>
                </c:pt>
                <c:pt idx="3">
                  <c:v>109.1</c:v>
                </c:pt>
                <c:pt idx="4">
                  <c:v>134.4</c:v>
                </c:pt>
                <c:pt idx="5">
                  <c:v>124.95</c:v>
                </c:pt>
                <c:pt idx="6">
                  <c:v>92.4</c:v>
                </c:pt>
                <c:pt idx="7">
                  <c:v>106.2</c:v>
                </c:pt>
                <c:pt idx="8">
                  <c:v>74.25</c:v>
                </c:pt>
                <c:pt idx="9">
                  <c:v>99.5</c:v>
                </c:pt>
                <c:pt idx="10">
                  <c:v>107.2</c:v>
                </c:pt>
                <c:pt idx="11">
                  <c:v>137.75</c:v>
                </c:pt>
                <c:pt idx="12">
                  <c:v>86.4</c:v>
                </c:pt>
                <c:pt idx="13">
                  <c:v>120.8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F6-4223-A93D-36B2610DB8B0}"/>
            </c:ext>
          </c:extLst>
        </c:ser>
        <c:ser>
          <c:idx val="7"/>
          <c:order val="7"/>
          <c:tx>
            <c:v>Ryan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MeanMedianMode!$H$2:$H$15</c:f>
              <c:numCache>
                <c:formatCode>General</c:formatCode>
                <c:ptCount val="14"/>
                <c:pt idx="0">
                  <c:v>116.95</c:v>
                </c:pt>
                <c:pt idx="1">
                  <c:v>96.9</c:v>
                </c:pt>
                <c:pt idx="2">
                  <c:v>140.1</c:v>
                </c:pt>
                <c:pt idx="3">
                  <c:v>100.55</c:v>
                </c:pt>
                <c:pt idx="4">
                  <c:v>110.55</c:v>
                </c:pt>
                <c:pt idx="5">
                  <c:v>67.849999999999994</c:v>
                </c:pt>
                <c:pt idx="6">
                  <c:v>88.05</c:v>
                </c:pt>
                <c:pt idx="7">
                  <c:v>109.45</c:v>
                </c:pt>
                <c:pt idx="8">
                  <c:v>71.099999999999994</c:v>
                </c:pt>
                <c:pt idx="9">
                  <c:v>94.4</c:v>
                </c:pt>
                <c:pt idx="10">
                  <c:v>108.7</c:v>
                </c:pt>
                <c:pt idx="11">
                  <c:v>95.5</c:v>
                </c:pt>
                <c:pt idx="12">
                  <c:v>118.3</c:v>
                </c:pt>
                <c:pt idx="13">
                  <c:v>112.15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F6-4223-A93D-36B2610DB8B0}"/>
            </c:ext>
          </c:extLst>
        </c:ser>
        <c:ser>
          <c:idx val="8"/>
          <c:order val="8"/>
          <c:tx>
            <c:v>Elvis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MeanMedianMode!$I$2:$I$15</c:f>
              <c:numCache>
                <c:formatCode>General</c:formatCode>
                <c:ptCount val="14"/>
                <c:pt idx="0">
                  <c:v>102.65</c:v>
                </c:pt>
                <c:pt idx="1">
                  <c:v>116.3</c:v>
                </c:pt>
                <c:pt idx="2">
                  <c:v>101.75</c:v>
                </c:pt>
                <c:pt idx="3">
                  <c:v>99.4</c:v>
                </c:pt>
                <c:pt idx="4">
                  <c:v>148.5</c:v>
                </c:pt>
                <c:pt idx="5">
                  <c:v>122.85</c:v>
                </c:pt>
                <c:pt idx="6">
                  <c:v>100.15</c:v>
                </c:pt>
                <c:pt idx="7">
                  <c:v>126.45</c:v>
                </c:pt>
                <c:pt idx="8">
                  <c:v>116.7</c:v>
                </c:pt>
                <c:pt idx="9">
                  <c:v>108.75</c:v>
                </c:pt>
                <c:pt idx="10">
                  <c:v>105.6</c:v>
                </c:pt>
                <c:pt idx="11">
                  <c:v>79.75</c:v>
                </c:pt>
                <c:pt idx="12">
                  <c:v>85.95</c:v>
                </c:pt>
                <c:pt idx="13">
                  <c:v>112.55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F6-4223-A93D-36B2610DB8B0}"/>
            </c:ext>
          </c:extLst>
        </c:ser>
        <c:ser>
          <c:idx val="9"/>
          <c:order val="9"/>
          <c:tx>
            <c:v>Matt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MeanMedianMode!$J$2:$J$15</c:f>
              <c:numCache>
                <c:formatCode>General</c:formatCode>
                <c:ptCount val="14"/>
                <c:pt idx="0">
                  <c:v>115.9</c:v>
                </c:pt>
                <c:pt idx="1">
                  <c:v>162.4</c:v>
                </c:pt>
                <c:pt idx="2">
                  <c:v>131.6</c:v>
                </c:pt>
                <c:pt idx="3">
                  <c:v>122.45</c:v>
                </c:pt>
                <c:pt idx="4">
                  <c:v>146.30000000000001</c:v>
                </c:pt>
                <c:pt idx="5">
                  <c:v>168.75</c:v>
                </c:pt>
                <c:pt idx="6">
                  <c:v>140.44999999999999</c:v>
                </c:pt>
                <c:pt idx="7">
                  <c:v>101.15</c:v>
                </c:pt>
                <c:pt idx="8">
                  <c:v>77</c:v>
                </c:pt>
                <c:pt idx="9">
                  <c:v>98.2</c:v>
                </c:pt>
                <c:pt idx="10">
                  <c:v>110</c:v>
                </c:pt>
                <c:pt idx="11">
                  <c:v>102.45</c:v>
                </c:pt>
                <c:pt idx="12">
                  <c:v>128.69999999999999</c:v>
                </c:pt>
                <c:pt idx="13">
                  <c:v>149.94999999999999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AF6-4223-A93D-36B2610DB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673064"/>
        <c:axId val="622672080"/>
      </c:lineChart>
      <c:catAx>
        <c:axId val="622673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72080"/>
        <c:crossesAt val="0"/>
        <c:auto val="1"/>
        <c:lblAlgn val="ctr"/>
        <c:lblOffset val="100"/>
        <c:noMultiLvlLbl val="0"/>
      </c:catAx>
      <c:valAx>
        <c:axId val="62267208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7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</xdr:row>
      <xdr:rowOff>162877</xdr:rowOff>
    </xdr:from>
    <xdr:to>
      <xdr:col>7</xdr:col>
      <xdr:colOff>447675</xdr:colOff>
      <xdr:row>31</xdr:row>
      <xdr:rowOff>10477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8CCDB4-E04F-4550-B4FB-B3709513F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</xdr:colOff>
      <xdr:row>15</xdr:row>
      <xdr:rowOff>143827</xdr:rowOff>
    </xdr:from>
    <xdr:to>
      <xdr:col>15</xdr:col>
      <xdr:colOff>360045</xdr:colOff>
      <xdr:row>30</xdr:row>
      <xdr:rowOff>178117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31DC1E-C8B0-428C-BFA4-977D25892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142874</xdr:colOff>
      <xdr:row>15</xdr:row>
      <xdr:rowOff>55245</xdr:rowOff>
    </xdr:from>
    <xdr:to>
      <xdr:col>23</xdr:col>
      <xdr:colOff>47625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435FE0-05D4-4A4B-8A61-D6B3ADC91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EB237-9A00-40CA-8AC8-9AF2E89667C3}">
  <dimension ref="A1:J16"/>
  <sheetViews>
    <sheetView workbookViewId="0">
      <selection activeCell="D19" sqref="D19"/>
    </sheetView>
  </sheetViews>
  <sheetFormatPr defaultRowHeight="14.4" x14ac:dyDescent="0.3"/>
  <cols>
    <col min="1" max="1" width="10.5546875" bestFit="1" customWidth="1"/>
  </cols>
  <sheetData>
    <row r="1" spans="1:10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thickBot="1" x14ac:dyDescent="0.35">
      <c r="A2" s="2">
        <v>113.7</v>
      </c>
      <c r="B2" s="2">
        <v>95.25</v>
      </c>
      <c r="C2" s="2">
        <v>148.85</v>
      </c>
      <c r="D2" s="2">
        <v>95.9</v>
      </c>
      <c r="E2" s="2">
        <v>165.4</v>
      </c>
      <c r="F2" s="2">
        <v>108.35</v>
      </c>
      <c r="G2" s="2">
        <v>86.45</v>
      </c>
      <c r="H2" s="2">
        <v>116.95</v>
      </c>
      <c r="I2" s="2">
        <v>102.65</v>
      </c>
      <c r="J2" s="2">
        <v>115.9</v>
      </c>
    </row>
    <row r="3" spans="1:10" ht="15" thickBot="1" x14ac:dyDescent="0.35">
      <c r="A3" s="2">
        <v>135.65</v>
      </c>
      <c r="B3" s="2">
        <v>101.95</v>
      </c>
      <c r="C3" s="2">
        <v>86.75</v>
      </c>
      <c r="D3" s="2">
        <v>103.65</v>
      </c>
      <c r="E3" s="2">
        <v>123.35</v>
      </c>
      <c r="F3" s="2">
        <v>126.6</v>
      </c>
      <c r="G3" s="2">
        <v>125.25</v>
      </c>
      <c r="H3" s="2">
        <v>96.9</v>
      </c>
      <c r="I3" s="2">
        <v>116.3</v>
      </c>
      <c r="J3" s="2">
        <v>162.4</v>
      </c>
    </row>
    <row r="4" spans="1:10" ht="15" thickBot="1" x14ac:dyDescent="0.35">
      <c r="A4" s="2">
        <v>104.05</v>
      </c>
      <c r="B4" s="2">
        <v>107.4</v>
      </c>
      <c r="C4" s="2">
        <v>100.9</v>
      </c>
      <c r="D4" s="2">
        <v>108.5</v>
      </c>
      <c r="E4" s="2">
        <v>100.9</v>
      </c>
      <c r="F4" s="2">
        <v>108.2</v>
      </c>
      <c r="G4" s="2">
        <v>125.05</v>
      </c>
      <c r="H4" s="2">
        <v>140.1</v>
      </c>
      <c r="I4" s="2">
        <v>101.75</v>
      </c>
      <c r="J4" s="2">
        <v>131.6</v>
      </c>
    </row>
    <row r="5" spans="1:10" ht="15" thickBot="1" x14ac:dyDescent="0.35">
      <c r="A5" s="2">
        <v>131.30000000000001</v>
      </c>
      <c r="B5" s="2">
        <v>133.6</v>
      </c>
      <c r="C5" s="2">
        <v>152.6</v>
      </c>
      <c r="D5" s="2">
        <v>126.4</v>
      </c>
      <c r="E5" s="2">
        <v>84.25</v>
      </c>
      <c r="F5" s="2">
        <v>86.8</v>
      </c>
      <c r="G5" s="2">
        <v>109.1</v>
      </c>
      <c r="H5" s="2">
        <v>100.55</v>
      </c>
      <c r="I5" s="2">
        <v>99.4</v>
      </c>
      <c r="J5" s="2">
        <v>122.45</v>
      </c>
    </row>
    <row r="6" spans="1:10" ht="15" thickBot="1" x14ac:dyDescent="0.35">
      <c r="A6" s="2">
        <v>168</v>
      </c>
      <c r="B6" s="2">
        <v>124.1</v>
      </c>
      <c r="C6" s="2">
        <v>85.4</v>
      </c>
      <c r="D6" s="2">
        <v>124.45</v>
      </c>
      <c r="E6" s="2">
        <v>123.8</v>
      </c>
      <c r="F6" s="2">
        <v>137.35</v>
      </c>
      <c r="G6" s="2">
        <v>134.4</v>
      </c>
      <c r="H6" s="2">
        <v>110.55</v>
      </c>
      <c r="I6" s="2">
        <v>148.5</v>
      </c>
      <c r="J6" s="2">
        <v>146.30000000000001</v>
      </c>
    </row>
    <row r="7" spans="1:10" ht="15" thickBot="1" x14ac:dyDescent="0.35">
      <c r="A7" s="2">
        <v>96.35</v>
      </c>
      <c r="B7" s="2">
        <v>100.95</v>
      </c>
      <c r="C7" s="2">
        <v>97.15</v>
      </c>
      <c r="D7" s="2">
        <v>147.75</v>
      </c>
      <c r="E7" s="2">
        <v>139.35</v>
      </c>
      <c r="F7" s="2">
        <v>116.55</v>
      </c>
      <c r="G7" s="2">
        <v>124.95</v>
      </c>
      <c r="H7" s="2">
        <v>67.849999999999994</v>
      </c>
      <c r="I7" s="2">
        <v>122.85</v>
      </c>
      <c r="J7" s="2">
        <v>168.75</v>
      </c>
    </row>
    <row r="8" spans="1:10" ht="15" thickBot="1" x14ac:dyDescent="0.35">
      <c r="A8" s="2">
        <v>122.55</v>
      </c>
      <c r="B8" s="2">
        <v>116.95</v>
      </c>
      <c r="C8" s="2">
        <v>84.4</v>
      </c>
      <c r="D8" s="2">
        <v>86.05</v>
      </c>
      <c r="E8" s="2">
        <v>133.80000000000001</v>
      </c>
      <c r="F8" s="2">
        <v>142.65</v>
      </c>
      <c r="G8" s="2">
        <v>92.4</v>
      </c>
      <c r="H8" s="2">
        <v>88.05</v>
      </c>
      <c r="I8" s="2">
        <v>100.15</v>
      </c>
      <c r="J8" s="2">
        <v>140.44999999999999</v>
      </c>
    </row>
    <row r="9" spans="1:10" ht="15" thickBot="1" x14ac:dyDescent="0.35">
      <c r="A9" s="2">
        <v>95</v>
      </c>
      <c r="B9" s="2">
        <v>95.5</v>
      </c>
      <c r="C9" s="2">
        <v>77.25</v>
      </c>
      <c r="D9" s="2">
        <v>133.15</v>
      </c>
      <c r="E9" s="2">
        <v>99.45</v>
      </c>
      <c r="F9" s="2">
        <v>81.3</v>
      </c>
      <c r="G9" s="2">
        <v>106.2</v>
      </c>
      <c r="H9" s="2">
        <v>109.45</v>
      </c>
      <c r="I9" s="2">
        <v>126.45</v>
      </c>
      <c r="J9" s="2">
        <v>101.15</v>
      </c>
    </row>
    <row r="10" spans="1:10" ht="15" thickBot="1" x14ac:dyDescent="0.35">
      <c r="A10" s="2">
        <v>108.5</v>
      </c>
      <c r="B10" s="2">
        <v>115.5</v>
      </c>
      <c r="C10" s="2">
        <v>95.6</v>
      </c>
      <c r="D10" s="2">
        <v>108.2</v>
      </c>
      <c r="E10" s="2">
        <v>95</v>
      </c>
      <c r="F10" s="2">
        <v>101.8</v>
      </c>
      <c r="G10" s="2">
        <v>74.25</v>
      </c>
      <c r="H10" s="2">
        <v>71.099999999999994</v>
      </c>
      <c r="I10" s="2">
        <v>116.7</v>
      </c>
      <c r="J10" s="2">
        <v>77</v>
      </c>
    </row>
    <row r="11" spans="1:10" ht="15" thickBot="1" x14ac:dyDescent="0.35">
      <c r="A11" s="2">
        <v>150.9</v>
      </c>
      <c r="B11" s="2">
        <v>106.3</v>
      </c>
      <c r="C11" s="2">
        <v>106.2</v>
      </c>
      <c r="D11" s="2">
        <v>96.5</v>
      </c>
      <c r="E11" s="2">
        <v>90.95</v>
      </c>
      <c r="F11" s="2">
        <v>103.15</v>
      </c>
      <c r="G11" s="2">
        <v>99.5</v>
      </c>
      <c r="H11" s="2">
        <v>94.4</v>
      </c>
      <c r="I11" s="2">
        <v>108.75</v>
      </c>
      <c r="J11" s="2">
        <v>98.2</v>
      </c>
    </row>
    <row r="12" spans="1:10" ht="15" thickBot="1" x14ac:dyDescent="0.35">
      <c r="A12" s="2">
        <v>128.69999999999999</v>
      </c>
      <c r="B12" s="2">
        <v>116.5</v>
      </c>
      <c r="C12" s="2">
        <v>119.4</v>
      </c>
      <c r="D12" s="2">
        <v>130.5</v>
      </c>
      <c r="E12" s="2">
        <v>124.6</v>
      </c>
      <c r="F12" s="2">
        <v>117.5</v>
      </c>
      <c r="G12" s="2">
        <v>107.2</v>
      </c>
      <c r="H12" s="2">
        <v>108.7</v>
      </c>
      <c r="I12" s="2">
        <v>105.6</v>
      </c>
      <c r="J12" s="2">
        <v>110</v>
      </c>
    </row>
    <row r="13" spans="1:10" ht="15" thickBot="1" x14ac:dyDescent="0.35">
      <c r="A13" s="12">
        <v>94.75</v>
      </c>
      <c r="B13" s="12">
        <v>123.85</v>
      </c>
      <c r="C13" s="12">
        <v>72.099999999999994</v>
      </c>
      <c r="D13" s="12">
        <v>123.5</v>
      </c>
      <c r="E13" s="12">
        <v>114.45</v>
      </c>
      <c r="F13" s="12">
        <v>99.6</v>
      </c>
      <c r="G13" s="12">
        <v>137.75</v>
      </c>
      <c r="H13" s="12">
        <v>95.5</v>
      </c>
      <c r="I13" s="12">
        <v>79.75</v>
      </c>
      <c r="J13" s="12">
        <v>102.45</v>
      </c>
    </row>
    <row r="14" spans="1:10" ht="15" thickBot="1" x14ac:dyDescent="0.35">
      <c r="A14" s="12">
        <v>143.25</v>
      </c>
      <c r="B14" s="12">
        <v>84.5</v>
      </c>
      <c r="C14" s="12">
        <v>127.8</v>
      </c>
      <c r="D14" s="12">
        <v>119.15</v>
      </c>
      <c r="E14" s="12">
        <v>121.5</v>
      </c>
      <c r="F14" s="12">
        <v>101.95</v>
      </c>
      <c r="G14" s="12">
        <v>86.4</v>
      </c>
      <c r="H14" s="12">
        <v>118.3</v>
      </c>
      <c r="I14" s="12">
        <v>85.95</v>
      </c>
      <c r="J14" s="12">
        <v>128.69999999999999</v>
      </c>
    </row>
    <row r="15" spans="1:10" ht="15" thickBo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5" thickBot="1" x14ac:dyDescent="0.35">
      <c r="A16" s="3">
        <f>_xlfn.STDEV.P(A1:A14)</f>
        <v>22.222912505715513</v>
      </c>
      <c r="B16" s="3">
        <f t="shared" ref="B16:J16" si="0">_xlfn.STDEV.P(B1:B14)</f>
        <v>13.327561867252468</v>
      </c>
      <c r="C16" s="3">
        <f t="shared" si="0"/>
        <v>24.914356261581336</v>
      </c>
      <c r="D16" s="3">
        <f t="shared" si="0"/>
        <v>16.887917146946553</v>
      </c>
      <c r="E16" s="3">
        <f t="shared" si="0"/>
        <v>21.655374314160298</v>
      </c>
      <c r="F16" s="3">
        <f t="shared" si="0"/>
        <v>17.194645340988263</v>
      </c>
      <c r="G16" s="3">
        <f t="shared" si="0"/>
        <v>19.308165026391936</v>
      </c>
      <c r="H16" s="3">
        <f t="shared" si="0"/>
        <v>18.715711053462119</v>
      </c>
      <c r="I16" s="3">
        <f t="shared" si="0"/>
        <v>17.165792666516278</v>
      </c>
      <c r="J16" s="3">
        <f t="shared" si="0"/>
        <v>25.490029376858924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F92E-0234-4B43-84E3-9DC43FF6CB4B}">
  <dimension ref="A1:J6"/>
  <sheetViews>
    <sheetView workbookViewId="0">
      <selection activeCell="E17" sqref="E17"/>
    </sheetView>
  </sheetViews>
  <sheetFormatPr defaultRowHeight="14.4" x14ac:dyDescent="0.3"/>
  <sheetData>
    <row r="1" spans="1:10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thickBot="1" x14ac:dyDescent="0.35">
      <c r="A2" s="2">
        <v>123.3</v>
      </c>
      <c r="B2" s="2">
        <v>112.3</v>
      </c>
      <c r="C2" s="2">
        <v>111.7</v>
      </c>
      <c r="D2" s="2">
        <v>119.9</v>
      </c>
      <c r="E2" s="2">
        <v>104.7</v>
      </c>
      <c r="F2" s="2">
        <v>110.3</v>
      </c>
      <c r="G2" s="2">
        <v>105.6</v>
      </c>
      <c r="H2" s="2">
        <v>88.6</v>
      </c>
      <c r="I2" s="2">
        <v>107.4</v>
      </c>
      <c r="J2" s="2">
        <v>116.3</v>
      </c>
    </row>
    <row r="3" spans="1:10" ht="15" thickBot="1" x14ac:dyDescent="0.35">
      <c r="A3" s="12">
        <v>89.05</v>
      </c>
      <c r="B3" s="12">
        <v>89.95</v>
      </c>
      <c r="C3" s="12">
        <v>117.2</v>
      </c>
      <c r="D3" s="12">
        <v>173.9</v>
      </c>
      <c r="E3" s="12">
        <v>115</v>
      </c>
      <c r="F3" s="12">
        <v>121.85</v>
      </c>
      <c r="G3" s="12">
        <v>120.8</v>
      </c>
      <c r="H3" s="12">
        <v>112.15</v>
      </c>
      <c r="I3" s="12">
        <v>112.55</v>
      </c>
      <c r="J3" s="12">
        <v>149.94999999999999</v>
      </c>
    </row>
    <row r="4" spans="1:10" ht="15" thickBot="1" x14ac:dyDescent="0.35">
      <c r="A4" s="2">
        <f xml:space="preserve"> A3 - A2</f>
        <v>-34.25</v>
      </c>
      <c r="B4" s="2">
        <f t="shared" ref="B4:J4" si="0" xml:space="preserve"> B3 - B2</f>
        <v>-22.349999999999994</v>
      </c>
      <c r="C4" s="2">
        <f t="shared" si="0"/>
        <v>5.5</v>
      </c>
      <c r="D4" s="2">
        <f t="shared" si="0"/>
        <v>54</v>
      </c>
      <c r="E4" s="2">
        <f t="shared" si="0"/>
        <v>10.299999999999997</v>
      </c>
      <c r="F4" s="2">
        <f t="shared" si="0"/>
        <v>11.549999999999997</v>
      </c>
      <c r="G4" s="2">
        <f t="shared" si="0"/>
        <v>15.200000000000003</v>
      </c>
      <c r="H4" s="2">
        <f t="shared" si="0"/>
        <v>23.550000000000011</v>
      </c>
      <c r="I4" s="2">
        <f t="shared" si="0"/>
        <v>5.1499999999999915</v>
      </c>
      <c r="J4" s="2">
        <f t="shared" si="0"/>
        <v>33.649999999999991</v>
      </c>
    </row>
    <row r="6" spans="1:10" x14ac:dyDescent="0.3">
      <c r="A6">
        <f xml:space="preserve"> ABS(A4) + ABS(B4) + ABS(C4) + ABS(D4) + ABS(E4) + ABS(F4) + ABS(G4) + ABS(H4) + ABS(I4) + ABS(J4)</f>
        <v>215.49999999999994</v>
      </c>
      <c r="B6">
        <f xml:space="preserve"> A6 / 10</f>
        <v>21.549999999999994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B9A9-AE01-4B1C-8AB2-EAAE8CCF773E}">
  <dimension ref="A1:M15"/>
  <sheetViews>
    <sheetView tabSelected="1" topLeftCell="A4" workbookViewId="0">
      <selection activeCell="S9" sqref="S9"/>
    </sheetView>
  </sheetViews>
  <sheetFormatPr defaultRowHeight="14.4" x14ac:dyDescent="0.3"/>
  <sheetData>
    <row r="1" spans="1:13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/>
    </row>
    <row r="2" spans="1:13" ht="15" thickBot="1" x14ac:dyDescent="0.35">
      <c r="A2" s="2">
        <v>113.7</v>
      </c>
      <c r="B2" s="2">
        <v>95.25</v>
      </c>
      <c r="C2" s="2">
        <v>148.85</v>
      </c>
      <c r="D2" s="2">
        <v>95.9</v>
      </c>
      <c r="E2" s="2">
        <v>165.4</v>
      </c>
      <c r="F2" s="2">
        <v>108.35</v>
      </c>
      <c r="G2" s="2">
        <v>86.45</v>
      </c>
      <c r="H2" s="2">
        <v>116.95</v>
      </c>
      <c r="I2" s="2">
        <v>102.65</v>
      </c>
      <c r="J2" s="2">
        <v>115.9</v>
      </c>
      <c r="K2">
        <f>AVERAGE(A2:J2)</f>
        <v>114.94000000000001</v>
      </c>
      <c r="L2">
        <f>MEDIAN(A2:J2)</f>
        <v>111.02500000000001</v>
      </c>
    </row>
    <row r="3" spans="1:13" ht="15" thickBot="1" x14ac:dyDescent="0.35">
      <c r="A3" s="2">
        <v>135.65</v>
      </c>
      <c r="B3" s="2">
        <v>101.95</v>
      </c>
      <c r="C3" s="2">
        <v>86.75</v>
      </c>
      <c r="D3" s="2">
        <v>103.65</v>
      </c>
      <c r="E3" s="2">
        <v>123.35</v>
      </c>
      <c r="F3" s="2">
        <v>126.6</v>
      </c>
      <c r="G3" s="2">
        <v>125.25</v>
      </c>
      <c r="H3" s="2">
        <v>96.9</v>
      </c>
      <c r="I3" s="2">
        <v>116.3</v>
      </c>
      <c r="J3" s="2">
        <v>162.4</v>
      </c>
      <c r="K3">
        <f t="shared" ref="K3:K15" si="0">AVERAGE(A3:J3)</f>
        <v>117.88</v>
      </c>
      <c r="L3">
        <f t="shared" ref="L3:L15" si="1">MEDIAN(A3:J3)</f>
        <v>119.82499999999999</v>
      </c>
    </row>
    <row r="4" spans="1:13" ht="15" thickBot="1" x14ac:dyDescent="0.35">
      <c r="A4" s="2">
        <v>104.05</v>
      </c>
      <c r="B4" s="2">
        <v>107.4</v>
      </c>
      <c r="C4" s="2">
        <v>100.9</v>
      </c>
      <c r="D4" s="2">
        <v>108.5</v>
      </c>
      <c r="E4" s="2">
        <v>100.9</v>
      </c>
      <c r="F4" s="2">
        <v>108.2</v>
      </c>
      <c r="G4" s="2">
        <v>125.05</v>
      </c>
      <c r="H4" s="2">
        <v>140.1</v>
      </c>
      <c r="I4" s="2">
        <v>101.75</v>
      </c>
      <c r="J4" s="2">
        <v>131.6</v>
      </c>
      <c r="K4">
        <f t="shared" si="0"/>
        <v>112.845</v>
      </c>
      <c r="L4">
        <f t="shared" si="1"/>
        <v>107.80000000000001</v>
      </c>
    </row>
    <row r="5" spans="1:13" ht="15" thickBot="1" x14ac:dyDescent="0.35">
      <c r="A5" s="2">
        <v>131.30000000000001</v>
      </c>
      <c r="B5" s="2">
        <v>133.6</v>
      </c>
      <c r="C5" s="2">
        <v>152.6</v>
      </c>
      <c r="D5" s="2">
        <v>126.4</v>
      </c>
      <c r="E5" s="2">
        <v>84.25</v>
      </c>
      <c r="F5" s="2">
        <v>86.8</v>
      </c>
      <c r="G5" s="2">
        <v>109.1</v>
      </c>
      <c r="H5" s="2">
        <v>100.55</v>
      </c>
      <c r="I5" s="2">
        <v>99.4</v>
      </c>
      <c r="J5" s="2">
        <v>122.45</v>
      </c>
      <c r="K5">
        <f t="shared" si="0"/>
        <v>114.64499999999998</v>
      </c>
      <c r="L5">
        <f t="shared" si="1"/>
        <v>115.77500000000001</v>
      </c>
    </row>
    <row r="6" spans="1:13" ht="15" thickBot="1" x14ac:dyDescent="0.35">
      <c r="A6" s="2">
        <v>168</v>
      </c>
      <c r="B6" s="2">
        <v>124.1</v>
      </c>
      <c r="C6" s="2">
        <v>85.4</v>
      </c>
      <c r="D6" s="2">
        <v>124.45</v>
      </c>
      <c r="E6" s="2">
        <v>123.8</v>
      </c>
      <c r="F6" s="2">
        <v>137.35</v>
      </c>
      <c r="G6" s="2">
        <v>134.4</v>
      </c>
      <c r="H6" s="2">
        <v>110.55</v>
      </c>
      <c r="I6" s="2">
        <v>148.5</v>
      </c>
      <c r="J6" s="2">
        <v>146.30000000000001</v>
      </c>
      <c r="K6">
        <f t="shared" si="0"/>
        <v>130.285</v>
      </c>
      <c r="L6">
        <f t="shared" si="1"/>
        <v>129.42500000000001</v>
      </c>
    </row>
    <row r="7" spans="1:13" ht="15" thickBot="1" x14ac:dyDescent="0.35">
      <c r="A7" s="2">
        <v>96.35</v>
      </c>
      <c r="B7" s="2">
        <v>100.95</v>
      </c>
      <c r="C7" s="2">
        <v>97.15</v>
      </c>
      <c r="D7" s="2">
        <v>147.75</v>
      </c>
      <c r="E7" s="2">
        <v>139.35</v>
      </c>
      <c r="F7" s="2">
        <v>116.55</v>
      </c>
      <c r="G7" s="2">
        <v>124.95</v>
      </c>
      <c r="H7" s="2">
        <v>67.849999999999994</v>
      </c>
      <c r="I7" s="2">
        <v>122.85</v>
      </c>
      <c r="J7" s="2">
        <v>168.75</v>
      </c>
      <c r="K7">
        <f t="shared" si="0"/>
        <v>118.25</v>
      </c>
      <c r="L7">
        <f t="shared" si="1"/>
        <v>119.69999999999999</v>
      </c>
    </row>
    <row r="8" spans="1:13" ht="15" thickBot="1" x14ac:dyDescent="0.35">
      <c r="A8" s="2">
        <v>122.55</v>
      </c>
      <c r="B8" s="2">
        <v>116.95</v>
      </c>
      <c r="C8" s="2">
        <v>84.4</v>
      </c>
      <c r="D8" s="2">
        <v>86.05</v>
      </c>
      <c r="E8" s="2">
        <v>133.80000000000001</v>
      </c>
      <c r="F8" s="2">
        <v>142.65</v>
      </c>
      <c r="G8" s="2">
        <v>92.4</v>
      </c>
      <c r="H8" s="2">
        <v>88.05</v>
      </c>
      <c r="I8" s="2">
        <v>100.15</v>
      </c>
      <c r="J8" s="2">
        <v>140.44999999999999</v>
      </c>
      <c r="K8">
        <f t="shared" si="0"/>
        <v>110.74499999999998</v>
      </c>
      <c r="L8">
        <f t="shared" si="1"/>
        <v>108.55000000000001</v>
      </c>
    </row>
    <row r="9" spans="1:13" ht="15" thickBot="1" x14ac:dyDescent="0.35">
      <c r="A9" s="2">
        <v>95</v>
      </c>
      <c r="B9" s="2">
        <v>95.5</v>
      </c>
      <c r="C9" s="2">
        <v>77.25</v>
      </c>
      <c r="D9" s="2">
        <v>133.15</v>
      </c>
      <c r="E9" s="2">
        <v>99.45</v>
      </c>
      <c r="F9" s="2">
        <v>81.3</v>
      </c>
      <c r="G9" s="2">
        <v>106.2</v>
      </c>
      <c r="H9" s="2">
        <v>109.45</v>
      </c>
      <c r="I9" s="2">
        <v>126.45</v>
      </c>
      <c r="J9" s="2">
        <v>101.15</v>
      </c>
      <c r="K9">
        <f t="shared" si="0"/>
        <v>102.49000000000001</v>
      </c>
      <c r="L9">
        <f t="shared" si="1"/>
        <v>100.30000000000001</v>
      </c>
    </row>
    <row r="10" spans="1:13" ht="15" thickBot="1" x14ac:dyDescent="0.35">
      <c r="A10" s="2">
        <v>108.5</v>
      </c>
      <c r="B10" s="2">
        <v>115.5</v>
      </c>
      <c r="C10" s="2">
        <v>95.6</v>
      </c>
      <c r="D10" s="2">
        <v>108.2</v>
      </c>
      <c r="E10" s="2">
        <v>95</v>
      </c>
      <c r="F10" s="2">
        <v>101.8</v>
      </c>
      <c r="G10" s="2">
        <v>74.25</v>
      </c>
      <c r="H10" s="2">
        <v>71.099999999999994</v>
      </c>
      <c r="I10" s="2">
        <v>116.7</v>
      </c>
      <c r="J10" s="2">
        <v>77</v>
      </c>
      <c r="K10">
        <f t="shared" si="0"/>
        <v>96.364999999999995</v>
      </c>
      <c r="L10">
        <f t="shared" si="1"/>
        <v>98.699999999999989</v>
      </c>
    </row>
    <row r="11" spans="1:13" ht="15" thickBot="1" x14ac:dyDescent="0.35">
      <c r="A11" s="2">
        <v>150.9</v>
      </c>
      <c r="B11" s="2">
        <v>106.3</v>
      </c>
      <c r="C11" s="2">
        <v>106.2</v>
      </c>
      <c r="D11" s="2">
        <v>96.5</v>
      </c>
      <c r="E11" s="2">
        <v>90.95</v>
      </c>
      <c r="F11" s="2">
        <v>103.15</v>
      </c>
      <c r="G11" s="2">
        <v>99.5</v>
      </c>
      <c r="H11" s="2">
        <v>94.4</v>
      </c>
      <c r="I11" s="2">
        <v>108.75</v>
      </c>
      <c r="J11" s="2">
        <v>98.2</v>
      </c>
      <c r="K11">
        <f t="shared" si="0"/>
        <v>105.48499999999999</v>
      </c>
      <c r="L11">
        <f t="shared" si="1"/>
        <v>101.325</v>
      </c>
    </row>
    <row r="12" spans="1:13" ht="15" thickBot="1" x14ac:dyDescent="0.35">
      <c r="A12" s="2">
        <v>128.69999999999999</v>
      </c>
      <c r="B12" s="2">
        <v>116.5</v>
      </c>
      <c r="C12" s="2">
        <v>119.4</v>
      </c>
      <c r="D12" s="2">
        <v>130.5</v>
      </c>
      <c r="E12" s="2">
        <v>124.6</v>
      </c>
      <c r="F12" s="2">
        <v>117.5</v>
      </c>
      <c r="G12" s="2">
        <v>107.2</v>
      </c>
      <c r="H12" s="2">
        <v>108.7</v>
      </c>
      <c r="I12" s="2">
        <v>105.6</v>
      </c>
      <c r="J12" s="2">
        <v>110</v>
      </c>
      <c r="K12">
        <f t="shared" si="0"/>
        <v>116.87</v>
      </c>
      <c r="L12">
        <f t="shared" si="1"/>
        <v>117</v>
      </c>
    </row>
    <row r="13" spans="1:13" ht="15" thickBot="1" x14ac:dyDescent="0.35">
      <c r="A13" s="13">
        <v>94.75</v>
      </c>
      <c r="B13" s="13">
        <v>123.85</v>
      </c>
      <c r="C13" s="13">
        <v>72.099999999999994</v>
      </c>
      <c r="D13" s="13">
        <v>123.5</v>
      </c>
      <c r="E13" s="13">
        <v>114.45</v>
      </c>
      <c r="F13" s="13">
        <v>99.6</v>
      </c>
      <c r="G13" s="13">
        <v>137.75</v>
      </c>
      <c r="H13" s="13">
        <v>95.5</v>
      </c>
      <c r="I13" s="13">
        <v>79.75</v>
      </c>
      <c r="J13" s="13">
        <v>102.45</v>
      </c>
      <c r="K13">
        <f t="shared" si="0"/>
        <v>104.37</v>
      </c>
      <c r="L13">
        <f t="shared" si="1"/>
        <v>101.02500000000001</v>
      </c>
    </row>
    <row r="14" spans="1:13" ht="15" thickBot="1" x14ac:dyDescent="0.35">
      <c r="A14" s="12">
        <v>143.25</v>
      </c>
      <c r="B14" s="12">
        <v>84.5</v>
      </c>
      <c r="C14" s="12">
        <v>127.8</v>
      </c>
      <c r="D14" s="12">
        <v>119.15</v>
      </c>
      <c r="E14" s="12">
        <v>121.5</v>
      </c>
      <c r="F14" s="12">
        <v>101.95</v>
      </c>
      <c r="G14" s="12">
        <v>86.4</v>
      </c>
      <c r="H14" s="12">
        <v>118.3</v>
      </c>
      <c r="I14" s="12">
        <v>85.95</v>
      </c>
      <c r="J14" s="12">
        <v>128.69999999999999</v>
      </c>
      <c r="K14">
        <f t="shared" si="0"/>
        <v>111.75</v>
      </c>
      <c r="L14">
        <f t="shared" si="1"/>
        <v>118.72499999999999</v>
      </c>
    </row>
    <row r="15" spans="1:13" ht="15" thickBot="1" x14ac:dyDescent="0.35">
      <c r="A15" s="12">
        <v>89.05</v>
      </c>
      <c r="B15" s="12">
        <v>89.95</v>
      </c>
      <c r="C15" s="12">
        <v>117.2</v>
      </c>
      <c r="D15" s="12">
        <v>173.9</v>
      </c>
      <c r="E15" s="12">
        <v>115</v>
      </c>
      <c r="F15" s="12">
        <v>121.85</v>
      </c>
      <c r="G15" s="12">
        <v>120.8</v>
      </c>
      <c r="H15" s="12">
        <v>112.15</v>
      </c>
      <c r="I15" s="12">
        <v>112.55</v>
      </c>
      <c r="J15" s="12">
        <v>149.94999999999999</v>
      </c>
      <c r="K15">
        <f t="shared" si="0"/>
        <v>120.24000000000001</v>
      </c>
      <c r="L15">
        <f t="shared" si="1"/>
        <v>116.1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E1A28-805B-42C8-978F-174F83BA24DD}">
  <dimension ref="A1:L32"/>
  <sheetViews>
    <sheetView topLeftCell="A7" workbookViewId="0">
      <selection activeCell="B14" sqref="B14"/>
    </sheetView>
  </sheetViews>
  <sheetFormatPr defaultRowHeight="14.4" x14ac:dyDescent="0.3"/>
  <sheetData>
    <row r="1" spans="1:12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1">
        <v>13</v>
      </c>
      <c r="L1" s="5"/>
    </row>
    <row r="2" spans="1:12" ht="15" thickBot="1" x14ac:dyDescent="0.35">
      <c r="A2" s="6">
        <v>113.7</v>
      </c>
      <c r="B2" s="6">
        <v>95.25</v>
      </c>
      <c r="C2" s="6">
        <v>148.85</v>
      </c>
      <c r="D2" s="6">
        <v>95.9</v>
      </c>
      <c r="E2" s="6">
        <v>165.4</v>
      </c>
      <c r="F2" s="6">
        <v>108.35</v>
      </c>
      <c r="G2" s="6">
        <v>86.45</v>
      </c>
      <c r="H2" s="6">
        <v>116.95</v>
      </c>
      <c r="I2" s="6">
        <v>102.65</v>
      </c>
      <c r="J2" s="6">
        <v>115.9</v>
      </c>
    </row>
    <row r="3" spans="1:12" ht="15" thickBot="1" x14ac:dyDescent="0.35">
      <c r="A3" s="6">
        <v>135.65</v>
      </c>
      <c r="B3" s="6">
        <v>101.95</v>
      </c>
      <c r="C3" s="6">
        <v>86.75</v>
      </c>
      <c r="D3" s="6">
        <v>103.65</v>
      </c>
      <c r="E3" s="6">
        <v>123.35</v>
      </c>
      <c r="F3" s="6">
        <v>126.6</v>
      </c>
      <c r="G3" s="6">
        <v>125.25</v>
      </c>
      <c r="H3" s="6">
        <v>96.9</v>
      </c>
      <c r="I3" s="6">
        <v>116.3</v>
      </c>
      <c r="J3" s="6">
        <v>162.4</v>
      </c>
    </row>
    <row r="4" spans="1:12" ht="15" thickBot="1" x14ac:dyDescent="0.35">
      <c r="A4" s="6">
        <v>104.05</v>
      </c>
      <c r="B4" s="6">
        <v>107.4</v>
      </c>
      <c r="C4" s="6">
        <v>100.9</v>
      </c>
      <c r="D4" s="6">
        <v>108.5</v>
      </c>
      <c r="E4" s="6">
        <v>100.9</v>
      </c>
      <c r="F4" s="6">
        <v>108.2</v>
      </c>
      <c r="G4" s="6">
        <v>125.05</v>
      </c>
      <c r="H4" s="6">
        <v>140.1</v>
      </c>
      <c r="I4" s="6">
        <v>101.75</v>
      </c>
      <c r="J4" s="6">
        <v>131.6</v>
      </c>
    </row>
    <row r="5" spans="1:12" ht="15" thickBot="1" x14ac:dyDescent="0.35">
      <c r="A5" s="6">
        <v>131.30000000000001</v>
      </c>
      <c r="B5" s="6">
        <v>133.6</v>
      </c>
      <c r="C5" s="6">
        <v>152.6</v>
      </c>
      <c r="D5" s="6">
        <v>126.4</v>
      </c>
      <c r="E5" s="6">
        <v>84.25</v>
      </c>
      <c r="F5" s="6">
        <v>86.8</v>
      </c>
      <c r="G5" s="6">
        <v>109.1</v>
      </c>
      <c r="H5" s="6">
        <v>100.55</v>
      </c>
      <c r="I5" s="6">
        <v>99.4</v>
      </c>
      <c r="J5" s="6">
        <v>122.45</v>
      </c>
    </row>
    <row r="6" spans="1:12" ht="15" thickBot="1" x14ac:dyDescent="0.35">
      <c r="A6" s="6">
        <v>168</v>
      </c>
      <c r="B6" s="6">
        <v>124.1</v>
      </c>
      <c r="C6" s="6">
        <v>85.4</v>
      </c>
      <c r="D6" s="6">
        <v>124.45</v>
      </c>
      <c r="E6" s="6">
        <v>123.8</v>
      </c>
      <c r="F6" s="6">
        <v>137.35</v>
      </c>
      <c r="G6" s="6">
        <v>134.4</v>
      </c>
      <c r="H6" s="6">
        <v>110.55</v>
      </c>
      <c r="I6" s="6">
        <v>148.5</v>
      </c>
      <c r="J6" s="6">
        <v>146.30000000000001</v>
      </c>
    </row>
    <row r="7" spans="1:12" ht="15" thickBot="1" x14ac:dyDescent="0.35">
      <c r="A7" s="6">
        <v>96.35</v>
      </c>
      <c r="B7" s="6">
        <v>100.95</v>
      </c>
      <c r="C7" s="6">
        <v>97.15</v>
      </c>
      <c r="D7" s="6">
        <v>147.75</v>
      </c>
      <c r="E7" s="6">
        <v>139.35</v>
      </c>
      <c r="F7" s="6">
        <v>116.55</v>
      </c>
      <c r="G7" s="6">
        <v>124.95</v>
      </c>
      <c r="H7" s="6">
        <v>67.849999999999994</v>
      </c>
      <c r="I7" s="6">
        <v>122.85</v>
      </c>
      <c r="J7" s="6">
        <v>168.75</v>
      </c>
    </row>
    <row r="8" spans="1:12" ht="15" thickBot="1" x14ac:dyDescent="0.35">
      <c r="A8" s="6">
        <v>122.55</v>
      </c>
      <c r="B8" s="6">
        <v>116.95</v>
      </c>
      <c r="C8" s="6">
        <v>84.4</v>
      </c>
      <c r="D8" s="6">
        <v>86.05</v>
      </c>
      <c r="E8" s="6">
        <v>133.80000000000001</v>
      </c>
      <c r="F8" s="6">
        <v>142.65</v>
      </c>
      <c r="G8" s="6">
        <v>92.4</v>
      </c>
      <c r="H8" s="6">
        <v>88.05</v>
      </c>
      <c r="I8" s="6">
        <v>100.15</v>
      </c>
      <c r="J8" s="6">
        <v>140.44999999999999</v>
      </c>
    </row>
    <row r="9" spans="1:12" ht="15" thickBot="1" x14ac:dyDescent="0.35">
      <c r="A9" s="6">
        <v>95</v>
      </c>
      <c r="B9" s="6">
        <v>95.5</v>
      </c>
      <c r="C9" s="6">
        <v>77.25</v>
      </c>
      <c r="D9" s="6">
        <v>133.15</v>
      </c>
      <c r="E9" s="6">
        <v>99.45</v>
      </c>
      <c r="F9" s="6">
        <v>81.3</v>
      </c>
      <c r="G9" s="6">
        <v>106.2</v>
      </c>
      <c r="H9" s="6">
        <v>109.45</v>
      </c>
      <c r="I9" s="6">
        <v>126.45</v>
      </c>
      <c r="J9" s="6">
        <v>101.15</v>
      </c>
    </row>
    <row r="10" spans="1:12" ht="15" thickBot="1" x14ac:dyDescent="0.35">
      <c r="A10" s="6">
        <v>108.5</v>
      </c>
      <c r="B10" s="6">
        <v>115.5</v>
      </c>
      <c r="C10" s="6">
        <v>95.6</v>
      </c>
      <c r="D10" s="6">
        <v>108.2</v>
      </c>
      <c r="E10" s="6">
        <v>95</v>
      </c>
      <c r="F10" s="6">
        <v>101.8</v>
      </c>
      <c r="G10" s="6">
        <v>74.25</v>
      </c>
      <c r="H10" s="6">
        <v>71.099999999999994</v>
      </c>
      <c r="I10" s="6">
        <v>116.7</v>
      </c>
      <c r="J10" s="6">
        <v>77</v>
      </c>
    </row>
    <row r="11" spans="1:12" ht="15" thickBot="1" x14ac:dyDescent="0.35">
      <c r="A11" s="6">
        <v>150.9</v>
      </c>
      <c r="B11" s="6">
        <v>106.3</v>
      </c>
      <c r="C11" s="6">
        <v>106.2</v>
      </c>
      <c r="D11" s="6">
        <v>96.5</v>
      </c>
      <c r="E11" s="6">
        <v>90.95</v>
      </c>
      <c r="F11" s="6">
        <v>103.15</v>
      </c>
      <c r="G11" s="6">
        <v>99.5</v>
      </c>
      <c r="H11" s="6">
        <v>94.4</v>
      </c>
      <c r="I11" s="6">
        <v>108.75</v>
      </c>
      <c r="J11" s="6">
        <v>98.2</v>
      </c>
    </row>
    <row r="12" spans="1:12" ht="15" thickBot="1" x14ac:dyDescent="0.35">
      <c r="A12" s="6">
        <v>135.35</v>
      </c>
      <c r="B12" s="6">
        <v>99.4</v>
      </c>
      <c r="C12" s="6">
        <v>88.3</v>
      </c>
      <c r="D12" s="6">
        <v>96.5</v>
      </c>
      <c r="E12" s="6">
        <v>121.15</v>
      </c>
      <c r="F12" s="6">
        <v>88.75</v>
      </c>
      <c r="G12" s="6">
        <v>151.75</v>
      </c>
      <c r="H12" s="6">
        <v>75.650000000000006</v>
      </c>
      <c r="I12" s="6">
        <v>140</v>
      </c>
      <c r="J12" s="6">
        <v>97.05</v>
      </c>
    </row>
    <row r="13" spans="1:12" ht="15" thickBot="1" x14ac:dyDescent="0.35">
      <c r="A13" s="13">
        <v>94.75</v>
      </c>
      <c r="B13" s="13">
        <v>123.85</v>
      </c>
      <c r="C13" s="13">
        <v>72.099999999999994</v>
      </c>
      <c r="D13" s="13">
        <v>123.5</v>
      </c>
      <c r="E13" s="13">
        <v>114.45</v>
      </c>
      <c r="F13" s="13">
        <v>99.6</v>
      </c>
      <c r="G13" s="13">
        <v>137.75</v>
      </c>
      <c r="H13" s="13">
        <v>95.5</v>
      </c>
      <c r="I13" s="13">
        <v>79.75</v>
      </c>
      <c r="J13" s="13">
        <v>102.45</v>
      </c>
    </row>
    <row r="14" spans="1:12" ht="15" thickBot="1" x14ac:dyDescent="0.35">
      <c r="A14" s="12">
        <v>143.25</v>
      </c>
      <c r="B14" s="12">
        <v>84.5</v>
      </c>
      <c r="C14" s="12">
        <v>127.8</v>
      </c>
      <c r="D14" s="12">
        <v>119.15</v>
      </c>
      <c r="E14" s="12">
        <v>121.5</v>
      </c>
      <c r="F14" s="12">
        <v>101.95</v>
      </c>
      <c r="G14" s="12">
        <v>86.4</v>
      </c>
      <c r="H14" s="12">
        <v>118.3</v>
      </c>
      <c r="I14" s="12">
        <v>85.95</v>
      </c>
      <c r="J14" s="12">
        <v>128.69999999999999</v>
      </c>
    </row>
    <row r="15" spans="1:12" x14ac:dyDescent="0.3">
      <c r="A15" s="7"/>
      <c r="B15" s="7"/>
      <c r="C15" s="7"/>
      <c r="D15" s="7"/>
      <c r="E15" s="7"/>
      <c r="F15" s="7"/>
      <c r="G15" s="7"/>
      <c r="H15" s="7"/>
      <c r="I15" s="7"/>
      <c r="J15" s="7"/>
    </row>
    <row r="16" spans="1:12" x14ac:dyDescent="0.3">
      <c r="A16" s="8">
        <f>COUNTIF(A2:J2,"&gt;"&amp;A2)</f>
        <v>4</v>
      </c>
      <c r="B16" s="8">
        <f>COUNTIF(A2:J2,"&gt;"&amp;B2)</f>
        <v>8</v>
      </c>
      <c r="C16" s="8">
        <f>COUNTIF(A2:J2,"&gt;"&amp;C2)</f>
        <v>1</v>
      </c>
      <c r="D16" s="8">
        <f>COUNTIF(A2:J2,"&gt;"&amp;D2)</f>
        <v>7</v>
      </c>
      <c r="E16" s="8">
        <f>COUNTIF(A2:J2,"&gt;"&amp;E2)</f>
        <v>0</v>
      </c>
      <c r="F16" s="8">
        <f>COUNTIF(A2:J2,"&gt;"&amp;F2)</f>
        <v>5</v>
      </c>
      <c r="G16" s="8">
        <f>COUNTIF(A2:J2,"&gt;"&amp;G2)</f>
        <v>9</v>
      </c>
      <c r="H16" s="8">
        <f>COUNTIF(A2:J2,"&gt;"&amp;H2)</f>
        <v>2</v>
      </c>
      <c r="I16" s="8">
        <f>COUNTIF(A2:J2,"&gt;"&amp;I2)</f>
        <v>6</v>
      </c>
      <c r="J16" s="8">
        <f>COUNTIF(A2:J2,"&gt;"&amp;J2)</f>
        <v>3</v>
      </c>
    </row>
    <row r="17" spans="1:11" x14ac:dyDescent="0.3">
      <c r="A17" s="8">
        <f t="shared" ref="A17:A29" si="0">COUNTIF(A3:J3,"&gt;"&amp;A3)</f>
        <v>1</v>
      </c>
      <c r="B17" s="8">
        <f t="shared" ref="B17:B29" si="1">COUNTIF(A3:J3,"&gt;"&amp;B3)</f>
        <v>7</v>
      </c>
      <c r="C17" s="8">
        <f t="shared" ref="C17:C29" si="2">COUNTIF(A3:J3,"&gt;"&amp;C3)</f>
        <v>9</v>
      </c>
      <c r="D17" s="8">
        <f t="shared" ref="D17:D29" si="3">COUNTIF(A3:J3,"&gt;"&amp;D3)</f>
        <v>6</v>
      </c>
      <c r="E17" s="8">
        <f t="shared" ref="E17:E29" si="4">COUNTIF(A3:J3,"&gt;"&amp;E3)</f>
        <v>4</v>
      </c>
      <c r="F17" s="8">
        <f t="shared" ref="F17:F29" si="5">COUNTIF(A3:J3,"&gt;"&amp;F3)</f>
        <v>2</v>
      </c>
      <c r="G17" s="8">
        <f t="shared" ref="G17:G29" si="6">COUNTIF(A3:J3,"&gt;"&amp;G3)</f>
        <v>3</v>
      </c>
      <c r="H17" s="8">
        <f t="shared" ref="H17:H29" si="7">COUNTIF(A3:J3,"&gt;"&amp;H3)</f>
        <v>8</v>
      </c>
      <c r="I17" s="8">
        <f t="shared" ref="I17:I29" si="8">COUNTIF(A3:J3,"&gt;"&amp;I3)</f>
        <v>5</v>
      </c>
      <c r="J17" s="8">
        <f t="shared" ref="J17:J29" si="9">COUNTIF(A3:J3,"&gt;"&amp;J3)</f>
        <v>0</v>
      </c>
    </row>
    <row r="18" spans="1:11" x14ac:dyDescent="0.3">
      <c r="A18" s="8">
        <f t="shared" si="0"/>
        <v>6</v>
      </c>
      <c r="B18" s="8">
        <f t="shared" si="1"/>
        <v>5</v>
      </c>
      <c r="C18" s="8">
        <f t="shared" si="2"/>
        <v>8</v>
      </c>
      <c r="D18" s="8">
        <f t="shared" si="3"/>
        <v>3</v>
      </c>
      <c r="E18" s="8">
        <f t="shared" si="4"/>
        <v>8</v>
      </c>
      <c r="F18" s="8">
        <f t="shared" si="5"/>
        <v>4</v>
      </c>
      <c r="G18" s="8">
        <f t="shared" si="6"/>
        <v>2</v>
      </c>
      <c r="H18" s="8">
        <f t="shared" si="7"/>
        <v>0</v>
      </c>
      <c r="I18" s="8">
        <f t="shared" si="8"/>
        <v>7</v>
      </c>
      <c r="J18" s="8">
        <f t="shared" si="9"/>
        <v>1</v>
      </c>
    </row>
    <row r="19" spans="1:11" x14ac:dyDescent="0.3">
      <c r="A19" s="8">
        <f t="shared" si="0"/>
        <v>2</v>
      </c>
      <c r="B19" s="8">
        <f t="shared" si="1"/>
        <v>1</v>
      </c>
      <c r="C19" s="8">
        <f t="shared" si="2"/>
        <v>0</v>
      </c>
      <c r="D19" s="8">
        <f t="shared" si="3"/>
        <v>3</v>
      </c>
      <c r="E19" s="8">
        <f t="shared" si="4"/>
        <v>9</v>
      </c>
      <c r="F19" s="8">
        <f t="shared" si="5"/>
        <v>8</v>
      </c>
      <c r="G19" s="8">
        <f t="shared" si="6"/>
        <v>5</v>
      </c>
      <c r="H19" s="8">
        <f t="shared" si="7"/>
        <v>6</v>
      </c>
      <c r="I19" s="8">
        <f t="shared" si="8"/>
        <v>7</v>
      </c>
      <c r="J19" s="8">
        <f t="shared" si="9"/>
        <v>4</v>
      </c>
    </row>
    <row r="20" spans="1:11" x14ac:dyDescent="0.3">
      <c r="A20" s="8">
        <f t="shared" si="0"/>
        <v>0</v>
      </c>
      <c r="B20" s="8">
        <f t="shared" si="1"/>
        <v>6</v>
      </c>
      <c r="C20" s="8">
        <f t="shared" si="2"/>
        <v>9</v>
      </c>
      <c r="D20" s="8">
        <f t="shared" si="3"/>
        <v>5</v>
      </c>
      <c r="E20" s="8">
        <f t="shared" si="4"/>
        <v>7</v>
      </c>
      <c r="F20" s="8">
        <f t="shared" si="5"/>
        <v>3</v>
      </c>
      <c r="G20" s="8">
        <f t="shared" si="6"/>
        <v>4</v>
      </c>
      <c r="H20" s="8">
        <f t="shared" si="7"/>
        <v>8</v>
      </c>
      <c r="I20" s="8">
        <f t="shared" si="8"/>
        <v>1</v>
      </c>
      <c r="J20" s="8">
        <f t="shared" si="9"/>
        <v>2</v>
      </c>
    </row>
    <row r="21" spans="1:11" x14ac:dyDescent="0.3">
      <c r="A21" s="8">
        <f t="shared" si="0"/>
        <v>8</v>
      </c>
      <c r="B21" s="8">
        <f t="shared" si="1"/>
        <v>6</v>
      </c>
      <c r="C21" s="8">
        <f t="shared" si="2"/>
        <v>7</v>
      </c>
      <c r="D21" s="8">
        <f t="shared" si="3"/>
        <v>1</v>
      </c>
      <c r="E21" s="8">
        <f t="shared" si="4"/>
        <v>2</v>
      </c>
      <c r="F21" s="8">
        <f t="shared" si="5"/>
        <v>5</v>
      </c>
      <c r="G21" s="8">
        <f t="shared" si="6"/>
        <v>3</v>
      </c>
      <c r="H21" s="8">
        <f t="shared" si="7"/>
        <v>9</v>
      </c>
      <c r="I21" s="8">
        <f t="shared" si="8"/>
        <v>4</v>
      </c>
      <c r="J21" s="8">
        <f t="shared" si="9"/>
        <v>0</v>
      </c>
    </row>
    <row r="22" spans="1:11" x14ac:dyDescent="0.3">
      <c r="A22" s="8">
        <f t="shared" si="0"/>
        <v>3</v>
      </c>
      <c r="B22" s="8">
        <f t="shared" si="1"/>
        <v>4</v>
      </c>
      <c r="C22" s="8">
        <f t="shared" si="2"/>
        <v>9</v>
      </c>
      <c r="D22" s="8">
        <f t="shared" si="3"/>
        <v>8</v>
      </c>
      <c r="E22" s="8">
        <f t="shared" si="4"/>
        <v>2</v>
      </c>
      <c r="F22" s="8">
        <f t="shared" si="5"/>
        <v>0</v>
      </c>
      <c r="G22" s="8">
        <f t="shared" si="6"/>
        <v>6</v>
      </c>
      <c r="H22" s="8">
        <f t="shared" si="7"/>
        <v>7</v>
      </c>
      <c r="I22" s="8">
        <f t="shared" si="8"/>
        <v>5</v>
      </c>
      <c r="J22" s="8">
        <f t="shared" si="9"/>
        <v>1</v>
      </c>
    </row>
    <row r="23" spans="1:11" x14ac:dyDescent="0.3">
      <c r="A23" s="8">
        <f t="shared" si="0"/>
        <v>7</v>
      </c>
      <c r="B23" s="8">
        <f t="shared" si="1"/>
        <v>6</v>
      </c>
      <c r="C23" s="8">
        <f t="shared" si="2"/>
        <v>9</v>
      </c>
      <c r="D23" s="8">
        <f t="shared" si="3"/>
        <v>0</v>
      </c>
      <c r="E23" s="8">
        <f t="shared" si="4"/>
        <v>5</v>
      </c>
      <c r="F23" s="8">
        <f t="shared" si="5"/>
        <v>8</v>
      </c>
      <c r="G23" s="8">
        <f t="shared" si="6"/>
        <v>3</v>
      </c>
      <c r="H23" s="8">
        <f t="shared" si="7"/>
        <v>2</v>
      </c>
      <c r="I23" s="8">
        <f t="shared" si="8"/>
        <v>1</v>
      </c>
      <c r="J23" s="8">
        <f t="shared" si="9"/>
        <v>4</v>
      </c>
    </row>
    <row r="24" spans="1:11" x14ac:dyDescent="0.3">
      <c r="A24" s="8">
        <f t="shared" si="0"/>
        <v>2</v>
      </c>
      <c r="B24" s="8">
        <f t="shared" si="1"/>
        <v>1</v>
      </c>
      <c r="C24" s="8">
        <f t="shared" si="2"/>
        <v>5</v>
      </c>
      <c r="D24" s="8">
        <f t="shared" si="3"/>
        <v>3</v>
      </c>
      <c r="E24" s="8">
        <f t="shared" si="4"/>
        <v>6</v>
      </c>
      <c r="F24" s="8">
        <f t="shared" si="5"/>
        <v>4</v>
      </c>
      <c r="G24" s="8">
        <f t="shared" si="6"/>
        <v>8</v>
      </c>
      <c r="H24" s="8">
        <f t="shared" si="7"/>
        <v>9</v>
      </c>
      <c r="I24" s="8">
        <f t="shared" si="8"/>
        <v>0</v>
      </c>
      <c r="J24" s="8">
        <f t="shared" si="9"/>
        <v>7</v>
      </c>
    </row>
    <row r="25" spans="1:11" x14ac:dyDescent="0.3">
      <c r="A25" s="8">
        <f t="shared" si="0"/>
        <v>0</v>
      </c>
      <c r="B25" s="8">
        <f t="shared" si="1"/>
        <v>2</v>
      </c>
      <c r="C25" s="8">
        <f t="shared" si="2"/>
        <v>3</v>
      </c>
      <c r="D25" s="8">
        <f t="shared" si="3"/>
        <v>7</v>
      </c>
      <c r="E25" s="8">
        <f t="shared" si="4"/>
        <v>9</v>
      </c>
      <c r="F25" s="8">
        <f t="shared" si="5"/>
        <v>4</v>
      </c>
      <c r="G25" s="8">
        <f t="shared" si="6"/>
        <v>5</v>
      </c>
      <c r="H25" s="8">
        <f t="shared" si="7"/>
        <v>8</v>
      </c>
      <c r="I25" s="8">
        <f t="shared" si="8"/>
        <v>1</v>
      </c>
      <c r="J25" s="8">
        <f t="shared" si="9"/>
        <v>6</v>
      </c>
    </row>
    <row r="26" spans="1:11" x14ac:dyDescent="0.3">
      <c r="A26" s="8">
        <f t="shared" si="0"/>
        <v>2</v>
      </c>
      <c r="B26" s="8">
        <f t="shared" si="1"/>
        <v>4</v>
      </c>
      <c r="C26" s="8">
        <f t="shared" si="2"/>
        <v>8</v>
      </c>
      <c r="D26" s="8">
        <f t="shared" si="3"/>
        <v>6</v>
      </c>
      <c r="E26" s="8">
        <f t="shared" si="4"/>
        <v>3</v>
      </c>
      <c r="F26" s="8">
        <f t="shared" si="5"/>
        <v>7</v>
      </c>
      <c r="G26" s="8">
        <f t="shared" si="6"/>
        <v>0</v>
      </c>
      <c r="H26" s="8">
        <f t="shared" si="7"/>
        <v>9</v>
      </c>
      <c r="I26" s="8">
        <f t="shared" si="8"/>
        <v>1</v>
      </c>
      <c r="J26" s="8">
        <f t="shared" si="9"/>
        <v>5</v>
      </c>
    </row>
    <row r="27" spans="1:11" x14ac:dyDescent="0.3">
      <c r="A27" s="8">
        <f t="shared" si="0"/>
        <v>7</v>
      </c>
      <c r="B27" s="8">
        <f t="shared" si="1"/>
        <v>1</v>
      </c>
      <c r="C27" s="8">
        <f t="shared" si="2"/>
        <v>9</v>
      </c>
      <c r="D27" s="8">
        <f t="shared" si="3"/>
        <v>2</v>
      </c>
      <c r="E27" s="8">
        <f t="shared" si="4"/>
        <v>3</v>
      </c>
      <c r="F27" s="8">
        <f t="shared" si="5"/>
        <v>5</v>
      </c>
      <c r="G27" s="8">
        <f t="shared" si="6"/>
        <v>0</v>
      </c>
      <c r="H27" s="8">
        <f t="shared" si="7"/>
        <v>6</v>
      </c>
      <c r="I27" s="8">
        <f t="shared" si="8"/>
        <v>8</v>
      </c>
      <c r="J27" s="8">
        <f t="shared" si="9"/>
        <v>4</v>
      </c>
    </row>
    <row r="28" spans="1:11" x14ac:dyDescent="0.3">
      <c r="A28" s="8">
        <f t="shared" si="0"/>
        <v>0</v>
      </c>
      <c r="B28" s="8">
        <f t="shared" si="1"/>
        <v>9</v>
      </c>
      <c r="C28" s="8">
        <f t="shared" si="2"/>
        <v>2</v>
      </c>
      <c r="D28" s="8">
        <f t="shared" si="3"/>
        <v>4</v>
      </c>
      <c r="E28" s="8">
        <f t="shared" si="4"/>
        <v>3</v>
      </c>
      <c r="F28" s="8">
        <f t="shared" si="5"/>
        <v>6</v>
      </c>
      <c r="G28" s="8">
        <f t="shared" si="6"/>
        <v>7</v>
      </c>
      <c r="H28" s="8">
        <f t="shared" si="7"/>
        <v>5</v>
      </c>
      <c r="I28" s="8">
        <f t="shared" si="8"/>
        <v>8</v>
      </c>
      <c r="J28" s="8">
        <f t="shared" si="9"/>
        <v>1</v>
      </c>
    </row>
    <row r="29" spans="1:11" x14ac:dyDescent="0.3">
      <c r="A29" s="8">
        <f t="shared" si="0"/>
        <v>0</v>
      </c>
      <c r="B29" s="8">
        <f t="shared" si="1"/>
        <v>0</v>
      </c>
      <c r="C29" s="8">
        <f t="shared" si="2"/>
        <v>0</v>
      </c>
      <c r="D29" s="8">
        <f t="shared" si="3"/>
        <v>0</v>
      </c>
      <c r="E29" s="8">
        <f t="shared" si="4"/>
        <v>0</v>
      </c>
      <c r="F29" s="8">
        <f t="shared" si="5"/>
        <v>0</v>
      </c>
      <c r="G29" s="8">
        <f t="shared" si="6"/>
        <v>0</v>
      </c>
      <c r="H29" s="8">
        <f t="shared" si="7"/>
        <v>0</v>
      </c>
      <c r="I29" s="8">
        <f t="shared" si="8"/>
        <v>0</v>
      </c>
      <c r="J29" s="8">
        <f t="shared" si="9"/>
        <v>0</v>
      </c>
    </row>
    <row r="30" spans="1:11" x14ac:dyDescent="0.3">
      <c r="A30" s="9">
        <f>SUM(A16:A29)</f>
        <v>42</v>
      </c>
      <c r="B30" s="9">
        <f t="shared" ref="B30:J30" si="10">SUM(B16:B29)</f>
        <v>60</v>
      </c>
      <c r="C30" s="9">
        <f t="shared" si="10"/>
        <v>79</v>
      </c>
      <c r="D30" s="9">
        <f t="shared" si="10"/>
        <v>55</v>
      </c>
      <c r="E30" s="9">
        <f t="shared" si="10"/>
        <v>61</v>
      </c>
      <c r="F30" s="9">
        <f t="shared" si="10"/>
        <v>61</v>
      </c>
      <c r="G30" s="9">
        <f t="shared" si="10"/>
        <v>55</v>
      </c>
      <c r="H30" s="9">
        <f t="shared" si="10"/>
        <v>79</v>
      </c>
      <c r="I30" s="9">
        <f t="shared" si="10"/>
        <v>54</v>
      </c>
      <c r="J30" s="9">
        <f t="shared" si="10"/>
        <v>38</v>
      </c>
      <c r="K30" s="10"/>
    </row>
    <row r="31" spans="1:11" x14ac:dyDescent="0.3">
      <c r="A31" s="9">
        <f xml:space="preserve"> (9 * $K1) - A30</f>
        <v>75</v>
      </c>
      <c r="B31" s="9">
        <f t="shared" ref="B31:J31" si="11" xml:space="preserve"> (9 * $K1) - B30</f>
        <v>57</v>
      </c>
      <c r="C31" s="9">
        <f t="shared" si="11"/>
        <v>38</v>
      </c>
      <c r="D31" s="9">
        <f t="shared" si="11"/>
        <v>62</v>
      </c>
      <c r="E31" s="9">
        <f t="shared" si="11"/>
        <v>56</v>
      </c>
      <c r="F31" s="9">
        <f t="shared" si="11"/>
        <v>56</v>
      </c>
      <c r="G31" s="9">
        <f t="shared" si="11"/>
        <v>62</v>
      </c>
      <c r="H31" s="9">
        <f t="shared" si="11"/>
        <v>38</v>
      </c>
      <c r="I31" s="9">
        <f t="shared" si="11"/>
        <v>63</v>
      </c>
      <c r="J31" s="9">
        <f t="shared" si="11"/>
        <v>79</v>
      </c>
    </row>
    <row r="32" spans="1:11" x14ac:dyDescent="0.3">
      <c r="A32" s="10">
        <f>COUNTIF($A31:$J31,"&gt;"&amp;A31) + 1</f>
        <v>2</v>
      </c>
      <c r="B32" s="10">
        <f t="shared" ref="B32:J32" si="12">COUNTIF($A31:$J31,"&gt;"&amp;B31) + 1</f>
        <v>6</v>
      </c>
      <c r="C32" s="10">
        <f t="shared" si="12"/>
        <v>9</v>
      </c>
      <c r="D32" s="10">
        <f t="shared" si="12"/>
        <v>4</v>
      </c>
      <c r="E32" s="10">
        <f t="shared" si="12"/>
        <v>7</v>
      </c>
      <c r="F32" s="10">
        <f t="shared" si="12"/>
        <v>7</v>
      </c>
      <c r="G32" s="10">
        <f t="shared" si="12"/>
        <v>4</v>
      </c>
      <c r="H32" s="10">
        <f t="shared" si="12"/>
        <v>9</v>
      </c>
      <c r="I32" s="10">
        <f t="shared" si="12"/>
        <v>3</v>
      </c>
      <c r="J32" s="10">
        <f t="shared" si="1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StdDev</vt:lpstr>
      <vt:lpstr>ProjActual</vt:lpstr>
      <vt:lpstr>MeanMedianMode</vt:lpstr>
      <vt:lpstr>HypStandings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Kinloch</dc:creator>
  <cp:lastModifiedBy>Matt Kinloch</cp:lastModifiedBy>
  <dcterms:created xsi:type="dcterms:W3CDTF">2021-11-16T21:59:00Z</dcterms:created>
  <dcterms:modified xsi:type="dcterms:W3CDTF">2021-12-16T17:54:17Z</dcterms:modified>
</cp:coreProperties>
</file>