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Repositories\element_oxide\data\"/>
    </mc:Choice>
  </mc:AlternateContent>
  <xr:revisionPtr revIDLastSave="0" documentId="13_ncr:1_{1C230758-FDBA-4AC2-B268-5F34A2ADB9FB}" xr6:coauthVersionLast="47" xr6:coauthVersionMax="47" xr10:uidLastSave="{00000000-0000-0000-0000-000000000000}"/>
  <bookViews>
    <workbookView xWindow="-20520" yWindow="-120" windowWidth="20640" windowHeight="11310" activeTab="3" xr2:uid="{00000000-000D-0000-FFFF-FFFF00000000}"/>
  </bookViews>
  <sheets>
    <sheet name="allselec" sheetId="18" r:id="rId1"/>
    <sheet name="APFU" sheetId="21" r:id="rId2"/>
    <sheet name="Sheet2" sheetId="33" r:id="rId3"/>
    <sheet name="Sheet1" sheetId="34" r:id="rId4"/>
  </sheets>
  <definedNames>
    <definedName name="_xlnm._FilterDatabase" localSheetId="0" hidden="1">allselec!$A$1:$N$334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8" i="21" l="1"/>
  <c r="AZ4" i="21"/>
  <c r="BC4" i="21"/>
  <c r="AX5" i="21"/>
  <c r="AZ5" i="21" s="1"/>
  <c r="AM4" i="21"/>
  <c r="AB4" i="21"/>
  <c r="AC5" i="21"/>
  <c r="S4" i="21"/>
  <c r="Q4" i="21"/>
  <c r="Z4" i="21" l="1"/>
  <c r="L344" i="18"/>
  <c r="K344" i="18"/>
  <c r="E336" i="18" l="1"/>
  <c r="F336" i="18"/>
  <c r="G336" i="18"/>
  <c r="H336" i="18"/>
  <c r="I336" i="18"/>
  <c r="J336" i="18"/>
  <c r="K336" i="18"/>
  <c r="L336" i="18"/>
  <c r="M336" i="18"/>
  <c r="N336" i="18"/>
  <c r="D336" i="18"/>
  <c r="D338" i="18"/>
  <c r="E338" i="18"/>
  <c r="F338" i="18"/>
  <c r="G338" i="18"/>
  <c r="H338" i="18"/>
  <c r="I338" i="18"/>
  <c r="J338" i="18"/>
  <c r="K338" i="18"/>
  <c r="K347" i="18" s="1"/>
  <c r="L338" i="18"/>
  <c r="L347" i="18" s="1"/>
  <c r="M338" i="18"/>
  <c r="D339" i="18"/>
  <c r="E339" i="18"/>
  <c r="F339" i="18"/>
  <c r="G339" i="18"/>
  <c r="H339" i="18"/>
  <c r="I339" i="18"/>
  <c r="J339" i="18"/>
  <c r="K339" i="18"/>
  <c r="K348" i="18" s="1"/>
  <c r="L339" i="18"/>
  <c r="L348" i="18" s="1"/>
  <c r="M339" i="18"/>
  <c r="D340" i="18"/>
  <c r="E340" i="18"/>
  <c r="F340" i="18"/>
  <c r="G340" i="18"/>
  <c r="H340" i="18"/>
  <c r="I340" i="18"/>
  <c r="J340" i="18"/>
  <c r="K340" i="18"/>
  <c r="K349" i="18" s="1"/>
  <c r="L340" i="18"/>
  <c r="L349" i="18" s="1"/>
  <c r="M340" i="18"/>
  <c r="D341" i="18"/>
  <c r="E341" i="18"/>
  <c r="F341" i="18"/>
  <c r="G341" i="18"/>
  <c r="H341" i="18"/>
  <c r="I341" i="18"/>
  <c r="J341" i="18"/>
  <c r="K341" i="18"/>
  <c r="K350" i="18" s="1"/>
  <c r="L341" i="18"/>
  <c r="L350" i="18" s="1"/>
  <c r="M341" i="18"/>
  <c r="D342" i="18"/>
  <c r="E342" i="18"/>
  <c r="F342" i="18"/>
  <c r="G342" i="18"/>
  <c r="H342" i="18"/>
  <c r="I342" i="18"/>
  <c r="J342" i="18"/>
  <c r="K342" i="18"/>
  <c r="K351" i="18" s="1"/>
  <c r="L342" i="18"/>
  <c r="L351" i="18" s="1"/>
  <c r="M342" i="18"/>
  <c r="E337" i="18"/>
  <c r="F337" i="18"/>
  <c r="G337" i="18"/>
  <c r="H337" i="18"/>
  <c r="I337" i="18"/>
  <c r="J337" i="18"/>
  <c r="K337" i="18"/>
  <c r="K346" i="18" s="1"/>
  <c r="L337" i="18"/>
  <c r="L346" i="18" s="1"/>
  <c r="M337" i="18"/>
  <c r="D337" i="18"/>
  <c r="AK4" i="21" l="1"/>
  <c r="AV4" i="21" s="1"/>
  <c r="Z8" i="21"/>
  <c r="AK8" i="21" s="1"/>
  <c r="AV8" i="21" s="1"/>
  <c r="Y8" i="21"/>
  <c r="AJ8" i="21" s="1"/>
  <c r="AU8" i="21" s="1"/>
  <c r="X8" i="21"/>
  <c r="AI8" i="21" s="1"/>
  <c r="AT8" i="21" s="1"/>
  <c r="W8" i="21"/>
  <c r="AH8" i="21" s="1"/>
  <c r="AS8" i="21" s="1"/>
  <c r="V8" i="21"/>
  <c r="AG8" i="21" s="1"/>
  <c r="AR8" i="21" s="1"/>
  <c r="U8" i="21"/>
  <c r="AF8" i="21" s="1"/>
  <c r="AQ8" i="21" s="1"/>
  <c r="T8" i="21"/>
  <c r="AE8" i="21" s="1"/>
  <c r="AP8" i="21" s="1"/>
  <c r="AX8" i="21" s="1"/>
  <c r="R8" i="21"/>
  <c r="AC8" i="21" s="1"/>
  <c r="AN8" i="21" s="1"/>
  <c r="Q8" i="21"/>
  <c r="AB8" i="21" s="1"/>
  <c r="AM8" i="21" s="1"/>
  <c r="Z7" i="21"/>
  <c r="AK7" i="21" s="1"/>
  <c r="AV7" i="21" s="1"/>
  <c r="Y7" i="21"/>
  <c r="AJ7" i="21" s="1"/>
  <c r="AU7" i="21" s="1"/>
  <c r="X7" i="21"/>
  <c r="AI7" i="21" s="1"/>
  <c r="AT7" i="21" s="1"/>
  <c r="W7" i="21"/>
  <c r="AH7" i="21" s="1"/>
  <c r="AS7" i="21" s="1"/>
  <c r="V7" i="21"/>
  <c r="AG7" i="21" s="1"/>
  <c r="AR7" i="21" s="1"/>
  <c r="U7" i="21"/>
  <c r="AF7" i="21" s="1"/>
  <c r="AQ7" i="21" s="1"/>
  <c r="T7" i="21"/>
  <c r="AE7" i="21" s="1"/>
  <c r="AP7" i="21" s="1"/>
  <c r="R7" i="21"/>
  <c r="AC7" i="21" s="1"/>
  <c r="AN7" i="21" s="1"/>
  <c r="Q7" i="21"/>
  <c r="AB7" i="21" s="1"/>
  <c r="AM7" i="21" s="1"/>
  <c r="Z6" i="21"/>
  <c r="AK6" i="21" s="1"/>
  <c r="AV6" i="21" s="1"/>
  <c r="Y6" i="21"/>
  <c r="AJ6" i="21" s="1"/>
  <c r="AU6" i="21" s="1"/>
  <c r="X6" i="21"/>
  <c r="AI6" i="21" s="1"/>
  <c r="AT6" i="21" s="1"/>
  <c r="W6" i="21"/>
  <c r="AH6" i="21" s="1"/>
  <c r="AS6" i="21" s="1"/>
  <c r="V6" i="21"/>
  <c r="AG6" i="21" s="1"/>
  <c r="AR6" i="21" s="1"/>
  <c r="U6" i="21"/>
  <c r="AF6" i="21" s="1"/>
  <c r="AQ6" i="21" s="1"/>
  <c r="T6" i="21"/>
  <c r="AE6" i="21" s="1"/>
  <c r="AP6" i="21" s="1"/>
  <c r="R6" i="21"/>
  <c r="AC6" i="21" s="1"/>
  <c r="AN6" i="21" s="1"/>
  <c r="Q6" i="21"/>
  <c r="AB6" i="21" s="1"/>
  <c r="AM6" i="21" s="1"/>
  <c r="Z5" i="21"/>
  <c r="AK5" i="21" s="1"/>
  <c r="AV5" i="21" s="1"/>
  <c r="Y5" i="21"/>
  <c r="AJ5" i="21" s="1"/>
  <c r="AU5" i="21" s="1"/>
  <c r="X5" i="21"/>
  <c r="AI5" i="21" s="1"/>
  <c r="AT5" i="21" s="1"/>
  <c r="W5" i="21"/>
  <c r="AH5" i="21" s="1"/>
  <c r="AS5" i="21" s="1"/>
  <c r="V5" i="21"/>
  <c r="AG5" i="21" s="1"/>
  <c r="AR5" i="21" s="1"/>
  <c r="U5" i="21"/>
  <c r="AF5" i="21" s="1"/>
  <c r="AQ5" i="21" s="1"/>
  <c r="T5" i="21"/>
  <c r="AE5" i="21" s="1"/>
  <c r="AP5" i="21" s="1"/>
  <c r="R5" i="21"/>
  <c r="AN5" i="21" s="1"/>
  <c r="Q5" i="21"/>
  <c r="AB5" i="21" s="1"/>
  <c r="AM5" i="21" s="1"/>
  <c r="Y4" i="21"/>
  <c r="AJ4" i="21" s="1"/>
  <c r="AU4" i="21" s="1"/>
  <c r="X4" i="21"/>
  <c r="AI4" i="21" s="1"/>
  <c r="AT4" i="21" s="1"/>
  <c r="W4" i="21"/>
  <c r="AH4" i="21" s="1"/>
  <c r="AS4" i="21" s="1"/>
  <c r="V4" i="21"/>
  <c r="AG4" i="21" s="1"/>
  <c r="AR4" i="21" s="1"/>
  <c r="U4" i="21"/>
  <c r="AF4" i="21" s="1"/>
  <c r="AQ4" i="21" s="1"/>
  <c r="T4" i="21"/>
  <c r="AE4" i="21" s="1"/>
  <c r="AP4" i="21" s="1"/>
  <c r="R4" i="21"/>
  <c r="AC4" i="21" s="1"/>
  <c r="AN4" i="21" s="1"/>
  <c r="F1" i="21"/>
  <c r="AX6" i="21" l="1"/>
  <c r="AX4" i="21"/>
  <c r="AX7" i="21"/>
  <c r="AZ7" i="21" s="1"/>
  <c r="F7" i="21"/>
  <c r="S7" i="21" s="1"/>
  <c r="AD7" i="21" s="1"/>
  <c r="AO7" i="21" s="1"/>
  <c r="AY7" i="21" s="1"/>
  <c r="BA7" i="21" s="1"/>
  <c r="F5" i="21"/>
  <c r="S5" i="21" s="1"/>
  <c r="AD5" i="21" s="1"/>
  <c r="AO5" i="21" s="1"/>
  <c r="AY5" i="21" s="1"/>
  <c r="BA5" i="21" s="1"/>
  <c r="F6" i="21"/>
  <c r="S6" i="21" s="1"/>
  <c r="AD6" i="21" s="1"/>
  <c r="AO6" i="21" s="1"/>
  <c r="AY6" i="21" s="1"/>
  <c r="BA6" i="21" s="1"/>
  <c r="F4" i="21"/>
  <c r="F8" i="21"/>
  <c r="S8" i="21" s="1"/>
  <c r="AD8" i="21" s="1"/>
  <c r="AO8" i="21" s="1"/>
  <c r="AY8" i="21" s="1"/>
  <c r="BA8" i="21" s="1"/>
  <c r="AZ6" i="21"/>
  <c r="BP6" i="21" l="1"/>
  <c r="BO6" i="21"/>
  <c r="BN6" i="21"/>
  <c r="BM6" i="21"/>
  <c r="BT5" i="21"/>
  <c r="BN5" i="21"/>
  <c r="BO5" i="21"/>
  <c r="BM5" i="21"/>
  <c r="BU8" i="21"/>
  <c r="BM8" i="21"/>
  <c r="BN8" i="21"/>
  <c r="BO8" i="21"/>
  <c r="BS7" i="21"/>
  <c r="BM7" i="21"/>
  <c r="BO7" i="21"/>
  <c r="BN7" i="21"/>
  <c r="BG4" i="21"/>
  <c r="BK4" i="21"/>
  <c r="BD4" i="21"/>
  <c r="BH4" i="21"/>
  <c r="BJ4" i="21"/>
  <c r="BE4" i="21"/>
  <c r="BI4" i="21"/>
  <c r="BF4" i="21"/>
  <c r="BD7" i="21"/>
  <c r="BH7" i="21"/>
  <c r="BC7" i="21"/>
  <c r="BE7" i="21"/>
  <c r="BI7" i="21"/>
  <c r="BK7" i="21"/>
  <c r="BF7" i="21"/>
  <c r="BJ7" i="21"/>
  <c r="BG7" i="21"/>
  <c r="BF5" i="21"/>
  <c r="BJ5" i="21"/>
  <c r="BC5" i="21"/>
  <c r="BG5" i="21"/>
  <c r="BK5" i="21"/>
  <c r="BI5" i="21"/>
  <c r="BD5" i="21"/>
  <c r="BH5" i="21"/>
  <c r="BE5" i="21"/>
  <c r="BE6" i="21"/>
  <c r="BI6" i="21"/>
  <c r="BF6" i="21"/>
  <c r="BJ6" i="21"/>
  <c r="BH6" i="21"/>
  <c r="BC6" i="21"/>
  <c r="BG6" i="21"/>
  <c r="BK6" i="21"/>
  <c r="BD6" i="21"/>
  <c r="BC8" i="21"/>
  <c r="BG8" i="21"/>
  <c r="BK8" i="21"/>
  <c r="BF8" i="21"/>
  <c r="BD8" i="21"/>
  <c r="BH8" i="21"/>
  <c r="BE8" i="21"/>
  <c r="BI8" i="21"/>
  <c r="BJ8" i="21"/>
  <c r="BQ6" i="21"/>
  <c r="BT6" i="21"/>
  <c r="BU6" i="21"/>
  <c r="BP7" i="21"/>
  <c r="BR6" i="21"/>
  <c r="BW6" i="21" s="1"/>
  <c r="BU7" i="21"/>
  <c r="BS6" i="21"/>
  <c r="AD4" i="21"/>
  <c r="AO4" i="21" s="1"/>
  <c r="AY4" i="21" s="1"/>
  <c r="BQ7" i="21"/>
  <c r="BR7" i="21"/>
  <c r="BT7" i="21"/>
  <c r="BT8" i="21"/>
  <c r="BR8" i="21"/>
  <c r="BS5" i="21"/>
  <c r="BQ5" i="21"/>
  <c r="BS8" i="21"/>
  <c r="BQ8" i="21"/>
  <c r="BP5" i="21"/>
  <c r="BU5" i="21"/>
  <c r="BP8" i="21"/>
  <c r="BR5" i="21"/>
  <c r="BA4" i="21" l="1"/>
  <c r="BW7" i="21"/>
  <c r="BW8" i="21"/>
  <c r="BW5" i="21"/>
  <c r="BM4" i="21" l="1"/>
  <c r="BN4" i="21"/>
  <c r="BO4" i="21"/>
  <c r="BP4" i="21"/>
  <c r="BW4" i="21" s="1"/>
  <c r="BQ4" i="21"/>
  <c r="BR4" i="21"/>
  <c r="BT4" i="21"/>
  <c r="BU4" i="21"/>
  <c r="BS4" i="21"/>
</calcChain>
</file>

<file path=xl/sharedStrings.xml><?xml version="1.0" encoding="utf-8"?>
<sst xmlns="http://schemas.openxmlformats.org/spreadsheetml/2006/main" count="1248" uniqueCount="115">
  <si>
    <t>Total</t>
  </si>
  <si>
    <t>SiO2</t>
  </si>
  <si>
    <t>FeO</t>
  </si>
  <si>
    <t>MgO</t>
  </si>
  <si>
    <t>Al2O3</t>
  </si>
  <si>
    <t>TiO2</t>
  </si>
  <si>
    <t>Cr2O3</t>
  </si>
  <si>
    <t>MnO</t>
  </si>
  <si>
    <t>CoO</t>
  </si>
  <si>
    <t>NiO</t>
  </si>
  <si>
    <t>Point</t>
  </si>
  <si>
    <t>Material</t>
  </si>
  <si>
    <t>Area</t>
  </si>
  <si>
    <t>Horiz</t>
  </si>
  <si>
    <t>R8NHM</t>
  </si>
  <si>
    <t>R7NHM</t>
  </si>
  <si>
    <t>R5NHM</t>
  </si>
  <si>
    <t>R5UFRJ</t>
  </si>
  <si>
    <t>EDS3</t>
  </si>
  <si>
    <t>EDS4</t>
  </si>
  <si>
    <t>EDS5</t>
  </si>
  <si>
    <t xml:space="preserve">EDS5_05 </t>
  </si>
  <si>
    <t>EDS6</t>
  </si>
  <si>
    <t xml:space="preserve">EDS6_07 </t>
  </si>
  <si>
    <t xml:space="preserve">EDS6_08 </t>
  </si>
  <si>
    <t xml:space="preserve">EDS6_09 </t>
  </si>
  <si>
    <t>EDS8</t>
  </si>
  <si>
    <t xml:space="preserve">EDS8_05 </t>
  </si>
  <si>
    <t>EDS9</t>
  </si>
  <si>
    <t xml:space="preserve">EDS9_01 </t>
  </si>
  <si>
    <t>EDS10</t>
  </si>
  <si>
    <t xml:space="preserve">EDS10_01 </t>
  </si>
  <si>
    <t xml:space="preserve">EDS10_02 </t>
  </si>
  <si>
    <t xml:space="preserve">EDS10_03 </t>
  </si>
  <si>
    <t>EDS11</t>
  </si>
  <si>
    <t xml:space="preserve">EDS11_01 </t>
  </si>
  <si>
    <t xml:space="preserve">EDS11_02 </t>
  </si>
  <si>
    <t>EDS13</t>
  </si>
  <si>
    <t xml:space="preserve">EDS13_01 </t>
  </si>
  <si>
    <t xml:space="preserve">EDS13_02 </t>
  </si>
  <si>
    <t>EDS14</t>
  </si>
  <si>
    <t xml:space="preserve">EDS14_03 </t>
  </si>
  <si>
    <t xml:space="preserve">EDS14_04 </t>
  </si>
  <si>
    <t>EDS15</t>
  </si>
  <si>
    <t>SFDD17R7</t>
  </si>
  <si>
    <t xml:space="preserve">EDS3_P1 </t>
  </si>
  <si>
    <t xml:space="preserve">EDS3_P2 </t>
  </si>
  <si>
    <t xml:space="preserve">EDS3_P3 </t>
  </si>
  <si>
    <t xml:space="preserve">EDS4_P3 </t>
  </si>
  <si>
    <t xml:space="preserve">EDS4_P4 </t>
  </si>
  <si>
    <t xml:space="preserve">EDS6_P1 </t>
  </si>
  <si>
    <t xml:space="preserve">EDS9_P5 </t>
  </si>
  <si>
    <t xml:space="preserve">EDS10_P1 </t>
  </si>
  <si>
    <t xml:space="preserve">EDS10_P2 </t>
  </si>
  <si>
    <t xml:space="preserve">EDS10_P4 </t>
  </si>
  <si>
    <t xml:space="preserve">EDS10_P5 </t>
  </si>
  <si>
    <t xml:space="preserve">EDS10_P6 </t>
  </si>
  <si>
    <t xml:space="preserve">EDS10_P7 </t>
  </si>
  <si>
    <t xml:space="preserve">EDS10_P8 </t>
  </si>
  <si>
    <t xml:space="preserve">EDS13_P1 </t>
  </si>
  <si>
    <t xml:space="preserve">EDS14_P6 </t>
  </si>
  <si>
    <t xml:space="preserve">EDS14_P8 </t>
  </si>
  <si>
    <t xml:space="preserve">EDS15_P1 </t>
  </si>
  <si>
    <t xml:space="preserve">EDS15_P2 </t>
  </si>
  <si>
    <t>EDS17</t>
  </si>
  <si>
    <t xml:space="preserve">EDS17_P3 </t>
  </si>
  <si>
    <t xml:space="preserve">EDS17_P4 </t>
  </si>
  <si>
    <t xml:space="preserve">EDS17_P5 </t>
  </si>
  <si>
    <t>chlo R5</t>
  </si>
  <si>
    <t>chlo R7</t>
  </si>
  <si>
    <t>R6</t>
  </si>
  <si>
    <t>SF4</t>
  </si>
  <si>
    <t>SF5</t>
  </si>
  <si>
    <t xml:space="preserve">R7 </t>
  </si>
  <si>
    <t>R8</t>
  </si>
  <si>
    <t>SF3</t>
  </si>
  <si>
    <t>R7</t>
  </si>
  <si>
    <t>SF1</t>
  </si>
  <si>
    <t>chlo R6</t>
  </si>
  <si>
    <t>chlo R8</t>
  </si>
  <si>
    <t>serp I</t>
  </si>
  <si>
    <t>serp II</t>
  </si>
  <si>
    <t xml:space="preserve"> SFDD-308-02</t>
  </si>
  <si>
    <t xml:space="preserve"> NGCD-18</t>
  </si>
  <si>
    <t xml:space="preserve"> NGCD-20</t>
  </si>
  <si>
    <t xml:space="preserve"> SFDD-308-5(A)</t>
  </si>
  <si>
    <t xml:space="preserve"> SFDD-308-5(B)</t>
  </si>
  <si>
    <t xml:space="preserve"> NGCD-27</t>
  </si>
  <si>
    <t xml:space="preserve"> NGCD-24</t>
  </si>
  <si>
    <t>Mol- Weights</t>
  </si>
  <si>
    <t>Fe2O3</t>
  </si>
  <si>
    <t>OXIDE COMPOSITION</t>
  </si>
  <si>
    <t>MOL PROPORTIONS</t>
  </si>
  <si>
    <t>Si</t>
  </si>
  <si>
    <t>Fe</t>
  </si>
  <si>
    <t>Fe+3</t>
  </si>
  <si>
    <t>Mg</t>
  </si>
  <si>
    <t>Al</t>
  </si>
  <si>
    <t>Ti</t>
  </si>
  <si>
    <t>Cr</t>
  </si>
  <si>
    <t>Mn</t>
  </si>
  <si>
    <t>Co</t>
  </si>
  <si>
    <t>Ni</t>
  </si>
  <si>
    <t>CATION PROPORTION</t>
  </si>
  <si>
    <t>EQUIVALENT CHARGE</t>
  </si>
  <si>
    <t>SUM</t>
  </si>
  <si>
    <t>SUM(Fe3)</t>
  </si>
  <si>
    <t>O%</t>
  </si>
  <si>
    <t>O%(Fe3)</t>
  </si>
  <si>
    <t>APFU</t>
  </si>
  <si>
    <t>Fe3</t>
  </si>
  <si>
    <t>APFU (Fe+3)</t>
  </si>
  <si>
    <t>O charge</t>
  </si>
  <si>
    <t>ID</t>
  </si>
  <si>
    <t>Oxigens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</si>
</sst>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name val="Times New Roman"/>
      <family val="1"/>
    </font>
    <font>
      <sz val="11"/>
      <color theme="1"/>
      <name val="Arial"/>
      <family val="2"/>
    </font>
    <font>
      <sz val="11"/>
      <color indexed="8"/>
      <name val="Arial"/>
      <family val="2"/>
    </font>
    <font>
      <b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43">
    <xf numFmtId="0" fontId="0" fillId="0" borderId="0" xfId="0"/>
    <xf numFmtId="0" fontId="4" fillId="0" borderId="0" xfId="0" applyFont="1" applyFill="1" applyBorder="1" applyAlignment="1">
      <alignment horizontal="left"/>
    </xf>
    <xf numFmtId="2" fontId="4" fillId="0" borderId="0" xfId="0" applyNumberFormat="1" applyFont="1" applyFill="1" applyBorder="1" applyAlignment="1">
      <alignment horizontal="left"/>
    </xf>
    <xf numFmtId="2" fontId="4" fillId="0" borderId="0" xfId="0" applyNumberFormat="1" applyFont="1" applyFill="1" applyAlignment="1">
      <alignment horizontal="left"/>
    </xf>
    <xf numFmtId="0" fontId="5" fillId="0" borderId="0" xfId="2" applyFont="1" applyFill="1" applyBorder="1" applyAlignment="1" applyProtection="1">
      <alignment horizontal="left"/>
    </xf>
    <xf numFmtId="0" fontId="5" fillId="0" borderId="0" xfId="2" applyFont="1" applyFill="1" applyBorder="1" applyAlignment="1" applyProtection="1">
      <alignment horizontal="left" vertic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4" fillId="2" borderId="0" xfId="0" applyFont="1" applyFill="1" applyBorder="1" applyAlignment="1">
      <alignment horizontal="left"/>
    </xf>
    <xf numFmtId="2" fontId="4" fillId="2" borderId="0" xfId="0" applyNumberFormat="1" applyFont="1" applyFill="1" applyBorder="1" applyAlignment="1">
      <alignment horizontal="left"/>
    </xf>
    <xf numFmtId="2" fontId="4" fillId="3" borderId="0" xfId="0" applyNumberFormat="1" applyFont="1" applyFill="1" applyBorder="1" applyAlignment="1">
      <alignment horizontal="left"/>
    </xf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3" borderId="0" xfId="0" applyFill="1"/>
    <xf numFmtId="0" fontId="0" fillId="5" borderId="0" xfId="0" applyFill="1"/>
    <xf numFmtId="2" fontId="0" fillId="5" borderId="0" xfId="0" applyNumberFormat="1" applyFill="1"/>
    <xf numFmtId="0" fontId="0" fillId="6" borderId="0" xfId="0" applyFill="1"/>
    <xf numFmtId="2" fontId="0" fillId="6" borderId="0" xfId="0" applyNumberFormat="1" applyFill="1"/>
    <xf numFmtId="0" fontId="0" fillId="7" borderId="0" xfId="0" applyFill="1"/>
    <xf numFmtId="2" fontId="0" fillId="7" borderId="0" xfId="0" applyNumberFormat="1" applyFill="1"/>
    <xf numFmtId="2" fontId="0" fillId="0" borderId="0" xfId="0" applyNumberFormat="1"/>
    <xf numFmtId="0" fontId="0" fillId="7" borderId="0" xfId="0" applyFill="1" applyAlignment="1">
      <alignment horizontal="center"/>
    </xf>
    <xf numFmtId="2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4" fillId="0" borderId="0" xfId="0" applyFont="1"/>
    <xf numFmtId="2" fontId="4" fillId="0" borderId="0" xfId="0" applyNumberFormat="1" applyFont="1"/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0" xfId="0" applyNumberFormat="1" applyFont="1" applyBorder="1"/>
    <xf numFmtId="0" fontId="4" fillId="0" borderId="0" xfId="0" applyFont="1" applyBorder="1"/>
    <xf numFmtId="0" fontId="6" fillId="0" borderId="2" xfId="0" applyFont="1" applyBorder="1" applyAlignment="1">
      <alignment horizontal="center" vertical="center"/>
    </xf>
    <xf numFmtId="1" fontId="6" fillId="0" borderId="0" xfId="0" applyNumberFormat="1" applyFont="1" applyAlignment="1">
      <alignment horizontal="right" vertical="center"/>
    </xf>
    <xf numFmtId="2" fontId="6" fillId="0" borderId="0" xfId="0" applyNumberFormat="1" applyFont="1" applyAlignment="1">
      <alignment horizontal="left" vertical="center"/>
    </xf>
  </cellXfs>
  <cellStyles count="3">
    <cellStyle name="Normal" xfId="0" builtinId="0"/>
    <cellStyle name="Normal 2" xfId="1" xr:uid="{00000000-0005-0000-0000-000001000000}"/>
    <cellStyle name="Normal_Planilha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669"/>
  <sheetViews>
    <sheetView zoomScale="86" zoomScaleNormal="86" workbookViewId="0">
      <pane ySplit="1" topLeftCell="A2" activePane="bottomLeft" state="frozen"/>
      <selection activeCell="N519" sqref="N519"/>
      <selection pane="bottomLeft" activeCell="A2" sqref="A2"/>
    </sheetView>
  </sheetViews>
  <sheetFormatPr defaultRowHeight="14.25" x14ac:dyDescent="0.2"/>
  <cols>
    <col min="1" max="1" width="10.85546875" style="1" bestFit="1" customWidth="1"/>
    <col min="2" max="2" width="7" style="1" bestFit="1" customWidth="1"/>
    <col min="3" max="3" width="15.5703125" style="1" bestFit="1" customWidth="1"/>
    <col min="4" max="7" width="7" style="2" bestFit="1" customWidth="1"/>
    <col min="8" max="8" width="6" style="2" bestFit="1" customWidth="1"/>
    <col min="9" max="13" width="7" style="2" bestFit="1" customWidth="1"/>
    <col min="14" max="14" width="9.140625" style="1" bestFit="1" customWidth="1"/>
    <col min="15" max="16384" width="9.140625" style="1"/>
  </cols>
  <sheetData>
    <row r="1" spans="1:14" x14ac:dyDescent="0.2">
      <c r="A1" s="1" t="s">
        <v>13</v>
      </c>
      <c r="B1" s="1" t="s">
        <v>12</v>
      </c>
      <c r="C1" s="1" t="s">
        <v>10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0</v>
      </c>
      <c r="N1" s="1" t="s">
        <v>11</v>
      </c>
    </row>
    <row r="2" spans="1:14" x14ac:dyDescent="0.2">
      <c r="A2" s="1" t="s">
        <v>16</v>
      </c>
      <c r="B2" s="1">
        <v>1</v>
      </c>
      <c r="C2" s="1">
        <v>8</v>
      </c>
      <c r="D2" s="2">
        <v>21.85</v>
      </c>
      <c r="E2" s="2">
        <v>13.28</v>
      </c>
      <c r="F2" s="2">
        <v>14.7</v>
      </c>
      <c r="G2" s="2">
        <v>6.83</v>
      </c>
      <c r="H2" s="2">
        <v>0.8</v>
      </c>
      <c r="I2" s="2">
        <v>0.25</v>
      </c>
      <c r="J2" s="2">
        <v>0.04</v>
      </c>
      <c r="K2" s="2">
        <v>0.02</v>
      </c>
      <c r="L2" s="2">
        <v>8.2899999999999991</v>
      </c>
      <c r="M2" s="2">
        <v>66.429999999999993</v>
      </c>
      <c r="N2" s="1" t="s">
        <v>68</v>
      </c>
    </row>
    <row r="3" spans="1:14" x14ac:dyDescent="0.2">
      <c r="A3" s="1" t="s">
        <v>16</v>
      </c>
      <c r="B3" s="1">
        <v>1</v>
      </c>
      <c r="C3" s="1">
        <v>12</v>
      </c>
      <c r="D3" s="2">
        <v>22.55</v>
      </c>
      <c r="E3" s="2">
        <v>21.88</v>
      </c>
      <c r="F3" s="2">
        <v>10.9</v>
      </c>
      <c r="G3" s="2">
        <v>3.86</v>
      </c>
      <c r="H3" s="2">
        <v>0.37</v>
      </c>
      <c r="I3" s="2">
        <v>0.16</v>
      </c>
      <c r="J3" s="2">
        <v>0.14000000000000001</v>
      </c>
      <c r="K3" s="2">
        <v>0.05</v>
      </c>
      <c r="L3" s="2">
        <v>6.76</v>
      </c>
      <c r="M3" s="2">
        <v>67.179999999999993</v>
      </c>
      <c r="N3" s="1" t="s">
        <v>68</v>
      </c>
    </row>
    <row r="4" spans="1:14" x14ac:dyDescent="0.2">
      <c r="A4" s="1" t="s">
        <v>16</v>
      </c>
      <c r="B4" s="1">
        <v>3</v>
      </c>
      <c r="C4" s="1">
        <v>5</v>
      </c>
      <c r="D4" s="2">
        <v>25.62</v>
      </c>
      <c r="E4" s="2">
        <v>13.03</v>
      </c>
      <c r="F4" s="2">
        <v>16.68</v>
      </c>
      <c r="G4" s="2">
        <v>6.59</v>
      </c>
      <c r="H4" s="2">
        <v>0.53</v>
      </c>
      <c r="I4" s="2">
        <v>0.22</v>
      </c>
      <c r="J4" s="2">
        <v>0</v>
      </c>
      <c r="K4" s="2">
        <v>0.03</v>
      </c>
      <c r="L4" s="2">
        <v>5.81</v>
      </c>
      <c r="M4" s="2">
        <v>68.709999999999994</v>
      </c>
      <c r="N4" s="1" t="s">
        <v>68</v>
      </c>
    </row>
    <row r="5" spans="1:14" x14ac:dyDescent="0.2">
      <c r="A5" s="1" t="s">
        <v>16</v>
      </c>
      <c r="B5" s="1">
        <v>3</v>
      </c>
      <c r="C5" s="1">
        <v>12</v>
      </c>
      <c r="D5" s="2">
        <v>27.9</v>
      </c>
      <c r="E5" s="2">
        <v>8.73</v>
      </c>
      <c r="F5" s="2">
        <v>22.4</v>
      </c>
      <c r="G5" s="2">
        <v>5.91</v>
      </c>
      <c r="H5" s="2">
        <v>0.28000000000000003</v>
      </c>
      <c r="I5" s="2">
        <v>7.0000000000000007E-2</v>
      </c>
      <c r="J5" s="2">
        <v>0.05</v>
      </c>
      <c r="K5" s="2">
        <v>0.03</v>
      </c>
      <c r="L5" s="2">
        <v>4</v>
      </c>
      <c r="M5" s="2">
        <v>69.539999999999992</v>
      </c>
      <c r="N5" s="1" t="s">
        <v>68</v>
      </c>
    </row>
    <row r="6" spans="1:14" x14ac:dyDescent="0.2">
      <c r="A6" s="1" t="s">
        <v>16</v>
      </c>
      <c r="B6" s="1">
        <v>5</v>
      </c>
      <c r="C6" s="1">
        <v>5</v>
      </c>
      <c r="D6" s="2">
        <v>22.26</v>
      </c>
      <c r="E6" s="2">
        <v>15.71</v>
      </c>
      <c r="F6" s="2">
        <v>14.24</v>
      </c>
      <c r="G6" s="2">
        <v>7.79</v>
      </c>
      <c r="H6" s="2">
        <v>1.85</v>
      </c>
      <c r="I6" s="2">
        <v>0.31</v>
      </c>
      <c r="J6" s="2">
        <v>0</v>
      </c>
      <c r="K6" s="2">
        <v>0.02</v>
      </c>
      <c r="L6" s="2">
        <v>8.24</v>
      </c>
      <c r="M6" s="2">
        <v>70.52000000000001</v>
      </c>
      <c r="N6" s="1" t="s">
        <v>68</v>
      </c>
    </row>
    <row r="7" spans="1:14" x14ac:dyDescent="0.2">
      <c r="A7" s="1" t="s">
        <v>16</v>
      </c>
      <c r="B7" s="1">
        <v>3</v>
      </c>
      <c r="C7" s="1">
        <v>20</v>
      </c>
      <c r="D7" s="2">
        <v>28.02</v>
      </c>
      <c r="E7" s="2">
        <v>10.08</v>
      </c>
      <c r="F7" s="2">
        <v>19.010000000000002</v>
      </c>
      <c r="G7" s="2">
        <v>6.93</v>
      </c>
      <c r="H7" s="2">
        <v>0.66</v>
      </c>
      <c r="I7" s="2">
        <v>0.2</v>
      </c>
      <c r="J7" s="2">
        <v>0.09</v>
      </c>
      <c r="K7" s="2">
        <v>0.03</v>
      </c>
      <c r="L7" s="2">
        <v>5.52</v>
      </c>
      <c r="M7" s="2">
        <v>70.959999999999994</v>
      </c>
      <c r="N7" s="1" t="s">
        <v>68</v>
      </c>
    </row>
    <row r="8" spans="1:14" x14ac:dyDescent="0.2">
      <c r="A8" s="1" t="s">
        <v>16</v>
      </c>
      <c r="B8" s="1">
        <v>5</v>
      </c>
      <c r="C8" s="1">
        <v>6</v>
      </c>
      <c r="D8" s="2">
        <v>21.54</v>
      </c>
      <c r="E8" s="2">
        <v>17.920000000000002</v>
      </c>
      <c r="F8" s="2">
        <v>13.67</v>
      </c>
      <c r="G8" s="2">
        <v>8.26</v>
      </c>
      <c r="H8" s="2">
        <v>1.78</v>
      </c>
      <c r="I8" s="2">
        <v>0.39</v>
      </c>
      <c r="J8" s="2">
        <v>0</v>
      </c>
      <c r="K8" s="2">
        <v>0</v>
      </c>
      <c r="L8" s="2">
        <v>8.83</v>
      </c>
      <c r="M8" s="2">
        <v>72.510000000000005</v>
      </c>
      <c r="N8" s="1" t="s">
        <v>68</v>
      </c>
    </row>
    <row r="9" spans="1:14" x14ac:dyDescent="0.2">
      <c r="A9" s="1" t="s">
        <v>16</v>
      </c>
      <c r="B9" s="1">
        <v>5</v>
      </c>
      <c r="C9" s="1">
        <v>8</v>
      </c>
      <c r="D9" s="2">
        <v>22.83</v>
      </c>
      <c r="E9" s="2">
        <v>18.329999999999998</v>
      </c>
      <c r="F9" s="2">
        <v>13.5</v>
      </c>
      <c r="G9" s="2">
        <v>7.15</v>
      </c>
      <c r="H9" s="2">
        <v>2.17</v>
      </c>
      <c r="I9" s="2">
        <v>0.36</v>
      </c>
      <c r="J9" s="2">
        <v>0.04</v>
      </c>
      <c r="K9" s="2">
        <v>0.01</v>
      </c>
      <c r="L9" s="2">
        <v>8.9</v>
      </c>
      <c r="M9" s="2">
        <v>73.370000000000019</v>
      </c>
      <c r="N9" s="1" t="s">
        <v>68</v>
      </c>
    </row>
    <row r="10" spans="1:14" ht="14.25" customHeight="1" x14ac:dyDescent="0.2">
      <c r="A10" s="1" t="s">
        <v>16</v>
      </c>
      <c r="B10" s="1">
        <v>3</v>
      </c>
      <c r="C10" s="1">
        <v>21</v>
      </c>
      <c r="D10" s="2">
        <v>27.92</v>
      </c>
      <c r="E10" s="2">
        <v>11.43</v>
      </c>
      <c r="F10" s="2">
        <v>22.93</v>
      </c>
      <c r="G10" s="2">
        <v>7.05</v>
      </c>
      <c r="H10" s="2">
        <v>0.56000000000000005</v>
      </c>
      <c r="I10" s="2">
        <v>0.24</v>
      </c>
      <c r="J10" s="2">
        <v>0.05</v>
      </c>
      <c r="K10" s="2">
        <v>0.01</v>
      </c>
      <c r="L10" s="2">
        <v>3.11</v>
      </c>
      <c r="M10" s="2">
        <v>73.47</v>
      </c>
      <c r="N10" s="1" t="s">
        <v>68</v>
      </c>
    </row>
    <row r="11" spans="1:14" x14ac:dyDescent="0.2">
      <c r="A11" s="1" t="s">
        <v>16</v>
      </c>
      <c r="B11" s="1">
        <v>3</v>
      </c>
      <c r="C11" s="1">
        <v>7</v>
      </c>
      <c r="D11" s="2">
        <v>28.66</v>
      </c>
      <c r="E11" s="2">
        <v>12.92</v>
      </c>
      <c r="F11" s="2">
        <v>18.989999999999998</v>
      </c>
      <c r="G11" s="2">
        <v>7.04</v>
      </c>
      <c r="H11" s="2">
        <v>0.48</v>
      </c>
      <c r="I11" s="2">
        <v>0.2</v>
      </c>
      <c r="J11" s="2">
        <v>0.03</v>
      </c>
      <c r="K11" s="2">
        <v>0.04</v>
      </c>
      <c r="L11" s="2">
        <v>6.6</v>
      </c>
      <c r="M11" s="2">
        <v>75.13000000000001</v>
      </c>
      <c r="N11" s="1" t="s">
        <v>68</v>
      </c>
    </row>
    <row r="12" spans="1:14" x14ac:dyDescent="0.2">
      <c r="A12" s="1" t="s">
        <v>16</v>
      </c>
      <c r="B12" s="1">
        <v>1</v>
      </c>
      <c r="C12" s="1">
        <v>7</v>
      </c>
      <c r="D12" s="2">
        <v>27.09</v>
      </c>
      <c r="E12" s="2">
        <v>18.91</v>
      </c>
      <c r="F12" s="2">
        <v>14.71</v>
      </c>
      <c r="G12" s="2">
        <v>6.02</v>
      </c>
      <c r="H12" s="2">
        <v>0.73</v>
      </c>
      <c r="I12" s="2">
        <v>0.21</v>
      </c>
      <c r="J12" s="2">
        <v>7.0000000000000007E-2</v>
      </c>
      <c r="K12" s="2">
        <v>0.04</v>
      </c>
      <c r="L12" s="2">
        <v>7.27</v>
      </c>
      <c r="M12" s="2">
        <v>75.78</v>
      </c>
      <c r="N12" s="1" t="s">
        <v>68</v>
      </c>
    </row>
    <row r="13" spans="1:14" x14ac:dyDescent="0.2">
      <c r="A13" s="1" t="s">
        <v>16</v>
      </c>
      <c r="B13" s="1">
        <v>1</v>
      </c>
      <c r="C13" s="1">
        <v>6</v>
      </c>
      <c r="D13" s="2">
        <v>27.99</v>
      </c>
      <c r="E13" s="2">
        <v>14.4</v>
      </c>
      <c r="F13" s="2">
        <v>16.579999999999998</v>
      </c>
      <c r="G13" s="2">
        <v>7.4</v>
      </c>
      <c r="H13" s="2">
        <v>0.77</v>
      </c>
      <c r="I13" s="2">
        <v>0.16</v>
      </c>
      <c r="J13" s="2">
        <v>0.06</v>
      </c>
      <c r="K13" s="2">
        <v>0.05</v>
      </c>
      <c r="L13" s="2">
        <v>8.1</v>
      </c>
      <c r="M13" s="2">
        <v>76.199999999999989</v>
      </c>
      <c r="N13" s="1" t="s">
        <v>68</v>
      </c>
    </row>
    <row r="14" spans="1:14" x14ac:dyDescent="0.2">
      <c r="A14" s="1" t="s">
        <v>16</v>
      </c>
      <c r="B14" s="1">
        <v>3</v>
      </c>
      <c r="C14" s="1">
        <v>18</v>
      </c>
      <c r="D14" s="2">
        <v>30.96</v>
      </c>
      <c r="E14" s="2">
        <v>10.61</v>
      </c>
      <c r="F14" s="2">
        <v>18.510000000000002</v>
      </c>
      <c r="G14" s="2">
        <v>7.35</v>
      </c>
      <c r="H14" s="2">
        <v>0.78</v>
      </c>
      <c r="I14" s="2">
        <v>0.17</v>
      </c>
      <c r="J14" s="2">
        <v>0</v>
      </c>
      <c r="K14" s="2">
        <v>0.04</v>
      </c>
      <c r="L14" s="2">
        <v>7.86</v>
      </c>
      <c r="M14" s="2">
        <v>76.570000000000007</v>
      </c>
      <c r="N14" s="1" t="s">
        <v>68</v>
      </c>
    </row>
    <row r="15" spans="1:14" x14ac:dyDescent="0.2">
      <c r="A15" s="1" t="s">
        <v>16</v>
      </c>
      <c r="B15" s="1">
        <v>3</v>
      </c>
      <c r="C15" s="1">
        <v>13</v>
      </c>
      <c r="D15" s="2">
        <v>30.93</v>
      </c>
      <c r="E15" s="2">
        <v>10.01</v>
      </c>
      <c r="F15" s="2">
        <v>22.76</v>
      </c>
      <c r="G15" s="2">
        <v>6.06</v>
      </c>
      <c r="H15" s="2">
        <v>0.28999999999999998</v>
      </c>
      <c r="I15" s="2">
        <v>0.08</v>
      </c>
      <c r="J15" s="2">
        <v>0.06</v>
      </c>
      <c r="K15" s="2">
        <v>0.01</v>
      </c>
      <c r="L15" s="2">
        <v>6.17</v>
      </c>
      <c r="M15" s="2">
        <v>76.620000000000019</v>
      </c>
      <c r="N15" s="1" t="s">
        <v>68</v>
      </c>
    </row>
    <row r="16" spans="1:14" x14ac:dyDescent="0.2">
      <c r="A16" s="1" t="s">
        <v>16</v>
      </c>
      <c r="B16" s="1">
        <v>3</v>
      </c>
      <c r="C16" s="1">
        <v>11</v>
      </c>
      <c r="D16" s="2">
        <v>27.79</v>
      </c>
      <c r="E16" s="2">
        <v>17.8</v>
      </c>
      <c r="F16" s="2">
        <v>19.18</v>
      </c>
      <c r="G16" s="2">
        <v>4.1500000000000004</v>
      </c>
      <c r="H16" s="2">
        <v>0.28999999999999998</v>
      </c>
      <c r="I16" s="2">
        <v>0.08</v>
      </c>
      <c r="J16" s="2">
        <v>0.06</v>
      </c>
      <c r="K16" s="2">
        <v>0.02</v>
      </c>
      <c r="L16" s="2">
        <v>7.3</v>
      </c>
      <c r="M16" s="2">
        <v>76.810000000000016</v>
      </c>
      <c r="N16" s="1" t="s">
        <v>68</v>
      </c>
    </row>
    <row r="17" spans="1:14" x14ac:dyDescent="0.2">
      <c r="A17" s="1" t="s">
        <v>16</v>
      </c>
      <c r="B17" s="1">
        <v>5</v>
      </c>
      <c r="C17" s="1">
        <v>7</v>
      </c>
      <c r="D17" s="2">
        <v>25.48</v>
      </c>
      <c r="E17" s="2">
        <v>16.47</v>
      </c>
      <c r="F17" s="2">
        <v>15.31</v>
      </c>
      <c r="G17" s="2">
        <v>8.76</v>
      </c>
      <c r="H17" s="2">
        <v>1.93</v>
      </c>
      <c r="I17" s="2">
        <v>0.34</v>
      </c>
      <c r="J17" s="2">
        <v>0.03</v>
      </c>
      <c r="K17" s="2">
        <v>0.01</v>
      </c>
      <c r="L17" s="2">
        <v>8.8800000000000008</v>
      </c>
      <c r="M17" s="2">
        <v>77.300000000000026</v>
      </c>
      <c r="N17" s="1" t="s">
        <v>68</v>
      </c>
    </row>
    <row r="18" spans="1:14" x14ac:dyDescent="0.2">
      <c r="A18" s="1" t="s">
        <v>16</v>
      </c>
      <c r="B18" s="1">
        <v>3</v>
      </c>
      <c r="C18" s="1">
        <v>19</v>
      </c>
      <c r="D18" s="2">
        <v>29.53</v>
      </c>
      <c r="E18" s="2">
        <v>11.09</v>
      </c>
      <c r="F18" s="2">
        <v>19.88</v>
      </c>
      <c r="G18" s="2">
        <v>9.66</v>
      </c>
      <c r="H18" s="2">
        <v>0.76</v>
      </c>
      <c r="I18" s="2">
        <v>0.15</v>
      </c>
      <c r="J18" s="2">
        <v>0</v>
      </c>
      <c r="K18" s="2">
        <v>0.04</v>
      </c>
      <c r="L18" s="2">
        <v>6.5</v>
      </c>
      <c r="M18" s="2">
        <v>78.150000000000006</v>
      </c>
      <c r="N18" s="1" t="s">
        <v>68</v>
      </c>
    </row>
    <row r="19" spans="1:14" x14ac:dyDescent="0.2">
      <c r="A19" s="1" t="s">
        <v>16</v>
      </c>
      <c r="B19" s="1">
        <v>5</v>
      </c>
      <c r="C19" s="1">
        <v>9</v>
      </c>
      <c r="D19" s="2">
        <v>25.42</v>
      </c>
      <c r="E19" s="2">
        <v>17.84</v>
      </c>
      <c r="F19" s="2">
        <v>15.24</v>
      </c>
      <c r="G19" s="2">
        <v>8.59</v>
      </c>
      <c r="H19" s="2">
        <v>1.82</v>
      </c>
      <c r="I19" s="2">
        <v>0.33</v>
      </c>
      <c r="J19" s="2">
        <v>0.04</v>
      </c>
      <c r="K19" s="2">
        <v>0.01</v>
      </c>
      <c r="L19" s="2">
        <v>9.59</v>
      </c>
      <c r="M19" s="2">
        <v>79.140000000000015</v>
      </c>
      <c r="N19" s="1" t="s">
        <v>68</v>
      </c>
    </row>
    <row r="20" spans="1:14" x14ac:dyDescent="0.2">
      <c r="A20" s="1" t="s">
        <v>16</v>
      </c>
      <c r="B20" s="1">
        <v>5</v>
      </c>
      <c r="C20" s="1">
        <v>3</v>
      </c>
      <c r="D20" s="2">
        <v>24.01</v>
      </c>
      <c r="E20" s="2">
        <v>18.89</v>
      </c>
      <c r="F20" s="2">
        <v>15.59</v>
      </c>
      <c r="G20" s="2">
        <v>10.02</v>
      </c>
      <c r="H20" s="2">
        <v>2.1</v>
      </c>
      <c r="I20" s="2">
        <v>0.35</v>
      </c>
      <c r="J20" s="2">
        <v>0.05</v>
      </c>
      <c r="K20" s="2">
        <v>0</v>
      </c>
      <c r="L20" s="2">
        <v>9.43</v>
      </c>
      <c r="M20" s="2">
        <v>80.639999999999972</v>
      </c>
      <c r="N20" s="1" t="s">
        <v>68</v>
      </c>
    </row>
    <row r="21" spans="1:14" x14ac:dyDescent="0.2">
      <c r="A21" s="1" t="s">
        <v>16</v>
      </c>
      <c r="B21" s="1">
        <v>1</v>
      </c>
      <c r="C21" s="1">
        <v>11</v>
      </c>
      <c r="D21" s="2">
        <v>27.17</v>
      </c>
      <c r="E21" s="2">
        <v>25.4</v>
      </c>
      <c r="F21" s="2">
        <v>15.03</v>
      </c>
      <c r="G21" s="2">
        <v>4.9000000000000004</v>
      </c>
      <c r="H21" s="2">
        <v>0.35</v>
      </c>
      <c r="I21" s="2">
        <v>0.13</v>
      </c>
      <c r="J21" s="2">
        <v>0.09</v>
      </c>
      <c r="K21" s="2">
        <v>0.04</v>
      </c>
      <c r="L21" s="2">
        <v>7.1</v>
      </c>
      <c r="M21" s="2">
        <v>80.8</v>
      </c>
      <c r="N21" s="1" t="s">
        <v>68</v>
      </c>
    </row>
    <row r="22" spans="1:14" x14ac:dyDescent="0.2">
      <c r="A22" s="1" t="s">
        <v>16</v>
      </c>
      <c r="B22" s="1">
        <v>3</v>
      </c>
      <c r="C22" s="1">
        <v>25</v>
      </c>
      <c r="D22" s="2">
        <v>27.38</v>
      </c>
      <c r="E22" s="2">
        <v>21.74</v>
      </c>
      <c r="F22" s="2">
        <v>19.399999999999999</v>
      </c>
      <c r="G22" s="2">
        <v>3.79</v>
      </c>
      <c r="H22" s="2">
        <v>0.33</v>
      </c>
      <c r="I22" s="2">
        <v>0.21</v>
      </c>
      <c r="J22" s="2">
        <v>0.04</v>
      </c>
      <c r="K22" s="2">
        <v>0.04</v>
      </c>
      <c r="L22" s="2">
        <v>7.91</v>
      </c>
      <c r="M22" s="2">
        <v>81.040000000000006</v>
      </c>
      <c r="N22" s="1" t="s">
        <v>68</v>
      </c>
    </row>
    <row r="23" spans="1:14" x14ac:dyDescent="0.2">
      <c r="A23" s="1" t="s">
        <v>16</v>
      </c>
      <c r="B23" s="1">
        <v>1</v>
      </c>
      <c r="C23" s="1">
        <v>9</v>
      </c>
      <c r="D23" s="2">
        <v>32.29</v>
      </c>
      <c r="E23" s="2">
        <v>8.69</v>
      </c>
      <c r="F23" s="2">
        <v>22.78</v>
      </c>
      <c r="G23" s="2">
        <v>8.8699999999999992</v>
      </c>
      <c r="H23" s="2">
        <v>0.85</v>
      </c>
      <c r="I23" s="2">
        <v>0.18</v>
      </c>
      <c r="J23" s="2">
        <v>7.0000000000000007E-2</v>
      </c>
      <c r="K23" s="2">
        <v>0.02</v>
      </c>
      <c r="L23" s="2">
        <v>6.47</v>
      </c>
      <c r="M23" s="2">
        <v>81.19</v>
      </c>
      <c r="N23" s="1" t="s">
        <v>68</v>
      </c>
    </row>
    <row r="24" spans="1:14" x14ac:dyDescent="0.2">
      <c r="A24" s="1" t="s">
        <v>16</v>
      </c>
      <c r="B24" s="1">
        <v>3</v>
      </c>
      <c r="C24" s="1">
        <v>22</v>
      </c>
      <c r="D24" s="2">
        <v>33.909999999999997</v>
      </c>
      <c r="E24" s="2">
        <v>9.07</v>
      </c>
      <c r="F24" s="2">
        <v>22.09</v>
      </c>
      <c r="G24" s="2">
        <v>8.26</v>
      </c>
      <c r="H24" s="2">
        <v>0.86</v>
      </c>
      <c r="I24" s="2">
        <v>0.18</v>
      </c>
      <c r="J24" s="2">
        <v>0.06</v>
      </c>
      <c r="K24" s="2">
        <v>0.02</v>
      </c>
      <c r="L24" s="2">
        <v>6.38</v>
      </c>
      <c r="M24" s="2">
        <v>81.459999999999994</v>
      </c>
      <c r="N24" s="1" t="s">
        <v>68</v>
      </c>
    </row>
    <row r="25" spans="1:14" x14ac:dyDescent="0.2">
      <c r="A25" s="1" t="s">
        <v>16</v>
      </c>
      <c r="B25" s="1">
        <v>2</v>
      </c>
      <c r="C25" s="1">
        <v>20</v>
      </c>
      <c r="D25" s="2">
        <v>30.84</v>
      </c>
      <c r="E25" s="2">
        <v>13.38</v>
      </c>
      <c r="F25" s="2">
        <v>23.29</v>
      </c>
      <c r="G25" s="2">
        <v>7.07</v>
      </c>
      <c r="H25" s="2">
        <v>0.36</v>
      </c>
      <c r="I25" s="2">
        <v>0.22</v>
      </c>
      <c r="J25" s="2">
        <v>0.08</v>
      </c>
      <c r="K25" s="2">
        <v>0.04</v>
      </c>
      <c r="L25" s="2">
        <v>7.27</v>
      </c>
      <c r="M25" s="2">
        <v>82.649999999999977</v>
      </c>
      <c r="N25" s="1" t="s">
        <v>68</v>
      </c>
    </row>
    <row r="26" spans="1:14" x14ac:dyDescent="0.2">
      <c r="A26" s="1" t="s">
        <v>16</v>
      </c>
      <c r="B26" s="1">
        <v>1</v>
      </c>
      <c r="C26" s="1">
        <v>10</v>
      </c>
      <c r="D26" s="2">
        <v>30.86</v>
      </c>
      <c r="E26" s="2">
        <v>10.5</v>
      </c>
      <c r="F26" s="2">
        <v>22.21</v>
      </c>
      <c r="G26" s="2">
        <v>10.14</v>
      </c>
      <c r="H26" s="2">
        <v>0.72</v>
      </c>
      <c r="I26" s="2">
        <v>0.2</v>
      </c>
      <c r="J26" s="2">
        <v>0.1</v>
      </c>
      <c r="K26" s="2">
        <v>0.03</v>
      </c>
      <c r="L26" s="2">
        <v>7.23</v>
      </c>
      <c r="M26" s="2">
        <v>82.94</v>
      </c>
      <c r="N26" s="1" t="s">
        <v>68</v>
      </c>
    </row>
    <row r="27" spans="1:14" x14ac:dyDescent="0.2">
      <c r="A27" s="1" t="s">
        <v>16</v>
      </c>
      <c r="B27" s="1">
        <v>3</v>
      </c>
      <c r="C27" s="1">
        <v>24</v>
      </c>
      <c r="D27" s="2">
        <v>29.97</v>
      </c>
      <c r="E27" s="2">
        <v>16.899999999999999</v>
      </c>
      <c r="F27" s="2">
        <v>24.15</v>
      </c>
      <c r="G27" s="2">
        <v>4.82</v>
      </c>
      <c r="H27" s="2">
        <v>0.28000000000000003</v>
      </c>
      <c r="I27" s="2">
        <v>0.16</v>
      </c>
      <c r="J27" s="2">
        <v>0.05</v>
      </c>
      <c r="K27" s="2">
        <v>0.03</v>
      </c>
      <c r="L27" s="2">
        <v>6.52</v>
      </c>
      <c r="M27" s="2">
        <v>83.13</v>
      </c>
      <c r="N27" s="1" t="s">
        <v>68</v>
      </c>
    </row>
    <row r="28" spans="1:14" x14ac:dyDescent="0.2">
      <c r="A28" s="1" t="s">
        <v>16</v>
      </c>
      <c r="B28" s="1">
        <v>3</v>
      </c>
      <c r="C28" s="1">
        <v>8</v>
      </c>
      <c r="D28" s="2">
        <v>33.08</v>
      </c>
      <c r="E28" s="2">
        <v>12.38</v>
      </c>
      <c r="F28" s="2">
        <v>20.010000000000002</v>
      </c>
      <c r="G28" s="2">
        <v>8.31</v>
      </c>
      <c r="H28" s="2">
        <v>0.52</v>
      </c>
      <c r="I28" s="2">
        <v>0.19</v>
      </c>
      <c r="J28" s="2">
        <v>0.04</v>
      </c>
      <c r="K28" s="2">
        <v>0.03</v>
      </c>
      <c r="L28" s="2">
        <v>8.75</v>
      </c>
      <c r="M28" s="2">
        <v>83.52000000000001</v>
      </c>
      <c r="N28" s="1" t="s">
        <v>68</v>
      </c>
    </row>
    <row r="29" spans="1:14" x14ac:dyDescent="0.2">
      <c r="A29" s="1" t="s">
        <v>16</v>
      </c>
      <c r="B29" s="1">
        <v>3</v>
      </c>
      <c r="C29" s="1">
        <v>1</v>
      </c>
      <c r="D29" s="2">
        <v>34.299999999999997</v>
      </c>
      <c r="E29" s="2">
        <v>8.15</v>
      </c>
      <c r="F29" s="2">
        <v>22.67</v>
      </c>
      <c r="G29" s="2">
        <v>9.26</v>
      </c>
      <c r="H29" s="2">
        <v>1.0900000000000001</v>
      </c>
      <c r="I29" s="2">
        <v>0.26</v>
      </c>
      <c r="J29" s="2">
        <v>0</v>
      </c>
      <c r="K29" s="2">
        <v>0.03</v>
      </c>
      <c r="L29" s="2">
        <v>7.43</v>
      </c>
      <c r="M29" s="2">
        <v>83.600000000000009</v>
      </c>
      <c r="N29" s="1" t="s">
        <v>68</v>
      </c>
    </row>
    <row r="30" spans="1:14" x14ac:dyDescent="0.2">
      <c r="A30" s="1" t="s">
        <v>16</v>
      </c>
      <c r="B30" s="1">
        <v>3</v>
      </c>
      <c r="C30" s="1">
        <v>3</v>
      </c>
      <c r="D30" s="2">
        <v>35.35</v>
      </c>
      <c r="E30" s="2">
        <v>6.88</v>
      </c>
      <c r="F30" s="2">
        <v>23.46</v>
      </c>
      <c r="G30" s="2">
        <v>9.8800000000000008</v>
      </c>
      <c r="H30" s="2">
        <v>1.42</v>
      </c>
      <c r="I30" s="2">
        <v>0.22</v>
      </c>
      <c r="J30" s="2">
        <v>0</v>
      </c>
      <c r="K30" s="2">
        <v>0.02</v>
      </c>
      <c r="L30" s="2">
        <v>6.33</v>
      </c>
      <c r="M30" s="2">
        <v>84.029999999999987</v>
      </c>
      <c r="N30" s="1" t="s">
        <v>68</v>
      </c>
    </row>
    <row r="31" spans="1:14" x14ac:dyDescent="0.2">
      <c r="A31" s="1" t="s">
        <v>16</v>
      </c>
      <c r="B31" s="1">
        <v>3</v>
      </c>
      <c r="C31" s="1">
        <v>4</v>
      </c>
      <c r="D31" s="2">
        <v>34.450000000000003</v>
      </c>
      <c r="E31" s="2">
        <v>6.74</v>
      </c>
      <c r="F31" s="2">
        <v>23.29</v>
      </c>
      <c r="G31" s="2">
        <v>10.49</v>
      </c>
      <c r="H31" s="2">
        <v>1.49</v>
      </c>
      <c r="I31" s="2">
        <v>0.28999999999999998</v>
      </c>
      <c r="J31" s="2">
        <v>0</v>
      </c>
      <c r="K31" s="2">
        <v>0.02</v>
      </c>
      <c r="L31" s="2">
        <v>6.93</v>
      </c>
      <c r="M31" s="2">
        <v>84.06</v>
      </c>
      <c r="N31" s="1" t="s">
        <v>68</v>
      </c>
    </row>
    <row r="32" spans="1:14" x14ac:dyDescent="0.2">
      <c r="A32" s="1" t="s">
        <v>16</v>
      </c>
      <c r="B32" s="1">
        <v>3</v>
      </c>
      <c r="C32" s="1">
        <v>26</v>
      </c>
      <c r="D32" s="2">
        <v>31.12</v>
      </c>
      <c r="E32" s="2">
        <v>14.09</v>
      </c>
      <c r="F32" s="2">
        <v>23.85</v>
      </c>
      <c r="G32" s="2">
        <v>4.8600000000000003</v>
      </c>
      <c r="H32" s="2">
        <v>0.33</v>
      </c>
      <c r="I32" s="2">
        <v>0.1</v>
      </c>
      <c r="J32" s="2">
        <v>0.06</v>
      </c>
      <c r="K32" s="2">
        <v>0.06</v>
      </c>
      <c r="L32" s="2">
        <v>9.83</v>
      </c>
      <c r="M32" s="2">
        <v>84.48</v>
      </c>
      <c r="N32" s="1" t="s">
        <v>68</v>
      </c>
    </row>
    <row r="33" spans="1:14" x14ac:dyDescent="0.2">
      <c r="A33" s="1" t="s">
        <v>16</v>
      </c>
      <c r="B33" s="1">
        <v>4</v>
      </c>
      <c r="C33" s="1">
        <v>1</v>
      </c>
      <c r="D33" s="2">
        <v>38.630000000000003</v>
      </c>
      <c r="E33" s="2">
        <v>4.79</v>
      </c>
      <c r="F33" s="2">
        <v>25.11</v>
      </c>
      <c r="G33" s="2">
        <v>9.09</v>
      </c>
      <c r="H33" s="2">
        <v>1.28</v>
      </c>
      <c r="I33" s="2">
        <v>0.24</v>
      </c>
      <c r="J33" s="2">
        <v>0.04</v>
      </c>
      <c r="K33" s="2">
        <v>0</v>
      </c>
      <c r="L33" s="2">
        <v>5.05</v>
      </c>
      <c r="M33" s="2">
        <v>84.72</v>
      </c>
      <c r="N33" s="1" t="s">
        <v>68</v>
      </c>
    </row>
    <row r="34" spans="1:14" x14ac:dyDescent="0.2">
      <c r="A34" s="1" t="s">
        <v>16</v>
      </c>
      <c r="B34" s="1">
        <v>3</v>
      </c>
      <c r="C34" s="1">
        <v>9</v>
      </c>
      <c r="D34" s="2">
        <v>32.36</v>
      </c>
      <c r="E34" s="2">
        <v>15.65</v>
      </c>
      <c r="F34" s="2">
        <v>27.44</v>
      </c>
      <c r="G34" s="2">
        <v>4.72</v>
      </c>
      <c r="H34" s="2">
        <v>0.31</v>
      </c>
      <c r="I34" s="2">
        <v>0.09</v>
      </c>
      <c r="J34" s="2">
        <v>0.05</v>
      </c>
      <c r="K34" s="2">
        <v>0.02</v>
      </c>
      <c r="L34" s="2">
        <v>4.26</v>
      </c>
      <c r="M34" s="2">
        <v>84.990000000000009</v>
      </c>
      <c r="N34" s="1" t="s">
        <v>68</v>
      </c>
    </row>
    <row r="35" spans="1:14" x14ac:dyDescent="0.2">
      <c r="A35" s="1" t="s">
        <v>16</v>
      </c>
      <c r="B35" s="1">
        <v>3</v>
      </c>
      <c r="C35" s="1">
        <v>23</v>
      </c>
      <c r="D35" s="2">
        <v>31.64</v>
      </c>
      <c r="E35" s="2">
        <v>14.11</v>
      </c>
      <c r="F35" s="2">
        <v>25.34</v>
      </c>
      <c r="G35" s="2">
        <v>6.52</v>
      </c>
      <c r="H35" s="2">
        <v>0.33</v>
      </c>
      <c r="I35" s="2">
        <v>0.12</v>
      </c>
      <c r="J35" s="2">
        <v>0.09</v>
      </c>
      <c r="K35" s="2">
        <v>0.04</v>
      </c>
      <c r="L35" s="2">
        <v>6.73</v>
      </c>
      <c r="M35" s="2">
        <v>85.13000000000001</v>
      </c>
      <c r="N35" s="1" t="s">
        <v>68</v>
      </c>
    </row>
    <row r="36" spans="1:14" x14ac:dyDescent="0.2">
      <c r="A36" s="1" t="s">
        <v>16</v>
      </c>
      <c r="B36" s="1">
        <v>1</v>
      </c>
      <c r="C36" s="1">
        <v>4</v>
      </c>
      <c r="D36" s="2">
        <v>31.85</v>
      </c>
      <c r="E36" s="2">
        <v>16.47</v>
      </c>
      <c r="F36" s="2">
        <v>20.22</v>
      </c>
      <c r="G36" s="2">
        <v>6.72</v>
      </c>
      <c r="H36" s="2">
        <v>0.44</v>
      </c>
      <c r="I36" s="2">
        <v>0.09</v>
      </c>
      <c r="J36" s="2">
        <v>0.06</v>
      </c>
      <c r="K36" s="2">
        <v>0.04</v>
      </c>
      <c r="L36" s="2">
        <v>8.25</v>
      </c>
      <c r="M36" s="2">
        <v>85.22999999999999</v>
      </c>
      <c r="N36" s="1" t="s">
        <v>68</v>
      </c>
    </row>
    <row r="37" spans="1:14" x14ac:dyDescent="0.2">
      <c r="A37" s="1" t="s">
        <v>16</v>
      </c>
      <c r="B37" s="1">
        <v>5</v>
      </c>
      <c r="C37" s="1">
        <v>4</v>
      </c>
      <c r="D37" s="2">
        <v>29.76</v>
      </c>
      <c r="E37" s="2">
        <v>12.08</v>
      </c>
      <c r="F37" s="2">
        <v>18.95</v>
      </c>
      <c r="G37" s="2">
        <v>11.53</v>
      </c>
      <c r="H37" s="2">
        <v>2.08</v>
      </c>
      <c r="I37" s="2">
        <v>0.21</v>
      </c>
      <c r="J37" s="2">
        <v>0.04</v>
      </c>
      <c r="K37" s="2">
        <v>0.01</v>
      </c>
      <c r="L37" s="2">
        <v>10.37</v>
      </c>
      <c r="M37" s="2">
        <v>85.300000000000011</v>
      </c>
      <c r="N37" s="1" t="s">
        <v>68</v>
      </c>
    </row>
    <row r="38" spans="1:14" x14ac:dyDescent="0.2">
      <c r="A38" s="1" t="s">
        <v>16</v>
      </c>
      <c r="B38" s="1">
        <v>3</v>
      </c>
      <c r="C38" s="1">
        <v>2</v>
      </c>
      <c r="D38" s="2">
        <v>35.520000000000003</v>
      </c>
      <c r="E38" s="2">
        <v>7.28</v>
      </c>
      <c r="F38" s="2">
        <v>23.59</v>
      </c>
      <c r="G38" s="2">
        <v>10.39</v>
      </c>
      <c r="H38" s="2">
        <v>1.36</v>
      </c>
      <c r="I38" s="2">
        <v>0.25</v>
      </c>
      <c r="J38" s="2">
        <v>0</v>
      </c>
      <c r="K38" s="2">
        <v>0.02</v>
      </c>
      <c r="L38" s="2">
        <v>6.6</v>
      </c>
      <c r="M38" s="2">
        <v>85.429999999999993</v>
      </c>
      <c r="N38" s="1" t="s">
        <v>68</v>
      </c>
    </row>
    <row r="39" spans="1:14" x14ac:dyDescent="0.2">
      <c r="A39" s="1" t="s">
        <v>16</v>
      </c>
      <c r="B39" s="1">
        <v>1</v>
      </c>
      <c r="C39" s="1">
        <v>5</v>
      </c>
      <c r="D39" s="2">
        <v>32.880000000000003</v>
      </c>
      <c r="E39" s="2">
        <v>15.19</v>
      </c>
      <c r="F39" s="2">
        <v>20.399999999999999</v>
      </c>
      <c r="G39" s="2">
        <v>6.82</v>
      </c>
      <c r="H39" s="2">
        <v>0.44</v>
      </c>
      <c r="I39" s="2">
        <v>0.09</v>
      </c>
      <c r="J39" s="2">
        <v>0.05</v>
      </c>
      <c r="K39" s="2">
        <v>0.06</v>
      </c>
      <c r="L39" s="2">
        <v>8.6999999999999993</v>
      </c>
      <c r="M39" s="2">
        <v>85.539999999999992</v>
      </c>
      <c r="N39" s="1" t="s">
        <v>68</v>
      </c>
    </row>
    <row r="40" spans="1:14" x14ac:dyDescent="0.2">
      <c r="A40" s="1" t="s">
        <v>16</v>
      </c>
      <c r="B40" s="1">
        <v>3</v>
      </c>
      <c r="C40" s="1">
        <v>10</v>
      </c>
      <c r="D40" s="2">
        <v>31.66</v>
      </c>
      <c r="E40" s="2">
        <v>14.55</v>
      </c>
      <c r="F40" s="2">
        <v>27.58</v>
      </c>
      <c r="G40" s="2">
        <v>5.9</v>
      </c>
      <c r="H40" s="2">
        <v>0.25</v>
      </c>
      <c r="I40" s="2">
        <v>0.1</v>
      </c>
      <c r="J40" s="2">
        <v>0.06</v>
      </c>
      <c r="K40" s="2">
        <v>0.01</v>
      </c>
      <c r="L40" s="2">
        <v>5.43</v>
      </c>
      <c r="M40" s="2">
        <v>85.6</v>
      </c>
      <c r="N40" s="1" t="s">
        <v>68</v>
      </c>
    </row>
    <row r="41" spans="1:14" x14ac:dyDescent="0.2">
      <c r="A41" s="1" t="s">
        <v>16</v>
      </c>
      <c r="B41" s="1">
        <v>3</v>
      </c>
      <c r="C41" s="1">
        <v>14</v>
      </c>
      <c r="D41" s="2">
        <v>29.18</v>
      </c>
      <c r="E41" s="2">
        <v>22.89</v>
      </c>
      <c r="F41" s="2">
        <v>20.21</v>
      </c>
      <c r="G41" s="2">
        <v>4.3099999999999996</v>
      </c>
      <c r="H41" s="2">
        <v>0.27</v>
      </c>
      <c r="I41" s="2">
        <v>0.18</v>
      </c>
      <c r="J41" s="2">
        <v>0.06</v>
      </c>
      <c r="K41" s="2">
        <v>0.05</v>
      </c>
      <c r="L41" s="2">
        <v>8.25</v>
      </c>
      <c r="M41" s="2">
        <v>85.610000000000014</v>
      </c>
      <c r="N41" s="1" t="s">
        <v>68</v>
      </c>
    </row>
    <row r="42" spans="1:14" x14ac:dyDescent="0.2">
      <c r="A42" s="1" t="s">
        <v>16</v>
      </c>
      <c r="B42" s="1">
        <v>5</v>
      </c>
      <c r="C42" s="1">
        <v>2</v>
      </c>
      <c r="D42" s="2">
        <v>28.76</v>
      </c>
      <c r="E42" s="2">
        <v>17.57</v>
      </c>
      <c r="F42" s="2">
        <v>17.38</v>
      </c>
      <c r="G42" s="2">
        <v>10.59</v>
      </c>
      <c r="H42" s="2">
        <v>2.0699999999999998</v>
      </c>
      <c r="I42" s="2">
        <v>0.39</v>
      </c>
      <c r="J42" s="2">
        <v>0.04</v>
      </c>
      <c r="K42" s="2">
        <v>0.01</v>
      </c>
      <c r="L42" s="2">
        <v>9</v>
      </c>
      <c r="M42" s="2">
        <v>86.179999999999993</v>
      </c>
      <c r="N42" s="1" t="s">
        <v>68</v>
      </c>
    </row>
    <row r="43" spans="1:14" x14ac:dyDescent="0.2">
      <c r="A43" s="1" t="s">
        <v>16</v>
      </c>
      <c r="B43" s="1">
        <v>4</v>
      </c>
      <c r="C43" s="1">
        <v>3</v>
      </c>
      <c r="D43" s="2">
        <v>35.46</v>
      </c>
      <c r="E43" s="2">
        <v>12.74</v>
      </c>
      <c r="F43" s="2">
        <v>22.83</v>
      </c>
      <c r="G43" s="2">
        <v>6.32</v>
      </c>
      <c r="H43" s="2">
        <v>0.32</v>
      </c>
      <c r="I43" s="2">
        <v>0.22</v>
      </c>
      <c r="J43" s="2">
        <v>0.14000000000000001</v>
      </c>
      <c r="K43" s="2">
        <v>7.0000000000000007E-2</v>
      </c>
      <c r="L43" s="2">
        <v>7.9</v>
      </c>
      <c r="M43" s="2">
        <v>86.239999999999981</v>
      </c>
      <c r="N43" s="1" t="s">
        <v>68</v>
      </c>
    </row>
    <row r="44" spans="1:14" x14ac:dyDescent="0.2">
      <c r="A44" s="1" t="s">
        <v>16</v>
      </c>
      <c r="B44" s="1">
        <v>5</v>
      </c>
      <c r="C44" s="1">
        <v>10</v>
      </c>
      <c r="D44" s="2">
        <v>29.09</v>
      </c>
      <c r="E44" s="2">
        <v>17.11</v>
      </c>
      <c r="F44" s="2">
        <v>17.670000000000002</v>
      </c>
      <c r="G44" s="2">
        <v>11.09</v>
      </c>
      <c r="H44" s="2">
        <v>1.69</v>
      </c>
      <c r="I44" s="2">
        <v>0.41</v>
      </c>
      <c r="J44" s="2">
        <v>0.04</v>
      </c>
      <c r="K44" s="2">
        <v>0.01</v>
      </c>
      <c r="L44" s="2">
        <v>9.7799999999999994</v>
      </c>
      <c r="M44" s="2">
        <v>87.180000000000021</v>
      </c>
      <c r="N44" s="1" t="s">
        <v>68</v>
      </c>
    </row>
    <row r="45" spans="1:14" x14ac:dyDescent="0.2">
      <c r="A45" s="1" t="s">
        <v>16</v>
      </c>
      <c r="B45" s="1">
        <v>5</v>
      </c>
      <c r="C45" s="1">
        <v>1</v>
      </c>
      <c r="D45" s="2">
        <v>29.39</v>
      </c>
      <c r="E45" s="2">
        <v>15.9</v>
      </c>
      <c r="F45" s="2">
        <v>18</v>
      </c>
      <c r="G45" s="2">
        <v>11.43</v>
      </c>
      <c r="H45" s="2">
        <v>2.4500000000000002</v>
      </c>
      <c r="I45" s="2">
        <v>0.32</v>
      </c>
      <c r="J45" s="2">
        <v>0.04</v>
      </c>
      <c r="K45" s="2">
        <v>0.01</v>
      </c>
      <c r="L45" s="2">
        <v>9.4</v>
      </c>
      <c r="M45" s="2">
        <v>87.260000000000019</v>
      </c>
      <c r="N45" s="1" t="s">
        <v>68</v>
      </c>
    </row>
    <row r="46" spans="1:14" x14ac:dyDescent="0.2">
      <c r="A46" s="1" t="s">
        <v>16</v>
      </c>
      <c r="B46" s="1">
        <v>4</v>
      </c>
      <c r="C46" s="1">
        <v>4</v>
      </c>
      <c r="D46" s="2">
        <v>35.4</v>
      </c>
      <c r="E46" s="2">
        <v>10.53</v>
      </c>
      <c r="F46" s="2">
        <v>22.25</v>
      </c>
      <c r="G46" s="2">
        <v>7.63</v>
      </c>
      <c r="H46" s="2">
        <v>0.45</v>
      </c>
      <c r="I46" s="2">
        <v>0.2</v>
      </c>
      <c r="J46" s="2">
        <v>0.08</v>
      </c>
      <c r="K46" s="2">
        <v>7.0000000000000007E-2</v>
      </c>
      <c r="L46" s="2">
        <v>10.91</v>
      </c>
      <c r="M46" s="2">
        <v>87.8</v>
      </c>
      <c r="N46" s="1" t="s">
        <v>68</v>
      </c>
    </row>
    <row r="47" spans="1:14" x14ac:dyDescent="0.2">
      <c r="A47" s="1" t="s">
        <v>16</v>
      </c>
      <c r="B47" s="1">
        <v>4</v>
      </c>
      <c r="C47" s="1">
        <v>6</v>
      </c>
      <c r="D47" s="2">
        <v>33.409999999999997</v>
      </c>
      <c r="E47" s="2">
        <v>11.94</v>
      </c>
      <c r="F47" s="2">
        <v>25.15</v>
      </c>
      <c r="G47" s="2">
        <v>7.37</v>
      </c>
      <c r="H47" s="2">
        <v>0.46</v>
      </c>
      <c r="I47" s="2">
        <v>0.14000000000000001</v>
      </c>
      <c r="J47" s="2">
        <v>0.11</v>
      </c>
      <c r="K47" s="2">
        <v>0.05</v>
      </c>
      <c r="L47" s="2">
        <v>9.8000000000000007</v>
      </c>
      <c r="M47" s="2">
        <v>88.699999999999989</v>
      </c>
      <c r="N47" s="1" t="s">
        <v>68</v>
      </c>
    </row>
    <row r="48" spans="1:14" x14ac:dyDescent="0.2">
      <c r="A48" s="1" t="s">
        <v>16</v>
      </c>
      <c r="B48" s="1">
        <v>4</v>
      </c>
      <c r="C48" s="1">
        <v>2</v>
      </c>
      <c r="D48" s="2">
        <v>39.92</v>
      </c>
      <c r="E48" s="2">
        <v>4.25</v>
      </c>
      <c r="F48" s="2">
        <v>27.43</v>
      </c>
      <c r="G48" s="2">
        <v>11.12</v>
      </c>
      <c r="H48" s="2">
        <v>1.38</v>
      </c>
      <c r="I48" s="2">
        <v>0.24</v>
      </c>
      <c r="J48" s="2">
        <v>0</v>
      </c>
      <c r="K48" s="2">
        <v>0</v>
      </c>
      <c r="L48" s="2">
        <v>4.2699999999999996</v>
      </c>
      <c r="M48" s="2">
        <v>89.259999999999991</v>
      </c>
      <c r="N48" s="1" t="s">
        <v>68</v>
      </c>
    </row>
    <row r="49" spans="1:14" x14ac:dyDescent="0.2">
      <c r="A49" s="1" t="s">
        <v>16</v>
      </c>
      <c r="B49" s="1">
        <v>4</v>
      </c>
      <c r="C49" s="1">
        <v>5</v>
      </c>
      <c r="D49" s="2">
        <v>38.31</v>
      </c>
      <c r="E49" s="2">
        <v>5.52</v>
      </c>
      <c r="F49" s="2">
        <v>27.56</v>
      </c>
      <c r="G49" s="2">
        <v>11.33</v>
      </c>
      <c r="H49" s="2">
        <v>1.0900000000000001</v>
      </c>
      <c r="I49" s="2">
        <v>0.26</v>
      </c>
      <c r="J49" s="2">
        <v>0.06</v>
      </c>
      <c r="K49" s="2">
        <v>0.04</v>
      </c>
      <c r="L49" s="2">
        <v>5.66</v>
      </c>
      <c r="M49" s="2">
        <v>90.140000000000015</v>
      </c>
      <c r="N49" s="1" t="s">
        <v>68</v>
      </c>
    </row>
    <row r="50" spans="1:14" x14ac:dyDescent="0.2">
      <c r="A50" s="1" t="s">
        <v>17</v>
      </c>
      <c r="B50" s="1" t="s">
        <v>40</v>
      </c>
      <c r="C50" s="1" t="s">
        <v>41</v>
      </c>
      <c r="D50" s="1">
        <v>36.506999999999998</v>
      </c>
      <c r="E50" s="1">
        <v>3.855</v>
      </c>
      <c r="F50" s="1">
        <v>22.763999999999999</v>
      </c>
      <c r="G50" s="1">
        <v>8.8469999999999995</v>
      </c>
      <c r="H50" s="1">
        <v>1.2749999999999999</v>
      </c>
      <c r="I50" s="1">
        <v>0.151</v>
      </c>
      <c r="J50" s="1">
        <v>6.2E-2</v>
      </c>
      <c r="K50" s="1">
        <v>0.19800000000000001</v>
      </c>
      <c r="L50" s="1">
        <v>3.4980000000000002</v>
      </c>
      <c r="M50" s="1">
        <v>77.53</v>
      </c>
      <c r="N50" s="1" t="s">
        <v>68</v>
      </c>
    </row>
    <row r="51" spans="1:14" x14ac:dyDescent="0.2">
      <c r="A51" s="1" t="s">
        <v>17</v>
      </c>
      <c r="B51" s="1" t="s">
        <v>22</v>
      </c>
      <c r="C51" s="1" t="s">
        <v>23</v>
      </c>
      <c r="D51" s="1">
        <v>30.975999999999999</v>
      </c>
      <c r="E51" s="1">
        <v>11.315</v>
      </c>
      <c r="F51" s="1">
        <v>24.599</v>
      </c>
      <c r="G51" s="1">
        <v>8.7370000000000001</v>
      </c>
      <c r="H51" s="1">
        <v>0.85</v>
      </c>
      <c r="I51" s="1">
        <v>0.46100000000000002</v>
      </c>
      <c r="J51" s="1">
        <v>0.17499999999999999</v>
      </c>
      <c r="K51" s="1">
        <v>0.33300000000000002</v>
      </c>
      <c r="L51" s="1">
        <v>3.7229999999999999</v>
      </c>
      <c r="M51" s="1">
        <v>81.325999999999993</v>
      </c>
      <c r="N51" s="1" t="s">
        <v>68</v>
      </c>
    </row>
    <row r="52" spans="1:14" x14ac:dyDescent="0.2">
      <c r="A52" s="1" t="s">
        <v>17</v>
      </c>
      <c r="B52" s="1" t="s">
        <v>34</v>
      </c>
      <c r="C52" s="1" t="s">
        <v>36</v>
      </c>
      <c r="D52" s="1">
        <v>32.253999999999998</v>
      </c>
      <c r="E52" s="1">
        <v>4.5140000000000002</v>
      </c>
      <c r="F52" s="1">
        <v>29.414000000000001</v>
      </c>
      <c r="G52" s="1">
        <v>8.5939999999999994</v>
      </c>
      <c r="H52" s="1">
        <v>0.47899999999999998</v>
      </c>
      <c r="I52" s="1">
        <v>0.20200000000000001</v>
      </c>
      <c r="J52" s="1">
        <v>0.123</v>
      </c>
      <c r="K52" s="1">
        <v>0.47</v>
      </c>
      <c r="L52" s="1">
        <v>5.77</v>
      </c>
      <c r="M52" s="1">
        <v>82.769000000000005</v>
      </c>
      <c r="N52" s="1" t="s">
        <v>68</v>
      </c>
    </row>
    <row r="53" spans="1:14" x14ac:dyDescent="0.2">
      <c r="A53" s="1" t="s">
        <v>17</v>
      </c>
      <c r="B53" s="1" t="s">
        <v>37</v>
      </c>
      <c r="C53" s="1" t="s">
        <v>39</v>
      </c>
      <c r="D53" s="1">
        <v>37.877000000000002</v>
      </c>
      <c r="E53" s="1">
        <v>3.6819999999999999</v>
      </c>
      <c r="F53" s="1">
        <v>24.279</v>
      </c>
      <c r="G53" s="1">
        <v>10.332000000000001</v>
      </c>
      <c r="H53" s="1">
        <v>1.036</v>
      </c>
      <c r="I53" s="1">
        <v>0.11</v>
      </c>
      <c r="J53" s="1">
        <v>9.7000000000000003E-2</v>
      </c>
      <c r="K53" s="1">
        <v>0</v>
      </c>
      <c r="L53" s="1">
        <v>5.7809999999999997</v>
      </c>
      <c r="M53" s="1">
        <v>83.397000000000006</v>
      </c>
      <c r="N53" s="1" t="s">
        <v>68</v>
      </c>
    </row>
    <row r="54" spans="1:14" x14ac:dyDescent="0.2">
      <c r="A54" s="1" t="s">
        <v>17</v>
      </c>
      <c r="B54" s="1" t="s">
        <v>22</v>
      </c>
      <c r="C54" s="1" t="s">
        <v>24</v>
      </c>
      <c r="D54" s="1">
        <v>34.247999999999998</v>
      </c>
      <c r="E54" s="1">
        <v>8.7129999999999992</v>
      </c>
      <c r="F54" s="1">
        <v>23.49</v>
      </c>
      <c r="G54" s="1">
        <v>8.7240000000000002</v>
      </c>
      <c r="H54" s="1">
        <v>0.44600000000000001</v>
      </c>
      <c r="I54" s="1">
        <v>0.753</v>
      </c>
      <c r="J54" s="1">
        <v>0.129</v>
      </c>
      <c r="K54" s="1">
        <v>0.27900000000000003</v>
      </c>
      <c r="L54" s="1">
        <v>7.7949999999999999</v>
      </c>
      <c r="M54" s="1">
        <v>84.841999999999999</v>
      </c>
      <c r="N54" s="1" t="s">
        <v>68</v>
      </c>
    </row>
    <row r="55" spans="1:14" x14ac:dyDescent="0.2">
      <c r="A55" s="1" t="s">
        <v>17</v>
      </c>
      <c r="B55" s="1" t="s">
        <v>30</v>
      </c>
      <c r="C55" s="1" t="s">
        <v>33</v>
      </c>
      <c r="D55" s="1">
        <v>31.14</v>
      </c>
      <c r="E55" s="1">
        <v>14.387</v>
      </c>
      <c r="F55" s="1">
        <v>23.315000000000001</v>
      </c>
      <c r="G55" s="1">
        <v>8.3989999999999991</v>
      </c>
      <c r="H55" s="1">
        <v>0.77200000000000002</v>
      </c>
      <c r="I55" s="1">
        <v>0.27900000000000003</v>
      </c>
      <c r="J55" s="1">
        <v>0.122</v>
      </c>
      <c r="K55" s="1">
        <v>0.39200000000000002</v>
      </c>
      <c r="L55" s="1">
        <v>5.8860000000000001</v>
      </c>
      <c r="M55" s="1">
        <v>84.965000000000003</v>
      </c>
      <c r="N55" s="1" t="s">
        <v>68</v>
      </c>
    </row>
    <row r="56" spans="1:14" x14ac:dyDescent="0.2">
      <c r="A56" s="1" t="s">
        <v>17</v>
      </c>
      <c r="B56" s="1" t="s">
        <v>37</v>
      </c>
      <c r="C56" s="1" t="s">
        <v>38</v>
      </c>
      <c r="D56" s="1">
        <v>41.893999999999998</v>
      </c>
      <c r="E56" s="1">
        <v>3.6030000000000002</v>
      </c>
      <c r="F56" s="1">
        <v>23.309000000000001</v>
      </c>
      <c r="G56" s="1">
        <v>10.978999999999999</v>
      </c>
      <c r="H56" s="1">
        <v>1.454</v>
      </c>
      <c r="I56" s="1">
        <v>0.18099999999999999</v>
      </c>
      <c r="J56" s="1">
        <v>0.03</v>
      </c>
      <c r="K56" s="1">
        <v>0</v>
      </c>
      <c r="L56" s="1">
        <v>3.294</v>
      </c>
      <c r="M56" s="1">
        <v>85.028999999999996</v>
      </c>
      <c r="N56" s="1" t="s">
        <v>68</v>
      </c>
    </row>
    <row r="57" spans="1:14" x14ac:dyDescent="0.2">
      <c r="A57" s="1" t="s">
        <v>17</v>
      </c>
      <c r="B57" s="1" t="s">
        <v>30</v>
      </c>
      <c r="C57" s="1" t="s">
        <v>31</v>
      </c>
      <c r="D57" s="1">
        <v>35.287999999999997</v>
      </c>
      <c r="E57" s="1">
        <v>6.5949999999999998</v>
      </c>
      <c r="F57" s="1">
        <v>21.827999999999999</v>
      </c>
      <c r="G57" s="1">
        <v>9.7059999999999995</v>
      </c>
      <c r="H57" s="1">
        <v>0.73699999999999999</v>
      </c>
      <c r="I57" s="1">
        <v>0.23200000000000001</v>
      </c>
      <c r="J57" s="1">
        <v>6.6000000000000003E-2</v>
      </c>
      <c r="K57" s="1">
        <v>0.52100000000000002</v>
      </c>
      <c r="L57" s="1">
        <v>9.718</v>
      </c>
      <c r="M57" s="1">
        <v>85.298000000000002</v>
      </c>
      <c r="N57" s="1" t="s">
        <v>68</v>
      </c>
    </row>
    <row r="58" spans="1:14" x14ac:dyDescent="0.2">
      <c r="A58" s="1" t="s">
        <v>17</v>
      </c>
      <c r="B58" s="1" t="s">
        <v>34</v>
      </c>
      <c r="C58" s="1" t="s">
        <v>35</v>
      </c>
      <c r="D58" s="1">
        <v>39.430999999999997</v>
      </c>
      <c r="E58" s="1">
        <v>3.57</v>
      </c>
      <c r="F58" s="1">
        <v>23.745999999999999</v>
      </c>
      <c r="G58" s="1">
        <v>11.965999999999999</v>
      </c>
      <c r="H58" s="1">
        <v>1.581</v>
      </c>
      <c r="I58" s="1">
        <v>0.39700000000000002</v>
      </c>
      <c r="J58" s="1">
        <v>0.115</v>
      </c>
      <c r="K58" s="1">
        <v>0</v>
      </c>
      <c r="L58" s="1">
        <v>4.53</v>
      </c>
      <c r="M58" s="1">
        <v>86.317999999999998</v>
      </c>
      <c r="N58" s="1" t="s">
        <v>68</v>
      </c>
    </row>
    <row r="59" spans="1:14" x14ac:dyDescent="0.2">
      <c r="A59" s="1" t="s">
        <v>17</v>
      </c>
      <c r="B59" s="1" t="s">
        <v>20</v>
      </c>
      <c r="C59" s="1" t="s">
        <v>21</v>
      </c>
      <c r="D59" s="1">
        <v>33.093000000000004</v>
      </c>
      <c r="E59" s="1">
        <v>9.1920000000000002</v>
      </c>
      <c r="F59" s="1">
        <v>21.942</v>
      </c>
      <c r="G59" s="1">
        <v>10.329000000000001</v>
      </c>
      <c r="H59" s="1">
        <v>0.76600000000000001</v>
      </c>
      <c r="I59" s="1">
        <v>0.13300000000000001</v>
      </c>
      <c r="J59" s="1">
        <v>4.2000000000000003E-2</v>
      </c>
      <c r="K59" s="1">
        <v>0.432</v>
      </c>
      <c r="L59" s="1">
        <v>10.433</v>
      </c>
      <c r="M59" s="1">
        <v>86.637</v>
      </c>
      <c r="N59" s="1" t="s">
        <v>68</v>
      </c>
    </row>
    <row r="60" spans="1:14" x14ac:dyDescent="0.2">
      <c r="A60" s="1" t="s">
        <v>17</v>
      </c>
      <c r="B60" s="1" t="s">
        <v>30</v>
      </c>
      <c r="C60" s="1" t="s">
        <v>32</v>
      </c>
      <c r="D60" s="1">
        <v>35.17</v>
      </c>
      <c r="E60" s="1">
        <v>7.8040000000000003</v>
      </c>
      <c r="F60" s="1">
        <v>24.669</v>
      </c>
      <c r="G60" s="1">
        <v>10.183999999999999</v>
      </c>
      <c r="H60" s="1">
        <v>0.97699999999999998</v>
      </c>
      <c r="I60" s="1">
        <v>0.28100000000000003</v>
      </c>
      <c r="J60" s="1">
        <v>4.4999999999999998E-2</v>
      </c>
      <c r="K60" s="1">
        <v>0.35599999999999998</v>
      </c>
      <c r="L60" s="1">
        <v>7.2290000000000001</v>
      </c>
      <c r="M60" s="1">
        <v>87.007000000000005</v>
      </c>
      <c r="N60" s="1" t="s">
        <v>68</v>
      </c>
    </row>
    <row r="61" spans="1:14" x14ac:dyDescent="0.2">
      <c r="A61" s="1" t="s">
        <v>17</v>
      </c>
      <c r="B61" s="1" t="s">
        <v>26</v>
      </c>
      <c r="C61" s="1" t="s">
        <v>27</v>
      </c>
      <c r="D61" s="1">
        <v>35.256999999999998</v>
      </c>
      <c r="E61" s="1">
        <v>8.6419999999999995</v>
      </c>
      <c r="F61" s="1">
        <v>23.869</v>
      </c>
      <c r="G61" s="1">
        <v>9.1329999999999991</v>
      </c>
      <c r="H61" s="1">
        <v>0.88900000000000001</v>
      </c>
      <c r="I61" s="1">
        <v>0.44500000000000001</v>
      </c>
      <c r="J61" s="1">
        <v>8.8999999999999996E-2</v>
      </c>
      <c r="K61" s="1">
        <v>8.7999999999999995E-2</v>
      </c>
      <c r="L61" s="1">
        <v>8.6280000000000001</v>
      </c>
      <c r="M61" s="1">
        <v>87.346000000000004</v>
      </c>
      <c r="N61" s="1" t="s">
        <v>68</v>
      </c>
    </row>
    <row r="62" spans="1:14" x14ac:dyDescent="0.2">
      <c r="A62" s="1" t="s">
        <v>17</v>
      </c>
      <c r="B62" s="1" t="s">
        <v>40</v>
      </c>
      <c r="C62" s="1" t="s">
        <v>42</v>
      </c>
      <c r="D62" s="1">
        <v>37.152999999999999</v>
      </c>
      <c r="E62" s="1">
        <v>10.706</v>
      </c>
      <c r="F62" s="1">
        <v>21.603999999999999</v>
      </c>
      <c r="G62" s="1">
        <v>8.016</v>
      </c>
      <c r="H62" s="1">
        <v>0.36299999999999999</v>
      </c>
      <c r="I62" s="1">
        <v>0.13300000000000001</v>
      </c>
      <c r="J62" s="1">
        <v>2.7E-2</v>
      </c>
      <c r="K62" s="1">
        <v>0.52700000000000002</v>
      </c>
      <c r="L62" s="1">
        <v>9.7040000000000006</v>
      </c>
      <c r="M62" s="1">
        <v>88.402000000000001</v>
      </c>
      <c r="N62" s="1" t="s">
        <v>68</v>
      </c>
    </row>
    <row r="63" spans="1:14" x14ac:dyDescent="0.2">
      <c r="A63" s="1" t="s">
        <v>17</v>
      </c>
      <c r="B63" s="1" t="s">
        <v>22</v>
      </c>
      <c r="C63" s="1" t="s">
        <v>25</v>
      </c>
      <c r="D63" s="1">
        <v>38.287999999999997</v>
      </c>
      <c r="E63" s="1">
        <v>8.3979999999999997</v>
      </c>
      <c r="F63" s="1">
        <v>26.19</v>
      </c>
      <c r="G63" s="1">
        <v>9.7080000000000002</v>
      </c>
      <c r="H63" s="1">
        <v>0.64200000000000002</v>
      </c>
      <c r="I63" s="1">
        <v>0.26300000000000001</v>
      </c>
      <c r="J63" s="1">
        <v>0.128</v>
      </c>
      <c r="K63" s="1">
        <v>0.17899999999999999</v>
      </c>
      <c r="L63" s="1">
        <v>5.4560000000000004</v>
      </c>
      <c r="M63" s="1">
        <v>89.613</v>
      </c>
      <c r="N63" s="1" t="s">
        <v>68</v>
      </c>
    </row>
    <row r="64" spans="1:14" x14ac:dyDescent="0.2">
      <c r="A64" s="1" t="s">
        <v>17</v>
      </c>
      <c r="B64" s="1" t="s">
        <v>28</v>
      </c>
      <c r="C64" s="1" t="s">
        <v>29</v>
      </c>
      <c r="D64" s="1">
        <v>36.417999999999999</v>
      </c>
      <c r="E64" s="1">
        <v>9.3930000000000007</v>
      </c>
      <c r="F64" s="1">
        <v>24.85</v>
      </c>
      <c r="G64" s="1">
        <v>8.94</v>
      </c>
      <c r="H64" s="1">
        <v>0.73499999999999999</v>
      </c>
      <c r="I64" s="1">
        <v>0.39900000000000002</v>
      </c>
      <c r="J64" s="1">
        <v>7.2999999999999995E-2</v>
      </c>
      <c r="K64" s="1">
        <v>0.318</v>
      </c>
      <c r="L64" s="1">
        <v>8.6509999999999998</v>
      </c>
      <c r="M64" s="1">
        <v>90.132999999999996</v>
      </c>
      <c r="N64" s="1" t="s">
        <v>68</v>
      </c>
    </row>
    <row r="65" spans="1:14" x14ac:dyDescent="0.2">
      <c r="A65" s="3" t="s">
        <v>70</v>
      </c>
      <c r="B65" s="3" t="s">
        <v>71</v>
      </c>
      <c r="C65" s="3" t="s">
        <v>83</v>
      </c>
      <c r="D65" s="3">
        <v>31.982714359062122</v>
      </c>
      <c r="E65" s="3">
        <v>6.6196760219035502</v>
      </c>
      <c r="F65" s="3">
        <v>22.367766539545681</v>
      </c>
      <c r="G65" s="3">
        <v>7.5389702409069441</v>
      </c>
      <c r="H65" s="3">
        <v>0.51708895598071758</v>
      </c>
      <c r="I65" s="3">
        <v>0.16077170418006431</v>
      </c>
      <c r="J65" s="3">
        <v>0.20659556336027685</v>
      </c>
      <c r="K65" s="3">
        <v>0</v>
      </c>
      <c r="L65" s="3">
        <v>3.0667820421459844</v>
      </c>
      <c r="M65" s="3">
        <v>72.639186413687213</v>
      </c>
      <c r="N65" s="3" t="s">
        <v>78</v>
      </c>
    </row>
    <row r="66" spans="1:14" x14ac:dyDescent="0.2">
      <c r="A66" s="3" t="s">
        <v>70</v>
      </c>
      <c r="B66" s="3" t="s">
        <v>71</v>
      </c>
      <c r="C66" s="3" t="s">
        <v>83</v>
      </c>
      <c r="D66" s="3">
        <v>27.875235324319696</v>
      </c>
      <c r="E66" s="3">
        <v>11.566561342807715</v>
      </c>
      <c r="F66" s="3">
        <v>20.427789752943127</v>
      </c>
      <c r="G66" s="3">
        <v>6.6131317902692492</v>
      </c>
      <c r="H66" s="3">
        <v>0.60049040049373659</v>
      </c>
      <c r="I66" s="3">
        <v>8.7693656825489616E-2</v>
      </c>
      <c r="J66" s="3">
        <v>0.14203444981019031</v>
      </c>
      <c r="K66" s="3">
        <v>0.1652934594649578</v>
      </c>
      <c r="L66" s="3">
        <v>7.9405476941871127</v>
      </c>
      <c r="M66" s="3">
        <v>75.446761640535016</v>
      </c>
      <c r="N66" s="3" t="s">
        <v>78</v>
      </c>
    </row>
    <row r="67" spans="1:14" x14ac:dyDescent="0.2">
      <c r="A67" s="3" t="s">
        <v>70</v>
      </c>
      <c r="B67" s="3" t="s">
        <v>71</v>
      </c>
      <c r="C67" s="3" t="s">
        <v>83</v>
      </c>
      <c r="D67" s="3">
        <v>25.564778367277082</v>
      </c>
      <c r="E67" s="3">
        <v>21.474629341034841</v>
      </c>
      <c r="F67" s="3">
        <v>19.482672856905985</v>
      </c>
      <c r="G67" s="3">
        <v>6.7642890883325464</v>
      </c>
      <c r="H67" s="3">
        <v>0.45036780037030244</v>
      </c>
      <c r="I67" s="3">
        <v>0.16077170418006431</v>
      </c>
      <c r="J67" s="3">
        <v>0.23242000878031141</v>
      </c>
      <c r="K67" s="3">
        <v>0.10171905197843557</v>
      </c>
      <c r="L67" s="3">
        <v>2.1251145271302048</v>
      </c>
      <c r="M67" s="3">
        <v>76.410681275092301</v>
      </c>
      <c r="N67" s="3" t="s">
        <v>78</v>
      </c>
    </row>
    <row r="68" spans="1:14" x14ac:dyDescent="0.2">
      <c r="A68" s="3" t="s">
        <v>70</v>
      </c>
      <c r="B68" s="3" t="s">
        <v>71</v>
      </c>
      <c r="C68" s="3" t="s">
        <v>83</v>
      </c>
      <c r="D68" s="3">
        <v>33.137942837583431</v>
      </c>
      <c r="E68" s="3">
        <v>7.577598901963027</v>
      </c>
      <c r="F68" s="3">
        <v>23.014425468413201</v>
      </c>
      <c r="G68" s="3">
        <v>8.9938592347661785</v>
      </c>
      <c r="H68" s="3">
        <v>0.90073560074060488</v>
      </c>
      <c r="I68" s="3">
        <v>0.21923414206372405</v>
      </c>
      <c r="J68" s="3">
        <v>0.36154223588048451</v>
      </c>
      <c r="K68" s="3">
        <v>0</v>
      </c>
      <c r="L68" s="3">
        <v>2.5959482846380943</v>
      </c>
      <c r="M68" s="3">
        <v>76.869300115551752</v>
      </c>
      <c r="N68" s="3" t="s">
        <v>78</v>
      </c>
    </row>
    <row r="69" spans="1:14" x14ac:dyDescent="0.2">
      <c r="A69" s="3" t="s">
        <v>70</v>
      </c>
      <c r="B69" s="3" t="s">
        <v>71</v>
      </c>
      <c r="C69" s="3" t="s">
        <v>83</v>
      </c>
      <c r="D69" s="3">
        <v>35.555365394489129</v>
      </c>
      <c r="E69" s="3">
        <v>4.5465593411778169</v>
      </c>
      <c r="F69" s="3">
        <v>23.561598408224178</v>
      </c>
      <c r="G69" s="3">
        <v>10.127538970240908</v>
      </c>
      <c r="H69" s="3">
        <v>1.0842187786692465</v>
      </c>
      <c r="I69" s="3">
        <v>0.14615609470914936</v>
      </c>
      <c r="J69" s="3">
        <v>7.7473336260103803E-2</v>
      </c>
      <c r="K69" s="3">
        <v>0</v>
      </c>
      <c r="L69" s="3">
        <v>1.9851369235467782</v>
      </c>
      <c r="M69" s="3">
        <v>77.140014786144775</v>
      </c>
      <c r="N69" s="3" t="s">
        <v>78</v>
      </c>
    </row>
    <row r="70" spans="1:14" x14ac:dyDescent="0.2">
      <c r="A70" s="3" t="s">
        <v>70</v>
      </c>
      <c r="B70" s="3" t="s">
        <v>72</v>
      </c>
      <c r="C70" s="3" t="s">
        <v>82</v>
      </c>
      <c r="D70" s="3">
        <v>27.939414684237548</v>
      </c>
      <c r="E70" s="3">
        <v>5.347211300630514</v>
      </c>
      <c r="F70" s="3">
        <v>18.222516995523133</v>
      </c>
      <c r="G70" s="3">
        <v>14.095418044402455</v>
      </c>
      <c r="H70" s="3">
        <v>1.601307734649964</v>
      </c>
      <c r="I70" s="3">
        <v>0.1169248757673195</v>
      </c>
      <c r="J70" s="3">
        <v>7.7473336260103803E-2</v>
      </c>
      <c r="K70" s="3">
        <v>0</v>
      </c>
      <c r="L70" s="3">
        <v>9.6202789371882318</v>
      </c>
      <c r="M70" s="3">
        <v>77.167388102091124</v>
      </c>
      <c r="N70" s="3" t="s">
        <v>78</v>
      </c>
    </row>
    <row r="71" spans="1:14" x14ac:dyDescent="0.2">
      <c r="A71" s="3" t="s">
        <v>70</v>
      </c>
      <c r="B71" s="3" t="s">
        <v>71</v>
      </c>
      <c r="C71" s="3" t="s">
        <v>83</v>
      </c>
      <c r="D71" s="3">
        <v>36.518055793256885</v>
      </c>
      <c r="E71" s="3">
        <v>4.2463148563830551</v>
      </c>
      <c r="F71" s="3">
        <v>24.059028353506882</v>
      </c>
      <c r="G71" s="3">
        <v>9.6740670760510152</v>
      </c>
      <c r="H71" s="3">
        <v>0.90073560074060488</v>
      </c>
      <c r="I71" s="3">
        <v>0.21923414206372405</v>
      </c>
      <c r="J71" s="3">
        <v>0</v>
      </c>
      <c r="K71" s="3">
        <v>1.2714881497304447E-2</v>
      </c>
      <c r="L71" s="3">
        <v>1.9596864501679732</v>
      </c>
      <c r="M71" s="3">
        <v>77.603316785943079</v>
      </c>
      <c r="N71" s="3" t="s">
        <v>78</v>
      </c>
    </row>
    <row r="72" spans="1:14" x14ac:dyDescent="0.2">
      <c r="A72" s="3" t="s">
        <v>70</v>
      </c>
      <c r="B72" s="3" t="s">
        <v>71</v>
      </c>
      <c r="C72" s="3" t="s">
        <v>83</v>
      </c>
      <c r="D72" s="3">
        <v>33.7369501968167</v>
      </c>
      <c r="E72" s="3">
        <v>7.8635460303389904</v>
      </c>
      <c r="F72" s="3">
        <v>23.229978444702372</v>
      </c>
      <c r="G72" s="3">
        <v>8.9749645725082665</v>
      </c>
      <c r="H72" s="3">
        <v>0.70057213390935935</v>
      </c>
      <c r="I72" s="3">
        <v>7.3078047354574682E-2</v>
      </c>
      <c r="J72" s="3">
        <v>1.2912222710017303E-2</v>
      </c>
      <c r="K72" s="3">
        <v>0.11443393347574</v>
      </c>
      <c r="L72" s="3">
        <v>2.9013539651837523</v>
      </c>
      <c r="M72" s="3">
        <v>77.63577331641352</v>
      </c>
      <c r="N72" s="3" t="s">
        <v>78</v>
      </c>
    </row>
    <row r="73" spans="1:14" x14ac:dyDescent="0.2">
      <c r="A73" s="3" t="s">
        <v>70</v>
      </c>
      <c r="B73" s="3" t="s">
        <v>72</v>
      </c>
      <c r="C73" s="3" t="s">
        <v>82</v>
      </c>
      <c r="D73" s="3">
        <v>21.286154372753721</v>
      </c>
      <c r="E73" s="3">
        <v>19.372917947471514</v>
      </c>
      <c r="F73" s="3">
        <v>15.188194329298625</v>
      </c>
      <c r="G73" s="3">
        <v>12.017005196032121</v>
      </c>
      <c r="H73" s="3">
        <v>2.1350769795332858</v>
      </c>
      <c r="I73" s="3">
        <v>0.48231511254019294</v>
      </c>
      <c r="J73" s="3">
        <v>0</v>
      </c>
      <c r="K73" s="3">
        <v>0.11443393347574</v>
      </c>
      <c r="L73" s="3">
        <v>7.2152092028911738</v>
      </c>
      <c r="M73" s="3">
        <v>77.851745970823259</v>
      </c>
      <c r="N73" s="3" t="s">
        <v>78</v>
      </c>
    </row>
    <row r="74" spans="1:14" x14ac:dyDescent="0.2">
      <c r="A74" s="3" t="s">
        <v>70</v>
      </c>
      <c r="B74" s="3" t="s">
        <v>71</v>
      </c>
      <c r="C74" s="3" t="s">
        <v>83</v>
      </c>
      <c r="D74" s="3">
        <v>31.191168920075302</v>
      </c>
      <c r="E74" s="3">
        <v>10.079636275252705</v>
      </c>
      <c r="F74" s="3">
        <v>24.291162327972145</v>
      </c>
      <c r="G74" s="3">
        <v>7.2366556447803498</v>
      </c>
      <c r="H74" s="3">
        <v>0.400326933662491</v>
      </c>
      <c r="I74" s="3">
        <v>8.7693656825489616E-2</v>
      </c>
      <c r="J74" s="3">
        <v>1.2912222710017303E-2</v>
      </c>
      <c r="K74" s="3">
        <v>0.10171905197843557</v>
      </c>
      <c r="L74" s="3">
        <v>4.5174590247378603</v>
      </c>
      <c r="M74" s="3">
        <v>77.944259560945966</v>
      </c>
      <c r="N74" s="3" t="s">
        <v>78</v>
      </c>
    </row>
    <row r="75" spans="1:14" x14ac:dyDescent="0.2">
      <c r="A75" s="3" t="s">
        <v>70</v>
      </c>
      <c r="B75" s="3" t="s">
        <v>71</v>
      </c>
      <c r="C75" s="3" t="s">
        <v>83</v>
      </c>
      <c r="D75" s="3">
        <v>36.646414513092587</v>
      </c>
      <c r="E75" s="3">
        <v>4.3892884205710363</v>
      </c>
      <c r="F75" s="3">
        <v>23.926380368098162</v>
      </c>
      <c r="G75" s="3">
        <v>9.9385923476617855</v>
      </c>
      <c r="H75" s="3">
        <v>1.0341779119614352</v>
      </c>
      <c r="I75" s="3">
        <v>0.19000292312189418</v>
      </c>
      <c r="J75" s="3">
        <v>0.11621000439015571</v>
      </c>
      <c r="K75" s="3">
        <v>2.5429762994608893E-2</v>
      </c>
      <c r="L75" s="3">
        <v>1.921510740099766</v>
      </c>
      <c r="M75" s="3">
        <v>78.267451024045116</v>
      </c>
      <c r="N75" s="3" t="s">
        <v>78</v>
      </c>
    </row>
    <row r="76" spans="1:14" x14ac:dyDescent="0.2">
      <c r="A76" s="3" t="s">
        <v>70</v>
      </c>
      <c r="B76" s="3" t="s">
        <v>71</v>
      </c>
      <c r="C76" s="3" t="s">
        <v>83</v>
      </c>
      <c r="D76" s="3">
        <v>34.29317131610474</v>
      </c>
      <c r="E76" s="3">
        <v>6.7626495860915323</v>
      </c>
      <c r="F76" s="3">
        <v>22.914939479356658</v>
      </c>
      <c r="G76" s="3">
        <v>9.2961738308927728</v>
      </c>
      <c r="H76" s="3">
        <v>0.63385097829894421</v>
      </c>
      <c r="I76" s="3">
        <v>0.19000292312189418</v>
      </c>
      <c r="J76" s="3">
        <v>9.0385558970121127E-2</v>
      </c>
      <c r="K76" s="3">
        <v>0</v>
      </c>
      <c r="L76" s="3">
        <v>5.1155451491397734</v>
      </c>
      <c r="M76" s="3">
        <v>79.435613164182669</v>
      </c>
      <c r="N76" s="3" t="s">
        <v>78</v>
      </c>
    </row>
    <row r="77" spans="1:14" x14ac:dyDescent="0.2">
      <c r="A77" s="3" t="s">
        <v>70</v>
      </c>
      <c r="B77" s="3" t="s">
        <v>71</v>
      </c>
      <c r="C77" s="3" t="s">
        <v>83</v>
      </c>
      <c r="D77" s="3">
        <v>33.843915796679788</v>
      </c>
      <c r="E77" s="3">
        <v>4.4464778462462293</v>
      </c>
      <c r="F77" s="3">
        <v>22.467252528602224</v>
      </c>
      <c r="G77" s="3">
        <v>11.695795937647615</v>
      </c>
      <c r="H77" s="3">
        <v>3.8698270254040796</v>
      </c>
      <c r="I77" s="3">
        <v>1.0815551008477053</v>
      </c>
      <c r="J77" s="3">
        <v>6.4561113550086507E-2</v>
      </c>
      <c r="K77" s="3">
        <v>7.628928898382667E-2</v>
      </c>
      <c r="L77" s="3">
        <v>2.2014659472666191</v>
      </c>
      <c r="M77" s="3">
        <v>79.79819159113049</v>
      </c>
      <c r="N77" s="3" t="s">
        <v>78</v>
      </c>
    </row>
    <row r="78" spans="1:14" x14ac:dyDescent="0.2">
      <c r="A78" s="3" t="s">
        <v>70</v>
      </c>
      <c r="B78" s="3" t="s">
        <v>71</v>
      </c>
      <c r="C78" s="3" t="s">
        <v>83</v>
      </c>
      <c r="D78" s="3">
        <v>34.29317131610474</v>
      </c>
      <c r="E78" s="3">
        <v>4.2749095692206511</v>
      </c>
      <c r="F78" s="3">
        <v>22.119051566904329</v>
      </c>
      <c r="G78" s="3">
        <v>12.508266414737836</v>
      </c>
      <c r="H78" s="3">
        <v>3.8031058697936646</v>
      </c>
      <c r="I78" s="3">
        <v>0.93539900613855598</v>
      </c>
      <c r="J78" s="3">
        <v>0</v>
      </c>
      <c r="K78" s="3">
        <v>0</v>
      </c>
      <c r="L78" s="3">
        <v>1.9724116868573756</v>
      </c>
      <c r="M78" s="3">
        <v>79.988729980704647</v>
      </c>
      <c r="N78" s="3" t="s">
        <v>78</v>
      </c>
    </row>
    <row r="79" spans="1:14" x14ac:dyDescent="0.2">
      <c r="A79" s="3" t="s">
        <v>70</v>
      </c>
      <c r="B79" s="3" t="s">
        <v>71</v>
      </c>
      <c r="C79" s="3" t="s">
        <v>83</v>
      </c>
      <c r="D79" s="3">
        <v>34.442923155913057</v>
      </c>
      <c r="E79" s="3">
        <v>4.2892069256394496</v>
      </c>
      <c r="F79" s="3">
        <v>22.500414524954405</v>
      </c>
      <c r="G79" s="3">
        <v>12.035899858290033</v>
      </c>
      <c r="H79" s="3">
        <v>3.6529832696702305</v>
      </c>
      <c r="I79" s="3">
        <v>0.81847413037123651</v>
      </c>
      <c r="J79" s="3">
        <v>0</v>
      </c>
      <c r="K79" s="3">
        <v>0</v>
      </c>
      <c r="L79" s="3">
        <v>2.3668940242288508</v>
      </c>
      <c r="M79" s="3">
        <v>80.175218555307907</v>
      </c>
      <c r="N79" s="3" t="s">
        <v>78</v>
      </c>
    </row>
    <row r="80" spans="1:14" x14ac:dyDescent="0.2">
      <c r="A80" s="3" t="s">
        <v>70</v>
      </c>
      <c r="B80" s="3" t="s">
        <v>71</v>
      </c>
      <c r="C80" s="3" t="s">
        <v>83</v>
      </c>
      <c r="D80" s="3">
        <v>32.710080438131094</v>
      </c>
      <c r="E80" s="3">
        <v>10.208312483021889</v>
      </c>
      <c r="F80" s="3">
        <v>25.700547172939814</v>
      </c>
      <c r="G80" s="3">
        <v>8.6537553141237602</v>
      </c>
      <c r="H80" s="3">
        <v>0.63385097829894421</v>
      </c>
      <c r="I80" s="3">
        <v>1.4615609470914937E-2</v>
      </c>
      <c r="J80" s="3">
        <v>0.28406889962038062</v>
      </c>
      <c r="K80" s="3">
        <v>0</v>
      </c>
      <c r="L80" s="3">
        <v>2.3541687875394484</v>
      </c>
      <c r="M80" s="3">
        <v>80.615367221973713</v>
      </c>
      <c r="N80" s="3" t="s">
        <v>78</v>
      </c>
    </row>
    <row r="81" spans="1:14" x14ac:dyDescent="0.2">
      <c r="A81" s="3" t="s">
        <v>70</v>
      </c>
      <c r="B81" s="3" t="s">
        <v>71</v>
      </c>
      <c r="C81" s="3" t="s">
        <v>83</v>
      </c>
      <c r="D81" s="3">
        <v>33.373267157282214</v>
      </c>
      <c r="E81" s="3">
        <v>10.808801452611412</v>
      </c>
      <c r="F81" s="3">
        <v>23.279721439230642</v>
      </c>
      <c r="G81" s="3">
        <v>9.1072272083136525</v>
      </c>
      <c r="H81" s="3">
        <v>1.0174976230588313</v>
      </c>
      <c r="I81" s="3">
        <v>0.17538731365097923</v>
      </c>
      <c r="J81" s="3">
        <v>7.7473336260103803E-2</v>
      </c>
      <c r="K81" s="3">
        <v>8.9004170481131129E-2</v>
      </c>
      <c r="L81" s="3">
        <v>2.8377277817367403</v>
      </c>
      <c r="M81" s="3">
        <v>80.916432447382604</v>
      </c>
      <c r="N81" s="3" t="s">
        <v>78</v>
      </c>
    </row>
    <row r="82" spans="1:14" x14ac:dyDescent="0.2">
      <c r="A82" s="3" t="s">
        <v>70</v>
      </c>
      <c r="B82" s="3" t="s">
        <v>71</v>
      </c>
      <c r="C82" s="3" t="s">
        <v>83</v>
      </c>
      <c r="D82" s="3">
        <v>36.924525072736607</v>
      </c>
      <c r="E82" s="3">
        <v>5.2900218749553209</v>
      </c>
      <c r="F82" s="3">
        <v>25.053888244072294</v>
      </c>
      <c r="G82" s="3">
        <v>9.9574870099196975</v>
      </c>
      <c r="H82" s="3">
        <v>0.53376924488332145</v>
      </c>
      <c r="I82" s="3">
        <v>0.14615609470914936</v>
      </c>
      <c r="J82" s="3">
        <v>0.11621000439015571</v>
      </c>
      <c r="K82" s="3">
        <v>0</v>
      </c>
      <c r="L82" s="3">
        <v>3.0667820421459844</v>
      </c>
      <c r="M82" s="3">
        <v>81.116823357226266</v>
      </c>
      <c r="N82" s="3" t="s">
        <v>78</v>
      </c>
    </row>
    <row r="83" spans="1:14" x14ac:dyDescent="0.2">
      <c r="A83" s="3" t="s">
        <v>70</v>
      </c>
      <c r="B83" s="3" t="s">
        <v>72</v>
      </c>
      <c r="C83" s="3" t="s">
        <v>82</v>
      </c>
      <c r="D83" s="3">
        <v>29.672257402019508</v>
      </c>
      <c r="E83" s="3">
        <v>5.2042377364425318</v>
      </c>
      <c r="F83" s="3">
        <v>20.112750787597417</v>
      </c>
      <c r="G83" s="3">
        <v>14.643363249881908</v>
      </c>
      <c r="H83" s="3">
        <v>1.7347500458707945</v>
      </c>
      <c r="I83" s="3">
        <v>0.13154048523823442</v>
      </c>
      <c r="J83" s="3">
        <v>7.7473336260103803E-2</v>
      </c>
      <c r="K83" s="3">
        <v>0.10171905197843557</v>
      </c>
      <c r="L83" s="3">
        <v>10.434694085309985</v>
      </c>
      <c r="M83" s="3">
        <v>82.331533811596458</v>
      </c>
      <c r="N83" s="3" t="s">
        <v>78</v>
      </c>
    </row>
    <row r="84" spans="1:14" x14ac:dyDescent="0.2">
      <c r="A84" s="3" t="s">
        <v>70</v>
      </c>
      <c r="B84" s="3" t="s">
        <v>71</v>
      </c>
      <c r="C84" s="3" t="s">
        <v>83</v>
      </c>
      <c r="D84" s="3">
        <v>32.175252438815676</v>
      </c>
      <c r="E84" s="3">
        <v>7.8349513175013943</v>
      </c>
      <c r="F84" s="3">
        <v>21.687945614325983</v>
      </c>
      <c r="G84" s="3">
        <v>10.940009447331128</v>
      </c>
      <c r="H84" s="3">
        <v>3.2693366249103435</v>
      </c>
      <c r="I84" s="3">
        <v>0.99386144402221577</v>
      </c>
      <c r="J84" s="3">
        <v>7.7473336260103803E-2</v>
      </c>
      <c r="K84" s="3">
        <v>1.2714881497304447E-2</v>
      </c>
      <c r="L84" s="3">
        <v>5.6754555634734807</v>
      </c>
      <c r="M84" s="3">
        <v>82.801081473112291</v>
      </c>
      <c r="N84" s="3" t="s">
        <v>78</v>
      </c>
    </row>
    <row r="85" spans="1:14" x14ac:dyDescent="0.2">
      <c r="A85" s="3" t="s">
        <v>70</v>
      </c>
      <c r="B85" s="3" t="s">
        <v>72</v>
      </c>
      <c r="C85" s="3" t="s">
        <v>82</v>
      </c>
      <c r="D85" s="3">
        <v>23.553825089851102</v>
      </c>
      <c r="E85" s="3">
        <v>19.430107373146704</v>
      </c>
      <c r="F85" s="3">
        <v>17.393467086718623</v>
      </c>
      <c r="G85" s="3">
        <v>12.281530467642892</v>
      </c>
      <c r="H85" s="3">
        <v>2.3185601574619272</v>
      </c>
      <c r="I85" s="3">
        <v>0.43846828412744809</v>
      </c>
      <c r="J85" s="3">
        <v>0</v>
      </c>
      <c r="K85" s="3">
        <v>0.13986369647034891</v>
      </c>
      <c r="L85" s="3">
        <v>8.0678000610811367</v>
      </c>
      <c r="M85" s="3">
        <v>83.759955296550203</v>
      </c>
      <c r="N85" s="3" t="s">
        <v>78</v>
      </c>
    </row>
    <row r="86" spans="1:14" x14ac:dyDescent="0.2">
      <c r="A86" s="3" t="s">
        <v>70</v>
      </c>
      <c r="B86" s="3" t="s">
        <v>72</v>
      </c>
      <c r="C86" s="3" t="s">
        <v>82</v>
      </c>
      <c r="D86" s="3">
        <v>30.806092760568202</v>
      </c>
      <c r="E86" s="3">
        <v>6.0763764779892195</v>
      </c>
      <c r="F86" s="3">
        <v>22.019565577847786</v>
      </c>
      <c r="G86" s="3">
        <v>13.623051487954653</v>
      </c>
      <c r="H86" s="3">
        <v>2.1517572684358894</v>
      </c>
      <c r="I86" s="3">
        <v>0.26308097047646883</v>
      </c>
      <c r="J86" s="3">
        <v>0</v>
      </c>
      <c r="K86" s="3">
        <v>0.12714881497304448</v>
      </c>
      <c r="L86" s="3">
        <v>10.956428789575485</v>
      </c>
      <c r="M86" s="3">
        <v>86.114992050549958</v>
      </c>
      <c r="N86" s="3" t="s">
        <v>78</v>
      </c>
    </row>
    <row r="87" spans="1:14" x14ac:dyDescent="0.2">
      <c r="A87" s="3" t="s">
        <v>70</v>
      </c>
      <c r="B87" s="3" t="s">
        <v>71</v>
      </c>
      <c r="C87" s="3" t="s">
        <v>83</v>
      </c>
      <c r="D87" s="3">
        <v>33.843915796679788</v>
      </c>
      <c r="E87" s="3">
        <v>9.836581216133137</v>
      </c>
      <c r="F87" s="3">
        <v>24.589620295141771</v>
      </c>
      <c r="G87" s="3">
        <v>9.239489844119035</v>
      </c>
      <c r="H87" s="3">
        <v>0.43368751146769863</v>
      </c>
      <c r="I87" s="3">
        <v>0</v>
      </c>
      <c r="J87" s="3">
        <v>0.10329778168013842</v>
      </c>
      <c r="K87" s="3">
        <v>0.11443393347574</v>
      </c>
      <c r="L87" s="3">
        <v>7.9914486409447223</v>
      </c>
      <c r="M87" s="3">
        <v>86.191992407300077</v>
      </c>
      <c r="N87" s="3" t="s">
        <v>78</v>
      </c>
    </row>
    <row r="88" spans="1:14" x14ac:dyDescent="0.2">
      <c r="A88" s="3" t="s">
        <v>73</v>
      </c>
      <c r="B88" s="3" t="s">
        <v>71</v>
      </c>
      <c r="C88" s="3" t="s">
        <v>84</v>
      </c>
      <c r="D88" s="3">
        <v>32.945404757829884</v>
      </c>
      <c r="E88" s="3">
        <v>5.2328324492801279</v>
      </c>
      <c r="F88" s="3">
        <v>21.870336594262977</v>
      </c>
      <c r="G88" s="3">
        <v>7.8412848370335384</v>
      </c>
      <c r="H88" s="3">
        <v>0.53376924488332145</v>
      </c>
      <c r="I88" s="3">
        <v>0.14615609470914936</v>
      </c>
      <c r="J88" s="3">
        <v>6.4561113550086507E-2</v>
      </c>
      <c r="K88" s="3">
        <v>2.5429762994608893E-2</v>
      </c>
      <c r="L88" s="3">
        <v>1.7051817163799248</v>
      </c>
      <c r="M88" s="3">
        <v>70.460850754146747</v>
      </c>
      <c r="N88" s="1" t="s">
        <v>69</v>
      </c>
    </row>
    <row r="89" spans="1:14" x14ac:dyDescent="0.2">
      <c r="A89" s="3" t="s">
        <v>73</v>
      </c>
      <c r="B89" s="3" t="s">
        <v>71</v>
      </c>
      <c r="C89" s="3" t="s">
        <v>84</v>
      </c>
      <c r="D89" s="3">
        <v>33.651377716926234</v>
      </c>
      <c r="E89" s="3">
        <v>4.2320174999642566</v>
      </c>
      <c r="F89" s="3">
        <v>21.754269607030341</v>
      </c>
      <c r="G89" s="3">
        <v>8.4648086915446399</v>
      </c>
      <c r="H89" s="3">
        <v>1.0842187786692465</v>
      </c>
      <c r="I89" s="3">
        <v>0.10230926629640456</v>
      </c>
      <c r="J89" s="3">
        <v>5.1648890840069211E-2</v>
      </c>
      <c r="K89" s="3">
        <v>0</v>
      </c>
      <c r="L89" s="3">
        <v>1.565204112796498</v>
      </c>
      <c r="M89" s="3">
        <v>70.989805872308906</v>
      </c>
      <c r="N89" s="1" t="s">
        <v>69</v>
      </c>
    </row>
    <row r="90" spans="1:14" x14ac:dyDescent="0.2">
      <c r="A90" s="3" t="s">
        <v>73</v>
      </c>
      <c r="B90" s="3" t="s">
        <v>71</v>
      </c>
      <c r="C90" s="3" t="s">
        <v>84</v>
      </c>
      <c r="D90" s="3">
        <v>33.865308916652403</v>
      </c>
      <c r="E90" s="3">
        <v>4.575154054015413</v>
      </c>
      <c r="F90" s="3">
        <v>22.699386503067483</v>
      </c>
      <c r="G90" s="3">
        <v>8.1058101086443077</v>
      </c>
      <c r="H90" s="3">
        <v>0.800653867324982</v>
      </c>
      <c r="I90" s="3">
        <v>0.19000292312189418</v>
      </c>
      <c r="J90" s="3">
        <v>6.4561113550086507E-2</v>
      </c>
      <c r="K90" s="3">
        <v>6.3574407486522239E-2</v>
      </c>
      <c r="L90" s="3">
        <v>2.0105873969255827</v>
      </c>
      <c r="M90" s="3">
        <v>72.413122916846632</v>
      </c>
      <c r="N90" s="1" t="s">
        <v>69</v>
      </c>
    </row>
    <row r="91" spans="1:14" x14ac:dyDescent="0.2">
      <c r="A91" s="3" t="s">
        <v>73</v>
      </c>
      <c r="B91" s="3" t="s">
        <v>71</v>
      </c>
      <c r="C91" s="3" t="s">
        <v>84</v>
      </c>
      <c r="D91" s="3">
        <v>34.122026356323801</v>
      </c>
      <c r="E91" s="3">
        <v>4.3606937077334402</v>
      </c>
      <c r="F91" s="3">
        <v>22.699386503067483</v>
      </c>
      <c r="G91" s="3">
        <v>8.5970713273500241</v>
      </c>
      <c r="H91" s="3">
        <v>0.95077646744841615</v>
      </c>
      <c r="I91" s="3">
        <v>0.21923414206372405</v>
      </c>
      <c r="J91" s="3">
        <v>0</v>
      </c>
      <c r="K91" s="3">
        <v>8.9004170481131129E-2</v>
      </c>
      <c r="L91" s="3">
        <v>1.4506769825918762</v>
      </c>
      <c r="M91" s="3">
        <v>72.635302593754133</v>
      </c>
      <c r="N91" s="1" t="s">
        <v>69</v>
      </c>
    </row>
    <row r="92" spans="1:14" x14ac:dyDescent="0.2">
      <c r="A92" s="3" t="s">
        <v>73</v>
      </c>
      <c r="B92" s="3" t="s">
        <v>71</v>
      </c>
      <c r="C92" s="3" t="s">
        <v>84</v>
      </c>
      <c r="D92" s="3">
        <v>34.314564436077355</v>
      </c>
      <c r="E92" s="3">
        <v>4.4750725590838254</v>
      </c>
      <c r="F92" s="3">
        <v>22.533576521306582</v>
      </c>
      <c r="G92" s="3">
        <v>9.0883325460557387</v>
      </c>
      <c r="H92" s="3">
        <v>1.1008990675718504</v>
      </c>
      <c r="I92" s="3">
        <v>0.21923414206372405</v>
      </c>
      <c r="J92" s="3">
        <v>0</v>
      </c>
      <c r="K92" s="3">
        <v>1.2714881497304447E-2</v>
      </c>
      <c r="L92" s="3">
        <v>1.476127455970681</v>
      </c>
      <c r="M92" s="3">
        <v>73.261472758885191</v>
      </c>
      <c r="N92" s="1" t="s">
        <v>69</v>
      </c>
    </row>
    <row r="93" spans="1:14" x14ac:dyDescent="0.2">
      <c r="A93" s="3" t="s">
        <v>73</v>
      </c>
      <c r="B93" s="3" t="s">
        <v>71</v>
      </c>
      <c r="C93" s="3" t="s">
        <v>84</v>
      </c>
      <c r="D93" s="3">
        <v>35.27725483484511</v>
      </c>
      <c r="E93" s="3">
        <v>4.5465593411778169</v>
      </c>
      <c r="F93" s="3">
        <v>23.395788426463273</v>
      </c>
      <c r="G93" s="3">
        <v>8.408124704770902</v>
      </c>
      <c r="H93" s="3">
        <v>0.86737502293539726</v>
      </c>
      <c r="I93" s="3">
        <v>0.19000292312189418</v>
      </c>
      <c r="J93" s="3">
        <v>0.11621000439015571</v>
      </c>
      <c r="K93" s="3">
        <v>0</v>
      </c>
      <c r="L93" s="3">
        <v>1.8706097933421562</v>
      </c>
      <c r="M93" s="3">
        <v>74.671925051046685</v>
      </c>
      <c r="N93" s="1" t="s">
        <v>69</v>
      </c>
    </row>
    <row r="94" spans="1:14" x14ac:dyDescent="0.2">
      <c r="A94" s="3" t="s">
        <v>73</v>
      </c>
      <c r="B94" s="3" t="s">
        <v>71</v>
      </c>
      <c r="C94" s="3" t="s">
        <v>84</v>
      </c>
      <c r="D94" s="3">
        <v>35.127502995036799</v>
      </c>
      <c r="E94" s="3">
        <v>4.4321804898274308</v>
      </c>
      <c r="F94" s="3">
        <v>23.743989388161168</v>
      </c>
      <c r="G94" s="3">
        <v>8.9749645725082665</v>
      </c>
      <c r="H94" s="3">
        <v>1.1008990675718504</v>
      </c>
      <c r="I94" s="3">
        <v>0.30692779888921368</v>
      </c>
      <c r="J94" s="3">
        <v>0</v>
      </c>
      <c r="K94" s="3">
        <v>0</v>
      </c>
      <c r="L94" s="3">
        <v>1.6288302962435102</v>
      </c>
      <c r="M94" s="3">
        <v>75.413237801186327</v>
      </c>
      <c r="N94" s="1" t="s">
        <v>69</v>
      </c>
    </row>
    <row r="95" spans="1:14" x14ac:dyDescent="0.2">
      <c r="A95" s="3" t="s">
        <v>73</v>
      </c>
      <c r="B95" s="3" t="s">
        <v>71</v>
      </c>
      <c r="C95" s="3" t="s">
        <v>84</v>
      </c>
      <c r="D95" s="3">
        <v>34.079240116378571</v>
      </c>
      <c r="E95" s="3">
        <v>5.6617531418440734</v>
      </c>
      <c r="F95" s="3">
        <v>24.473553307909135</v>
      </c>
      <c r="G95" s="3">
        <v>8.4837033538025519</v>
      </c>
      <c r="H95" s="3">
        <v>0.86737502293539726</v>
      </c>
      <c r="I95" s="3">
        <v>5.8462437883659749E-2</v>
      </c>
      <c r="J95" s="3">
        <v>0.29698112233039797</v>
      </c>
      <c r="K95" s="3">
        <v>0</v>
      </c>
      <c r="L95" s="3">
        <v>1.67973124300112</v>
      </c>
      <c r="M95" s="3">
        <v>75.77910848025553</v>
      </c>
      <c r="N95" s="1" t="s">
        <v>69</v>
      </c>
    </row>
    <row r="96" spans="1:14" x14ac:dyDescent="0.2">
      <c r="A96" s="3" t="s">
        <v>73</v>
      </c>
      <c r="B96" s="3" t="s">
        <v>71</v>
      </c>
      <c r="C96" s="3" t="s">
        <v>84</v>
      </c>
      <c r="D96" s="3">
        <v>36.21855211364025</v>
      </c>
      <c r="E96" s="3">
        <v>4.3320989948958433</v>
      </c>
      <c r="F96" s="3">
        <v>23.743989388161168</v>
      </c>
      <c r="G96" s="3">
        <v>8.8993859234766184</v>
      </c>
      <c r="H96" s="3">
        <v>0.95077646744841615</v>
      </c>
      <c r="I96" s="3">
        <v>0.17538731365097923</v>
      </c>
      <c r="J96" s="3">
        <v>0</v>
      </c>
      <c r="K96" s="3">
        <v>0</v>
      </c>
      <c r="L96" s="3">
        <v>1.8833350300315586</v>
      </c>
      <c r="M96" s="3">
        <v>76.23150900071856</v>
      </c>
      <c r="N96" s="1" t="s">
        <v>69</v>
      </c>
    </row>
    <row r="97" spans="1:14" x14ac:dyDescent="0.2">
      <c r="A97" s="3" t="s">
        <v>73</v>
      </c>
      <c r="B97" s="3" t="s">
        <v>71</v>
      </c>
      <c r="C97" s="3" t="s">
        <v>84</v>
      </c>
      <c r="D97" s="3">
        <v>29.458326202293339</v>
      </c>
      <c r="E97" s="3">
        <v>15.312468724532835</v>
      </c>
      <c r="F97" s="3">
        <v>23.014425468413201</v>
      </c>
      <c r="G97" s="3">
        <v>6.4997638167217762</v>
      </c>
      <c r="H97" s="3">
        <v>0.45036780037030244</v>
      </c>
      <c r="I97" s="3">
        <v>0.52616194095293767</v>
      </c>
      <c r="J97" s="3">
        <v>0.16785889523022493</v>
      </c>
      <c r="K97" s="3">
        <v>1.2714881497304447E-2</v>
      </c>
      <c r="L97" s="3">
        <v>1.323424615697852</v>
      </c>
      <c r="M97" s="3">
        <v>77.207414614235589</v>
      </c>
      <c r="N97" s="1" t="s">
        <v>69</v>
      </c>
    </row>
    <row r="98" spans="1:14" x14ac:dyDescent="0.2">
      <c r="A98" s="3" t="s">
        <v>73</v>
      </c>
      <c r="B98" s="3" t="s">
        <v>71</v>
      </c>
      <c r="C98" s="3" t="s">
        <v>84</v>
      </c>
      <c r="D98" s="3">
        <v>37.15984939243539</v>
      </c>
      <c r="E98" s="3">
        <v>4.3892884205710363</v>
      </c>
      <c r="F98" s="3">
        <v>24.937821256839662</v>
      </c>
      <c r="G98" s="3">
        <v>8.7104393008974963</v>
      </c>
      <c r="H98" s="3">
        <v>0.48372837817550995</v>
      </c>
      <c r="I98" s="3">
        <v>0</v>
      </c>
      <c r="J98" s="3">
        <v>0</v>
      </c>
      <c r="K98" s="3">
        <v>3.8144644491913335E-2</v>
      </c>
      <c r="L98" s="3">
        <v>1.6670060063117176</v>
      </c>
      <c r="M98" s="3">
        <v>77.468691950670234</v>
      </c>
      <c r="N98" s="1" t="s">
        <v>69</v>
      </c>
    </row>
    <row r="99" spans="1:14" x14ac:dyDescent="0.2">
      <c r="A99" s="1" t="s">
        <v>15</v>
      </c>
      <c r="B99" s="1">
        <v>4</v>
      </c>
      <c r="C99" s="1">
        <v>13</v>
      </c>
      <c r="D99" s="2">
        <v>20.879831938757341</v>
      </c>
      <c r="E99" s="2">
        <v>34.465150702563548</v>
      </c>
      <c r="F99" s="2">
        <v>2.8190413495165605</v>
      </c>
      <c r="G99" s="2">
        <v>2.8719279519679786</v>
      </c>
      <c r="H99" s="2">
        <v>1.8353249629180857</v>
      </c>
      <c r="I99" s="2">
        <v>0.73077255942764829</v>
      </c>
      <c r="J99" s="2">
        <v>5.1648767701772902E-2</v>
      </c>
      <c r="K99" s="2">
        <v>1.2714777798516959E-2</v>
      </c>
      <c r="L99" s="2">
        <v>2.4688204726287628</v>
      </c>
      <c r="M99" s="2">
        <v>66.293004716252156</v>
      </c>
      <c r="N99" s="1" t="s">
        <v>69</v>
      </c>
    </row>
    <row r="100" spans="1:14" x14ac:dyDescent="0.2">
      <c r="A100" s="1" t="s">
        <v>15</v>
      </c>
      <c r="B100" s="1">
        <v>2</v>
      </c>
      <c r="C100" s="1">
        <v>22</v>
      </c>
      <c r="D100" s="2">
        <v>24.623654263841903</v>
      </c>
      <c r="E100" s="2">
        <v>10.15950337874075</v>
      </c>
      <c r="F100" s="2">
        <v>12.801764246039911</v>
      </c>
      <c r="G100" s="2">
        <v>8.445735490326884</v>
      </c>
      <c r="H100" s="2">
        <v>0.85092339189838517</v>
      </c>
      <c r="I100" s="2">
        <v>4.3846353565658892E-2</v>
      </c>
      <c r="J100" s="2">
        <v>4.338496486948924</v>
      </c>
      <c r="K100" s="2">
        <v>0.31786944496292402</v>
      </c>
      <c r="L100" s="2">
        <v>4.046829434515189</v>
      </c>
      <c r="M100" s="2">
        <v>66.55595183549471</v>
      </c>
      <c r="N100" s="1" t="s">
        <v>69</v>
      </c>
    </row>
    <row r="101" spans="1:14" x14ac:dyDescent="0.2">
      <c r="A101" s="1" t="s">
        <v>15</v>
      </c>
      <c r="B101" s="1">
        <v>4</v>
      </c>
      <c r="C101" s="1">
        <v>11</v>
      </c>
      <c r="D101" s="2">
        <v>30.271477657112335</v>
      </c>
      <c r="E101" s="2">
        <v>28.086525796417458</v>
      </c>
      <c r="F101" s="2">
        <v>4.2451446204484675</v>
      </c>
      <c r="G101" s="2">
        <v>3.1364476317545029</v>
      </c>
      <c r="H101" s="2">
        <v>0.80086907472789182</v>
      </c>
      <c r="I101" s="2">
        <v>0.42384808446803596</v>
      </c>
      <c r="J101" s="2">
        <v>1.2912191925443225E-2</v>
      </c>
      <c r="K101" s="2">
        <v>0</v>
      </c>
      <c r="L101" s="2">
        <v>1.5652830831615354</v>
      </c>
      <c r="M101" s="2">
        <v>68.742255269988462</v>
      </c>
      <c r="N101" s="1" t="s">
        <v>69</v>
      </c>
    </row>
    <row r="102" spans="1:14" x14ac:dyDescent="0.2">
      <c r="A102" s="1" t="s">
        <v>15</v>
      </c>
      <c r="B102" s="1">
        <v>3</v>
      </c>
      <c r="C102" s="1">
        <v>11</v>
      </c>
      <c r="D102" s="2">
        <v>31.662040235000887</v>
      </c>
      <c r="E102" s="2">
        <v>9.3878955271908175</v>
      </c>
      <c r="F102" s="2">
        <v>16.781587327710348</v>
      </c>
      <c r="G102" s="2">
        <v>6.8019346230820545</v>
      </c>
      <c r="H102" s="2">
        <v>2.7029331272066353</v>
      </c>
      <c r="I102" s="2">
        <v>2.9230902377105933E-2</v>
      </c>
      <c r="J102" s="2">
        <v>7.7473151552659353E-2</v>
      </c>
      <c r="K102" s="2">
        <v>1.2714777798516959E-2</v>
      </c>
      <c r="L102" s="2">
        <v>2.5960792598776687</v>
      </c>
      <c r="M102" s="2">
        <v>71.661734820032123</v>
      </c>
      <c r="N102" s="1" t="s">
        <v>69</v>
      </c>
    </row>
    <row r="103" spans="1:14" x14ac:dyDescent="0.2">
      <c r="A103" s="1" t="s">
        <v>15</v>
      </c>
      <c r="B103" s="1">
        <v>4</v>
      </c>
      <c r="C103" s="1">
        <v>6</v>
      </c>
      <c r="D103" s="2">
        <v>36.732245326686851</v>
      </c>
      <c r="E103" s="2">
        <v>13.978962243912902</v>
      </c>
      <c r="F103" s="2">
        <v>14.675597613659741</v>
      </c>
      <c r="G103" s="2">
        <v>4.4779402935290191</v>
      </c>
      <c r="H103" s="2">
        <v>0.33369544780328825</v>
      </c>
      <c r="I103" s="2">
        <v>0.13153906069697668</v>
      </c>
      <c r="J103" s="2">
        <v>3.8736575776329676E-2</v>
      </c>
      <c r="K103" s="2">
        <v>0</v>
      </c>
      <c r="L103" s="2">
        <v>1.4762019320873014</v>
      </c>
      <c r="M103" s="2">
        <v>71.997285229439228</v>
      </c>
      <c r="N103" s="1" t="s">
        <v>69</v>
      </c>
    </row>
    <row r="104" spans="1:14" x14ac:dyDescent="0.2">
      <c r="A104" s="1" t="s">
        <v>15</v>
      </c>
      <c r="B104" s="1">
        <v>2</v>
      </c>
      <c r="C104" s="1">
        <v>20</v>
      </c>
      <c r="D104" s="2">
        <v>34.05808652305501</v>
      </c>
      <c r="E104" s="2">
        <v>11.638418427544782</v>
      </c>
      <c r="F104" s="2">
        <v>11.773643283275046</v>
      </c>
      <c r="G104" s="2">
        <v>6.0083755837224819</v>
      </c>
      <c r="H104" s="2">
        <v>1.6851620114066057</v>
      </c>
      <c r="I104" s="2">
        <v>4.3846353565658892E-2</v>
      </c>
      <c r="J104" s="2">
        <v>0.76181932360115034</v>
      </c>
      <c r="K104" s="2">
        <v>5.0859111194067837E-2</v>
      </c>
      <c r="L104" s="2">
        <v>5.2557879133797893</v>
      </c>
      <c r="M104" s="2">
        <v>72.22976691968303</v>
      </c>
      <c r="N104" s="1" t="s">
        <v>69</v>
      </c>
    </row>
    <row r="105" spans="1:14" x14ac:dyDescent="0.2">
      <c r="A105" s="1" t="s">
        <v>15</v>
      </c>
      <c r="B105" s="1">
        <v>4</v>
      </c>
      <c r="C105" s="1">
        <v>8</v>
      </c>
      <c r="D105" s="2">
        <v>27.126666904041301</v>
      </c>
      <c r="E105" s="2">
        <v>12.628648503700525</v>
      </c>
      <c r="F105" s="2">
        <v>19.418220119317017</v>
      </c>
      <c r="G105" s="2">
        <v>9.8816994663108737</v>
      </c>
      <c r="H105" s="2">
        <v>0.93434725384920725</v>
      </c>
      <c r="I105" s="2">
        <v>0.10230815831987077</v>
      </c>
      <c r="J105" s="2">
        <v>0.11620972732898903</v>
      </c>
      <c r="K105" s="2">
        <v>0</v>
      </c>
      <c r="L105" s="2">
        <v>2.1633993832313902</v>
      </c>
      <c r="M105" s="2">
        <v>72.533130359706661</v>
      </c>
      <c r="N105" s="1" t="s">
        <v>69</v>
      </c>
    </row>
    <row r="106" spans="1:14" x14ac:dyDescent="0.2">
      <c r="A106" s="1" t="s">
        <v>15</v>
      </c>
      <c r="B106" s="1">
        <v>4</v>
      </c>
      <c r="C106" s="1">
        <v>2</v>
      </c>
      <c r="D106" s="2">
        <v>30.934669040413034</v>
      </c>
      <c r="E106" s="2">
        <v>20.306146626622329</v>
      </c>
      <c r="F106" s="2">
        <v>11.359078378934376</v>
      </c>
      <c r="G106" s="2">
        <v>8.2378985990660443</v>
      </c>
      <c r="H106" s="2">
        <v>0.31701067541312383</v>
      </c>
      <c r="I106" s="2">
        <v>0.24846267020540044</v>
      </c>
      <c r="J106" s="2">
        <v>6.4560959627216127E-2</v>
      </c>
      <c r="K106" s="2">
        <v>1.2714777798516959E-2</v>
      </c>
      <c r="L106" s="2">
        <v>1.7179936278602219</v>
      </c>
      <c r="M106" s="2">
        <v>73.426266417246978</v>
      </c>
      <c r="N106" s="1" t="s">
        <v>69</v>
      </c>
    </row>
    <row r="107" spans="1:14" x14ac:dyDescent="0.2">
      <c r="A107" s="1" t="s">
        <v>15</v>
      </c>
      <c r="B107" s="1">
        <v>4</v>
      </c>
      <c r="C107" s="1">
        <v>4</v>
      </c>
      <c r="D107" s="2">
        <v>34.550131742923263</v>
      </c>
      <c r="E107" s="2">
        <v>19.36735707390325</v>
      </c>
      <c r="F107" s="2">
        <v>13.398737708290476</v>
      </c>
      <c r="G107" s="2">
        <v>3.9111124082721811</v>
      </c>
      <c r="H107" s="2">
        <v>0.35038022019345266</v>
      </c>
      <c r="I107" s="2">
        <v>0.21923176782829445</v>
      </c>
      <c r="J107" s="2">
        <v>6.4560959627216127E-2</v>
      </c>
      <c r="K107" s="2">
        <v>0</v>
      </c>
      <c r="L107" s="2">
        <v>1.6416383555108787</v>
      </c>
      <c r="M107" s="2">
        <v>73.657061858885442</v>
      </c>
      <c r="N107" s="1" t="s">
        <v>69</v>
      </c>
    </row>
    <row r="108" spans="1:14" x14ac:dyDescent="0.2">
      <c r="A108" s="1" t="s">
        <v>15</v>
      </c>
      <c r="B108" s="1">
        <v>4</v>
      </c>
      <c r="C108" s="1">
        <v>10</v>
      </c>
      <c r="D108" s="2">
        <v>37.053144383122657</v>
      </c>
      <c r="E108" s="2">
        <v>16.602428939182666</v>
      </c>
      <c r="F108" s="2">
        <v>13.713807035589385</v>
      </c>
      <c r="G108" s="2">
        <v>4.4590460306871247</v>
      </c>
      <c r="H108" s="2">
        <v>1.334781791213153</v>
      </c>
      <c r="I108" s="2">
        <v>0.11692360950842373</v>
      </c>
      <c r="J108" s="2">
        <v>5.1648767701772902E-2</v>
      </c>
      <c r="K108" s="2">
        <v>0</v>
      </c>
      <c r="L108" s="2">
        <v>1.5143795682619732</v>
      </c>
      <c r="M108" s="2">
        <v>74.972087816269692</v>
      </c>
      <c r="N108" s="1" t="s">
        <v>69</v>
      </c>
    </row>
    <row r="109" spans="1:14" x14ac:dyDescent="0.2">
      <c r="A109" s="1" t="s">
        <v>15</v>
      </c>
      <c r="B109" s="1">
        <v>4</v>
      </c>
      <c r="C109" s="1">
        <v>5</v>
      </c>
      <c r="D109" s="2">
        <v>36.368559729392913</v>
      </c>
      <c r="E109" s="2">
        <v>14.274745253673709</v>
      </c>
      <c r="F109" s="2">
        <v>17.643882328738947</v>
      </c>
      <c r="G109" s="2">
        <v>6.5185206804536353</v>
      </c>
      <c r="H109" s="2">
        <v>0.2169020410721374</v>
      </c>
      <c r="I109" s="2">
        <v>0.16076996307408264</v>
      </c>
      <c r="J109" s="2">
        <v>0.1032975354035458</v>
      </c>
      <c r="K109" s="2">
        <v>0</v>
      </c>
      <c r="L109" s="2">
        <v>1.756171264034893</v>
      </c>
      <c r="M109" s="2">
        <v>77.297018901434825</v>
      </c>
      <c r="N109" s="1" t="s">
        <v>69</v>
      </c>
    </row>
    <row r="110" spans="1:14" x14ac:dyDescent="0.2">
      <c r="A110" s="1" t="s">
        <v>15</v>
      </c>
      <c r="B110" s="1">
        <v>4</v>
      </c>
      <c r="C110" s="1">
        <v>9</v>
      </c>
      <c r="D110" s="2">
        <v>32.881456649457</v>
      </c>
      <c r="E110" s="2">
        <v>16.255205405985198</v>
      </c>
      <c r="F110" s="2">
        <v>18.655420695330179</v>
      </c>
      <c r="G110" s="2">
        <v>7.0853485657104738</v>
      </c>
      <c r="H110" s="2">
        <v>0.98440157101970038</v>
      </c>
      <c r="I110" s="2">
        <v>0.13153906069697668</v>
      </c>
      <c r="J110" s="2">
        <v>7.7473151552659353E-2</v>
      </c>
      <c r="K110" s="2">
        <v>1.2714777798516959E-2</v>
      </c>
      <c r="L110" s="2">
        <v>2.0870441108820472</v>
      </c>
      <c r="M110" s="2">
        <v>78.272407358736913</v>
      </c>
      <c r="N110" s="1" t="s">
        <v>69</v>
      </c>
    </row>
    <row r="111" spans="1:14" x14ac:dyDescent="0.2">
      <c r="A111" s="1" t="s">
        <v>15</v>
      </c>
      <c r="B111" s="1">
        <v>4</v>
      </c>
      <c r="C111" s="1">
        <v>1</v>
      </c>
      <c r="D111" s="2">
        <v>35.149143314936794</v>
      </c>
      <c r="E111" s="2">
        <v>13.683179234152096</v>
      </c>
      <c r="F111" s="2">
        <v>20.695080024686298</v>
      </c>
      <c r="G111" s="2">
        <v>8.2378985990660443</v>
      </c>
      <c r="H111" s="2">
        <v>0.16684772390164412</v>
      </c>
      <c r="I111" s="2">
        <v>0.14615451188552966</v>
      </c>
      <c r="J111" s="2">
        <v>0.1032975354035458</v>
      </c>
      <c r="K111" s="2">
        <v>0</v>
      </c>
      <c r="L111" s="2">
        <v>1.8834300512837987</v>
      </c>
      <c r="M111" s="2">
        <v>80.246926548986053</v>
      </c>
      <c r="N111" s="1" t="s">
        <v>69</v>
      </c>
    </row>
    <row r="112" spans="1:14" x14ac:dyDescent="0.2">
      <c r="A112" s="1" t="s">
        <v>15</v>
      </c>
      <c r="B112" s="1">
        <v>1</v>
      </c>
      <c r="C112" s="1">
        <v>11</v>
      </c>
      <c r="D112" s="2">
        <v>37.979999999999997</v>
      </c>
      <c r="E112" s="2">
        <v>9.3800000000000008</v>
      </c>
      <c r="F112" s="2">
        <v>17.09</v>
      </c>
      <c r="G112" s="2">
        <v>8</v>
      </c>
      <c r="H112" s="2">
        <v>1.81</v>
      </c>
      <c r="I112" s="2">
        <v>0.02</v>
      </c>
      <c r="J112" s="2">
        <v>0.37</v>
      </c>
      <c r="K112" s="2">
        <v>0.03</v>
      </c>
      <c r="L112" s="2">
        <v>4.45</v>
      </c>
      <c r="M112" s="2">
        <v>80.599999999999994</v>
      </c>
      <c r="N112" s="1" t="s">
        <v>69</v>
      </c>
    </row>
    <row r="113" spans="1:14" x14ac:dyDescent="0.2">
      <c r="A113" s="1" t="s">
        <v>15</v>
      </c>
      <c r="B113" s="1">
        <v>2</v>
      </c>
      <c r="C113" s="1">
        <v>18</v>
      </c>
      <c r="D113" s="2">
        <v>28.474442941071747</v>
      </c>
      <c r="E113" s="2">
        <v>10.905390968572346</v>
      </c>
      <c r="F113" s="2">
        <v>22.519165603785233</v>
      </c>
      <c r="G113" s="2">
        <v>12.205693795863908</v>
      </c>
      <c r="H113" s="2">
        <v>1.5016295151147974</v>
      </c>
      <c r="I113" s="2">
        <v>2.9230902377105933E-2</v>
      </c>
      <c r="J113" s="2">
        <v>0.1936828788816484</v>
      </c>
      <c r="K113" s="2">
        <v>1.2714777798516959E-2</v>
      </c>
      <c r="L113" s="2">
        <v>4.148636464314313</v>
      </c>
      <c r="M113" s="2">
        <v>80.972340168051943</v>
      </c>
      <c r="N113" s="1" t="s">
        <v>69</v>
      </c>
    </row>
    <row r="114" spans="1:14" x14ac:dyDescent="0.2">
      <c r="A114" s="1" t="s">
        <v>15</v>
      </c>
      <c r="B114" s="1">
        <v>1</v>
      </c>
      <c r="C114" s="1">
        <v>4</v>
      </c>
      <c r="D114" s="2">
        <v>34.450000000000003</v>
      </c>
      <c r="E114" s="2">
        <v>23.94</v>
      </c>
      <c r="F114" s="2">
        <v>13.05</v>
      </c>
      <c r="G114" s="2">
        <v>7.41</v>
      </c>
      <c r="H114" s="2">
        <v>0.51</v>
      </c>
      <c r="I114" s="2">
        <v>7.0000000000000007E-2</v>
      </c>
      <c r="J114" s="2">
        <v>0.25</v>
      </c>
      <c r="K114" s="2">
        <v>0.02</v>
      </c>
      <c r="L114" s="2">
        <v>2.14</v>
      </c>
      <c r="M114" s="2">
        <v>82.24</v>
      </c>
      <c r="N114" s="1" t="s">
        <v>69</v>
      </c>
    </row>
    <row r="115" spans="1:14" x14ac:dyDescent="0.2">
      <c r="A115" s="1" t="s">
        <v>15</v>
      </c>
      <c r="B115" s="1">
        <v>4</v>
      </c>
      <c r="C115" s="1">
        <v>7</v>
      </c>
      <c r="D115" s="2">
        <v>33.00981627203133</v>
      </c>
      <c r="E115" s="2">
        <v>18.801511316099965</v>
      </c>
      <c r="F115" s="2">
        <v>18.804664060892822</v>
      </c>
      <c r="G115" s="2">
        <v>8.8236207471647763</v>
      </c>
      <c r="H115" s="2">
        <v>0.41711930975411032</v>
      </c>
      <c r="I115" s="2">
        <v>0.19000086545118858</v>
      </c>
      <c r="J115" s="2">
        <v>0.11620972732898903</v>
      </c>
      <c r="K115" s="2">
        <v>0</v>
      </c>
      <c r="L115" s="2">
        <v>2.1124958683318282</v>
      </c>
      <c r="M115" s="2">
        <v>82.535012770331136</v>
      </c>
      <c r="N115" s="1" t="s">
        <v>69</v>
      </c>
    </row>
    <row r="116" spans="1:14" x14ac:dyDescent="0.2">
      <c r="A116" s="1" t="s">
        <v>15</v>
      </c>
      <c r="B116" s="1">
        <v>3</v>
      </c>
      <c r="C116" s="1">
        <v>7</v>
      </c>
      <c r="D116" s="2">
        <v>34.42177212034894</v>
      </c>
      <c r="E116" s="2">
        <v>9.5036367049233075</v>
      </c>
      <c r="F116" s="2">
        <v>22.204096276486322</v>
      </c>
      <c r="G116" s="2">
        <v>11.808914276184124</v>
      </c>
      <c r="H116" s="2">
        <v>3.153421981741074</v>
      </c>
      <c r="I116" s="2">
        <v>2.9230902377105933E-2</v>
      </c>
      <c r="J116" s="2">
        <v>9.0385343478102592E-2</v>
      </c>
      <c r="K116" s="2">
        <v>1.2714777798516959E-2</v>
      </c>
      <c r="L116" s="2">
        <v>1.3616690235632869</v>
      </c>
      <c r="M116" s="2">
        <v>83.524072943122633</v>
      </c>
      <c r="N116" s="1" t="s">
        <v>69</v>
      </c>
    </row>
    <row r="117" spans="1:14" x14ac:dyDescent="0.2">
      <c r="A117" s="1" t="s">
        <v>15</v>
      </c>
      <c r="B117" s="1">
        <v>1</v>
      </c>
      <c r="C117" s="1">
        <v>10</v>
      </c>
      <c r="D117" s="2">
        <v>27.06</v>
      </c>
      <c r="E117" s="2">
        <v>11.76</v>
      </c>
      <c r="F117" s="2">
        <v>26.73</v>
      </c>
      <c r="G117" s="2">
        <v>12.61</v>
      </c>
      <c r="H117" s="2">
        <v>1.87</v>
      </c>
      <c r="I117" s="2">
        <v>0.05</v>
      </c>
      <c r="J117" s="2">
        <v>0.28999999999999998</v>
      </c>
      <c r="K117" s="2">
        <v>0.03</v>
      </c>
      <c r="L117" s="2">
        <v>3.25</v>
      </c>
      <c r="M117" s="2">
        <v>84.03</v>
      </c>
      <c r="N117" s="1" t="s">
        <v>69</v>
      </c>
    </row>
    <row r="118" spans="1:14" x14ac:dyDescent="0.2">
      <c r="A118" s="1" t="s">
        <v>15</v>
      </c>
      <c r="B118" s="1">
        <v>1</v>
      </c>
      <c r="C118" s="1">
        <v>9</v>
      </c>
      <c r="D118" s="2">
        <v>36.01</v>
      </c>
      <c r="E118" s="2">
        <v>9.1300000000000008</v>
      </c>
      <c r="F118" s="2">
        <v>23.09</v>
      </c>
      <c r="G118" s="2">
        <v>11.32</v>
      </c>
      <c r="H118" s="2">
        <v>2.0699999999999998</v>
      </c>
      <c r="I118" s="2">
        <v>0.02</v>
      </c>
      <c r="J118" s="2">
        <v>0.1</v>
      </c>
      <c r="K118" s="2">
        <v>0.01</v>
      </c>
      <c r="L118" s="2">
        <v>2.64</v>
      </c>
      <c r="M118" s="2">
        <v>84.77</v>
      </c>
      <c r="N118" s="1" t="s">
        <v>69</v>
      </c>
    </row>
    <row r="119" spans="1:14" x14ac:dyDescent="0.2">
      <c r="A119" s="1" t="s">
        <v>15</v>
      </c>
      <c r="B119" s="1">
        <v>3</v>
      </c>
      <c r="C119" s="1">
        <v>2</v>
      </c>
      <c r="D119" s="2">
        <v>41.930810040947122</v>
      </c>
      <c r="E119" s="2">
        <v>9.5807974900783002</v>
      </c>
      <c r="F119" s="2">
        <v>18.854411849413701</v>
      </c>
      <c r="G119" s="2">
        <v>9.447131420947299</v>
      </c>
      <c r="H119" s="2">
        <v>2.3358681346230181</v>
      </c>
      <c r="I119" s="2">
        <v>2.9230902377105933E-2</v>
      </c>
      <c r="J119" s="2">
        <v>7.7473151552659353E-2</v>
      </c>
      <c r="K119" s="2">
        <v>1.2714777798516959E-2</v>
      </c>
      <c r="L119" s="2">
        <v>1.845252415109127</v>
      </c>
      <c r="M119" s="2">
        <v>84.883248294529068</v>
      </c>
      <c r="N119" s="1" t="s">
        <v>69</v>
      </c>
    </row>
    <row r="120" spans="1:14" x14ac:dyDescent="0.2">
      <c r="A120" s="1" t="s">
        <v>15</v>
      </c>
      <c r="B120" s="1">
        <v>1</v>
      </c>
      <c r="C120" s="1">
        <v>8</v>
      </c>
      <c r="D120" s="2">
        <v>33.71</v>
      </c>
      <c r="E120" s="2">
        <v>8.67</v>
      </c>
      <c r="F120" s="2">
        <v>22.75</v>
      </c>
      <c r="G120" s="2">
        <v>13.5</v>
      </c>
      <c r="H120" s="2">
        <v>2.34</v>
      </c>
      <c r="I120" s="2">
        <v>0.04</v>
      </c>
      <c r="J120" s="2">
        <v>0.17</v>
      </c>
      <c r="K120" s="2">
        <v>0</v>
      </c>
      <c r="L120" s="2">
        <v>2.13</v>
      </c>
      <c r="M120" s="2">
        <v>85.19</v>
      </c>
      <c r="N120" s="1" t="s">
        <v>69</v>
      </c>
    </row>
    <row r="121" spans="1:14" x14ac:dyDescent="0.2">
      <c r="A121" s="1" t="s">
        <v>15</v>
      </c>
      <c r="B121" s="1">
        <v>1</v>
      </c>
      <c r="C121" s="1">
        <v>1</v>
      </c>
      <c r="D121" s="2">
        <v>37.130000000000003</v>
      </c>
      <c r="E121" s="2">
        <v>10.1</v>
      </c>
      <c r="F121" s="2">
        <v>20.57</v>
      </c>
      <c r="G121" s="2">
        <v>10.43</v>
      </c>
      <c r="H121" s="2">
        <v>1.86</v>
      </c>
      <c r="I121" s="2">
        <v>0.02</v>
      </c>
      <c r="J121" s="2">
        <v>0.16</v>
      </c>
      <c r="K121" s="2">
        <v>0.01</v>
      </c>
      <c r="L121" s="2">
        <v>4.58</v>
      </c>
      <c r="M121" s="2">
        <v>85.85</v>
      </c>
      <c r="N121" s="1" t="s">
        <v>69</v>
      </c>
    </row>
    <row r="122" spans="1:14" x14ac:dyDescent="0.2">
      <c r="A122" s="1" t="s">
        <v>15</v>
      </c>
      <c r="B122" s="1">
        <v>1</v>
      </c>
      <c r="C122" s="1">
        <v>7</v>
      </c>
      <c r="D122" s="2">
        <v>37.26</v>
      </c>
      <c r="E122" s="2">
        <v>8.52</v>
      </c>
      <c r="F122" s="2">
        <v>23.12</v>
      </c>
      <c r="G122" s="2">
        <v>11.57</v>
      </c>
      <c r="H122" s="2">
        <v>2.4300000000000002</v>
      </c>
      <c r="I122" s="2">
        <v>0.02</v>
      </c>
      <c r="J122" s="2">
        <v>0.17</v>
      </c>
      <c r="K122" s="2">
        <v>0</v>
      </c>
      <c r="L122" s="2">
        <v>2.2200000000000002</v>
      </c>
      <c r="M122" s="2">
        <v>86.09</v>
      </c>
      <c r="N122" s="1" t="s">
        <v>69</v>
      </c>
    </row>
    <row r="123" spans="1:14" x14ac:dyDescent="0.2">
      <c r="A123" s="1" t="s">
        <v>15</v>
      </c>
      <c r="B123" s="1">
        <v>2</v>
      </c>
      <c r="C123" s="1">
        <v>17</v>
      </c>
      <c r="D123" s="2">
        <v>35.619795264375995</v>
      </c>
      <c r="E123" s="2">
        <v>9.1435530408666743</v>
      </c>
      <c r="F123" s="2">
        <v>23.049808681341293</v>
      </c>
      <c r="G123" s="2">
        <v>11.109826551034022</v>
      </c>
      <c r="H123" s="2">
        <v>1.985487914429565</v>
      </c>
      <c r="I123" s="2">
        <v>1.4615451188552966E-2</v>
      </c>
      <c r="J123" s="2">
        <v>0.21950726273253487</v>
      </c>
      <c r="K123" s="2">
        <v>2.5429555597033918E-2</v>
      </c>
      <c r="L123" s="2">
        <v>4.2122658579387657</v>
      </c>
      <c r="M123" s="2">
        <v>86.288222460806494</v>
      </c>
      <c r="N123" s="1" t="s">
        <v>69</v>
      </c>
    </row>
    <row r="124" spans="1:14" x14ac:dyDescent="0.2">
      <c r="A124" s="1" t="s">
        <v>15</v>
      </c>
      <c r="B124" s="1">
        <v>2</v>
      </c>
      <c r="C124" s="1">
        <v>19</v>
      </c>
      <c r="D124" s="2">
        <v>28.816735267936622</v>
      </c>
      <c r="E124" s="2">
        <v>9.6193778826557974</v>
      </c>
      <c r="F124" s="2">
        <v>26.61506685867106</v>
      </c>
      <c r="G124" s="2">
        <v>13.962860240160106</v>
      </c>
      <c r="H124" s="2">
        <v>1.5516838322852906</v>
      </c>
      <c r="I124" s="2">
        <v>4.3846353565658892E-2</v>
      </c>
      <c r="J124" s="2">
        <v>0.21950726273253487</v>
      </c>
      <c r="K124" s="2">
        <v>0</v>
      </c>
      <c r="L124" s="2">
        <v>5.7775489411003011</v>
      </c>
      <c r="M124" s="2">
        <v>86.661049614725542</v>
      </c>
      <c r="N124" s="1" t="s">
        <v>69</v>
      </c>
    </row>
    <row r="125" spans="1:14" x14ac:dyDescent="0.2">
      <c r="A125" s="1" t="s">
        <v>15</v>
      </c>
      <c r="B125" s="1">
        <v>2</v>
      </c>
      <c r="C125" s="1">
        <v>16</v>
      </c>
      <c r="D125" s="2">
        <v>32.581950863450238</v>
      </c>
      <c r="E125" s="2">
        <v>10.442426257642389</v>
      </c>
      <c r="F125" s="2">
        <v>25.006555029829254</v>
      </c>
      <c r="G125" s="2">
        <v>11.733337224816545</v>
      </c>
      <c r="H125" s="2">
        <v>2.0021726868197298</v>
      </c>
      <c r="I125" s="2">
        <v>4.3846353565658892E-2</v>
      </c>
      <c r="J125" s="2">
        <v>0.23241945465797806</v>
      </c>
      <c r="K125" s="2">
        <v>0</v>
      </c>
      <c r="L125" s="2">
        <v>4.1740882217640944</v>
      </c>
      <c r="M125" s="2">
        <v>86.934245952195809</v>
      </c>
      <c r="N125" s="1" t="s">
        <v>69</v>
      </c>
    </row>
    <row r="126" spans="1:14" x14ac:dyDescent="0.2">
      <c r="A126" s="1" t="s">
        <v>15</v>
      </c>
      <c r="B126" s="1">
        <v>2</v>
      </c>
      <c r="C126" s="1">
        <v>15</v>
      </c>
      <c r="D126" s="2">
        <v>35.962087591240874</v>
      </c>
      <c r="E126" s="2">
        <v>9.7479791912474525</v>
      </c>
      <c r="F126" s="2">
        <v>22.668408969347873</v>
      </c>
      <c r="G126" s="2">
        <v>11.790020013342227</v>
      </c>
      <c r="H126" s="2">
        <v>2.252444272672196</v>
      </c>
      <c r="I126" s="2">
        <v>2.9230902377105933E-2</v>
      </c>
      <c r="J126" s="2">
        <v>0.33571699006152389</v>
      </c>
      <c r="K126" s="2">
        <v>1.2714777798516959E-2</v>
      </c>
      <c r="L126" s="2">
        <v>3.0414850152488371</v>
      </c>
      <c r="M126" s="2">
        <v>87.731317811960665</v>
      </c>
      <c r="N126" s="1" t="s">
        <v>69</v>
      </c>
    </row>
    <row r="127" spans="1:14" x14ac:dyDescent="0.2">
      <c r="A127" s="1" t="s">
        <v>15</v>
      </c>
      <c r="B127" s="1">
        <v>2</v>
      </c>
      <c r="C127" s="1">
        <v>14</v>
      </c>
      <c r="D127" s="2">
        <v>35.084963503649632</v>
      </c>
      <c r="E127" s="2">
        <v>9.3107347420358249</v>
      </c>
      <c r="F127" s="2">
        <v>23.563869162723723</v>
      </c>
      <c r="G127" s="2">
        <v>12.186799533022015</v>
      </c>
      <c r="H127" s="2">
        <v>2.4693463137443334</v>
      </c>
      <c r="I127" s="2">
        <v>4.3846353565658892E-2</v>
      </c>
      <c r="J127" s="2">
        <v>0.38736575776329679</v>
      </c>
      <c r="K127" s="2">
        <v>2.5429555597033918E-2</v>
      </c>
      <c r="L127" s="2">
        <v>2.9651297428994936</v>
      </c>
      <c r="M127" s="2">
        <v>88.026658513293697</v>
      </c>
      <c r="N127" s="1" t="s">
        <v>69</v>
      </c>
    </row>
    <row r="128" spans="1:14" x14ac:dyDescent="0.2">
      <c r="A128" s="1" t="s">
        <v>15</v>
      </c>
      <c r="B128" s="1">
        <v>1</v>
      </c>
      <c r="C128" s="1">
        <v>2</v>
      </c>
      <c r="D128" s="2">
        <v>36.74</v>
      </c>
      <c r="E128" s="2">
        <v>9.43</v>
      </c>
      <c r="F128" s="2">
        <v>21.83</v>
      </c>
      <c r="G128" s="2">
        <v>13.06</v>
      </c>
      <c r="H128" s="2">
        <v>2.13</v>
      </c>
      <c r="I128" s="2">
        <v>0.04</v>
      </c>
      <c r="J128" s="2">
        <v>0.15</v>
      </c>
      <c r="K128" s="2">
        <v>0.02</v>
      </c>
      <c r="L128" s="2">
        <v>3.4</v>
      </c>
      <c r="M128" s="2">
        <v>88.28</v>
      </c>
      <c r="N128" s="1" t="s">
        <v>69</v>
      </c>
    </row>
    <row r="129" spans="1:14" x14ac:dyDescent="0.2">
      <c r="A129" s="1" t="s">
        <v>15</v>
      </c>
      <c r="B129" s="1">
        <v>3</v>
      </c>
      <c r="C129" s="1">
        <v>9</v>
      </c>
      <c r="D129" s="2">
        <v>38.82878582873419</v>
      </c>
      <c r="E129" s="2">
        <v>9.5036367049233075</v>
      </c>
      <c r="F129" s="2">
        <v>22.933730508125901</v>
      </c>
      <c r="G129" s="2">
        <v>11.29876917945297</v>
      </c>
      <c r="H129" s="2">
        <v>3.0199438026197587</v>
      </c>
      <c r="I129" s="2">
        <v>2.9230902377105933E-2</v>
      </c>
      <c r="J129" s="2">
        <v>7.7473151552659353E-2</v>
      </c>
      <c r="K129" s="2">
        <v>0</v>
      </c>
      <c r="L129" s="2">
        <v>2.1633993832313902</v>
      </c>
      <c r="M129" s="2">
        <v>88.821184928573047</v>
      </c>
      <c r="N129" s="1" t="s">
        <v>69</v>
      </c>
    </row>
    <row r="130" spans="1:14" x14ac:dyDescent="0.2">
      <c r="A130" s="1" t="s">
        <v>15</v>
      </c>
      <c r="B130" s="1">
        <v>1</v>
      </c>
      <c r="C130" s="1">
        <v>3</v>
      </c>
      <c r="D130" s="2">
        <v>37.450000000000003</v>
      </c>
      <c r="E130" s="2">
        <v>10.23</v>
      </c>
      <c r="F130" s="2">
        <v>22.96</v>
      </c>
      <c r="G130" s="2">
        <v>11.64</v>
      </c>
      <c r="H130" s="2">
        <v>1.89</v>
      </c>
      <c r="I130" s="2">
        <v>0.03</v>
      </c>
      <c r="J130" s="2">
        <v>0.14000000000000001</v>
      </c>
      <c r="K130" s="2">
        <v>0.02</v>
      </c>
      <c r="L130" s="2">
        <v>3.37</v>
      </c>
      <c r="M130" s="2">
        <v>89.42</v>
      </c>
      <c r="N130" s="1" t="s">
        <v>69</v>
      </c>
    </row>
    <row r="131" spans="1:14" x14ac:dyDescent="0.2">
      <c r="A131" s="1" t="s">
        <v>15</v>
      </c>
      <c r="B131" s="1">
        <v>2</v>
      </c>
      <c r="C131" s="1">
        <v>21</v>
      </c>
      <c r="D131" s="2">
        <v>34.977997151504361</v>
      </c>
      <c r="E131" s="2">
        <v>10.018041939289928</v>
      </c>
      <c r="F131" s="2">
        <v>23.398043200987452</v>
      </c>
      <c r="G131" s="2">
        <v>12.092328218812543</v>
      </c>
      <c r="H131" s="2">
        <v>1.9020640524787429</v>
      </c>
      <c r="I131" s="2">
        <v>4.3846353565658892E-2</v>
      </c>
      <c r="J131" s="2">
        <v>0.76181932360115034</v>
      </c>
      <c r="K131" s="2">
        <v>3.8144333395550879E-2</v>
      </c>
      <c r="L131" s="2">
        <v>5.0776256112313218</v>
      </c>
      <c r="M131" s="2">
        <v>89.472013171759755</v>
      </c>
      <c r="N131" s="1" t="s">
        <v>69</v>
      </c>
    </row>
    <row r="132" spans="1:14" x14ac:dyDescent="0.2">
      <c r="A132" s="1" t="s">
        <v>15</v>
      </c>
      <c r="B132" s="1">
        <v>3</v>
      </c>
      <c r="C132" s="1">
        <v>8</v>
      </c>
      <c r="D132" s="2">
        <v>39.68451664589638</v>
      </c>
      <c r="E132" s="2">
        <v>9.0020916014158523</v>
      </c>
      <c r="F132" s="2">
        <v>23.696529932112735</v>
      </c>
      <c r="G132" s="2">
        <v>11.865597064709807</v>
      </c>
      <c r="H132" s="2">
        <v>3.0699981197902519</v>
      </c>
      <c r="I132" s="2">
        <v>1.4615451188552966E-2</v>
      </c>
      <c r="J132" s="2">
        <v>9.0385343478102592E-2</v>
      </c>
      <c r="K132" s="2">
        <v>0</v>
      </c>
      <c r="L132" s="2">
        <v>1.2725878724890531</v>
      </c>
      <c r="M132" s="2">
        <v>89.520303118381122</v>
      </c>
      <c r="N132" s="1" t="s">
        <v>69</v>
      </c>
    </row>
    <row r="133" spans="1:14" x14ac:dyDescent="0.2">
      <c r="A133" s="1" t="s">
        <v>15</v>
      </c>
      <c r="B133" s="1">
        <v>1</v>
      </c>
      <c r="C133" s="1">
        <v>6</v>
      </c>
      <c r="D133" s="2">
        <v>38.619999999999997</v>
      </c>
      <c r="E133" s="2">
        <v>9.2100000000000009</v>
      </c>
      <c r="F133" s="2">
        <v>23.87</v>
      </c>
      <c r="G133" s="2">
        <v>11.97</v>
      </c>
      <c r="H133" s="2">
        <v>2.81</v>
      </c>
      <c r="I133" s="2">
        <v>0.03</v>
      </c>
      <c r="J133" s="2">
        <v>0.1</v>
      </c>
      <c r="K133" s="2">
        <v>0.01</v>
      </c>
      <c r="L133" s="2">
        <v>2.16</v>
      </c>
      <c r="M133" s="2">
        <v>90.04</v>
      </c>
      <c r="N133" s="1" t="s">
        <v>69</v>
      </c>
    </row>
    <row r="134" spans="1:14" x14ac:dyDescent="0.2">
      <c r="A134" s="1" t="s">
        <v>15</v>
      </c>
      <c r="B134" s="1">
        <v>1</v>
      </c>
      <c r="C134" s="1">
        <v>5</v>
      </c>
      <c r="D134" s="2">
        <v>37.08</v>
      </c>
      <c r="E134" s="2">
        <v>9.52</v>
      </c>
      <c r="F134" s="2">
        <v>23.96</v>
      </c>
      <c r="G134" s="2">
        <v>12.55</v>
      </c>
      <c r="H134" s="2">
        <v>2.87</v>
      </c>
      <c r="I134" s="2">
        <v>0.03</v>
      </c>
      <c r="J134" s="2">
        <v>0.11</v>
      </c>
      <c r="K134" s="2">
        <v>0.01</v>
      </c>
      <c r="L134" s="2">
        <v>2.2599999999999998</v>
      </c>
      <c r="M134" s="2">
        <v>90.16</v>
      </c>
      <c r="N134" s="1" t="s">
        <v>69</v>
      </c>
    </row>
    <row r="135" spans="1:14" x14ac:dyDescent="0.2">
      <c r="A135" s="1" t="s">
        <v>15</v>
      </c>
      <c r="B135" s="1">
        <v>3</v>
      </c>
      <c r="C135" s="1">
        <v>3</v>
      </c>
      <c r="D135" s="2">
        <v>42.872113939825525</v>
      </c>
      <c r="E135" s="2">
        <v>8.8992105545425293</v>
      </c>
      <c r="F135" s="2">
        <v>22.32017444970171</v>
      </c>
      <c r="G135" s="2">
        <v>10.694152768512341</v>
      </c>
      <c r="H135" s="2">
        <v>2.5527701756951555</v>
      </c>
      <c r="I135" s="2">
        <v>2.9230902377105933E-2</v>
      </c>
      <c r="J135" s="2">
        <v>7.7473151552659353E-2</v>
      </c>
      <c r="K135" s="2">
        <v>0</v>
      </c>
      <c r="L135" s="2">
        <v>1.4762019320873014</v>
      </c>
      <c r="M135" s="2">
        <v>90.226440291956152</v>
      </c>
      <c r="N135" s="1" t="s">
        <v>69</v>
      </c>
    </row>
    <row r="136" spans="1:14" x14ac:dyDescent="0.2">
      <c r="A136" s="1" t="s">
        <v>15</v>
      </c>
      <c r="B136" s="1">
        <v>2</v>
      </c>
      <c r="C136" s="1">
        <v>1</v>
      </c>
      <c r="D136" s="2">
        <v>32.154085454869147</v>
      </c>
      <c r="E136" s="2">
        <v>10.365265472487398</v>
      </c>
      <c r="F136" s="2">
        <v>24.293503394363302</v>
      </c>
      <c r="G136" s="2">
        <v>14.605265176784524</v>
      </c>
      <c r="H136" s="2">
        <v>1.6684772390164413</v>
      </c>
      <c r="I136" s="2">
        <v>4.3846353565658892E-2</v>
      </c>
      <c r="J136" s="2">
        <v>0.43901452546506975</v>
      </c>
      <c r="K136" s="2">
        <v>2.5429555597033918E-2</v>
      </c>
      <c r="L136" s="2">
        <v>5.7139195474758493</v>
      </c>
      <c r="M136" s="2">
        <v>90.523017958549744</v>
      </c>
      <c r="N136" s="1" t="s">
        <v>69</v>
      </c>
    </row>
    <row r="137" spans="1:14" x14ac:dyDescent="0.2">
      <c r="A137" s="1" t="s">
        <v>44</v>
      </c>
      <c r="B137" s="1" t="s">
        <v>30</v>
      </c>
      <c r="C137" s="1" t="s">
        <v>54</v>
      </c>
      <c r="D137" s="1">
        <v>31.922000000000001</v>
      </c>
      <c r="E137" s="1">
        <v>2.972</v>
      </c>
      <c r="F137" s="1">
        <v>19.558</v>
      </c>
      <c r="G137" s="1">
        <v>8.2420000000000009</v>
      </c>
      <c r="H137" s="1">
        <v>1.9730000000000001</v>
      </c>
      <c r="I137" s="1">
        <v>0.38900000000000001</v>
      </c>
      <c r="J137" s="1">
        <v>1.7999999999999999E-2</v>
      </c>
      <c r="K137" s="1">
        <v>9.2999999999999999E-2</v>
      </c>
      <c r="L137" s="1">
        <v>1.8109999999999999</v>
      </c>
      <c r="M137" s="1">
        <v>66.977999999999994</v>
      </c>
      <c r="N137" s="1" t="s">
        <v>69</v>
      </c>
    </row>
    <row r="138" spans="1:14" x14ac:dyDescent="0.2">
      <c r="A138" s="1" t="s">
        <v>44</v>
      </c>
      <c r="B138" s="1" t="s">
        <v>22</v>
      </c>
      <c r="C138" s="1" t="s">
        <v>50</v>
      </c>
      <c r="D138" s="1">
        <v>19.173999999999999</v>
      </c>
      <c r="E138" s="1">
        <v>27.36</v>
      </c>
      <c r="F138" s="1">
        <v>10.846</v>
      </c>
      <c r="G138" s="1">
        <v>4.867</v>
      </c>
      <c r="H138" s="1">
        <v>1.48</v>
      </c>
      <c r="I138" s="1">
        <v>0.54500000000000004</v>
      </c>
      <c r="J138" s="1">
        <v>0.06</v>
      </c>
      <c r="K138" s="1">
        <v>0.121</v>
      </c>
      <c r="L138" s="1">
        <v>3.6509999999999998</v>
      </c>
      <c r="M138" s="1">
        <v>68.103999999999999</v>
      </c>
      <c r="N138" s="1" t="s">
        <v>69</v>
      </c>
    </row>
    <row r="139" spans="1:14" x14ac:dyDescent="0.2">
      <c r="A139" s="1" t="s">
        <v>44</v>
      </c>
      <c r="B139" s="1" t="s">
        <v>64</v>
      </c>
      <c r="C139" s="1" t="s">
        <v>65</v>
      </c>
      <c r="D139" s="1">
        <v>25.260999999999999</v>
      </c>
      <c r="E139" s="1">
        <v>13.483000000000001</v>
      </c>
      <c r="F139" s="1">
        <v>15.366</v>
      </c>
      <c r="G139" s="1">
        <v>7.4610000000000003</v>
      </c>
      <c r="H139" s="1">
        <v>1.149</v>
      </c>
      <c r="I139" s="1">
        <v>0.13100000000000001</v>
      </c>
      <c r="J139" s="1">
        <v>3.6999999999999998E-2</v>
      </c>
      <c r="K139" s="1">
        <v>0.42399999999999999</v>
      </c>
      <c r="L139" s="1">
        <v>5.65</v>
      </c>
      <c r="M139" s="1">
        <v>68.995999999999995</v>
      </c>
      <c r="N139" s="1" t="s">
        <v>69</v>
      </c>
    </row>
    <row r="140" spans="1:14" x14ac:dyDescent="0.2">
      <c r="A140" s="1" t="s">
        <v>44</v>
      </c>
      <c r="B140" s="1" t="s">
        <v>43</v>
      </c>
      <c r="C140" s="1" t="s">
        <v>62</v>
      </c>
      <c r="D140" s="1">
        <v>19.445</v>
      </c>
      <c r="E140" s="1">
        <v>32.036999999999999</v>
      </c>
      <c r="F140" s="1">
        <v>8.8049999999999997</v>
      </c>
      <c r="G140" s="1">
        <v>4.0869999999999997</v>
      </c>
      <c r="H140" s="1">
        <v>1.0369999999999999</v>
      </c>
      <c r="I140" s="1">
        <v>0.25700000000000001</v>
      </c>
      <c r="J140" s="1">
        <v>0.06</v>
      </c>
      <c r="K140" s="1">
        <v>0.67800000000000005</v>
      </c>
      <c r="L140" s="1">
        <v>2.9039999999999999</v>
      </c>
      <c r="M140" s="1">
        <v>69.31</v>
      </c>
      <c r="N140" s="1" t="s">
        <v>69</v>
      </c>
    </row>
    <row r="141" spans="1:14" x14ac:dyDescent="0.2">
      <c r="A141" s="1" t="s">
        <v>44</v>
      </c>
      <c r="B141" s="1" t="s">
        <v>64</v>
      </c>
      <c r="C141" s="1" t="s">
        <v>67</v>
      </c>
      <c r="D141" s="1">
        <v>28.04</v>
      </c>
      <c r="E141" s="1">
        <v>11.058</v>
      </c>
      <c r="F141" s="1">
        <v>17.341999999999999</v>
      </c>
      <c r="G141" s="1">
        <v>8.2370000000000001</v>
      </c>
      <c r="H141" s="1">
        <v>2.4220000000000002</v>
      </c>
      <c r="I141" s="1">
        <v>0.159</v>
      </c>
      <c r="J141" s="1">
        <v>0.14899999999999999</v>
      </c>
      <c r="K141" s="1">
        <v>0</v>
      </c>
      <c r="L141" s="1">
        <v>1.9710000000000001</v>
      </c>
      <c r="M141" s="1">
        <v>69.378</v>
      </c>
      <c r="N141" s="1" t="s">
        <v>69</v>
      </c>
    </row>
    <row r="142" spans="1:14" x14ac:dyDescent="0.2">
      <c r="A142" s="1" t="s">
        <v>44</v>
      </c>
      <c r="B142" s="1" t="s">
        <v>40</v>
      </c>
      <c r="C142" s="1" t="s">
        <v>60</v>
      </c>
      <c r="D142" s="1">
        <v>30.140999999999998</v>
      </c>
      <c r="E142" s="1">
        <v>10.24</v>
      </c>
      <c r="F142" s="1">
        <v>17.91</v>
      </c>
      <c r="G142" s="1">
        <v>8.4380000000000006</v>
      </c>
      <c r="H142" s="1">
        <v>1.105</v>
      </c>
      <c r="I142" s="1">
        <v>0.156</v>
      </c>
      <c r="J142" s="1">
        <v>6.9000000000000006E-2</v>
      </c>
      <c r="K142" s="1">
        <v>0.32700000000000001</v>
      </c>
      <c r="L142" s="1">
        <v>4.8250000000000002</v>
      </c>
      <c r="M142" s="1">
        <v>73.221000000000004</v>
      </c>
      <c r="N142" s="1" t="s">
        <v>69</v>
      </c>
    </row>
    <row r="143" spans="1:14" x14ac:dyDescent="0.2">
      <c r="A143" s="1" t="s">
        <v>44</v>
      </c>
      <c r="B143" s="1" t="s">
        <v>43</v>
      </c>
      <c r="C143" s="1" t="s">
        <v>63</v>
      </c>
      <c r="D143" s="1">
        <v>26.677</v>
      </c>
      <c r="E143" s="1">
        <v>18.53</v>
      </c>
      <c r="F143" s="1">
        <v>16.007000000000001</v>
      </c>
      <c r="G143" s="1">
        <v>6.8639999999999999</v>
      </c>
      <c r="H143" s="1">
        <v>1.544</v>
      </c>
      <c r="I143" s="1">
        <v>0.125</v>
      </c>
      <c r="J143" s="1">
        <v>9.8000000000000004E-2</v>
      </c>
      <c r="K143" s="1">
        <v>0</v>
      </c>
      <c r="L143" s="1">
        <v>4.8540000000000001</v>
      </c>
      <c r="M143" s="1">
        <v>74.721999999999994</v>
      </c>
      <c r="N143" s="1" t="s">
        <v>69</v>
      </c>
    </row>
    <row r="144" spans="1:14" x14ac:dyDescent="0.2">
      <c r="A144" s="1" t="s">
        <v>44</v>
      </c>
      <c r="B144" s="1" t="s">
        <v>37</v>
      </c>
      <c r="C144" s="1" t="s">
        <v>59</v>
      </c>
      <c r="D144" s="1">
        <v>30.067</v>
      </c>
      <c r="E144" s="1">
        <v>8.8450000000000006</v>
      </c>
      <c r="F144" s="1">
        <v>21.664000000000001</v>
      </c>
      <c r="G144" s="1">
        <v>8.4489999999999998</v>
      </c>
      <c r="H144" s="1">
        <v>1.19</v>
      </c>
      <c r="I144" s="1">
        <v>0.14199999999999999</v>
      </c>
      <c r="J144" s="1">
        <v>7.0999999999999994E-2</v>
      </c>
      <c r="K144" s="1">
        <v>0.11</v>
      </c>
      <c r="L144" s="1">
        <v>4.2030000000000003</v>
      </c>
      <c r="M144" s="1">
        <v>74.741</v>
      </c>
      <c r="N144" s="1" t="s">
        <v>69</v>
      </c>
    </row>
    <row r="145" spans="1:14" x14ac:dyDescent="0.2">
      <c r="A145" s="1" t="s">
        <v>44</v>
      </c>
      <c r="B145" s="1" t="s">
        <v>19</v>
      </c>
      <c r="C145" s="1" t="s">
        <v>49</v>
      </c>
      <c r="D145" s="1">
        <v>31.744</v>
      </c>
      <c r="E145" s="1">
        <v>11.952999999999999</v>
      </c>
      <c r="F145" s="1">
        <v>18.414000000000001</v>
      </c>
      <c r="G145" s="1">
        <v>8.1519999999999992</v>
      </c>
      <c r="H145" s="1">
        <v>2.1230000000000002</v>
      </c>
      <c r="I145" s="1">
        <v>0.1</v>
      </c>
      <c r="J145" s="1">
        <v>9.9000000000000005E-2</v>
      </c>
      <c r="K145" s="1">
        <v>0.13800000000000001</v>
      </c>
      <c r="L145" s="1">
        <v>3.44</v>
      </c>
      <c r="M145" s="1">
        <v>76.162999999999997</v>
      </c>
      <c r="N145" s="1" t="s">
        <v>69</v>
      </c>
    </row>
    <row r="146" spans="1:14" x14ac:dyDescent="0.2">
      <c r="A146" s="1" t="s">
        <v>44</v>
      </c>
      <c r="B146" s="1" t="s">
        <v>40</v>
      </c>
      <c r="C146" s="1" t="s">
        <v>61</v>
      </c>
      <c r="D146" s="1">
        <v>29.972999999999999</v>
      </c>
      <c r="E146" s="1">
        <v>12.489000000000001</v>
      </c>
      <c r="F146" s="1">
        <v>19.452000000000002</v>
      </c>
      <c r="G146" s="1">
        <v>9.593</v>
      </c>
      <c r="H146" s="1">
        <v>1.996</v>
      </c>
      <c r="I146" s="1">
        <v>0.115</v>
      </c>
      <c r="J146" s="1">
        <v>0.1</v>
      </c>
      <c r="K146" s="1">
        <v>0</v>
      </c>
      <c r="L146" s="1">
        <v>2.5550000000000002</v>
      </c>
      <c r="M146" s="1">
        <v>76.328000000000003</v>
      </c>
      <c r="N146" s="1" t="s">
        <v>69</v>
      </c>
    </row>
    <row r="147" spans="1:14" x14ac:dyDescent="0.2">
      <c r="A147" s="1" t="s">
        <v>44</v>
      </c>
      <c r="B147" s="1" t="s">
        <v>18</v>
      </c>
      <c r="C147" s="1" t="s">
        <v>46</v>
      </c>
      <c r="D147" s="1">
        <v>25.645</v>
      </c>
      <c r="E147" s="1">
        <v>20.61</v>
      </c>
      <c r="F147" s="1">
        <v>16.245999999999999</v>
      </c>
      <c r="G147" s="1">
        <v>7.2859999999999996</v>
      </c>
      <c r="H147" s="1">
        <v>2.2650000000000001</v>
      </c>
      <c r="I147" s="1">
        <v>0.51300000000000001</v>
      </c>
      <c r="J147" s="1">
        <v>0.106</v>
      </c>
      <c r="K147" s="1">
        <v>0</v>
      </c>
      <c r="L147" s="1">
        <v>4.0759999999999996</v>
      </c>
      <c r="M147" s="1">
        <v>76.747</v>
      </c>
      <c r="N147" s="1" t="s">
        <v>69</v>
      </c>
    </row>
    <row r="148" spans="1:14" x14ac:dyDescent="0.2">
      <c r="A148" s="1" t="s">
        <v>44</v>
      </c>
      <c r="B148" s="1" t="s">
        <v>64</v>
      </c>
      <c r="C148" s="1" t="s">
        <v>66</v>
      </c>
      <c r="D148" s="1">
        <v>22.896999999999998</v>
      </c>
      <c r="E148" s="1">
        <v>28.52</v>
      </c>
      <c r="F148" s="1">
        <v>13.499000000000001</v>
      </c>
      <c r="G148" s="1">
        <v>5.9370000000000003</v>
      </c>
      <c r="H148" s="1">
        <v>2.496</v>
      </c>
      <c r="I148" s="1">
        <v>0.57199999999999995</v>
      </c>
      <c r="J148" s="1">
        <v>3.9E-2</v>
      </c>
      <c r="K148" s="1">
        <v>0</v>
      </c>
      <c r="L148" s="1">
        <v>4.8680000000000003</v>
      </c>
      <c r="M148" s="1">
        <v>78.876000000000005</v>
      </c>
      <c r="N148" s="1" t="s">
        <v>69</v>
      </c>
    </row>
    <row r="149" spans="1:14" x14ac:dyDescent="0.2">
      <c r="A149" s="1" t="s">
        <v>44</v>
      </c>
      <c r="B149" s="1" t="s">
        <v>30</v>
      </c>
      <c r="C149" s="1" t="s">
        <v>56</v>
      </c>
      <c r="D149" s="1">
        <v>38.064999999999998</v>
      </c>
      <c r="E149" s="1">
        <v>3.4079999999999999</v>
      </c>
      <c r="F149" s="1">
        <v>24.314</v>
      </c>
      <c r="G149" s="1">
        <v>10.666</v>
      </c>
      <c r="H149" s="1">
        <v>1.8580000000000001</v>
      </c>
      <c r="I149" s="1">
        <v>0.39100000000000001</v>
      </c>
      <c r="J149" s="1">
        <v>2.5000000000000001E-2</v>
      </c>
      <c r="K149" s="1">
        <v>0</v>
      </c>
      <c r="L149" s="1">
        <v>1.3340000000000001</v>
      </c>
      <c r="M149" s="1">
        <v>80.102000000000004</v>
      </c>
      <c r="N149" s="1" t="s">
        <v>69</v>
      </c>
    </row>
    <row r="150" spans="1:14" x14ac:dyDescent="0.2">
      <c r="A150" s="1" t="s">
        <v>44</v>
      </c>
      <c r="B150" s="1" t="s">
        <v>30</v>
      </c>
      <c r="C150" s="1" t="s">
        <v>58</v>
      </c>
      <c r="D150" s="1">
        <v>38.875</v>
      </c>
      <c r="E150" s="1">
        <v>3.0819999999999999</v>
      </c>
      <c r="F150" s="1">
        <v>25.082999999999998</v>
      </c>
      <c r="G150" s="1">
        <v>10.792999999999999</v>
      </c>
      <c r="H150" s="1">
        <v>1.8640000000000001</v>
      </c>
      <c r="I150" s="1">
        <v>0.437</v>
      </c>
      <c r="J150" s="1">
        <v>2.3E-2</v>
      </c>
      <c r="K150" s="1">
        <v>6.3E-2</v>
      </c>
      <c r="L150" s="1">
        <v>1.2909999999999999</v>
      </c>
      <c r="M150" s="1">
        <v>81.542000000000002</v>
      </c>
      <c r="N150" s="1" t="s">
        <v>69</v>
      </c>
    </row>
    <row r="151" spans="1:14" x14ac:dyDescent="0.2">
      <c r="A151" s="1" t="s">
        <v>44</v>
      </c>
      <c r="B151" s="1" t="s">
        <v>30</v>
      </c>
      <c r="C151" s="1" t="s">
        <v>52</v>
      </c>
      <c r="D151" s="1">
        <v>37.828000000000003</v>
      </c>
      <c r="E151" s="1">
        <v>3.3780000000000001</v>
      </c>
      <c r="F151" s="1">
        <v>26.829000000000001</v>
      </c>
      <c r="G151" s="1">
        <v>10.616</v>
      </c>
      <c r="H151" s="1">
        <v>1.758</v>
      </c>
      <c r="I151" s="1">
        <v>0.4</v>
      </c>
      <c r="J151" s="1">
        <v>0</v>
      </c>
      <c r="K151" s="1">
        <v>0</v>
      </c>
      <c r="L151" s="1">
        <v>1.4730000000000001</v>
      </c>
      <c r="M151" s="1">
        <v>82.281999999999996</v>
      </c>
      <c r="N151" s="1" t="s">
        <v>69</v>
      </c>
    </row>
    <row r="152" spans="1:14" x14ac:dyDescent="0.2">
      <c r="A152" s="1" t="s">
        <v>44</v>
      </c>
      <c r="B152" s="1" t="s">
        <v>18</v>
      </c>
      <c r="C152" s="1" t="s">
        <v>47</v>
      </c>
      <c r="D152" s="1">
        <v>29.071000000000002</v>
      </c>
      <c r="E152" s="1">
        <v>20.876999999999999</v>
      </c>
      <c r="F152" s="1">
        <v>17.675999999999998</v>
      </c>
      <c r="G152" s="1">
        <v>8.4860000000000007</v>
      </c>
      <c r="H152" s="1">
        <v>2.3879999999999999</v>
      </c>
      <c r="I152" s="1">
        <v>0.375</v>
      </c>
      <c r="J152" s="1">
        <v>0.123</v>
      </c>
      <c r="K152" s="1">
        <v>0</v>
      </c>
      <c r="L152" s="1">
        <v>4.3040000000000003</v>
      </c>
      <c r="M152" s="1">
        <v>83.343999999999994</v>
      </c>
      <c r="N152" s="1" t="s">
        <v>69</v>
      </c>
    </row>
    <row r="153" spans="1:14" x14ac:dyDescent="0.2">
      <c r="A153" s="1" t="s">
        <v>44</v>
      </c>
      <c r="B153" s="1" t="s">
        <v>19</v>
      </c>
      <c r="C153" s="1" t="s">
        <v>48</v>
      </c>
      <c r="D153" s="1">
        <v>33.692</v>
      </c>
      <c r="E153" s="1">
        <v>13.773</v>
      </c>
      <c r="F153" s="1">
        <v>19.181999999999999</v>
      </c>
      <c r="G153" s="1">
        <v>10.547000000000001</v>
      </c>
      <c r="H153" s="1">
        <v>2.081</v>
      </c>
      <c r="I153" s="1">
        <v>0.20399999999999999</v>
      </c>
      <c r="J153" s="1">
        <v>9.1999999999999998E-2</v>
      </c>
      <c r="K153" s="1">
        <v>0</v>
      </c>
      <c r="L153" s="1">
        <v>4.5780000000000003</v>
      </c>
      <c r="M153" s="1">
        <v>84.149000000000001</v>
      </c>
      <c r="N153" s="1" t="s">
        <v>69</v>
      </c>
    </row>
    <row r="154" spans="1:14" x14ac:dyDescent="0.2">
      <c r="A154" s="1" t="s">
        <v>44</v>
      </c>
      <c r="B154" s="1" t="s">
        <v>30</v>
      </c>
      <c r="C154" s="1" t="s">
        <v>55</v>
      </c>
      <c r="D154" s="1">
        <v>39.959000000000003</v>
      </c>
      <c r="E154" s="1">
        <v>3.081</v>
      </c>
      <c r="F154" s="1">
        <v>26.292000000000002</v>
      </c>
      <c r="G154" s="1">
        <v>10.901999999999999</v>
      </c>
      <c r="H154" s="1">
        <v>2.06</v>
      </c>
      <c r="I154" s="1">
        <v>0.39300000000000002</v>
      </c>
      <c r="J154" s="1">
        <v>0</v>
      </c>
      <c r="K154" s="1">
        <v>0.129</v>
      </c>
      <c r="L154" s="1">
        <v>1.3959999999999999</v>
      </c>
      <c r="M154" s="1">
        <v>84.23</v>
      </c>
      <c r="N154" s="1" t="s">
        <v>69</v>
      </c>
    </row>
    <row r="155" spans="1:14" x14ac:dyDescent="0.2">
      <c r="A155" s="1" t="s">
        <v>44</v>
      </c>
      <c r="B155" s="1" t="s">
        <v>18</v>
      </c>
      <c r="C155" s="1" t="s">
        <v>45</v>
      </c>
      <c r="D155" s="1">
        <v>34.539000000000001</v>
      </c>
      <c r="E155" s="1">
        <v>14.109</v>
      </c>
      <c r="F155" s="1">
        <v>20.102</v>
      </c>
      <c r="G155" s="1">
        <v>10.305</v>
      </c>
      <c r="H155" s="1">
        <v>2.8660000000000001</v>
      </c>
      <c r="I155" s="1">
        <v>0.11899999999999999</v>
      </c>
      <c r="J155" s="1">
        <v>0.159</v>
      </c>
      <c r="K155" s="1">
        <v>0.16</v>
      </c>
      <c r="L155" s="1">
        <v>2.4140000000000001</v>
      </c>
      <c r="M155" s="1">
        <v>84.802000000000007</v>
      </c>
      <c r="N155" s="1" t="s">
        <v>69</v>
      </c>
    </row>
    <row r="156" spans="1:14" x14ac:dyDescent="0.2">
      <c r="A156" s="1" t="s">
        <v>44</v>
      </c>
      <c r="B156" s="1" t="s">
        <v>30</v>
      </c>
      <c r="C156" s="1" t="s">
        <v>57</v>
      </c>
      <c r="D156" s="1">
        <v>42.087000000000003</v>
      </c>
      <c r="E156" s="1">
        <v>2.7069999999999999</v>
      </c>
      <c r="F156" s="1">
        <v>25.172000000000001</v>
      </c>
      <c r="G156" s="1">
        <v>11.382999999999999</v>
      </c>
      <c r="H156" s="1">
        <v>1.966</v>
      </c>
      <c r="I156" s="1">
        <v>0.40500000000000003</v>
      </c>
      <c r="J156" s="1">
        <v>1.7000000000000001E-2</v>
      </c>
      <c r="K156" s="1">
        <v>0</v>
      </c>
      <c r="L156" s="1">
        <v>1.2929999999999999</v>
      </c>
      <c r="M156" s="1">
        <v>85.03</v>
      </c>
      <c r="N156" s="1" t="s">
        <v>69</v>
      </c>
    </row>
    <row r="157" spans="1:14" x14ac:dyDescent="0.2">
      <c r="A157" s="1" t="s">
        <v>44</v>
      </c>
      <c r="B157" s="1" t="s">
        <v>28</v>
      </c>
      <c r="C157" s="1" t="s">
        <v>51</v>
      </c>
      <c r="D157" s="1">
        <v>39.798000000000002</v>
      </c>
      <c r="E157" s="1">
        <v>3.5859999999999999</v>
      </c>
      <c r="F157" s="1">
        <v>27.242000000000001</v>
      </c>
      <c r="G157" s="1">
        <v>11.286</v>
      </c>
      <c r="H157" s="1">
        <v>1.8080000000000001</v>
      </c>
      <c r="I157" s="1">
        <v>0.33200000000000002</v>
      </c>
      <c r="J157" s="1">
        <v>3.0000000000000001E-3</v>
      </c>
      <c r="K157" s="1">
        <v>2E-3</v>
      </c>
      <c r="L157" s="1">
        <v>2.3479999999999999</v>
      </c>
      <c r="M157" s="1">
        <v>86.436999999999998</v>
      </c>
      <c r="N157" s="1" t="s">
        <v>69</v>
      </c>
    </row>
    <row r="158" spans="1:14" x14ac:dyDescent="0.2">
      <c r="A158" s="1" t="s">
        <v>44</v>
      </c>
      <c r="B158" s="1" t="s">
        <v>30</v>
      </c>
      <c r="C158" s="1" t="s">
        <v>53</v>
      </c>
      <c r="D158" s="1">
        <v>42.755000000000003</v>
      </c>
      <c r="E158" s="1">
        <v>2.915</v>
      </c>
      <c r="F158" s="1">
        <v>25.605</v>
      </c>
      <c r="G158" s="1">
        <v>12.215</v>
      </c>
      <c r="H158" s="1">
        <v>1.871</v>
      </c>
      <c r="I158" s="1">
        <v>0.36099999999999999</v>
      </c>
      <c r="J158" s="1">
        <v>4.0000000000000001E-3</v>
      </c>
      <c r="K158" s="1">
        <v>0.217</v>
      </c>
      <c r="L158" s="1">
        <v>1.1759999999999999</v>
      </c>
      <c r="M158" s="1">
        <v>87.141999999999996</v>
      </c>
      <c r="N158" s="1" t="s">
        <v>69</v>
      </c>
    </row>
    <row r="159" spans="1:14" x14ac:dyDescent="0.2">
      <c r="A159" s="3" t="s">
        <v>74</v>
      </c>
      <c r="B159" s="3" t="s">
        <v>75</v>
      </c>
      <c r="C159" s="3" t="s">
        <v>85</v>
      </c>
      <c r="D159" s="3">
        <v>31.233955160020535</v>
      </c>
      <c r="E159" s="3">
        <v>9.8651759289707339</v>
      </c>
      <c r="F159" s="3">
        <v>19.582158845962528</v>
      </c>
      <c r="G159" s="3">
        <v>1.5115729806329712</v>
      </c>
      <c r="H159" s="3">
        <v>8.3401444513018966E-2</v>
      </c>
      <c r="I159" s="3">
        <v>5.8462437883659749E-2</v>
      </c>
      <c r="J159" s="3">
        <v>6.4561113550086507E-2</v>
      </c>
      <c r="K159" s="3">
        <v>7.628928898382667E-2</v>
      </c>
      <c r="L159" s="3">
        <v>6.4135192914588215</v>
      </c>
      <c r="M159" s="3">
        <v>69.881865587788994</v>
      </c>
      <c r="N159" s="3" t="s">
        <v>79</v>
      </c>
    </row>
    <row r="160" spans="1:14" x14ac:dyDescent="0.2">
      <c r="A160" s="3" t="s">
        <v>74</v>
      </c>
      <c r="B160" s="3" t="s">
        <v>75</v>
      </c>
      <c r="C160" s="3" t="s">
        <v>85</v>
      </c>
      <c r="D160" s="3">
        <v>30.998630840321752</v>
      </c>
      <c r="E160" s="3">
        <v>10.079636275252705</v>
      </c>
      <c r="F160" s="3">
        <v>19.830873818603884</v>
      </c>
      <c r="G160" s="3">
        <v>1.5115729806329712</v>
      </c>
      <c r="H160" s="3">
        <v>1.6680288902603795E-2</v>
      </c>
      <c r="I160" s="3">
        <v>0.1169248757673195</v>
      </c>
      <c r="J160" s="3">
        <v>0</v>
      </c>
      <c r="K160" s="3">
        <v>2.5429762994608893E-2</v>
      </c>
      <c r="L160" s="3">
        <v>6.6680240252468703</v>
      </c>
      <c r="M160" s="3">
        <v>70.036501735026476</v>
      </c>
      <c r="N160" s="3" t="s">
        <v>79</v>
      </c>
    </row>
    <row r="161" spans="1:14" x14ac:dyDescent="0.2">
      <c r="A161" s="3" t="s">
        <v>74</v>
      </c>
      <c r="B161" s="3" t="s">
        <v>75</v>
      </c>
      <c r="C161" s="3" t="s">
        <v>85</v>
      </c>
      <c r="D161" s="3">
        <v>32.303611158651378</v>
      </c>
      <c r="E161" s="3">
        <v>9.6078235134323666</v>
      </c>
      <c r="F161" s="3">
        <v>21.091029679986736</v>
      </c>
      <c r="G161" s="3">
        <v>1.7005196032120926</v>
      </c>
      <c r="H161" s="3">
        <v>0.13344231122083036</v>
      </c>
      <c r="I161" s="3">
        <v>1.4615609470914937E-2</v>
      </c>
      <c r="J161" s="3">
        <v>5.1648890840069211E-2</v>
      </c>
      <c r="K161" s="3">
        <v>0.10171905197843557</v>
      </c>
      <c r="L161" s="3">
        <v>6.0190369540873467</v>
      </c>
      <c r="M161" s="3">
        <v>71.818422939015562</v>
      </c>
      <c r="N161" s="3" t="s">
        <v>79</v>
      </c>
    </row>
    <row r="162" spans="1:14" x14ac:dyDescent="0.2">
      <c r="A162" s="3" t="s">
        <v>74</v>
      </c>
      <c r="B162" s="3" t="s">
        <v>75</v>
      </c>
      <c r="C162" s="3" t="s">
        <v>85</v>
      </c>
      <c r="D162" s="3">
        <v>33.351874037309599</v>
      </c>
      <c r="E162" s="3">
        <v>10.208312483021889</v>
      </c>
      <c r="F162" s="3">
        <v>21.654783617973806</v>
      </c>
      <c r="G162" s="3">
        <v>1.3982050070854983</v>
      </c>
      <c r="H162" s="3">
        <v>0.2001634668312455</v>
      </c>
      <c r="I162" s="3">
        <v>5.8462437883659749E-2</v>
      </c>
      <c r="J162" s="3">
        <v>0</v>
      </c>
      <c r="K162" s="3">
        <v>6.3574407486522239E-2</v>
      </c>
      <c r="L162" s="3">
        <v>6.3371678713224071</v>
      </c>
      <c r="M162" s="3">
        <v>74.20795059454997</v>
      </c>
      <c r="N162" s="3" t="s">
        <v>79</v>
      </c>
    </row>
    <row r="163" spans="1:14" x14ac:dyDescent="0.2">
      <c r="A163" s="3" t="s">
        <v>74</v>
      </c>
      <c r="B163" s="3" t="s">
        <v>72</v>
      </c>
      <c r="C163" s="3" t="s">
        <v>86</v>
      </c>
      <c r="D163" s="3">
        <v>34.870785555365394</v>
      </c>
      <c r="E163" s="3">
        <v>12.29572652016642</v>
      </c>
      <c r="F163" s="3">
        <v>19.117890897032002</v>
      </c>
      <c r="G163" s="3">
        <v>5.4227680680207841</v>
      </c>
      <c r="H163" s="3">
        <v>3.135894313689513</v>
      </c>
      <c r="I163" s="3">
        <v>0.26308097047646883</v>
      </c>
      <c r="J163" s="3">
        <v>0.90385558970121105</v>
      </c>
      <c r="K163" s="3">
        <v>0</v>
      </c>
      <c r="L163" s="3">
        <v>1.4252265092130716</v>
      </c>
      <c r="M163" s="3">
        <v>77.565417200576874</v>
      </c>
      <c r="N163" s="3" t="s">
        <v>79</v>
      </c>
    </row>
    <row r="164" spans="1:14" x14ac:dyDescent="0.2">
      <c r="A164" s="3" t="s">
        <v>74</v>
      </c>
      <c r="B164" s="3" t="s">
        <v>75</v>
      </c>
      <c r="C164" s="3" t="s">
        <v>85</v>
      </c>
      <c r="D164" s="3">
        <v>35.255861714872495</v>
      </c>
      <c r="E164" s="3">
        <v>9.1074160387744314</v>
      </c>
      <c r="F164" s="3">
        <v>23.346045431935003</v>
      </c>
      <c r="G164" s="3">
        <v>2.0217288615965989</v>
      </c>
      <c r="H164" s="3">
        <v>0.21684375573384931</v>
      </c>
      <c r="I164" s="3">
        <v>8.7693656825489616E-2</v>
      </c>
      <c r="J164" s="3">
        <v>0.14203444981019031</v>
      </c>
      <c r="K164" s="3">
        <v>0</v>
      </c>
      <c r="L164" s="3">
        <v>6.4516950015270291</v>
      </c>
      <c r="M164" s="3">
        <v>77.633148842951059</v>
      </c>
      <c r="N164" s="3" t="s">
        <v>79</v>
      </c>
    </row>
    <row r="165" spans="1:14" x14ac:dyDescent="0.2">
      <c r="A165" s="3" t="s">
        <v>74</v>
      </c>
      <c r="B165" s="3" t="s">
        <v>72</v>
      </c>
      <c r="C165" s="3" t="s">
        <v>86</v>
      </c>
      <c r="D165" s="3">
        <v>34.870785555365394</v>
      </c>
      <c r="E165" s="3">
        <v>5.318616587792917</v>
      </c>
      <c r="F165" s="3">
        <v>22.28486154866523</v>
      </c>
      <c r="G165" s="3">
        <v>11.166745394426075</v>
      </c>
      <c r="H165" s="3">
        <v>3.3026972027155512</v>
      </c>
      <c r="I165" s="3">
        <v>0.87693656825489619</v>
      </c>
      <c r="J165" s="3">
        <v>1.2912222710017303E-2</v>
      </c>
      <c r="K165" s="3">
        <v>0</v>
      </c>
      <c r="L165" s="3">
        <v>1.6161050595541078</v>
      </c>
      <c r="M165" s="3">
        <v>79.473751880835252</v>
      </c>
      <c r="N165" s="3" t="s">
        <v>79</v>
      </c>
    </row>
    <row r="166" spans="1:14" x14ac:dyDescent="0.2">
      <c r="A166" s="3" t="s">
        <v>74</v>
      </c>
      <c r="B166" s="3" t="s">
        <v>75</v>
      </c>
      <c r="C166" s="3" t="s">
        <v>85</v>
      </c>
      <c r="D166" s="3">
        <v>35.726510354270061</v>
      </c>
      <c r="E166" s="3">
        <v>10.537151680654247</v>
      </c>
      <c r="F166" s="3">
        <v>23.478693417343724</v>
      </c>
      <c r="G166" s="3">
        <v>1.7949929145016532</v>
      </c>
      <c r="H166" s="3">
        <v>0.25020433353905691</v>
      </c>
      <c r="I166" s="3">
        <v>0.13154048523823442</v>
      </c>
      <c r="J166" s="3">
        <v>1.2912222710017303E-2</v>
      </c>
      <c r="K166" s="3">
        <v>0.10171905197843557</v>
      </c>
      <c r="L166" s="3">
        <v>6.477145474905833</v>
      </c>
      <c r="M166" s="3">
        <v>79.562677358332138</v>
      </c>
      <c r="N166" s="3" t="s">
        <v>79</v>
      </c>
    </row>
    <row r="167" spans="1:14" x14ac:dyDescent="0.2">
      <c r="A167" s="3" t="s">
        <v>74</v>
      </c>
      <c r="B167" s="3" t="s">
        <v>72</v>
      </c>
      <c r="C167" s="3" t="s">
        <v>86</v>
      </c>
      <c r="D167" s="3">
        <v>33.437446517200065</v>
      </c>
      <c r="E167" s="3">
        <v>5.4329954391433022</v>
      </c>
      <c r="F167" s="3">
        <v>23.528436411871994</v>
      </c>
      <c r="G167" s="3">
        <v>12.564950401511574</v>
      </c>
      <c r="H167" s="3">
        <v>3.8197861586962687</v>
      </c>
      <c r="I167" s="3">
        <v>1.0377082724349604</v>
      </c>
      <c r="J167" s="3">
        <v>0</v>
      </c>
      <c r="K167" s="3">
        <v>0</v>
      </c>
      <c r="L167" s="3">
        <v>1.3997760358342666</v>
      </c>
      <c r="M167" s="3">
        <v>81.330473052191195</v>
      </c>
      <c r="N167" s="3" t="s">
        <v>79</v>
      </c>
    </row>
    <row r="168" spans="1:14" x14ac:dyDescent="0.2">
      <c r="A168" s="3" t="s">
        <v>74</v>
      </c>
      <c r="B168" s="3" t="s">
        <v>75</v>
      </c>
      <c r="C168" s="3" t="s">
        <v>85</v>
      </c>
      <c r="D168" s="3">
        <v>36.325517713503338</v>
      </c>
      <c r="E168" s="3">
        <v>10.951775016799393</v>
      </c>
      <c r="F168" s="3">
        <v>24.772011275078761</v>
      </c>
      <c r="G168" s="3">
        <v>2.1539914974019836</v>
      </c>
      <c r="H168" s="3">
        <v>0.10008173341562275</v>
      </c>
      <c r="I168" s="3">
        <v>7.3078047354574682E-2</v>
      </c>
      <c r="J168" s="3">
        <v>3.8736668130051902E-2</v>
      </c>
      <c r="K168" s="3">
        <v>0.13986369647034891</v>
      </c>
      <c r="L168" s="3">
        <v>6.3880688180800158</v>
      </c>
      <c r="M168" s="3">
        <v>82.014864811919438</v>
      </c>
      <c r="N168" s="3" t="s">
        <v>79</v>
      </c>
    </row>
    <row r="169" spans="1:14" x14ac:dyDescent="0.2">
      <c r="A169" s="3" t="s">
        <v>74</v>
      </c>
      <c r="B169" s="3" t="s">
        <v>72</v>
      </c>
      <c r="C169" s="3" t="s">
        <v>86</v>
      </c>
      <c r="D169" s="3">
        <v>38.956871470135205</v>
      </c>
      <c r="E169" s="3">
        <v>7.0628940708862933</v>
      </c>
      <c r="F169" s="3">
        <v>21.571878627093351</v>
      </c>
      <c r="G169" s="3">
        <v>10.259801606046292</v>
      </c>
      <c r="H169" s="3">
        <v>2.4353221797801536</v>
      </c>
      <c r="I169" s="3">
        <v>0.68693364513300192</v>
      </c>
      <c r="J169" s="3">
        <v>0.12912222710017301</v>
      </c>
      <c r="K169" s="3">
        <v>3.8144644491913335E-2</v>
      </c>
      <c r="L169" s="3">
        <v>1.1579965387356206</v>
      </c>
      <c r="M169" s="3">
        <v>82.312444641677615</v>
      </c>
      <c r="N169" s="3" t="s">
        <v>79</v>
      </c>
    </row>
    <row r="170" spans="1:14" x14ac:dyDescent="0.2">
      <c r="A170" s="3" t="s">
        <v>74</v>
      </c>
      <c r="B170" s="3" t="s">
        <v>72</v>
      </c>
      <c r="C170" s="3" t="s">
        <v>86</v>
      </c>
      <c r="D170" s="3">
        <v>35.619544754406981</v>
      </c>
      <c r="E170" s="3">
        <v>5.2614271621177249</v>
      </c>
      <c r="F170" s="3">
        <v>22.865196484828388</v>
      </c>
      <c r="G170" s="3">
        <v>11.828058573452999</v>
      </c>
      <c r="H170" s="3">
        <v>5.0541275374889487</v>
      </c>
      <c r="I170" s="3">
        <v>0.83308973984215129</v>
      </c>
      <c r="J170" s="3">
        <v>0</v>
      </c>
      <c r="K170" s="3">
        <v>7.628928898382667E-2</v>
      </c>
      <c r="L170" s="3">
        <v>0.96711798839458418</v>
      </c>
      <c r="M170" s="3">
        <v>82.579072767600152</v>
      </c>
      <c r="N170" s="3" t="s">
        <v>79</v>
      </c>
    </row>
    <row r="171" spans="1:14" x14ac:dyDescent="0.2">
      <c r="A171" s="3" t="s">
        <v>74</v>
      </c>
      <c r="B171" s="3" t="s">
        <v>72</v>
      </c>
      <c r="C171" s="3" t="s">
        <v>86</v>
      </c>
      <c r="D171" s="3">
        <v>36.304124593530716</v>
      </c>
      <c r="E171" s="3">
        <v>4.7467223310409903</v>
      </c>
      <c r="F171" s="3">
        <v>23.793732382689438</v>
      </c>
      <c r="G171" s="3">
        <v>12.224846480869154</v>
      </c>
      <c r="H171" s="3">
        <v>3.9031876032092874</v>
      </c>
      <c r="I171" s="3">
        <v>0.93539900613855598</v>
      </c>
      <c r="J171" s="3">
        <v>0</v>
      </c>
      <c r="K171" s="3">
        <v>7.628928898382667E-2</v>
      </c>
      <c r="L171" s="3">
        <v>1.3106993790084496</v>
      </c>
      <c r="M171" s="3">
        <v>83.349944099435419</v>
      </c>
      <c r="N171" s="3" t="s">
        <v>79</v>
      </c>
    </row>
    <row r="172" spans="1:14" x14ac:dyDescent="0.2">
      <c r="A172" s="3" t="s">
        <v>74</v>
      </c>
      <c r="B172" s="3" t="s">
        <v>72</v>
      </c>
      <c r="C172" s="3" t="s">
        <v>86</v>
      </c>
      <c r="D172" s="3">
        <v>38.357864110901929</v>
      </c>
      <c r="E172" s="3">
        <v>11.83821111476488</v>
      </c>
      <c r="F172" s="3">
        <v>29.54733874979274</v>
      </c>
      <c r="G172" s="3">
        <v>1.1714690599905526</v>
      </c>
      <c r="H172" s="3">
        <v>8.3401444513018966E-2</v>
      </c>
      <c r="I172" s="3">
        <v>0.20461853259280913</v>
      </c>
      <c r="J172" s="3">
        <v>0.12912222710017301</v>
      </c>
      <c r="K172" s="3">
        <v>0.11443393347574</v>
      </c>
      <c r="L172" s="3">
        <v>2.3287183141606436</v>
      </c>
      <c r="M172" s="3">
        <v>83.956047483619287</v>
      </c>
      <c r="N172" s="3" t="s">
        <v>79</v>
      </c>
    </row>
    <row r="173" spans="1:14" x14ac:dyDescent="0.2">
      <c r="A173" s="3" t="s">
        <v>74</v>
      </c>
      <c r="B173" s="3" t="s">
        <v>72</v>
      </c>
      <c r="C173" s="3" t="s">
        <v>86</v>
      </c>
      <c r="D173" s="3">
        <v>36.325517713503338</v>
      </c>
      <c r="E173" s="3">
        <v>5.0326694594169537</v>
      </c>
      <c r="F173" s="3">
        <v>23.843475377217711</v>
      </c>
      <c r="G173" s="3">
        <v>12.300425129900802</v>
      </c>
      <c r="H173" s="3">
        <v>4.2034328034561561</v>
      </c>
      <c r="I173" s="3">
        <v>1.0230926629640456</v>
      </c>
      <c r="J173" s="3">
        <v>0.10329778168013842</v>
      </c>
      <c r="K173" s="3">
        <v>7.628928898382667E-2</v>
      </c>
      <c r="L173" s="3">
        <v>1.170721775425023</v>
      </c>
      <c r="M173" s="3">
        <v>84.185019028108954</v>
      </c>
      <c r="N173" s="3" t="s">
        <v>79</v>
      </c>
    </row>
    <row r="174" spans="1:14" x14ac:dyDescent="0.2">
      <c r="A174" s="3" t="s">
        <v>74</v>
      </c>
      <c r="B174" s="3" t="s">
        <v>72</v>
      </c>
      <c r="C174" s="3" t="s">
        <v>86</v>
      </c>
      <c r="D174" s="3">
        <v>36.77477323292829</v>
      </c>
      <c r="E174" s="3">
        <v>5.2042377364425318</v>
      </c>
      <c r="F174" s="3">
        <v>23.329464433758915</v>
      </c>
      <c r="G174" s="3">
        <v>11.960321209258385</v>
      </c>
      <c r="H174" s="3">
        <v>5.1208486930993642</v>
      </c>
      <c r="I174" s="3">
        <v>0.83308973984215129</v>
      </c>
      <c r="J174" s="3">
        <v>9.0385558970121127E-2</v>
      </c>
      <c r="K174" s="3">
        <v>0.10171905197843557</v>
      </c>
      <c r="L174" s="3">
        <v>1.081645118599206</v>
      </c>
      <c r="M174" s="3">
        <v>84.496484774877402</v>
      </c>
      <c r="N174" s="3" t="s">
        <v>79</v>
      </c>
    </row>
    <row r="175" spans="1:14" x14ac:dyDescent="0.2">
      <c r="A175" s="3" t="s">
        <v>74</v>
      </c>
      <c r="B175" s="3" t="s">
        <v>72</v>
      </c>
      <c r="C175" s="3" t="s">
        <v>86</v>
      </c>
      <c r="D175" s="3">
        <v>32.710080438131094</v>
      </c>
      <c r="E175" s="3">
        <v>8.6070085641164944</v>
      </c>
      <c r="F175" s="3">
        <v>25.43525120212237</v>
      </c>
      <c r="G175" s="3">
        <v>12.527161076995748</v>
      </c>
      <c r="H175" s="3">
        <v>2.2184784240463045</v>
      </c>
      <c r="I175" s="3">
        <v>0.68693364513300192</v>
      </c>
      <c r="J175" s="3">
        <v>0.11621000439015571</v>
      </c>
      <c r="K175" s="3">
        <v>7.628928898382667E-2</v>
      </c>
      <c r="L175" s="3">
        <v>2.0487631069937904</v>
      </c>
      <c r="M175" s="3">
        <v>84.643592616003843</v>
      </c>
      <c r="N175" s="3" t="s">
        <v>79</v>
      </c>
    </row>
    <row r="176" spans="1:14" x14ac:dyDescent="0.2">
      <c r="A176" s="3" t="s">
        <v>74</v>
      </c>
      <c r="B176" s="3" t="s">
        <v>72</v>
      </c>
      <c r="C176" s="3" t="s">
        <v>86</v>
      </c>
      <c r="D176" s="3">
        <v>35.812082834160528</v>
      </c>
      <c r="E176" s="3">
        <v>5.0326694594169537</v>
      </c>
      <c r="F176" s="3">
        <v>24.241419333443872</v>
      </c>
      <c r="G176" s="3">
        <v>12.678318375059046</v>
      </c>
      <c r="H176" s="3">
        <v>4.3201948257743821</v>
      </c>
      <c r="I176" s="3">
        <v>1.0523238819058753</v>
      </c>
      <c r="J176" s="3">
        <v>0</v>
      </c>
      <c r="K176" s="3">
        <v>0.13986369647034891</v>
      </c>
      <c r="L176" s="3">
        <v>1.3870507991448642</v>
      </c>
      <c r="M176" s="3">
        <v>84.740090457491732</v>
      </c>
      <c r="N176" s="3" t="s">
        <v>79</v>
      </c>
    </row>
    <row r="177" spans="1:14" x14ac:dyDescent="0.2">
      <c r="A177" s="3" t="s">
        <v>74</v>
      </c>
      <c r="B177" s="3" t="s">
        <v>72</v>
      </c>
      <c r="C177" s="3" t="s">
        <v>86</v>
      </c>
      <c r="D177" s="3">
        <v>34.742426835529692</v>
      </c>
      <c r="E177" s="3">
        <v>5.5616716469124858</v>
      </c>
      <c r="F177" s="3">
        <v>24.092190349859063</v>
      </c>
      <c r="G177" s="3">
        <v>13.056211620217288</v>
      </c>
      <c r="H177" s="3">
        <v>4.5870794482160431</v>
      </c>
      <c r="I177" s="3">
        <v>1.1984799766150247</v>
      </c>
      <c r="J177" s="3">
        <v>5.1648890840069211E-2</v>
      </c>
      <c r="K177" s="3">
        <v>0</v>
      </c>
      <c r="L177" s="3">
        <v>1.3743255624554618</v>
      </c>
      <c r="M177" s="3">
        <v>84.757982499836928</v>
      </c>
      <c r="N177" s="3" t="s">
        <v>79</v>
      </c>
    </row>
    <row r="178" spans="1:14" x14ac:dyDescent="0.2">
      <c r="A178" s="3" t="s">
        <v>74</v>
      </c>
      <c r="B178" s="3" t="s">
        <v>72</v>
      </c>
      <c r="C178" s="3" t="s">
        <v>86</v>
      </c>
      <c r="D178" s="3">
        <v>35.961834673968845</v>
      </c>
      <c r="E178" s="3">
        <v>6.8198390117667236</v>
      </c>
      <c r="F178" s="3">
        <v>24.258000331619964</v>
      </c>
      <c r="G178" s="3">
        <v>11.469059990552669</v>
      </c>
      <c r="H178" s="3">
        <v>3.3527380694233622</v>
      </c>
      <c r="I178" s="3">
        <v>0.95001461560947087</v>
      </c>
      <c r="J178" s="3">
        <v>6.4561113550086507E-2</v>
      </c>
      <c r="K178" s="3">
        <v>5.0859525989217787E-2</v>
      </c>
      <c r="L178" s="3">
        <v>1.7306321897587296</v>
      </c>
      <c r="M178" s="3">
        <v>84.766504081000221</v>
      </c>
      <c r="N178" s="3" t="s">
        <v>79</v>
      </c>
    </row>
    <row r="179" spans="1:14" x14ac:dyDescent="0.2">
      <c r="A179" s="3" t="s">
        <v>74</v>
      </c>
      <c r="B179" s="3" t="s">
        <v>72</v>
      </c>
      <c r="C179" s="3" t="s">
        <v>86</v>
      </c>
      <c r="D179" s="3">
        <v>35.063323635118948</v>
      </c>
      <c r="E179" s="3">
        <v>5.6474557854252749</v>
      </c>
      <c r="F179" s="3">
        <v>24.788592273254849</v>
      </c>
      <c r="G179" s="3">
        <v>12.187057156353331</v>
      </c>
      <c r="H179" s="3">
        <v>4.3869159813847975</v>
      </c>
      <c r="I179" s="3">
        <v>1.0961707103186202</v>
      </c>
      <c r="J179" s="3">
        <v>7.7473336260103803E-2</v>
      </c>
      <c r="K179" s="3">
        <v>0</v>
      </c>
      <c r="L179" s="3">
        <v>1.5270284027282908</v>
      </c>
      <c r="M179" s="3">
        <v>84.77401728084422</v>
      </c>
      <c r="N179" s="3" t="s">
        <v>79</v>
      </c>
    </row>
    <row r="180" spans="1:14" x14ac:dyDescent="0.2">
      <c r="A180" s="3" t="s">
        <v>74</v>
      </c>
      <c r="B180" s="3" t="s">
        <v>72</v>
      </c>
      <c r="C180" s="3" t="s">
        <v>86</v>
      </c>
      <c r="D180" s="3">
        <v>32.046893718979973</v>
      </c>
      <c r="E180" s="3">
        <v>5.5473742904936874</v>
      </c>
      <c r="F180" s="3">
        <v>25.733709169291991</v>
      </c>
      <c r="G180" s="3">
        <v>14.038734057628719</v>
      </c>
      <c r="H180" s="3">
        <v>4.5537188704108358</v>
      </c>
      <c r="I180" s="3">
        <v>1.0669394913767904</v>
      </c>
      <c r="J180" s="3">
        <v>0.10329778168013842</v>
      </c>
      <c r="K180" s="3">
        <v>0</v>
      </c>
      <c r="L180" s="3">
        <v>2.1251145271302048</v>
      </c>
      <c r="M180" s="3">
        <v>85.256220803819232</v>
      </c>
      <c r="N180" s="3" t="s">
        <v>79</v>
      </c>
    </row>
    <row r="181" spans="1:14" x14ac:dyDescent="0.2">
      <c r="A181" s="3" t="s">
        <v>74</v>
      </c>
      <c r="B181" s="3" t="s">
        <v>72</v>
      </c>
      <c r="C181" s="3" t="s">
        <v>86</v>
      </c>
      <c r="D181" s="3">
        <v>37.544925551942498</v>
      </c>
      <c r="E181" s="3">
        <v>5.1041562415109443</v>
      </c>
      <c r="F181" s="3">
        <v>23.346045431935003</v>
      </c>
      <c r="G181" s="3">
        <v>12.508266414737836</v>
      </c>
      <c r="H181" s="3">
        <v>4.987406381878535</v>
      </c>
      <c r="I181" s="3">
        <v>0.99386144402221577</v>
      </c>
      <c r="J181" s="3">
        <v>6.4561113550086507E-2</v>
      </c>
      <c r="K181" s="3">
        <v>0.11443393347574</v>
      </c>
      <c r="L181" s="3">
        <v>0.95439275170518179</v>
      </c>
      <c r="M181" s="3">
        <v>85.700054558967935</v>
      </c>
      <c r="N181" s="3" t="s">
        <v>79</v>
      </c>
    </row>
    <row r="182" spans="1:14" x14ac:dyDescent="0.2">
      <c r="A182" s="3" t="s">
        <v>74</v>
      </c>
      <c r="B182" s="3" t="s">
        <v>72</v>
      </c>
      <c r="C182" s="3" t="s">
        <v>86</v>
      </c>
      <c r="D182" s="3">
        <v>33.244908437446512</v>
      </c>
      <c r="E182" s="3">
        <v>6.891325793860716</v>
      </c>
      <c r="F182" s="3">
        <v>24.821754269607034</v>
      </c>
      <c r="G182" s="3">
        <v>12.88615965989608</v>
      </c>
      <c r="H182" s="3">
        <v>4.9540458040733268</v>
      </c>
      <c r="I182" s="3">
        <v>0.83308973984215129</v>
      </c>
      <c r="J182" s="3">
        <v>0.11621000439015571</v>
      </c>
      <c r="K182" s="3">
        <v>0.10171905197843557</v>
      </c>
      <c r="L182" s="3">
        <v>2.3541687875394484</v>
      </c>
      <c r="M182" s="3">
        <v>86.259349087461331</v>
      </c>
      <c r="N182" s="3" t="s">
        <v>79</v>
      </c>
    </row>
    <row r="183" spans="1:14" x14ac:dyDescent="0.2">
      <c r="A183" s="3" t="s">
        <v>74</v>
      </c>
      <c r="B183" s="3" t="s">
        <v>72</v>
      </c>
      <c r="C183" s="3" t="s">
        <v>86</v>
      </c>
      <c r="D183" s="3">
        <v>37.823036111586511</v>
      </c>
      <c r="E183" s="3">
        <v>5.3043192313741185</v>
      </c>
      <c r="F183" s="3">
        <v>23.196816448350191</v>
      </c>
      <c r="G183" s="3">
        <v>12.697213037316958</v>
      </c>
      <c r="H183" s="3">
        <v>5.220930426514987</v>
      </c>
      <c r="I183" s="3">
        <v>1.1400175387313651</v>
      </c>
      <c r="J183" s="3">
        <v>9.0385558970121127E-2</v>
      </c>
      <c r="K183" s="3">
        <v>0</v>
      </c>
      <c r="L183" s="3">
        <v>1.081645118599206</v>
      </c>
      <c r="M183" s="3">
        <v>86.649233149804132</v>
      </c>
      <c r="N183" s="3" t="s">
        <v>79</v>
      </c>
    </row>
    <row r="184" spans="1:14" x14ac:dyDescent="0.2">
      <c r="A184" s="3" t="s">
        <v>74</v>
      </c>
      <c r="B184" s="3" t="s">
        <v>72</v>
      </c>
      <c r="C184" s="3" t="s">
        <v>86</v>
      </c>
      <c r="D184" s="3">
        <v>37.43795995207941</v>
      </c>
      <c r="E184" s="3">
        <v>5.5759690033312843</v>
      </c>
      <c r="F184" s="3">
        <v>24.573039296965678</v>
      </c>
      <c r="G184" s="3">
        <v>12.867264997638166</v>
      </c>
      <c r="H184" s="3">
        <v>4.3869159813847975</v>
      </c>
      <c r="I184" s="3">
        <v>0.89155217772581108</v>
      </c>
      <c r="J184" s="3">
        <v>0.14203444981019031</v>
      </c>
      <c r="K184" s="3">
        <v>7.628928898382667E-2</v>
      </c>
      <c r="L184" s="3">
        <v>1.1834470121144254</v>
      </c>
      <c r="M184" s="3">
        <v>87.13447216003361</v>
      </c>
      <c r="N184" s="3" t="s">
        <v>79</v>
      </c>
    </row>
    <row r="185" spans="1:14" x14ac:dyDescent="0.2">
      <c r="A185" s="3" t="s">
        <v>74</v>
      </c>
      <c r="B185" s="3" t="s">
        <v>72</v>
      </c>
      <c r="C185" s="3" t="s">
        <v>86</v>
      </c>
      <c r="D185" s="3">
        <v>38.058360431285294</v>
      </c>
      <c r="E185" s="3">
        <v>4.8325064695537794</v>
      </c>
      <c r="F185" s="3">
        <v>24.854916265959211</v>
      </c>
      <c r="G185" s="3">
        <v>13.094000944733112</v>
      </c>
      <c r="H185" s="3">
        <v>4.720521759436874</v>
      </c>
      <c r="I185" s="3">
        <v>0.99386144402221577</v>
      </c>
      <c r="J185" s="3">
        <v>0.18077111794024225</v>
      </c>
      <c r="K185" s="3">
        <v>6.3574407486522239E-2</v>
      </c>
      <c r="L185" s="3">
        <v>1.0307441718415964</v>
      </c>
      <c r="M185" s="3">
        <v>87.89727042176186</v>
      </c>
      <c r="N185" s="3" t="s">
        <v>79</v>
      </c>
    </row>
    <row r="186" spans="1:14" x14ac:dyDescent="0.2">
      <c r="A186" s="3" t="s">
        <v>74</v>
      </c>
      <c r="B186" s="3" t="s">
        <v>72</v>
      </c>
      <c r="C186" s="3" t="s">
        <v>86</v>
      </c>
      <c r="D186" s="3">
        <v>40.646927947971932</v>
      </c>
      <c r="E186" s="3">
        <v>7.0914887837238894</v>
      </c>
      <c r="F186" s="3">
        <v>24.075609351682971</v>
      </c>
      <c r="G186" s="3">
        <v>10.845536136041568</v>
      </c>
      <c r="H186" s="3">
        <v>2.5187236242931728</v>
      </c>
      <c r="I186" s="3">
        <v>0.86232095878398118</v>
      </c>
      <c r="J186" s="3">
        <v>0.21950778607029414</v>
      </c>
      <c r="K186" s="3">
        <v>0</v>
      </c>
      <c r="L186" s="3">
        <v>1.9342359767891684</v>
      </c>
      <c r="M186" s="3">
        <v>88.222334334770721</v>
      </c>
      <c r="N186" s="3" t="s">
        <v>79</v>
      </c>
    </row>
    <row r="187" spans="1:14" s="3" customFormat="1" x14ac:dyDescent="0.2">
      <c r="A187" s="3" t="s">
        <v>76</v>
      </c>
      <c r="B187" s="3" t="s">
        <v>71</v>
      </c>
      <c r="C187" s="3" t="s">
        <v>88</v>
      </c>
      <c r="D187" s="3">
        <v>34.207598836214274</v>
      </c>
      <c r="E187" s="3">
        <v>8.435440287090918</v>
      </c>
      <c r="F187" s="3">
        <v>31.039628585640855</v>
      </c>
      <c r="G187" s="3">
        <v>0.20784128483703354</v>
      </c>
      <c r="H187" s="3">
        <v>0</v>
      </c>
      <c r="I187" s="3">
        <v>0</v>
      </c>
      <c r="J187" s="3">
        <v>6.4561113550086507E-2</v>
      </c>
      <c r="K187" s="3">
        <v>0.17800834096226226</v>
      </c>
      <c r="L187" s="3">
        <v>0.509009467576097</v>
      </c>
      <c r="M187" s="3">
        <v>74.72204420035645</v>
      </c>
      <c r="N187" s="4" t="s">
        <v>80</v>
      </c>
    </row>
    <row r="188" spans="1:14" s="3" customFormat="1" x14ac:dyDescent="0.2">
      <c r="A188" s="3" t="s">
        <v>76</v>
      </c>
      <c r="B188" s="3" t="s">
        <v>71</v>
      </c>
      <c r="C188" s="3" t="s">
        <v>88</v>
      </c>
      <c r="D188" s="3">
        <v>33.822522676707173</v>
      </c>
      <c r="E188" s="3">
        <v>10.437070185722659</v>
      </c>
      <c r="F188" s="3">
        <v>29.63024374067319</v>
      </c>
      <c r="G188" s="3">
        <v>5.6683986773736421E-2</v>
      </c>
      <c r="H188" s="3">
        <v>5.0040866707811375E-2</v>
      </c>
      <c r="I188" s="3">
        <v>0</v>
      </c>
      <c r="J188" s="3">
        <v>0.10329778168013842</v>
      </c>
      <c r="K188" s="3">
        <v>0.12714881497304448</v>
      </c>
      <c r="L188" s="3">
        <v>0.53445994095490179</v>
      </c>
      <c r="M188" s="3">
        <v>74.811085238494883</v>
      </c>
      <c r="N188" s="4" t="s">
        <v>80</v>
      </c>
    </row>
    <row r="189" spans="1:14" s="3" customFormat="1" x14ac:dyDescent="0.2">
      <c r="A189" s="3" t="s">
        <v>76</v>
      </c>
      <c r="B189" s="3" t="s">
        <v>71</v>
      </c>
      <c r="C189" s="3" t="s">
        <v>88</v>
      </c>
      <c r="D189" s="3">
        <v>34.29317131610474</v>
      </c>
      <c r="E189" s="3">
        <v>8.2209799408089452</v>
      </c>
      <c r="F189" s="3">
        <v>31.023047587464767</v>
      </c>
      <c r="G189" s="3">
        <v>0.17005196032120926</v>
      </c>
      <c r="H189" s="3">
        <v>5.0040866707811375E-2</v>
      </c>
      <c r="I189" s="3">
        <v>0</v>
      </c>
      <c r="J189" s="3">
        <v>7.7473336260103803E-2</v>
      </c>
      <c r="K189" s="3">
        <v>0.25429762994608895</v>
      </c>
      <c r="L189" s="3">
        <v>0.7126132546065358</v>
      </c>
      <c r="M189" s="3">
        <v>74.857643431047691</v>
      </c>
      <c r="N189" s="4" t="s">
        <v>80</v>
      </c>
    </row>
    <row r="190" spans="1:14" s="3" customFormat="1" x14ac:dyDescent="0.2">
      <c r="A190" s="3" t="s">
        <v>76</v>
      </c>
      <c r="B190" s="3" t="s">
        <v>71</v>
      </c>
      <c r="C190" s="3" t="s">
        <v>88</v>
      </c>
      <c r="D190" s="3">
        <v>35.833475954133149</v>
      </c>
      <c r="E190" s="3">
        <v>6.0048896958952289</v>
      </c>
      <c r="F190" s="3">
        <v>32.631404410545514</v>
      </c>
      <c r="G190" s="3">
        <v>0.132262635805385</v>
      </c>
      <c r="H190" s="3">
        <v>1.6680288902603795E-2</v>
      </c>
      <c r="I190" s="3">
        <v>0</v>
      </c>
      <c r="J190" s="3">
        <v>2.5824445420034606E-2</v>
      </c>
      <c r="K190" s="3">
        <v>2.5429762994608893E-2</v>
      </c>
      <c r="L190" s="3">
        <v>0.45810852081848724</v>
      </c>
      <c r="M190" s="3">
        <v>75.164213326541585</v>
      </c>
      <c r="N190" s="4" t="s">
        <v>80</v>
      </c>
    </row>
    <row r="191" spans="1:14" s="3" customFormat="1" x14ac:dyDescent="0.2">
      <c r="A191" s="3" t="s">
        <v>76</v>
      </c>
      <c r="B191" s="3" t="s">
        <v>71</v>
      </c>
      <c r="C191" s="3" t="s">
        <v>88</v>
      </c>
      <c r="D191" s="3">
        <v>34.549888755776138</v>
      </c>
      <c r="E191" s="3">
        <v>9.0073345438428429</v>
      </c>
      <c r="F191" s="3">
        <v>31.155695572873487</v>
      </c>
      <c r="G191" s="3">
        <v>9.4473311289560699E-2</v>
      </c>
      <c r="H191" s="3">
        <v>0</v>
      </c>
      <c r="I191" s="3">
        <v>1.4615609470914937E-2</v>
      </c>
      <c r="J191" s="3">
        <v>0.16785889523022493</v>
      </c>
      <c r="K191" s="3">
        <v>5.0859525989217787E-2</v>
      </c>
      <c r="L191" s="3">
        <v>0.49628423088669454</v>
      </c>
      <c r="M191" s="3">
        <v>75.605023854862097</v>
      </c>
      <c r="N191" s="4" t="s">
        <v>80</v>
      </c>
    </row>
    <row r="192" spans="1:14" s="3" customFormat="1" x14ac:dyDescent="0.2">
      <c r="A192" s="3" t="s">
        <v>76</v>
      </c>
      <c r="B192" s="3" t="s">
        <v>71</v>
      </c>
      <c r="C192" s="3" t="s">
        <v>88</v>
      </c>
      <c r="D192" s="3">
        <v>36.368303953448567</v>
      </c>
      <c r="E192" s="3">
        <v>7.6633830404758161</v>
      </c>
      <c r="F192" s="3">
        <v>31.719449510860553</v>
      </c>
      <c r="G192" s="3">
        <v>1.8894662257912139E-2</v>
      </c>
      <c r="H192" s="3">
        <v>0</v>
      </c>
      <c r="I192" s="3">
        <v>5.8462437883659749E-2</v>
      </c>
      <c r="J192" s="3">
        <v>1.2912222710017303E-2</v>
      </c>
      <c r="K192" s="3">
        <v>8.9004170481131129E-2</v>
      </c>
      <c r="L192" s="3">
        <v>0.24177949709864605</v>
      </c>
      <c r="M192" s="3">
        <v>76.298116457578146</v>
      </c>
      <c r="N192" s="4" t="s">
        <v>80</v>
      </c>
    </row>
    <row r="193" spans="1:14" s="3" customFormat="1" x14ac:dyDescent="0.2">
      <c r="A193" s="3" t="s">
        <v>76</v>
      </c>
      <c r="B193" s="3" t="s">
        <v>71</v>
      </c>
      <c r="C193" s="3" t="s">
        <v>88</v>
      </c>
      <c r="D193" s="3">
        <v>35.148896115009414</v>
      </c>
      <c r="E193" s="3">
        <v>7.6919777533134122</v>
      </c>
      <c r="F193" s="3">
        <v>32.614823412369432</v>
      </c>
      <c r="G193" s="3">
        <v>0.17005196032120926</v>
      </c>
      <c r="H193" s="3">
        <v>6.6721155610415181E-2</v>
      </c>
      <c r="I193" s="3">
        <v>0</v>
      </c>
      <c r="J193" s="3">
        <v>0.27115667691036333</v>
      </c>
      <c r="K193" s="3">
        <v>0.19072322245956669</v>
      </c>
      <c r="L193" s="3">
        <v>0.3181309172350606</v>
      </c>
      <c r="M193" s="3">
        <v>76.595437656696902</v>
      </c>
      <c r="N193" s="4" t="s">
        <v>80</v>
      </c>
    </row>
    <row r="194" spans="1:14" s="3" customFormat="1" x14ac:dyDescent="0.2">
      <c r="A194" s="3" t="s">
        <v>76</v>
      </c>
      <c r="B194" s="3" t="s">
        <v>71</v>
      </c>
      <c r="C194" s="3" t="s">
        <v>88</v>
      </c>
      <c r="D194" s="3">
        <v>35.726510354270061</v>
      </c>
      <c r="E194" s="3">
        <v>7.16297556581788</v>
      </c>
      <c r="F194" s="3">
        <v>33.112253357652129</v>
      </c>
      <c r="G194" s="3">
        <v>9.4473311289560699E-2</v>
      </c>
      <c r="H194" s="3">
        <v>0</v>
      </c>
      <c r="I194" s="3">
        <v>0.1169248757673195</v>
      </c>
      <c r="J194" s="3">
        <v>0.10329778168013842</v>
      </c>
      <c r="K194" s="3">
        <v>5.0859525989217787E-2</v>
      </c>
      <c r="L194" s="3">
        <v>0.40720757406087754</v>
      </c>
      <c r="M194" s="3">
        <v>76.83046988535466</v>
      </c>
      <c r="N194" s="4" t="s">
        <v>80</v>
      </c>
    </row>
    <row r="195" spans="1:14" s="3" customFormat="1" x14ac:dyDescent="0.2">
      <c r="A195" s="3" t="s">
        <v>76</v>
      </c>
      <c r="B195" s="3" t="s">
        <v>71</v>
      </c>
      <c r="C195" s="3" t="s">
        <v>88</v>
      </c>
      <c r="D195" s="3">
        <v>36.710593873010438</v>
      </c>
      <c r="E195" s="3">
        <v>6.8484337246043205</v>
      </c>
      <c r="F195" s="3">
        <v>32.714309401425972</v>
      </c>
      <c r="G195" s="3">
        <v>5.6683986773736421E-2</v>
      </c>
      <c r="H195" s="3">
        <v>0</v>
      </c>
      <c r="I195" s="3">
        <v>0.14615609470914936</v>
      </c>
      <c r="J195" s="3">
        <v>2.5824445420034606E-2</v>
      </c>
      <c r="K195" s="3">
        <v>0</v>
      </c>
      <c r="L195" s="3">
        <v>0.40720757406087754</v>
      </c>
      <c r="M195" s="3">
        <v>76.909209100004517</v>
      </c>
      <c r="N195" s="4" t="s">
        <v>80</v>
      </c>
    </row>
    <row r="196" spans="1:14" s="3" customFormat="1" x14ac:dyDescent="0.2">
      <c r="A196" s="3" t="s">
        <v>76</v>
      </c>
      <c r="B196" s="3" t="s">
        <v>71</v>
      </c>
      <c r="C196" s="3" t="s">
        <v>88</v>
      </c>
      <c r="D196" s="3">
        <v>35.555365394489129</v>
      </c>
      <c r="E196" s="3">
        <v>8.2495746536465404</v>
      </c>
      <c r="F196" s="3">
        <v>31.785773503564918</v>
      </c>
      <c r="G196" s="3">
        <v>0.26452527161077</v>
      </c>
      <c r="H196" s="3">
        <v>0.10008173341562275</v>
      </c>
      <c r="I196" s="3">
        <v>7.3078047354574682E-2</v>
      </c>
      <c r="J196" s="3">
        <v>0.10329778168013842</v>
      </c>
      <c r="K196" s="3">
        <v>0.20343810395687115</v>
      </c>
      <c r="L196" s="3">
        <v>0.54718517764430419</v>
      </c>
      <c r="M196" s="3">
        <v>76.920403293420804</v>
      </c>
      <c r="N196" s="4" t="s">
        <v>80</v>
      </c>
    </row>
    <row r="197" spans="1:14" s="3" customFormat="1" x14ac:dyDescent="0.2">
      <c r="A197" s="3" t="s">
        <v>76</v>
      </c>
      <c r="B197" s="3" t="s">
        <v>71</v>
      </c>
      <c r="C197" s="3" t="s">
        <v>88</v>
      </c>
      <c r="D197" s="3">
        <v>36.261338353585487</v>
      </c>
      <c r="E197" s="3">
        <v>7.4918147634502388</v>
      </c>
      <c r="F197" s="3">
        <v>32.250041452495438</v>
      </c>
      <c r="G197" s="3">
        <v>0.15115729806329711</v>
      </c>
      <c r="H197" s="3">
        <v>5.0040866707811375E-2</v>
      </c>
      <c r="I197" s="3">
        <v>0</v>
      </c>
      <c r="J197" s="3">
        <v>0.14203444981019031</v>
      </c>
      <c r="K197" s="3">
        <v>0.11443393347574</v>
      </c>
      <c r="L197" s="3">
        <v>0.47083375750788964</v>
      </c>
      <c r="M197" s="3">
        <v>76.973670529216704</v>
      </c>
      <c r="N197" s="4" t="s">
        <v>80</v>
      </c>
    </row>
    <row r="198" spans="1:14" s="3" customFormat="1" x14ac:dyDescent="0.2">
      <c r="A198" s="3" t="s">
        <v>76</v>
      </c>
      <c r="B198" s="3" t="s">
        <v>71</v>
      </c>
      <c r="C198" s="3" t="s">
        <v>88</v>
      </c>
      <c r="D198" s="3">
        <v>37.416566832106788</v>
      </c>
      <c r="E198" s="3">
        <v>8.3210614357405319</v>
      </c>
      <c r="F198" s="3">
        <v>32.996186370419501</v>
      </c>
      <c r="G198" s="3">
        <v>0.132262635805385</v>
      </c>
      <c r="H198" s="3">
        <v>0</v>
      </c>
      <c r="I198" s="3">
        <v>2.9231218941829874E-2</v>
      </c>
      <c r="J198" s="3">
        <v>2.5824445420034606E-2</v>
      </c>
      <c r="K198" s="3">
        <v>1.2714881497304447E-2</v>
      </c>
      <c r="L198" s="3">
        <v>0.47083375750788964</v>
      </c>
      <c r="M198" s="3">
        <v>79.485559371093046</v>
      </c>
      <c r="N198" s="4" t="s">
        <v>80</v>
      </c>
    </row>
    <row r="199" spans="1:14" s="3" customFormat="1" x14ac:dyDescent="0.2">
      <c r="A199" s="3" t="s">
        <v>76</v>
      </c>
      <c r="B199" s="3" t="s">
        <v>71</v>
      </c>
      <c r="C199" s="3" t="s">
        <v>88</v>
      </c>
      <c r="D199" s="3">
        <v>37.117063152490161</v>
      </c>
      <c r="E199" s="3">
        <v>7.520409476287834</v>
      </c>
      <c r="F199" s="3">
        <v>34.30608522633063</v>
      </c>
      <c r="G199" s="3">
        <v>0.11336797354747284</v>
      </c>
      <c r="H199" s="3">
        <v>6.6721155610415181E-2</v>
      </c>
      <c r="I199" s="3">
        <v>0.10230926629640456</v>
      </c>
      <c r="J199" s="3">
        <v>0</v>
      </c>
      <c r="K199" s="3">
        <v>0</v>
      </c>
      <c r="L199" s="3">
        <v>0.38175710068207269</v>
      </c>
      <c r="M199" s="3">
        <v>79.631805092596053</v>
      </c>
      <c r="N199" s="4" t="s">
        <v>80</v>
      </c>
    </row>
    <row r="200" spans="1:14" s="3" customFormat="1" x14ac:dyDescent="0.2">
      <c r="A200" s="3" t="s">
        <v>76</v>
      </c>
      <c r="B200" s="3" t="s">
        <v>71</v>
      </c>
      <c r="C200" s="3" t="s">
        <v>88</v>
      </c>
      <c r="D200" s="3">
        <v>34.934964915283238</v>
      </c>
      <c r="E200" s="3">
        <v>14.483222052242542</v>
      </c>
      <c r="F200" s="3">
        <v>28.535897861051239</v>
      </c>
      <c r="G200" s="3">
        <v>0.22673594709494568</v>
      </c>
      <c r="H200" s="3">
        <v>1.6680288902603795E-2</v>
      </c>
      <c r="I200" s="3">
        <v>5.8462437883659749E-2</v>
      </c>
      <c r="J200" s="3">
        <v>0.23242000878031141</v>
      </c>
      <c r="K200" s="3">
        <v>0.1652934594649578</v>
      </c>
      <c r="L200" s="3">
        <v>0.87804133156876718</v>
      </c>
      <c r="M200" s="3">
        <v>79.720536149824738</v>
      </c>
      <c r="N200" s="4" t="s">
        <v>80</v>
      </c>
    </row>
    <row r="201" spans="1:14" s="3" customFormat="1" x14ac:dyDescent="0.2">
      <c r="A201" s="3" t="s">
        <v>76</v>
      </c>
      <c r="B201" s="3" t="s">
        <v>71</v>
      </c>
      <c r="C201" s="3" t="s">
        <v>88</v>
      </c>
      <c r="D201" s="3">
        <v>37.352387472188944</v>
      </c>
      <c r="E201" s="3">
        <v>7.24875970433067</v>
      </c>
      <c r="F201" s="3">
        <v>34.438733211739347</v>
      </c>
      <c r="G201" s="3">
        <v>0.11336797354747284</v>
      </c>
      <c r="H201" s="3">
        <v>0</v>
      </c>
      <c r="I201" s="3">
        <v>0.1169248757673195</v>
      </c>
      <c r="J201" s="3">
        <v>1.2912222710017303E-2</v>
      </c>
      <c r="K201" s="3">
        <v>0.12714881497304448</v>
      </c>
      <c r="L201" s="3">
        <v>0.55991041433370659</v>
      </c>
      <c r="M201" s="3">
        <v>80.026112228417986</v>
      </c>
      <c r="N201" s="4" t="s">
        <v>80</v>
      </c>
    </row>
    <row r="202" spans="1:14" s="3" customFormat="1" x14ac:dyDescent="0.2">
      <c r="A202" s="3" t="s">
        <v>76</v>
      </c>
      <c r="B202" s="3" t="s">
        <v>71</v>
      </c>
      <c r="C202" s="3" t="s">
        <v>88</v>
      </c>
      <c r="D202" s="3">
        <v>35.940441553996237</v>
      </c>
      <c r="E202" s="3">
        <v>10.780206739773815</v>
      </c>
      <c r="F202" s="3">
        <v>32.432432432432435</v>
      </c>
      <c r="G202" s="3">
        <v>7.5578649031648557E-2</v>
      </c>
      <c r="H202" s="3">
        <v>5.0040866707811375E-2</v>
      </c>
      <c r="I202" s="3">
        <v>0</v>
      </c>
      <c r="J202" s="3">
        <v>0.14203444981019031</v>
      </c>
      <c r="K202" s="3">
        <v>0.19072322245956669</v>
      </c>
      <c r="L202" s="3">
        <v>0.57263565102310909</v>
      </c>
      <c r="M202" s="3">
        <v>80.368097875555748</v>
      </c>
      <c r="N202" s="4" t="s">
        <v>80</v>
      </c>
    </row>
    <row r="203" spans="1:14" s="3" customFormat="1" x14ac:dyDescent="0.2">
      <c r="A203" s="3" t="s">
        <v>76</v>
      </c>
      <c r="B203" s="3" t="s">
        <v>71</v>
      </c>
      <c r="C203" s="3" t="s">
        <v>88</v>
      </c>
      <c r="D203" s="3">
        <v>38.315077870956699</v>
      </c>
      <c r="E203" s="3">
        <v>6.6625680911599447</v>
      </c>
      <c r="F203" s="3">
        <v>34.95274415519814</v>
      </c>
      <c r="G203" s="3">
        <v>0</v>
      </c>
      <c r="H203" s="3">
        <v>0</v>
      </c>
      <c r="I203" s="3">
        <v>0.10230926629640456</v>
      </c>
      <c r="J203" s="3">
        <v>0</v>
      </c>
      <c r="K203" s="3">
        <v>8.9004170481131129E-2</v>
      </c>
      <c r="L203" s="3">
        <v>0.49628423088669454</v>
      </c>
      <c r="M203" s="3">
        <v>80.672418566512775</v>
      </c>
      <c r="N203" s="4" t="s">
        <v>80</v>
      </c>
    </row>
    <row r="204" spans="1:14" s="3" customFormat="1" x14ac:dyDescent="0.2">
      <c r="A204" s="3" t="s">
        <v>76</v>
      </c>
      <c r="B204" s="3" t="s">
        <v>71</v>
      </c>
      <c r="C204" s="3" t="s">
        <v>88</v>
      </c>
      <c r="D204" s="3">
        <v>37.074276912544917</v>
      </c>
      <c r="E204" s="3">
        <v>9.3933631671503939</v>
      </c>
      <c r="F204" s="3">
        <v>32.697728403249876</v>
      </c>
      <c r="G204" s="3">
        <v>0.11336797354747284</v>
      </c>
      <c r="H204" s="3">
        <v>6.6721155610415181E-2</v>
      </c>
      <c r="I204" s="3">
        <v>4.3846828412744808E-2</v>
      </c>
      <c r="J204" s="3">
        <v>0.11621000439015571</v>
      </c>
      <c r="K204" s="3">
        <v>0.21615298545417561</v>
      </c>
      <c r="L204" s="3">
        <v>1.0052936984627914</v>
      </c>
      <c r="M204" s="3">
        <v>80.791082510263266</v>
      </c>
      <c r="N204" s="4" t="s">
        <v>80</v>
      </c>
    </row>
    <row r="205" spans="1:14" s="3" customFormat="1" x14ac:dyDescent="0.2">
      <c r="A205" s="3" t="s">
        <v>76</v>
      </c>
      <c r="B205" s="3" t="s">
        <v>71</v>
      </c>
      <c r="C205" s="3" t="s">
        <v>88</v>
      </c>
      <c r="D205" s="3">
        <v>36.988704432654458</v>
      </c>
      <c r="E205" s="3">
        <v>10.079636275252705</v>
      </c>
      <c r="F205" s="3">
        <v>34.007627259161005</v>
      </c>
      <c r="G205" s="3">
        <v>0.11336797354747284</v>
      </c>
      <c r="H205" s="3">
        <v>6.6721155610415181E-2</v>
      </c>
      <c r="I205" s="3">
        <v>0</v>
      </c>
      <c r="J205" s="3">
        <v>0.16785889523022493</v>
      </c>
      <c r="K205" s="3">
        <v>6.3574407486522239E-2</v>
      </c>
      <c r="L205" s="3">
        <v>0.64898707115952359</v>
      </c>
      <c r="M205" s="3">
        <v>82.226636606925069</v>
      </c>
      <c r="N205" s="4" t="s">
        <v>80</v>
      </c>
    </row>
    <row r="206" spans="1:14" s="3" customFormat="1" x14ac:dyDescent="0.2">
      <c r="A206" s="3" t="s">
        <v>76</v>
      </c>
      <c r="B206" s="3" t="s">
        <v>71</v>
      </c>
      <c r="C206" s="3" t="s">
        <v>88</v>
      </c>
      <c r="D206" s="3">
        <v>37.844429231559133</v>
      </c>
      <c r="E206" s="3">
        <v>8.2352772972277428</v>
      </c>
      <c r="F206" s="3">
        <v>35.549660089537397</v>
      </c>
      <c r="G206" s="3">
        <v>3.7789324515824278E-2</v>
      </c>
      <c r="H206" s="3">
        <v>8.3401444513018966E-2</v>
      </c>
      <c r="I206" s="3">
        <v>7.3078047354574682E-2</v>
      </c>
      <c r="J206" s="3">
        <v>6.4561113550086507E-2</v>
      </c>
      <c r="K206" s="3">
        <v>0.12714881497304448</v>
      </c>
      <c r="L206" s="3">
        <v>0.52173470426549928</v>
      </c>
      <c r="M206" s="3">
        <v>82.671160872470992</v>
      </c>
      <c r="N206" s="4" t="s">
        <v>80</v>
      </c>
    </row>
    <row r="207" spans="1:14" s="3" customFormat="1" x14ac:dyDescent="0.2">
      <c r="A207" s="3" t="s">
        <v>76</v>
      </c>
      <c r="B207" s="3" t="s">
        <v>71</v>
      </c>
      <c r="C207" s="3" t="s">
        <v>88</v>
      </c>
      <c r="D207" s="3">
        <v>37.05288379257231</v>
      </c>
      <c r="E207" s="3">
        <v>10.122528344509101</v>
      </c>
      <c r="F207" s="3">
        <v>35.218040126015588</v>
      </c>
      <c r="G207" s="3">
        <v>0.11336797354747284</v>
      </c>
      <c r="H207" s="3">
        <v>0</v>
      </c>
      <c r="I207" s="3">
        <v>0.16077170418006431</v>
      </c>
      <c r="J207" s="3">
        <v>0.16785889523022493</v>
      </c>
      <c r="K207" s="3">
        <v>8.9004170481131129E-2</v>
      </c>
      <c r="L207" s="3">
        <v>0.509009467576097</v>
      </c>
      <c r="M207" s="3">
        <v>83.484515480014323</v>
      </c>
      <c r="N207" s="4" t="s">
        <v>80</v>
      </c>
    </row>
    <row r="208" spans="1:14" s="3" customFormat="1" x14ac:dyDescent="0.2">
      <c r="A208" s="3" t="s">
        <v>76</v>
      </c>
      <c r="B208" s="3" t="s">
        <v>71</v>
      </c>
      <c r="C208" s="3" t="s">
        <v>88</v>
      </c>
      <c r="D208" s="3">
        <v>39.491699469450623</v>
      </c>
      <c r="E208" s="3">
        <v>6.1621606165020086</v>
      </c>
      <c r="F208" s="3">
        <v>37.257502901674684</v>
      </c>
      <c r="G208" s="3">
        <v>0.11336797354747284</v>
      </c>
      <c r="H208" s="3">
        <v>1.6680288902603795E-2</v>
      </c>
      <c r="I208" s="3">
        <v>0</v>
      </c>
      <c r="J208" s="3">
        <v>0.12912222710017301</v>
      </c>
      <c r="K208" s="3">
        <v>0</v>
      </c>
      <c r="L208" s="3">
        <v>0.39448233737147509</v>
      </c>
      <c r="M208" s="3">
        <v>83.68684475746096</v>
      </c>
      <c r="N208" s="4" t="s">
        <v>80</v>
      </c>
    </row>
    <row r="209" spans="1:14" s="3" customFormat="1" x14ac:dyDescent="0.2">
      <c r="A209" s="3" t="s">
        <v>76</v>
      </c>
      <c r="B209" s="3" t="s">
        <v>71</v>
      </c>
      <c r="C209" s="3" t="s">
        <v>88</v>
      </c>
      <c r="D209" s="3">
        <v>38.357864110901929</v>
      </c>
      <c r="E209" s="3">
        <v>8.9358477617488532</v>
      </c>
      <c r="F209" s="3">
        <v>36.096833029348367</v>
      </c>
      <c r="G209" s="3">
        <v>0.132262635805385</v>
      </c>
      <c r="H209" s="3">
        <v>5.0040866707811375E-2</v>
      </c>
      <c r="I209" s="3">
        <v>8.7693656825489616E-2</v>
      </c>
      <c r="J209" s="3">
        <v>3.8736668130051902E-2</v>
      </c>
      <c r="K209" s="3">
        <v>5.0859525989217787E-2</v>
      </c>
      <c r="L209" s="3">
        <v>0.30540568054565814</v>
      </c>
      <c r="M209" s="3">
        <v>84.135603216181323</v>
      </c>
      <c r="N209" s="4" t="s">
        <v>80</v>
      </c>
    </row>
    <row r="210" spans="1:14" s="3" customFormat="1" x14ac:dyDescent="0.2">
      <c r="A210" s="3" t="s">
        <v>76</v>
      </c>
      <c r="B210" s="3" t="s">
        <v>71</v>
      </c>
      <c r="C210" s="3" t="s">
        <v>88</v>
      </c>
      <c r="D210" s="3">
        <v>39.620058189286326</v>
      </c>
      <c r="E210" s="3">
        <v>5.6903478546816695</v>
      </c>
      <c r="F210" s="3">
        <v>38.385010777648816</v>
      </c>
      <c r="G210" s="3">
        <v>0.15115729806329711</v>
      </c>
      <c r="H210" s="3">
        <v>0</v>
      </c>
      <c r="I210" s="3">
        <v>0</v>
      </c>
      <c r="J210" s="3">
        <v>0.11621000439015571</v>
      </c>
      <c r="K210" s="3">
        <v>1.2714881497304447E-2</v>
      </c>
      <c r="L210" s="3">
        <v>0.2672299704774509</v>
      </c>
      <c r="M210" s="3">
        <v>84.270712745458752</v>
      </c>
      <c r="N210" s="4" t="s">
        <v>80</v>
      </c>
    </row>
    <row r="211" spans="1:14" s="3" customFormat="1" x14ac:dyDescent="0.2">
      <c r="A211" s="3" t="s">
        <v>74</v>
      </c>
      <c r="B211" s="3" t="s">
        <v>77</v>
      </c>
      <c r="C211" s="3" t="s">
        <v>87</v>
      </c>
      <c r="D211" s="3">
        <v>36.261338353585487</v>
      </c>
      <c r="E211" s="3">
        <v>7.0771914273050918</v>
      </c>
      <c r="F211" s="3">
        <v>33.427292322997843</v>
      </c>
      <c r="G211" s="3">
        <v>0</v>
      </c>
      <c r="H211" s="3">
        <v>5.0040866707811375E-2</v>
      </c>
      <c r="I211" s="3">
        <v>0</v>
      </c>
      <c r="J211" s="3">
        <v>0.10329778168013842</v>
      </c>
      <c r="K211" s="3">
        <v>1.2714881497304447E-2</v>
      </c>
      <c r="L211" s="3">
        <v>0.2163290237198412</v>
      </c>
      <c r="M211" s="3">
        <v>77.188234297582795</v>
      </c>
      <c r="N211" s="4" t="s">
        <v>80</v>
      </c>
    </row>
    <row r="212" spans="1:14" s="3" customFormat="1" x14ac:dyDescent="0.2">
      <c r="A212" s="3" t="s">
        <v>74</v>
      </c>
      <c r="B212" s="3" t="s">
        <v>77</v>
      </c>
      <c r="C212" s="3" t="s">
        <v>87</v>
      </c>
      <c r="D212" s="3">
        <v>37.138456272462776</v>
      </c>
      <c r="E212" s="3">
        <v>6.0191870523140274</v>
      </c>
      <c r="F212" s="3">
        <v>33.941303266456643</v>
      </c>
      <c r="G212" s="3">
        <v>0</v>
      </c>
      <c r="H212" s="3">
        <v>0.11676202231822656</v>
      </c>
      <c r="I212" s="3">
        <v>4.3846828412744808E-2</v>
      </c>
      <c r="J212" s="3">
        <v>7.7473336260103803E-2</v>
      </c>
      <c r="K212" s="3">
        <v>0</v>
      </c>
      <c r="L212" s="3">
        <v>0.22905426040924362</v>
      </c>
      <c r="M212" s="3">
        <v>77.661567965119275</v>
      </c>
      <c r="N212" s="4" t="s">
        <v>80</v>
      </c>
    </row>
    <row r="213" spans="1:14" s="3" customFormat="1" x14ac:dyDescent="0.2">
      <c r="A213" s="3" t="s">
        <v>74</v>
      </c>
      <c r="B213" s="3" t="s">
        <v>77</v>
      </c>
      <c r="C213" s="3" t="s">
        <v>87</v>
      </c>
      <c r="D213" s="3">
        <v>37.930001711449599</v>
      </c>
      <c r="E213" s="3">
        <v>4.603748766853009</v>
      </c>
      <c r="F213" s="3">
        <v>34.206599237274084</v>
      </c>
      <c r="G213" s="3">
        <v>0.73689182805857345</v>
      </c>
      <c r="H213" s="3">
        <v>0.30024520024686829</v>
      </c>
      <c r="I213" s="3">
        <v>0</v>
      </c>
      <c r="J213" s="3">
        <v>0</v>
      </c>
      <c r="K213" s="3">
        <v>0</v>
      </c>
      <c r="L213" s="3">
        <v>0</v>
      </c>
      <c r="M213" s="3">
        <v>77.9388965998956</v>
      </c>
      <c r="N213" s="4" t="s">
        <v>80</v>
      </c>
    </row>
    <row r="214" spans="1:14" s="3" customFormat="1" x14ac:dyDescent="0.2">
      <c r="A214" s="3" t="s">
        <v>74</v>
      </c>
      <c r="B214" s="3" t="s">
        <v>77</v>
      </c>
      <c r="C214" s="3" t="s">
        <v>87</v>
      </c>
      <c r="D214" s="3">
        <v>35.533972274516515</v>
      </c>
      <c r="E214" s="3">
        <v>8.0637090202021646</v>
      </c>
      <c r="F214" s="3">
        <v>33.593102304758752</v>
      </c>
      <c r="G214" s="3">
        <v>9.4473311289560699E-2</v>
      </c>
      <c r="H214" s="3">
        <v>0.10008173341562275</v>
      </c>
      <c r="I214" s="3">
        <v>0</v>
      </c>
      <c r="J214" s="3">
        <v>0.11621000439015571</v>
      </c>
      <c r="K214" s="3">
        <v>0</v>
      </c>
      <c r="L214" s="3">
        <v>0.41993281075027999</v>
      </c>
      <c r="M214" s="3">
        <v>77.991440882857418</v>
      </c>
      <c r="N214" s="4" t="s">
        <v>80</v>
      </c>
    </row>
    <row r="215" spans="1:14" s="3" customFormat="1" x14ac:dyDescent="0.2">
      <c r="A215" s="3" t="s">
        <v>74</v>
      </c>
      <c r="B215" s="3" t="s">
        <v>77</v>
      </c>
      <c r="C215" s="3" t="s">
        <v>87</v>
      </c>
      <c r="D215" s="3">
        <v>36.304124593530716</v>
      </c>
      <c r="E215" s="3">
        <v>5.9334029138012383</v>
      </c>
      <c r="F215" s="3">
        <v>35.234621124191676</v>
      </c>
      <c r="G215" s="3">
        <v>0</v>
      </c>
      <c r="H215" s="3">
        <v>1.6680288902603795E-2</v>
      </c>
      <c r="I215" s="3">
        <v>8.7693656825489616E-2</v>
      </c>
      <c r="J215" s="3">
        <v>6.4561113550086507E-2</v>
      </c>
      <c r="K215" s="3">
        <v>2.5429762994608893E-2</v>
      </c>
      <c r="L215" s="3">
        <v>0.33085615392446299</v>
      </c>
      <c r="M215" s="3">
        <v>78.037399247810157</v>
      </c>
      <c r="N215" s="4" t="s">
        <v>80</v>
      </c>
    </row>
    <row r="216" spans="1:14" s="3" customFormat="1" x14ac:dyDescent="0.2">
      <c r="A216" s="3" t="s">
        <v>74</v>
      </c>
      <c r="B216" s="3" t="s">
        <v>77</v>
      </c>
      <c r="C216" s="3" t="s">
        <v>87</v>
      </c>
      <c r="D216" s="3">
        <v>36.838952592846134</v>
      </c>
      <c r="E216" s="3">
        <v>6.5910813090659541</v>
      </c>
      <c r="F216" s="3">
        <v>34.090532250041456</v>
      </c>
      <c r="G216" s="3">
        <v>7.5578649031648557E-2</v>
      </c>
      <c r="H216" s="3">
        <v>1.6680288902603795E-2</v>
      </c>
      <c r="I216" s="3">
        <v>2.9231218941829874E-2</v>
      </c>
      <c r="J216" s="3">
        <v>7.7473336260103803E-2</v>
      </c>
      <c r="K216" s="3">
        <v>0</v>
      </c>
      <c r="L216" s="3">
        <v>0.22905426040924362</v>
      </c>
      <c r="M216" s="3">
        <v>78.057548464260123</v>
      </c>
      <c r="N216" s="4" t="s">
        <v>80</v>
      </c>
    </row>
    <row r="217" spans="1:14" s="3" customFormat="1" x14ac:dyDescent="0.2">
      <c r="A217" s="3" t="s">
        <v>74</v>
      </c>
      <c r="B217" s="3" t="s">
        <v>77</v>
      </c>
      <c r="C217" s="3" t="s">
        <v>87</v>
      </c>
      <c r="D217" s="3">
        <v>36.325517713503338</v>
      </c>
      <c r="E217" s="3">
        <v>6.8770284374419166</v>
      </c>
      <c r="F217" s="3">
        <v>34.206599237274084</v>
      </c>
      <c r="G217" s="3">
        <v>0.132262635805385</v>
      </c>
      <c r="H217" s="3">
        <v>0</v>
      </c>
      <c r="I217" s="3">
        <v>0</v>
      </c>
      <c r="J217" s="3">
        <v>0.16785889523022493</v>
      </c>
      <c r="K217" s="3">
        <v>3.8144644491913335E-2</v>
      </c>
      <c r="L217" s="3">
        <v>0.41993281075027999</v>
      </c>
      <c r="M217" s="3">
        <v>78.179390245172684</v>
      </c>
      <c r="N217" s="4" t="s">
        <v>80</v>
      </c>
    </row>
    <row r="218" spans="1:14" s="3" customFormat="1" x14ac:dyDescent="0.2">
      <c r="A218" s="3" t="s">
        <v>74</v>
      </c>
      <c r="B218" s="3" t="s">
        <v>77</v>
      </c>
      <c r="C218" s="3" t="s">
        <v>87</v>
      </c>
      <c r="D218" s="3">
        <v>36.047407153859318</v>
      </c>
      <c r="E218" s="3">
        <v>7.7062751097322097</v>
      </c>
      <c r="F218" s="3">
        <v>33.924722268280554</v>
      </c>
      <c r="G218" s="3">
        <v>0</v>
      </c>
      <c r="H218" s="3">
        <v>1.6680288902603795E-2</v>
      </c>
      <c r="I218" s="3">
        <v>0</v>
      </c>
      <c r="J218" s="3">
        <v>0.14203444981019031</v>
      </c>
      <c r="K218" s="3">
        <v>0</v>
      </c>
      <c r="L218" s="3">
        <v>0.33085615392446299</v>
      </c>
      <c r="M218" s="3">
        <v>78.194013179891741</v>
      </c>
      <c r="N218" s="4" t="s">
        <v>80</v>
      </c>
    </row>
    <row r="219" spans="1:14" s="3" customFormat="1" x14ac:dyDescent="0.2">
      <c r="A219" s="3" t="s">
        <v>74</v>
      </c>
      <c r="B219" s="3" t="s">
        <v>77</v>
      </c>
      <c r="C219" s="3" t="s">
        <v>87</v>
      </c>
      <c r="D219" s="3">
        <v>35.491186034571278</v>
      </c>
      <c r="E219" s="3">
        <v>7.9493301688517786</v>
      </c>
      <c r="F219" s="3">
        <v>34.272923229978453</v>
      </c>
      <c r="G219" s="3">
        <v>5.6683986773736421E-2</v>
      </c>
      <c r="H219" s="3">
        <v>5.0040866707811375E-2</v>
      </c>
      <c r="I219" s="3">
        <v>8.7693656825489616E-2</v>
      </c>
      <c r="J219" s="3">
        <v>0.11621000439015571</v>
      </c>
      <c r="K219" s="3">
        <v>0</v>
      </c>
      <c r="L219" s="3">
        <v>0.15270284027282907</v>
      </c>
      <c r="M219" s="3">
        <v>78.272664971594665</v>
      </c>
      <c r="N219" s="4" t="s">
        <v>80</v>
      </c>
    </row>
    <row r="220" spans="1:14" s="3" customFormat="1" x14ac:dyDescent="0.2">
      <c r="A220" s="3" t="s">
        <v>74</v>
      </c>
      <c r="B220" s="3" t="s">
        <v>77</v>
      </c>
      <c r="C220" s="3" t="s">
        <v>87</v>
      </c>
      <c r="D220" s="3">
        <v>35.213075474927265</v>
      </c>
      <c r="E220" s="3">
        <v>9.7222023647827509</v>
      </c>
      <c r="F220" s="3">
        <v>32.598242414193336</v>
      </c>
      <c r="G220" s="3">
        <v>7.5578649031648557E-2</v>
      </c>
      <c r="H220" s="3">
        <v>0.11676202231822656</v>
      </c>
      <c r="I220" s="3">
        <v>0</v>
      </c>
      <c r="J220" s="3">
        <v>0.20659556336027685</v>
      </c>
      <c r="K220" s="3">
        <v>0.19072322245956669</v>
      </c>
      <c r="L220" s="3">
        <v>0.20360378703043877</v>
      </c>
      <c r="M220" s="3">
        <v>78.424584225107864</v>
      </c>
      <c r="N220" s="4" t="s">
        <v>80</v>
      </c>
    </row>
    <row r="221" spans="1:14" s="3" customFormat="1" x14ac:dyDescent="0.2">
      <c r="A221" s="3" t="s">
        <v>74</v>
      </c>
      <c r="B221" s="3" t="s">
        <v>77</v>
      </c>
      <c r="C221" s="3" t="s">
        <v>87</v>
      </c>
      <c r="D221" s="3">
        <v>35.897655314051001</v>
      </c>
      <c r="E221" s="3">
        <v>8.292466722902935</v>
      </c>
      <c r="F221" s="3">
        <v>33.725750290167468</v>
      </c>
      <c r="G221" s="3">
        <v>3.7789324515824278E-2</v>
      </c>
      <c r="H221" s="3">
        <v>1.6680288902603795E-2</v>
      </c>
      <c r="I221" s="3">
        <v>0</v>
      </c>
      <c r="J221" s="3">
        <v>0.12912222710017301</v>
      </c>
      <c r="K221" s="3">
        <v>0.10171905197843557</v>
      </c>
      <c r="L221" s="3">
        <v>0.22905426040924362</v>
      </c>
      <c r="M221" s="3">
        <v>78.484156009130203</v>
      </c>
      <c r="N221" s="4" t="s">
        <v>80</v>
      </c>
    </row>
    <row r="222" spans="1:14" s="3" customFormat="1" x14ac:dyDescent="0.2">
      <c r="A222" s="3" t="s">
        <v>74</v>
      </c>
      <c r="B222" s="3" t="s">
        <v>77</v>
      </c>
      <c r="C222" s="3" t="s">
        <v>87</v>
      </c>
      <c r="D222" s="3">
        <v>36.026014033886703</v>
      </c>
      <c r="E222" s="3">
        <v>8.2066825843901459</v>
      </c>
      <c r="F222" s="3">
        <v>33.841817277400104</v>
      </c>
      <c r="G222" s="3">
        <v>0</v>
      </c>
      <c r="H222" s="3">
        <v>0.2001634668312455</v>
      </c>
      <c r="I222" s="3">
        <v>0</v>
      </c>
      <c r="J222" s="3">
        <v>6.4561113550086507E-2</v>
      </c>
      <c r="K222" s="3">
        <v>0</v>
      </c>
      <c r="L222" s="3">
        <v>0.17815331365163395</v>
      </c>
      <c r="M222" s="3">
        <v>78.54148353106099</v>
      </c>
      <c r="N222" s="4" t="s">
        <v>80</v>
      </c>
    </row>
    <row r="223" spans="1:14" s="3" customFormat="1" x14ac:dyDescent="0.2">
      <c r="A223" s="3" t="s">
        <v>74</v>
      </c>
      <c r="B223" s="3" t="s">
        <v>77</v>
      </c>
      <c r="C223" s="3" t="s">
        <v>87</v>
      </c>
      <c r="D223" s="3">
        <v>38.550402190655483</v>
      </c>
      <c r="E223" s="3">
        <v>5.4615901519808983</v>
      </c>
      <c r="F223" s="3">
        <v>33.742331288343564</v>
      </c>
      <c r="G223" s="3">
        <v>0.66131317902692488</v>
      </c>
      <c r="H223" s="3">
        <v>3.336057780520759E-2</v>
      </c>
      <c r="I223" s="3">
        <v>7.3078047354574682E-2</v>
      </c>
      <c r="J223" s="3">
        <v>5.1648890840069211E-2</v>
      </c>
      <c r="K223" s="3">
        <v>0</v>
      </c>
      <c r="L223" s="3">
        <v>0</v>
      </c>
      <c r="M223" s="3">
        <v>78.643683749541083</v>
      </c>
      <c r="N223" s="4" t="s">
        <v>80</v>
      </c>
    </row>
    <row r="224" spans="1:14" s="3" customFormat="1" x14ac:dyDescent="0.2">
      <c r="A224" s="3" t="s">
        <v>74</v>
      </c>
      <c r="B224" s="3" t="s">
        <v>77</v>
      </c>
      <c r="C224" s="3" t="s">
        <v>87</v>
      </c>
      <c r="D224" s="3">
        <v>35.854869074105771</v>
      </c>
      <c r="E224" s="3">
        <v>7.3345438428434582</v>
      </c>
      <c r="F224" s="3">
        <v>35.068811142430775</v>
      </c>
      <c r="G224" s="3">
        <v>0</v>
      </c>
      <c r="H224" s="3">
        <v>0</v>
      </c>
      <c r="I224" s="3">
        <v>0</v>
      </c>
      <c r="J224" s="3">
        <v>3.8736668130051902E-2</v>
      </c>
      <c r="K224" s="3">
        <v>1.2714881497304447E-2</v>
      </c>
      <c r="L224" s="3">
        <v>0.30540568054565814</v>
      </c>
      <c r="M224" s="3">
        <v>78.666644547886591</v>
      </c>
      <c r="N224" s="4" t="s">
        <v>80</v>
      </c>
    </row>
    <row r="225" spans="1:14" s="3" customFormat="1" x14ac:dyDescent="0.2">
      <c r="A225" s="3" t="s">
        <v>74</v>
      </c>
      <c r="B225" s="3" t="s">
        <v>77</v>
      </c>
      <c r="C225" s="3" t="s">
        <v>87</v>
      </c>
      <c r="D225" s="3">
        <v>37.031490672599688</v>
      </c>
      <c r="E225" s="3">
        <v>7.2773544171682651</v>
      </c>
      <c r="F225" s="3">
        <v>33.858398275576192</v>
      </c>
      <c r="G225" s="3">
        <v>7.5578649031648557E-2</v>
      </c>
      <c r="H225" s="3">
        <v>0</v>
      </c>
      <c r="I225" s="3">
        <v>0</v>
      </c>
      <c r="J225" s="3">
        <v>0.12912222710017301</v>
      </c>
      <c r="K225" s="3">
        <v>0</v>
      </c>
      <c r="L225" s="3">
        <v>0.2545047337880485</v>
      </c>
      <c r="M225" s="3">
        <v>78.702616227379878</v>
      </c>
      <c r="N225" s="4" t="s">
        <v>80</v>
      </c>
    </row>
    <row r="226" spans="1:14" s="3" customFormat="1" ht="12.75" customHeight="1" x14ac:dyDescent="0.2">
      <c r="A226" s="3" t="s">
        <v>74</v>
      </c>
      <c r="B226" s="3" t="s">
        <v>77</v>
      </c>
      <c r="C226" s="3" t="s">
        <v>87</v>
      </c>
      <c r="D226" s="3">
        <v>36.667807633065209</v>
      </c>
      <c r="E226" s="3">
        <v>6.5052971705531641</v>
      </c>
      <c r="F226" s="3">
        <v>34.936163157022058</v>
      </c>
      <c r="G226" s="3">
        <v>1.8894662257912139E-2</v>
      </c>
      <c r="H226" s="3">
        <v>3.336057780520759E-2</v>
      </c>
      <c r="I226" s="3">
        <v>0</v>
      </c>
      <c r="J226" s="3">
        <v>5.1648890840069211E-2</v>
      </c>
      <c r="K226" s="3">
        <v>0</v>
      </c>
      <c r="L226" s="3">
        <v>0.40720757406087754</v>
      </c>
      <c r="M226" s="3">
        <v>78.716273848827626</v>
      </c>
      <c r="N226" s="4" t="s">
        <v>80</v>
      </c>
    </row>
    <row r="227" spans="1:14" s="3" customFormat="1" x14ac:dyDescent="0.2">
      <c r="A227" s="3" t="s">
        <v>74</v>
      </c>
      <c r="B227" s="3" t="s">
        <v>77</v>
      </c>
      <c r="C227" s="3" t="s">
        <v>87</v>
      </c>
      <c r="D227" s="3">
        <v>35.812082834160528</v>
      </c>
      <c r="E227" s="3">
        <v>7.4632200506126418</v>
      </c>
      <c r="F227" s="3">
        <v>35.019068147902509</v>
      </c>
      <c r="G227" s="3">
        <v>0</v>
      </c>
      <c r="H227" s="3">
        <v>6.6721155610415181E-2</v>
      </c>
      <c r="I227" s="3">
        <v>5.8462437883659749E-2</v>
      </c>
      <c r="J227" s="3">
        <v>0</v>
      </c>
      <c r="K227" s="3">
        <v>2.5429762994608893E-2</v>
      </c>
      <c r="L227" s="3">
        <v>0.20360378703043877</v>
      </c>
      <c r="M227" s="3">
        <v>78.732539484436032</v>
      </c>
      <c r="N227" s="4" t="s">
        <v>80</v>
      </c>
    </row>
    <row r="228" spans="1:14" s="3" customFormat="1" x14ac:dyDescent="0.2">
      <c r="A228" s="3" t="s">
        <v>74</v>
      </c>
      <c r="B228" s="3" t="s">
        <v>77</v>
      </c>
      <c r="C228" s="3" t="s">
        <v>87</v>
      </c>
      <c r="D228" s="3">
        <v>35.705117234297454</v>
      </c>
      <c r="E228" s="3">
        <v>7.3917332685186512</v>
      </c>
      <c r="F228" s="3">
        <v>34.985906151550324</v>
      </c>
      <c r="G228" s="3">
        <v>7.5578649031648557E-2</v>
      </c>
      <c r="H228" s="3">
        <v>1.6680288902603795E-2</v>
      </c>
      <c r="I228" s="3">
        <v>1.4615609470914937E-2</v>
      </c>
      <c r="J228" s="3">
        <v>0.15494667252020761</v>
      </c>
      <c r="K228" s="3">
        <v>0.12714881497304448</v>
      </c>
      <c r="L228" s="3">
        <v>0.29268044385625575</v>
      </c>
      <c r="M228" s="3">
        <v>78.778399017827965</v>
      </c>
      <c r="N228" s="4" t="s">
        <v>80</v>
      </c>
    </row>
    <row r="229" spans="1:14" s="3" customFormat="1" x14ac:dyDescent="0.2">
      <c r="A229" s="3" t="s">
        <v>74</v>
      </c>
      <c r="B229" s="3" t="s">
        <v>77</v>
      </c>
      <c r="C229" s="3" t="s">
        <v>87</v>
      </c>
      <c r="D229" s="3">
        <v>36.753380112955668</v>
      </c>
      <c r="E229" s="3">
        <v>6.2622421114335962</v>
      </c>
      <c r="F229" s="3">
        <v>35.267783120543861</v>
      </c>
      <c r="G229" s="3">
        <v>1.8894662257912139E-2</v>
      </c>
      <c r="H229" s="3">
        <v>8.3401444513018966E-2</v>
      </c>
      <c r="I229" s="3">
        <v>0</v>
      </c>
      <c r="J229" s="3">
        <v>0.15494667252020761</v>
      </c>
      <c r="K229" s="3">
        <v>0</v>
      </c>
      <c r="L229" s="3">
        <v>0.2545047337880485</v>
      </c>
      <c r="M229" s="3">
        <v>78.822112122563581</v>
      </c>
      <c r="N229" s="4" t="s">
        <v>80</v>
      </c>
    </row>
    <row r="230" spans="1:14" s="3" customFormat="1" x14ac:dyDescent="0.2">
      <c r="A230" s="3" t="s">
        <v>74</v>
      </c>
      <c r="B230" s="3" t="s">
        <v>77</v>
      </c>
      <c r="C230" s="3" t="s">
        <v>87</v>
      </c>
      <c r="D230" s="3">
        <v>36.539448913229499</v>
      </c>
      <c r="E230" s="3">
        <v>6.7054601604163393</v>
      </c>
      <c r="F230" s="3">
        <v>34.8532581661416</v>
      </c>
      <c r="G230" s="3">
        <v>9.4473311289560699E-2</v>
      </c>
      <c r="H230" s="3">
        <v>0.10008173341562275</v>
      </c>
      <c r="I230" s="3">
        <v>5.8462437883659749E-2</v>
      </c>
      <c r="J230" s="3">
        <v>0.16785889523022493</v>
      </c>
      <c r="K230" s="3">
        <v>0</v>
      </c>
      <c r="L230" s="3">
        <v>0.30540568054565814</v>
      </c>
      <c r="M230" s="3">
        <v>78.837928930427807</v>
      </c>
      <c r="N230" s="4" t="s">
        <v>80</v>
      </c>
    </row>
    <row r="231" spans="1:14" s="3" customFormat="1" x14ac:dyDescent="0.2">
      <c r="A231" s="3" t="s">
        <v>74</v>
      </c>
      <c r="B231" s="3" t="s">
        <v>77</v>
      </c>
      <c r="C231" s="3" t="s">
        <v>87</v>
      </c>
      <c r="D231" s="3">
        <v>35.769296594215298</v>
      </c>
      <c r="E231" s="3">
        <v>8.6784953462104859</v>
      </c>
      <c r="F231" s="3">
        <v>34.140275244569722</v>
      </c>
      <c r="G231" s="3">
        <v>7.5578649031648557E-2</v>
      </c>
      <c r="H231" s="3">
        <v>3.336057780520759E-2</v>
      </c>
      <c r="I231" s="3">
        <v>0</v>
      </c>
      <c r="J231" s="3">
        <v>0</v>
      </c>
      <c r="K231" s="3">
        <v>0</v>
      </c>
      <c r="L231" s="3">
        <v>0.17815331365163395</v>
      </c>
      <c r="M231" s="3">
        <v>78.875159725483996</v>
      </c>
      <c r="N231" s="4" t="s">
        <v>80</v>
      </c>
    </row>
    <row r="232" spans="1:14" s="3" customFormat="1" x14ac:dyDescent="0.2">
      <c r="A232" s="3" t="s">
        <v>74</v>
      </c>
      <c r="B232" s="3" t="s">
        <v>77</v>
      </c>
      <c r="C232" s="3" t="s">
        <v>87</v>
      </c>
      <c r="D232" s="3">
        <v>37.694677391750815</v>
      </c>
      <c r="E232" s="3">
        <v>5.6617531418440734</v>
      </c>
      <c r="F232" s="3">
        <v>35.151716133311226</v>
      </c>
      <c r="G232" s="3">
        <v>1.8894662257912139E-2</v>
      </c>
      <c r="H232" s="3">
        <v>0</v>
      </c>
      <c r="I232" s="3">
        <v>0.10230926629640456</v>
      </c>
      <c r="J232" s="3">
        <v>0</v>
      </c>
      <c r="K232" s="3">
        <v>0</v>
      </c>
      <c r="L232" s="3">
        <v>0.2545047337880485</v>
      </c>
      <c r="M232" s="3">
        <v>78.935930840013285</v>
      </c>
      <c r="N232" s="4" t="s">
        <v>80</v>
      </c>
    </row>
    <row r="233" spans="1:14" s="3" customFormat="1" x14ac:dyDescent="0.2">
      <c r="A233" s="3" t="s">
        <v>74</v>
      </c>
      <c r="B233" s="3" t="s">
        <v>77</v>
      </c>
      <c r="C233" s="3" t="s">
        <v>87</v>
      </c>
      <c r="D233" s="3">
        <v>35.427006674653427</v>
      </c>
      <c r="E233" s="3">
        <v>9.4362552364067884</v>
      </c>
      <c r="F233" s="3">
        <v>33.443873321173939</v>
      </c>
      <c r="G233" s="3">
        <v>0.132262635805385</v>
      </c>
      <c r="H233" s="3">
        <v>6.6721155610415181E-2</v>
      </c>
      <c r="I233" s="3">
        <v>5.8462437883659749E-2</v>
      </c>
      <c r="J233" s="3">
        <v>1.2912222710017303E-2</v>
      </c>
      <c r="K233" s="3">
        <v>8.9004170481131129E-2</v>
      </c>
      <c r="L233" s="3">
        <v>0.39448233737147509</v>
      </c>
      <c r="M233" s="3">
        <v>79.060980192096238</v>
      </c>
      <c r="N233" s="4" t="s">
        <v>80</v>
      </c>
    </row>
    <row r="234" spans="1:14" s="3" customFormat="1" x14ac:dyDescent="0.2">
      <c r="A234" s="3" t="s">
        <v>74</v>
      </c>
      <c r="B234" s="3" t="s">
        <v>77</v>
      </c>
      <c r="C234" s="3" t="s">
        <v>87</v>
      </c>
      <c r="D234" s="3">
        <v>37.544925551942498</v>
      </c>
      <c r="E234" s="3">
        <v>5.9619976266388344</v>
      </c>
      <c r="F234" s="3">
        <v>35.251202122367772</v>
      </c>
      <c r="G234" s="3">
        <v>0.11336797354747284</v>
      </c>
      <c r="H234" s="3">
        <v>0</v>
      </c>
      <c r="I234" s="3">
        <v>0</v>
      </c>
      <c r="J234" s="3">
        <v>2.5824445420034606E-2</v>
      </c>
      <c r="K234" s="3">
        <v>0.10171905197843557</v>
      </c>
      <c r="L234" s="3">
        <v>0.12725236689402425</v>
      </c>
      <c r="M234" s="3">
        <v>79.168264792909667</v>
      </c>
      <c r="N234" s="4" t="s">
        <v>80</v>
      </c>
    </row>
    <row r="235" spans="1:14" s="3" customFormat="1" x14ac:dyDescent="0.2">
      <c r="A235" s="3" t="s">
        <v>74</v>
      </c>
      <c r="B235" s="3" t="s">
        <v>77</v>
      </c>
      <c r="C235" s="3" t="s">
        <v>87</v>
      </c>
      <c r="D235" s="3">
        <v>36.518055793256885</v>
      </c>
      <c r="E235" s="3">
        <v>6.4195130320403759</v>
      </c>
      <c r="F235" s="3">
        <v>35.516498093185213</v>
      </c>
      <c r="G235" s="3">
        <v>7.5578649031648557E-2</v>
      </c>
      <c r="H235" s="3">
        <v>6.6721155610415181E-2</v>
      </c>
      <c r="I235" s="3">
        <v>5.8462437883659749E-2</v>
      </c>
      <c r="J235" s="3">
        <v>9.0385558970121127E-2</v>
      </c>
      <c r="K235" s="3">
        <v>0</v>
      </c>
      <c r="L235" s="3">
        <v>0.34358139061386544</v>
      </c>
      <c r="M235" s="3">
        <v>79.16885539077073</v>
      </c>
      <c r="N235" s="4" t="s">
        <v>80</v>
      </c>
    </row>
    <row r="236" spans="1:14" s="3" customFormat="1" x14ac:dyDescent="0.2">
      <c r="A236" s="3" t="s">
        <v>74</v>
      </c>
      <c r="B236" s="3" t="s">
        <v>77</v>
      </c>
      <c r="C236" s="3" t="s">
        <v>87</v>
      </c>
      <c r="D236" s="3">
        <v>35.876262194078379</v>
      </c>
      <c r="E236" s="3">
        <v>8.7213874154668805</v>
      </c>
      <c r="F236" s="3">
        <v>34.173437240921906</v>
      </c>
      <c r="G236" s="3">
        <v>0</v>
      </c>
      <c r="H236" s="3">
        <v>1.6680288902603795E-2</v>
      </c>
      <c r="I236" s="3">
        <v>4.3846828412744808E-2</v>
      </c>
      <c r="J236" s="3">
        <v>0.10329778168013842</v>
      </c>
      <c r="K236" s="3">
        <v>0</v>
      </c>
      <c r="L236" s="3">
        <v>0.29268044385625575</v>
      </c>
      <c r="M236" s="3">
        <v>79.241584078025781</v>
      </c>
      <c r="N236" s="4" t="s">
        <v>80</v>
      </c>
    </row>
    <row r="237" spans="1:14" s="3" customFormat="1" x14ac:dyDescent="0.2">
      <c r="A237" s="3" t="s">
        <v>74</v>
      </c>
      <c r="B237" s="3" t="s">
        <v>77</v>
      </c>
      <c r="C237" s="3" t="s">
        <v>87</v>
      </c>
      <c r="D237" s="3">
        <v>37.202635632380627</v>
      </c>
      <c r="E237" s="3">
        <v>6.5195945269719626</v>
      </c>
      <c r="F237" s="3">
        <v>35.284364118719949</v>
      </c>
      <c r="G237" s="3">
        <v>0.11336797354747284</v>
      </c>
      <c r="H237" s="3">
        <v>0</v>
      </c>
      <c r="I237" s="3">
        <v>2.9231218941829874E-2</v>
      </c>
      <c r="J237" s="3">
        <v>0</v>
      </c>
      <c r="K237" s="3">
        <v>5.0859525989217787E-2</v>
      </c>
      <c r="L237" s="3">
        <v>0.15270284027282907</v>
      </c>
      <c r="M237" s="3">
        <v>79.467006714997694</v>
      </c>
      <c r="N237" s="4" t="s">
        <v>80</v>
      </c>
    </row>
    <row r="238" spans="1:14" s="3" customFormat="1" x14ac:dyDescent="0.2">
      <c r="A238" s="3" t="s">
        <v>74</v>
      </c>
      <c r="B238" s="3" t="s">
        <v>77</v>
      </c>
      <c r="C238" s="3" t="s">
        <v>87</v>
      </c>
      <c r="D238" s="3">
        <v>36.582235153174743</v>
      </c>
      <c r="E238" s="3">
        <v>6.862731081023119</v>
      </c>
      <c r="F238" s="3">
        <v>35.765213065826565</v>
      </c>
      <c r="G238" s="3">
        <v>0</v>
      </c>
      <c r="H238" s="3">
        <v>0</v>
      </c>
      <c r="I238" s="3">
        <v>1.4615609470914937E-2</v>
      </c>
      <c r="J238" s="3">
        <v>0.11621000439015571</v>
      </c>
      <c r="K238" s="3">
        <v>0</v>
      </c>
      <c r="L238" s="3">
        <v>0.2163290237198412</v>
      </c>
      <c r="M238" s="3">
        <v>79.557333937605321</v>
      </c>
      <c r="N238" s="4" t="s">
        <v>80</v>
      </c>
    </row>
    <row r="239" spans="1:14" s="3" customFormat="1" x14ac:dyDescent="0.2">
      <c r="A239" s="3" t="s">
        <v>74</v>
      </c>
      <c r="B239" s="3" t="s">
        <v>77</v>
      </c>
      <c r="C239" s="3" t="s">
        <v>87</v>
      </c>
      <c r="D239" s="3">
        <v>37.651891151805579</v>
      </c>
      <c r="E239" s="3">
        <v>5.8762134881260462</v>
      </c>
      <c r="F239" s="3">
        <v>35.3672691096004</v>
      </c>
      <c r="G239" s="3">
        <v>0.11336797354747284</v>
      </c>
      <c r="H239" s="3">
        <v>8.3401444513018966E-2</v>
      </c>
      <c r="I239" s="3">
        <v>8.7693656825489616E-2</v>
      </c>
      <c r="J239" s="3">
        <v>6.4561113550086507E-2</v>
      </c>
      <c r="K239" s="3">
        <v>0.24158274844878447</v>
      </c>
      <c r="L239" s="3">
        <v>0.15270284027282907</v>
      </c>
      <c r="M239" s="3">
        <v>79.692705051485831</v>
      </c>
      <c r="N239" s="4" t="s">
        <v>80</v>
      </c>
    </row>
    <row r="240" spans="1:14" s="3" customFormat="1" x14ac:dyDescent="0.2">
      <c r="A240" s="3" t="s">
        <v>74</v>
      </c>
      <c r="B240" s="3" t="s">
        <v>77</v>
      </c>
      <c r="C240" s="3" t="s">
        <v>87</v>
      </c>
      <c r="D240" s="3">
        <v>36.475269553311655</v>
      </c>
      <c r="E240" s="3">
        <v>7.0628940708862933</v>
      </c>
      <c r="F240" s="3">
        <v>35.582822085889575</v>
      </c>
      <c r="G240" s="3">
        <v>0.17005196032120926</v>
      </c>
      <c r="H240" s="3">
        <v>3.336057780520759E-2</v>
      </c>
      <c r="I240" s="3">
        <v>0</v>
      </c>
      <c r="J240" s="3">
        <v>5.1648890840069211E-2</v>
      </c>
      <c r="K240" s="3">
        <v>0</v>
      </c>
      <c r="L240" s="3">
        <v>0.36903186399267024</v>
      </c>
      <c r="M240" s="3">
        <v>79.787054657167289</v>
      </c>
      <c r="N240" s="4" t="s">
        <v>80</v>
      </c>
    </row>
    <row r="241" spans="1:14" s="3" customFormat="1" x14ac:dyDescent="0.2">
      <c r="A241" s="3" t="s">
        <v>74</v>
      </c>
      <c r="B241" s="3" t="s">
        <v>77</v>
      </c>
      <c r="C241" s="3" t="s">
        <v>87</v>
      </c>
      <c r="D241" s="3">
        <v>35.576758514461744</v>
      </c>
      <c r="E241" s="3">
        <v>8.8929556924924587</v>
      </c>
      <c r="F241" s="3">
        <v>34.571381197148071</v>
      </c>
      <c r="G241" s="3">
        <v>1.8894662257912139E-2</v>
      </c>
      <c r="H241" s="3">
        <v>1.6680288902603795E-2</v>
      </c>
      <c r="I241" s="3">
        <v>0</v>
      </c>
      <c r="J241" s="3">
        <v>0.15494667252020761</v>
      </c>
      <c r="K241" s="3">
        <v>0</v>
      </c>
      <c r="L241" s="3">
        <v>0.54718517764430419</v>
      </c>
      <c r="M241" s="3">
        <v>79.940660788428517</v>
      </c>
      <c r="N241" s="4" t="s">
        <v>80</v>
      </c>
    </row>
    <row r="242" spans="1:14" s="3" customFormat="1" x14ac:dyDescent="0.2">
      <c r="A242" s="3" t="s">
        <v>74</v>
      </c>
      <c r="B242" s="3" t="s">
        <v>72</v>
      </c>
      <c r="C242" s="3" t="s">
        <v>86</v>
      </c>
      <c r="D242" s="3">
        <v>37.074276912544917</v>
      </c>
      <c r="E242" s="3">
        <v>8.292466722902935</v>
      </c>
      <c r="F242" s="3">
        <v>34.256342231802357</v>
      </c>
      <c r="G242" s="3">
        <v>0.32120925838450642</v>
      </c>
      <c r="H242" s="3">
        <v>0</v>
      </c>
      <c r="I242" s="3">
        <v>0</v>
      </c>
      <c r="J242" s="3">
        <v>0</v>
      </c>
      <c r="K242" s="3">
        <v>0.12714881497304448</v>
      </c>
      <c r="L242" s="3">
        <v>0.95439275170518179</v>
      </c>
      <c r="M242" s="3">
        <v>81.066275589139821</v>
      </c>
      <c r="N242" s="4" t="s">
        <v>80</v>
      </c>
    </row>
    <row r="243" spans="1:14" s="3" customFormat="1" x14ac:dyDescent="0.2">
      <c r="A243" s="3" t="s">
        <v>74</v>
      </c>
      <c r="B243" s="3" t="s">
        <v>77</v>
      </c>
      <c r="C243" s="3" t="s">
        <v>87</v>
      </c>
      <c r="D243" s="3">
        <v>36.026014033886703</v>
      </c>
      <c r="E243" s="3">
        <v>11.437885135038531</v>
      </c>
      <c r="F243" s="3">
        <v>32.946443375891235</v>
      </c>
      <c r="G243" s="3">
        <v>5.6683986773736421E-2</v>
      </c>
      <c r="H243" s="3">
        <v>1.6680288902603795E-2</v>
      </c>
      <c r="I243" s="3">
        <v>0</v>
      </c>
      <c r="J243" s="3">
        <v>0.19368334065025952</v>
      </c>
      <c r="K243" s="3">
        <v>3.8144644491913335E-2</v>
      </c>
      <c r="L243" s="3">
        <v>0.43265804743968239</v>
      </c>
      <c r="M243" s="3">
        <v>81.241116517403981</v>
      </c>
      <c r="N243" s="4" t="s">
        <v>80</v>
      </c>
    </row>
    <row r="244" spans="1:14" s="3" customFormat="1" x14ac:dyDescent="0.2">
      <c r="A244" s="3" t="s">
        <v>74</v>
      </c>
      <c r="B244" s="3" t="s">
        <v>72</v>
      </c>
      <c r="C244" s="3" t="s">
        <v>86</v>
      </c>
      <c r="D244" s="3">
        <v>37.05288379257231</v>
      </c>
      <c r="E244" s="3">
        <v>9.8222838597143394</v>
      </c>
      <c r="F244" s="3">
        <v>35.433593102304762</v>
      </c>
      <c r="G244" s="3">
        <v>0.22673594709494568</v>
      </c>
      <c r="H244" s="3">
        <v>0.10008173341562275</v>
      </c>
      <c r="I244" s="3">
        <v>1.4615609470914937E-2</v>
      </c>
      <c r="J244" s="3">
        <v>1.2912222710017303E-2</v>
      </c>
      <c r="K244" s="3">
        <v>3.8144644491913335E-2</v>
      </c>
      <c r="L244" s="3">
        <v>0.67443754453832849</v>
      </c>
      <c r="M244" s="3">
        <v>83.389168088588761</v>
      </c>
      <c r="N244" s="4" t="s">
        <v>80</v>
      </c>
    </row>
    <row r="245" spans="1:14" s="3" customFormat="1" x14ac:dyDescent="0.2">
      <c r="A245" s="3" t="s">
        <v>74</v>
      </c>
      <c r="B245" s="3" t="s">
        <v>72</v>
      </c>
      <c r="C245" s="3" t="s">
        <v>86</v>
      </c>
      <c r="D245" s="3">
        <v>39.384733869587542</v>
      </c>
      <c r="E245" s="3">
        <v>7.0628940708862933</v>
      </c>
      <c r="F245" s="3">
        <v>37.041949925385509</v>
      </c>
      <c r="G245" s="3">
        <v>0.20784128483703354</v>
      </c>
      <c r="H245" s="3">
        <v>5.0040866707811375E-2</v>
      </c>
      <c r="I245" s="3">
        <v>7.3078047354574682E-2</v>
      </c>
      <c r="J245" s="3">
        <v>0</v>
      </c>
      <c r="K245" s="3">
        <v>3.8144644491913335E-2</v>
      </c>
      <c r="L245" s="3">
        <v>0.80168991143235269</v>
      </c>
      <c r="M245" s="3">
        <v>84.66037262068302</v>
      </c>
      <c r="N245" s="4" t="s">
        <v>80</v>
      </c>
    </row>
    <row r="246" spans="1:14" x14ac:dyDescent="0.2">
      <c r="A246" s="3" t="s">
        <v>74</v>
      </c>
      <c r="B246" s="3" t="s">
        <v>72</v>
      </c>
      <c r="C246" s="3" t="s">
        <v>86</v>
      </c>
      <c r="D246" s="3">
        <v>39.042443950025671</v>
      </c>
      <c r="E246" s="3">
        <v>7.6919777533134122</v>
      </c>
      <c r="F246" s="3">
        <v>36.129995025700545</v>
      </c>
      <c r="G246" s="3">
        <v>0.51015588096362785</v>
      </c>
      <c r="H246" s="3">
        <v>8.3401444513018966E-2</v>
      </c>
      <c r="I246" s="3">
        <v>0.20461853259280913</v>
      </c>
      <c r="J246" s="3">
        <v>0</v>
      </c>
      <c r="K246" s="3">
        <v>0.10171905197843557</v>
      </c>
      <c r="L246" s="3">
        <v>0.96711798839458418</v>
      </c>
      <c r="M246" s="3">
        <v>84.773405281602706</v>
      </c>
      <c r="N246" s="4" t="s">
        <v>80</v>
      </c>
    </row>
    <row r="247" spans="1:14" x14ac:dyDescent="0.2">
      <c r="A247" s="3" t="s">
        <v>74</v>
      </c>
      <c r="B247" s="3" t="s">
        <v>72</v>
      </c>
      <c r="C247" s="3" t="s">
        <v>86</v>
      </c>
      <c r="D247" s="3">
        <v>39.063837069998293</v>
      </c>
      <c r="E247" s="3">
        <v>8.0065195945269707</v>
      </c>
      <c r="F247" s="3">
        <v>36.328967003813631</v>
      </c>
      <c r="G247" s="3">
        <v>0.30231459612659423</v>
      </c>
      <c r="H247" s="3">
        <v>0.2001634668312455</v>
      </c>
      <c r="I247" s="3">
        <v>0.1169248757673195</v>
      </c>
      <c r="J247" s="3">
        <v>0</v>
      </c>
      <c r="K247" s="3">
        <v>2.5429762994608893E-2</v>
      </c>
      <c r="L247" s="3">
        <v>0.80168991143235269</v>
      </c>
      <c r="M247" s="3">
        <v>84.924368804375845</v>
      </c>
      <c r="N247" s="4" t="s">
        <v>80</v>
      </c>
    </row>
    <row r="248" spans="1:14" x14ac:dyDescent="0.2">
      <c r="A248" s="3" t="s">
        <v>74</v>
      </c>
      <c r="B248" s="3" t="s">
        <v>72</v>
      </c>
      <c r="C248" s="3" t="s">
        <v>86</v>
      </c>
      <c r="D248" s="3">
        <v>40.005134348793426</v>
      </c>
      <c r="E248" s="3">
        <v>5.3329139442117155</v>
      </c>
      <c r="F248" s="3">
        <v>38.484496766705362</v>
      </c>
      <c r="G248" s="3">
        <v>0.26452527161077</v>
      </c>
      <c r="H248" s="3">
        <v>0</v>
      </c>
      <c r="I248" s="3">
        <v>0.23384975153463899</v>
      </c>
      <c r="J248" s="3">
        <v>0</v>
      </c>
      <c r="K248" s="3">
        <v>8.9004170481131129E-2</v>
      </c>
      <c r="L248" s="3">
        <v>0.73806372798534048</v>
      </c>
      <c r="M248" s="3">
        <v>85.147987981322373</v>
      </c>
      <c r="N248" s="4" t="s">
        <v>80</v>
      </c>
    </row>
    <row r="249" spans="1:14" x14ac:dyDescent="0.2">
      <c r="A249" s="3" t="s">
        <v>74</v>
      </c>
      <c r="B249" s="3" t="s">
        <v>72</v>
      </c>
      <c r="C249" s="3" t="s">
        <v>86</v>
      </c>
      <c r="D249" s="3">
        <v>38.828512750299495</v>
      </c>
      <c r="E249" s="3">
        <v>9.8222838597143394</v>
      </c>
      <c r="F249" s="3">
        <v>35.085392140606864</v>
      </c>
      <c r="G249" s="3">
        <v>0.32120925838450642</v>
      </c>
      <c r="H249" s="3">
        <v>8.3401444513018966E-2</v>
      </c>
      <c r="I249" s="3">
        <v>5.8462437883659749E-2</v>
      </c>
      <c r="J249" s="3">
        <v>6.4561113550086507E-2</v>
      </c>
      <c r="K249" s="3">
        <v>6.3574407486522239E-2</v>
      </c>
      <c r="L249" s="3">
        <v>0.99256846177338909</v>
      </c>
      <c r="M249" s="3">
        <v>85.333957758918743</v>
      </c>
      <c r="N249" s="4" t="s">
        <v>80</v>
      </c>
    </row>
    <row r="250" spans="1:14" x14ac:dyDescent="0.2">
      <c r="A250" s="3" t="s">
        <v>74</v>
      </c>
      <c r="B250" s="3" t="s">
        <v>72</v>
      </c>
      <c r="C250" s="3" t="s">
        <v>86</v>
      </c>
      <c r="D250" s="3">
        <v>37.99418107136745</v>
      </c>
      <c r="E250" s="3">
        <v>10.122528344509101</v>
      </c>
      <c r="F250" s="3">
        <v>35.8812800530592</v>
      </c>
      <c r="G250" s="3">
        <v>0.30231459612659423</v>
      </c>
      <c r="H250" s="3">
        <v>0</v>
      </c>
      <c r="I250" s="3">
        <v>0</v>
      </c>
      <c r="J250" s="3">
        <v>3.8736668130051902E-2</v>
      </c>
      <c r="K250" s="3">
        <v>5.0859525989217787E-2</v>
      </c>
      <c r="L250" s="3">
        <v>0.95439275170518179</v>
      </c>
      <c r="M250" s="3">
        <v>85.396368521651624</v>
      </c>
      <c r="N250" s="4" t="s">
        <v>80</v>
      </c>
    </row>
    <row r="251" spans="1:14" x14ac:dyDescent="0.2">
      <c r="A251" s="3" t="s">
        <v>74</v>
      </c>
      <c r="B251" s="3" t="s">
        <v>72</v>
      </c>
      <c r="C251" s="3" t="s">
        <v>86</v>
      </c>
      <c r="D251" s="3">
        <v>41.45986650693137</v>
      </c>
      <c r="E251" s="3">
        <v>4.3178016384770457</v>
      </c>
      <c r="F251" s="3">
        <v>38.252362792240092</v>
      </c>
      <c r="G251" s="3">
        <v>0.3778932451582428</v>
      </c>
      <c r="H251" s="3">
        <v>0.16680288902603793</v>
      </c>
      <c r="I251" s="3">
        <v>0</v>
      </c>
      <c r="J251" s="3">
        <v>0</v>
      </c>
      <c r="K251" s="3">
        <v>0</v>
      </c>
      <c r="L251" s="3">
        <v>0.85259085818996239</v>
      </c>
      <c r="M251" s="3">
        <v>85.441309814729621</v>
      </c>
      <c r="N251" s="4" t="s">
        <v>80</v>
      </c>
    </row>
    <row r="252" spans="1:14" x14ac:dyDescent="0.2">
      <c r="A252" s="3" t="s">
        <v>74</v>
      </c>
      <c r="B252" s="3" t="s">
        <v>72</v>
      </c>
      <c r="C252" s="3" t="s">
        <v>86</v>
      </c>
      <c r="D252" s="3">
        <v>40.047920588738656</v>
      </c>
      <c r="E252" s="3">
        <v>6.9914072887923018</v>
      </c>
      <c r="F252" s="3">
        <v>37.456474879787763</v>
      </c>
      <c r="G252" s="3">
        <v>0.28341993386868208</v>
      </c>
      <c r="H252" s="3">
        <v>0</v>
      </c>
      <c r="I252" s="3">
        <v>0.14615609470914936</v>
      </c>
      <c r="J252" s="3">
        <v>0</v>
      </c>
      <c r="K252" s="3">
        <v>0</v>
      </c>
      <c r="L252" s="3">
        <v>0.72533849129593808</v>
      </c>
      <c r="M252" s="3">
        <v>85.782852068135853</v>
      </c>
      <c r="N252" s="4" t="s">
        <v>80</v>
      </c>
    </row>
    <row r="253" spans="1:14" x14ac:dyDescent="0.2">
      <c r="A253" s="3" t="s">
        <v>74</v>
      </c>
      <c r="B253" s="3" t="s">
        <v>72</v>
      </c>
      <c r="C253" s="3" t="s">
        <v>86</v>
      </c>
      <c r="D253" s="3">
        <v>40.347424268355297</v>
      </c>
      <c r="E253" s="3">
        <v>6.119268547245615</v>
      </c>
      <c r="F253" s="3">
        <v>38.865859724755431</v>
      </c>
      <c r="G253" s="3">
        <v>9.4473311289560699E-2</v>
      </c>
      <c r="H253" s="3">
        <v>3.336057780520759E-2</v>
      </c>
      <c r="I253" s="3">
        <v>4.3846828412744808E-2</v>
      </c>
      <c r="J253" s="3">
        <v>0.11621000439015571</v>
      </c>
      <c r="K253" s="3">
        <v>3.8144644491913335E-2</v>
      </c>
      <c r="L253" s="3">
        <v>0.86531609487936478</v>
      </c>
      <c r="M253" s="3">
        <v>86.635839079280245</v>
      </c>
      <c r="N253" s="4" t="s">
        <v>80</v>
      </c>
    </row>
    <row r="254" spans="1:14" x14ac:dyDescent="0.2">
      <c r="A254" s="3" t="s">
        <v>74</v>
      </c>
      <c r="B254" s="3" t="s">
        <v>72</v>
      </c>
      <c r="C254" s="3" t="s">
        <v>86</v>
      </c>
      <c r="D254" s="3">
        <v>41.524045866849221</v>
      </c>
      <c r="E254" s="3">
        <v>6.2336473985960001</v>
      </c>
      <c r="F254" s="3">
        <v>37.290664898026861</v>
      </c>
      <c r="G254" s="3">
        <v>0.45347189418989137</v>
      </c>
      <c r="H254" s="3">
        <v>1.6680288902603795E-2</v>
      </c>
      <c r="I254" s="3">
        <v>0.10230926629640456</v>
      </c>
      <c r="J254" s="3">
        <v>3.8736668130051902E-2</v>
      </c>
      <c r="K254" s="3">
        <v>1.2714881497304447E-2</v>
      </c>
      <c r="L254" s="3">
        <v>0.89076656825816958</v>
      </c>
      <c r="M254" s="3">
        <v>86.646989038987741</v>
      </c>
      <c r="N254" s="4" t="s">
        <v>80</v>
      </c>
    </row>
    <row r="255" spans="1:14" x14ac:dyDescent="0.2">
      <c r="A255" s="3" t="s">
        <v>74</v>
      </c>
      <c r="B255" s="3" t="s">
        <v>72</v>
      </c>
      <c r="C255" s="3" t="s">
        <v>86</v>
      </c>
      <c r="D255" s="3">
        <v>40.925038507615945</v>
      </c>
      <c r="E255" s="3">
        <v>6.2622421114335962</v>
      </c>
      <c r="F255" s="3">
        <v>38.418172774001</v>
      </c>
      <c r="G255" s="3">
        <v>0.28341993386868208</v>
      </c>
      <c r="H255" s="3">
        <v>0.15012260012343415</v>
      </c>
      <c r="I255" s="3">
        <v>5.8462437883659749E-2</v>
      </c>
      <c r="J255" s="3">
        <v>7.7473336260103803E-2</v>
      </c>
      <c r="K255" s="3">
        <v>8.9004170481131129E-2</v>
      </c>
      <c r="L255" s="3">
        <v>0.95439275170518179</v>
      </c>
      <c r="M255" s="3">
        <v>87.218328623372727</v>
      </c>
      <c r="N255" s="4" t="s">
        <v>80</v>
      </c>
    </row>
    <row r="256" spans="1:14" x14ac:dyDescent="0.2">
      <c r="A256" s="3" t="s">
        <v>74</v>
      </c>
      <c r="B256" s="3" t="s">
        <v>72</v>
      </c>
      <c r="C256" s="3" t="s">
        <v>86</v>
      </c>
      <c r="D256" s="3">
        <v>41.716583946602768</v>
      </c>
      <c r="E256" s="3">
        <v>5.6474557854252749</v>
      </c>
      <c r="F256" s="3">
        <v>38.534239761233628</v>
      </c>
      <c r="G256" s="3">
        <v>0.28341993386868208</v>
      </c>
      <c r="H256" s="3">
        <v>0.15012260012343415</v>
      </c>
      <c r="I256" s="3">
        <v>8.7693656825489616E-2</v>
      </c>
      <c r="J256" s="3">
        <v>5.1648890840069211E-2</v>
      </c>
      <c r="K256" s="3">
        <v>7.628928898382667E-2</v>
      </c>
      <c r="L256" s="3">
        <v>0.90349180494757197</v>
      </c>
      <c r="M256" s="3">
        <v>87.450945668850764</v>
      </c>
      <c r="N256" s="4" t="s">
        <v>80</v>
      </c>
    </row>
    <row r="257" spans="1:14" x14ac:dyDescent="0.2">
      <c r="A257" s="3" t="s">
        <v>74</v>
      </c>
      <c r="B257" s="3" t="s">
        <v>72</v>
      </c>
      <c r="C257" s="3" t="s">
        <v>86</v>
      </c>
      <c r="D257" s="3">
        <v>39.534485709395859</v>
      </c>
      <c r="E257" s="3">
        <v>8.6641979897916865</v>
      </c>
      <c r="F257" s="3">
        <v>37.456474879787763</v>
      </c>
      <c r="G257" s="3">
        <v>0.47236655644780351</v>
      </c>
      <c r="H257" s="3">
        <v>3.336057780520759E-2</v>
      </c>
      <c r="I257" s="3">
        <v>0.10230926629640456</v>
      </c>
      <c r="J257" s="3">
        <v>5.1648890840069211E-2</v>
      </c>
      <c r="K257" s="3">
        <v>0.10171905197843557</v>
      </c>
      <c r="L257" s="3">
        <v>1.0307441718415964</v>
      </c>
      <c r="M257" s="3">
        <v>87.516754265287929</v>
      </c>
      <c r="N257" s="4" t="s">
        <v>80</v>
      </c>
    </row>
    <row r="258" spans="1:14" x14ac:dyDescent="0.2">
      <c r="A258" s="3" t="s">
        <v>74</v>
      </c>
      <c r="B258" s="3" t="s">
        <v>72</v>
      </c>
      <c r="C258" s="3" t="s">
        <v>86</v>
      </c>
      <c r="D258" s="3">
        <v>41.032004107479032</v>
      </c>
      <c r="E258" s="3">
        <v>6.9485152195359081</v>
      </c>
      <c r="F258" s="3">
        <v>38.385010777648816</v>
      </c>
      <c r="G258" s="3">
        <v>0.22673594709494568</v>
      </c>
      <c r="H258" s="3">
        <v>5.0040866707811375E-2</v>
      </c>
      <c r="I258" s="3">
        <v>5.8462437883659749E-2</v>
      </c>
      <c r="J258" s="3">
        <v>0.11621000439015571</v>
      </c>
      <c r="K258" s="3">
        <v>0</v>
      </c>
      <c r="L258" s="3">
        <v>0.69988801791713329</v>
      </c>
      <c r="M258" s="3">
        <v>87.530859263364334</v>
      </c>
      <c r="N258" s="4" t="s">
        <v>80</v>
      </c>
    </row>
    <row r="259" spans="1:14" x14ac:dyDescent="0.2">
      <c r="A259" s="3" t="s">
        <v>74</v>
      </c>
      <c r="B259" s="3" t="s">
        <v>72</v>
      </c>
      <c r="C259" s="3" t="s">
        <v>86</v>
      </c>
      <c r="D259" s="3">
        <v>40.989217867533803</v>
      </c>
      <c r="E259" s="3">
        <v>8.8786583360736593</v>
      </c>
      <c r="F259" s="3">
        <v>37.041949925385509</v>
      </c>
      <c r="G259" s="3">
        <v>0.64241851676901285</v>
      </c>
      <c r="H259" s="3">
        <v>0.11676202231822656</v>
      </c>
      <c r="I259" s="3">
        <v>7.3078047354574682E-2</v>
      </c>
      <c r="J259" s="3">
        <v>3.8736668130051902E-2</v>
      </c>
      <c r="K259" s="3">
        <v>0</v>
      </c>
      <c r="L259" s="3">
        <v>1.0689198819098036</v>
      </c>
      <c r="M259" s="3">
        <v>88.961676343129596</v>
      </c>
      <c r="N259" s="4" t="s">
        <v>80</v>
      </c>
    </row>
    <row r="260" spans="1:14" x14ac:dyDescent="0.2">
      <c r="A260" s="1" t="s">
        <v>14</v>
      </c>
      <c r="B260" s="1">
        <v>6</v>
      </c>
      <c r="C260" s="1">
        <v>16</v>
      </c>
      <c r="D260" s="2">
        <v>39.984022431903149</v>
      </c>
      <c r="E260" s="2">
        <v>3.4593752011155203</v>
      </c>
      <c r="F260" s="2">
        <v>31.424019749022836</v>
      </c>
      <c r="G260" s="2">
        <v>0.1322598398932622</v>
      </c>
      <c r="H260" s="2">
        <v>5.0054317170493239E-2</v>
      </c>
      <c r="I260" s="2">
        <v>5.8461804754211866E-2</v>
      </c>
      <c r="J260" s="2">
        <v>2.5824383850886451E-2</v>
      </c>
      <c r="K260" s="2">
        <v>0</v>
      </c>
      <c r="L260" s="2">
        <v>2.4179169577292008</v>
      </c>
      <c r="M260" s="2">
        <v>77.581195804641908</v>
      </c>
      <c r="N260" s="5" t="s">
        <v>80</v>
      </c>
    </row>
    <row r="261" spans="1:14" x14ac:dyDescent="0.2">
      <c r="A261" s="1" t="s">
        <v>14</v>
      </c>
      <c r="B261" s="1">
        <v>6</v>
      </c>
      <c r="C261" s="1">
        <v>11</v>
      </c>
      <c r="D261" s="2">
        <v>39.064111803453805</v>
      </c>
      <c r="E261" s="2">
        <v>5.9671007186527936</v>
      </c>
      <c r="F261" s="2">
        <v>32.700879654392104</v>
      </c>
      <c r="G261" s="2">
        <v>0.30230820547031351</v>
      </c>
      <c r="H261" s="2">
        <v>6.6739089560657661E-2</v>
      </c>
      <c r="I261" s="2">
        <v>8.7692707131317785E-2</v>
      </c>
      <c r="J261" s="2">
        <v>0.1032975354035458</v>
      </c>
      <c r="K261" s="2">
        <v>1.2714777798516959E-2</v>
      </c>
      <c r="L261" s="2">
        <v>2.0106888385327042</v>
      </c>
      <c r="M261" s="2">
        <v>80.383948271680865</v>
      </c>
      <c r="N261" s="5" t="s">
        <v>80</v>
      </c>
    </row>
    <row r="262" spans="1:14" x14ac:dyDescent="0.2">
      <c r="A262" s="1" t="s">
        <v>14</v>
      </c>
      <c r="B262" s="1">
        <v>6</v>
      </c>
      <c r="C262" s="1">
        <v>10</v>
      </c>
      <c r="D262" s="2">
        <v>40.818359978636273</v>
      </c>
      <c r="E262" s="2">
        <v>7.4460157674568261</v>
      </c>
      <c r="F262" s="2">
        <v>33.314435712816291</v>
      </c>
      <c r="G262" s="2">
        <v>0.34009673115410272</v>
      </c>
      <c r="H262" s="2">
        <v>8.3423861950822062E-2</v>
      </c>
      <c r="I262" s="2">
        <v>0.13153906069697668</v>
      </c>
      <c r="J262" s="2">
        <v>0.20659507080709161</v>
      </c>
      <c r="K262" s="2">
        <v>1.2714777798516959E-2</v>
      </c>
      <c r="L262" s="2">
        <v>0.90353738946722773</v>
      </c>
      <c r="M262" s="2">
        <v>83.284702282118047</v>
      </c>
      <c r="N262" s="5" t="s">
        <v>80</v>
      </c>
    </row>
    <row r="263" spans="1:14" x14ac:dyDescent="0.2">
      <c r="A263" s="1" t="s">
        <v>14</v>
      </c>
      <c r="B263" s="1">
        <v>2</v>
      </c>
      <c r="C263" s="1">
        <v>9</v>
      </c>
      <c r="D263" s="2">
        <v>43.321372618835674</v>
      </c>
      <c r="E263" s="2">
        <v>4.2824235761021123</v>
      </c>
      <c r="F263" s="2">
        <v>33.264687924295416</v>
      </c>
      <c r="G263" s="2">
        <v>0.17004836557705136</v>
      </c>
      <c r="H263" s="2">
        <v>8.3423861950822062E-2</v>
      </c>
      <c r="I263" s="2">
        <v>5.8461804754211866E-2</v>
      </c>
      <c r="J263" s="2">
        <v>3.8736575776329676E-2</v>
      </c>
      <c r="K263" s="2">
        <v>0</v>
      </c>
      <c r="L263" s="2">
        <v>2.0870441108820472</v>
      </c>
      <c r="M263" s="2">
        <v>83.363711587891089</v>
      </c>
      <c r="N263" s="5" t="s">
        <v>80</v>
      </c>
    </row>
    <row r="264" spans="1:14" x14ac:dyDescent="0.2">
      <c r="A264" s="1" t="s">
        <v>14</v>
      </c>
      <c r="B264" s="1">
        <v>6</v>
      </c>
      <c r="C264" s="1">
        <v>9</v>
      </c>
      <c r="D264" s="2">
        <v>42.487035072102543</v>
      </c>
      <c r="E264" s="2">
        <v>5.4655556151453384</v>
      </c>
      <c r="F264" s="2">
        <v>34.093817732976753</v>
      </c>
      <c r="G264" s="2">
        <v>0.37788525683789198</v>
      </c>
      <c r="H264" s="2">
        <v>6.6739089560657661E-2</v>
      </c>
      <c r="I264" s="2">
        <v>0.10230815831987077</v>
      </c>
      <c r="J264" s="2">
        <v>7.7473151552659353E-2</v>
      </c>
      <c r="K264" s="2">
        <v>1.2714777798516959E-2</v>
      </c>
      <c r="L264" s="2">
        <v>1.1580549639650384</v>
      </c>
      <c r="M264" s="2">
        <v>83.927850335846841</v>
      </c>
      <c r="N264" s="5" t="s">
        <v>80</v>
      </c>
    </row>
    <row r="265" spans="1:14" x14ac:dyDescent="0.2">
      <c r="A265" s="1" t="s">
        <v>14</v>
      </c>
      <c r="B265" s="1">
        <v>2</v>
      </c>
      <c r="C265" s="1">
        <v>1</v>
      </c>
      <c r="D265" s="2">
        <v>40.968112871639661</v>
      </c>
      <c r="E265" s="2">
        <v>7.1245124959776893</v>
      </c>
      <c r="F265" s="2">
        <v>36.498294178152648</v>
      </c>
      <c r="G265" s="2">
        <v>0.75577051367578396</v>
      </c>
      <c r="H265" s="2">
        <v>0.10010863434098648</v>
      </c>
      <c r="I265" s="2">
        <v>2.9230902377105933E-2</v>
      </c>
      <c r="J265" s="2">
        <v>7.7473151552659353E-2</v>
      </c>
      <c r="K265" s="2">
        <v>0</v>
      </c>
      <c r="L265" s="2">
        <v>0.94171502564189935</v>
      </c>
      <c r="M265" s="2">
        <v>86.660031587262537</v>
      </c>
      <c r="N265" s="5" t="s">
        <v>80</v>
      </c>
    </row>
    <row r="266" spans="1:14" x14ac:dyDescent="0.2">
      <c r="A266" s="1" t="s">
        <v>14</v>
      </c>
      <c r="B266" s="1">
        <v>2</v>
      </c>
      <c r="C266" s="1">
        <v>5</v>
      </c>
      <c r="D266" s="2">
        <v>41.888023500089005</v>
      </c>
      <c r="E266" s="2">
        <v>6.622967392470235</v>
      </c>
      <c r="F266" s="2">
        <v>37.012354659535077</v>
      </c>
      <c r="G266" s="2">
        <v>0.73687625083388919</v>
      </c>
      <c r="H266" s="2">
        <v>0.11679340673115091</v>
      </c>
      <c r="I266" s="2">
        <v>1.4615451188552966E-2</v>
      </c>
      <c r="J266" s="2">
        <v>3.8736575776329676E-2</v>
      </c>
      <c r="K266" s="2">
        <v>0</v>
      </c>
      <c r="L266" s="2">
        <v>0.76355272349343195</v>
      </c>
      <c r="M266" s="2">
        <v>87.305855685453267</v>
      </c>
      <c r="N266" s="5" t="s">
        <v>80</v>
      </c>
    </row>
    <row r="267" spans="1:14" x14ac:dyDescent="0.2">
      <c r="A267" s="1" t="s">
        <v>14</v>
      </c>
      <c r="B267" s="1">
        <v>2</v>
      </c>
      <c r="C267" s="1">
        <v>11</v>
      </c>
      <c r="D267" s="2">
        <v>43.342765889264733</v>
      </c>
      <c r="E267" s="2">
        <v>4.835409203046229</v>
      </c>
      <c r="F267" s="2">
        <v>37.808319275869167</v>
      </c>
      <c r="G267" s="2">
        <v>0.54793362241494326</v>
      </c>
      <c r="H267" s="2">
        <v>0.10010863434098648</v>
      </c>
      <c r="I267" s="2">
        <v>0.10230815831987077</v>
      </c>
      <c r="J267" s="2">
        <v>2.5824383850886451E-2</v>
      </c>
      <c r="K267" s="2">
        <v>0</v>
      </c>
      <c r="L267" s="2">
        <v>0.54721278517029281</v>
      </c>
      <c r="M267" s="2">
        <v>87.339410770660649</v>
      </c>
      <c r="N267" s="5" t="s">
        <v>80</v>
      </c>
    </row>
    <row r="268" spans="1:14" x14ac:dyDescent="0.2">
      <c r="A268" s="1" t="s">
        <v>14</v>
      </c>
      <c r="B268" s="1">
        <v>2</v>
      </c>
      <c r="C268" s="1">
        <v>4</v>
      </c>
      <c r="D268" s="2">
        <v>41.866630229659961</v>
      </c>
      <c r="E268" s="2">
        <v>7.2273935428510132</v>
      </c>
      <c r="F268" s="2">
        <v>36.349050812590008</v>
      </c>
      <c r="G268" s="2">
        <v>0.71798198799199464</v>
      </c>
      <c r="H268" s="2">
        <v>0.11679340673115091</v>
      </c>
      <c r="I268" s="2">
        <v>4.3846353565658892E-2</v>
      </c>
      <c r="J268" s="2">
        <v>5.1648767701772902E-2</v>
      </c>
      <c r="K268" s="2">
        <v>0</v>
      </c>
      <c r="L268" s="2">
        <v>0.91626326819211812</v>
      </c>
      <c r="M268" s="2">
        <v>87.413991173236596</v>
      </c>
      <c r="N268" s="5" t="s">
        <v>80</v>
      </c>
    </row>
    <row r="269" spans="1:14" x14ac:dyDescent="0.2">
      <c r="A269" s="1" t="s">
        <v>14</v>
      </c>
      <c r="B269" s="1">
        <v>2</v>
      </c>
      <c r="C269" s="1">
        <v>2</v>
      </c>
      <c r="D269" s="2">
        <v>41.909416770518064</v>
      </c>
      <c r="E269" s="2">
        <v>6.031401372948622</v>
      </c>
      <c r="F269" s="2">
        <v>36.63095494754166</v>
      </c>
      <c r="G269" s="2">
        <v>0.86913609072715148</v>
      </c>
      <c r="H269" s="2">
        <v>0.15016295151147971</v>
      </c>
      <c r="I269" s="2">
        <v>0</v>
      </c>
      <c r="J269" s="2">
        <v>2.5824383850886451E-2</v>
      </c>
      <c r="K269" s="2">
        <v>0</v>
      </c>
      <c r="L269" s="2">
        <v>1.6798159916855504</v>
      </c>
      <c r="M269" s="2">
        <v>87.433542391353626</v>
      </c>
      <c r="N269" s="5" t="s">
        <v>80</v>
      </c>
    </row>
    <row r="270" spans="1:14" x14ac:dyDescent="0.2">
      <c r="A270" s="1" t="s">
        <v>14</v>
      </c>
      <c r="B270" s="1">
        <v>4</v>
      </c>
      <c r="C270" s="1">
        <v>9</v>
      </c>
      <c r="D270" s="2">
        <v>43.257192807548513</v>
      </c>
      <c r="E270" s="2">
        <v>5.2597935213986915</v>
      </c>
      <c r="F270" s="2">
        <v>37.476667352396632</v>
      </c>
      <c r="G270" s="2">
        <v>0.47235657104736489</v>
      </c>
      <c r="H270" s="2">
        <v>0.10010863434098648</v>
      </c>
      <c r="I270" s="2">
        <v>8.7692707131317785E-2</v>
      </c>
      <c r="J270" s="2">
        <v>5.1648767701772902E-2</v>
      </c>
      <c r="K270" s="2">
        <v>0</v>
      </c>
      <c r="L270" s="2">
        <v>0.68719745114408881</v>
      </c>
      <c r="M270" s="2">
        <v>87.44708078832754</v>
      </c>
      <c r="N270" s="5" t="s">
        <v>80</v>
      </c>
    </row>
    <row r="271" spans="1:14" x14ac:dyDescent="0.2">
      <c r="A271" s="1" t="s">
        <v>14</v>
      </c>
      <c r="B271" s="1">
        <v>4</v>
      </c>
      <c r="C271" s="1">
        <v>8</v>
      </c>
      <c r="D271" s="2">
        <v>44.455215951575575</v>
      </c>
      <c r="E271" s="2">
        <v>4.4238850155529335</v>
      </c>
      <c r="F271" s="2">
        <v>36.232972639374616</v>
      </c>
      <c r="G271" s="2">
        <v>0.2834139426284189</v>
      </c>
      <c r="H271" s="2">
        <v>6.6739089560657661E-2</v>
      </c>
      <c r="I271" s="2">
        <v>5.8461804754211866E-2</v>
      </c>
      <c r="J271" s="2">
        <v>0.1032975354035458</v>
      </c>
      <c r="K271" s="2">
        <v>1.2714777798516959E-2</v>
      </c>
      <c r="L271" s="2">
        <v>1.819800657659346</v>
      </c>
      <c r="M271" s="2">
        <v>87.498477311308662</v>
      </c>
      <c r="N271" s="5" t="s">
        <v>80</v>
      </c>
    </row>
    <row r="272" spans="1:14" x14ac:dyDescent="0.2">
      <c r="A272" s="1" t="s">
        <v>14</v>
      </c>
      <c r="B272" s="1">
        <v>2</v>
      </c>
      <c r="C272" s="1">
        <v>3</v>
      </c>
      <c r="D272" s="2">
        <v>41.845236959230903</v>
      </c>
      <c r="E272" s="2">
        <v>6.4043451678644212</v>
      </c>
      <c r="F272" s="2">
        <v>37.06210244805596</v>
      </c>
      <c r="G272" s="2">
        <v>0.85024182788525682</v>
      </c>
      <c r="H272" s="2">
        <v>0.13347817912131532</v>
      </c>
      <c r="I272" s="2">
        <v>2.9230902377105933E-2</v>
      </c>
      <c r="J272" s="2">
        <v>3.8736575776329676E-2</v>
      </c>
      <c r="K272" s="2">
        <v>1.2714777798516959E-2</v>
      </c>
      <c r="L272" s="2">
        <v>1.0689738128908046</v>
      </c>
      <c r="M272" s="2">
        <v>87.555451489286568</v>
      </c>
      <c r="N272" s="5" t="s">
        <v>80</v>
      </c>
    </row>
    <row r="273" spans="1:14" x14ac:dyDescent="0.2">
      <c r="A273" s="1" t="s">
        <v>14</v>
      </c>
      <c r="B273" s="1">
        <v>2</v>
      </c>
      <c r="C273" s="1">
        <v>10</v>
      </c>
      <c r="D273" s="2">
        <v>44.284069788143128</v>
      </c>
      <c r="E273" s="2">
        <v>4.5010458007079261</v>
      </c>
      <c r="F273" s="2">
        <v>37.194763217444972</v>
      </c>
      <c r="G273" s="2">
        <v>0.51014509673115416</v>
      </c>
      <c r="H273" s="2">
        <v>8.3423861950822062E-2</v>
      </c>
      <c r="I273" s="2">
        <v>7.3077255942764832E-2</v>
      </c>
      <c r="J273" s="2">
        <v>3.8736575776329676E-2</v>
      </c>
      <c r="K273" s="2">
        <v>0</v>
      </c>
      <c r="L273" s="2">
        <v>0.8526338745676656</v>
      </c>
      <c r="M273" s="2">
        <v>87.596178057518429</v>
      </c>
      <c r="N273" s="5" t="s">
        <v>80</v>
      </c>
    </row>
    <row r="274" spans="1:14" x14ac:dyDescent="0.2">
      <c r="A274" s="1" t="s">
        <v>14</v>
      </c>
      <c r="B274" s="1">
        <v>2</v>
      </c>
      <c r="C274" s="1">
        <v>6</v>
      </c>
      <c r="D274" s="2">
        <v>41.67409079579847</v>
      </c>
      <c r="E274" s="2">
        <v>7.1759530194143508</v>
      </c>
      <c r="F274" s="2">
        <v>37.426919563875749</v>
      </c>
      <c r="G274" s="2">
        <v>0.75577051367578396</v>
      </c>
      <c r="H274" s="2">
        <v>0.11679340673115091</v>
      </c>
      <c r="I274" s="2">
        <v>2.9230902377105933E-2</v>
      </c>
      <c r="J274" s="2">
        <v>5.1648767701772902E-2</v>
      </c>
      <c r="K274" s="2">
        <v>0</v>
      </c>
      <c r="L274" s="2">
        <v>0.59811630006985494</v>
      </c>
      <c r="M274" s="2">
        <v>87.940458994979849</v>
      </c>
      <c r="N274" s="5" t="s">
        <v>80</v>
      </c>
    </row>
    <row r="275" spans="1:14" x14ac:dyDescent="0.2">
      <c r="A275" s="3" t="s">
        <v>74</v>
      </c>
      <c r="B275" s="3" t="s">
        <v>72</v>
      </c>
      <c r="C275" s="3" t="s">
        <v>86</v>
      </c>
      <c r="D275" s="3">
        <v>35.555365394489129</v>
      </c>
      <c r="E275" s="3">
        <v>7.0200020016298987</v>
      </c>
      <c r="F275" s="3">
        <v>29.696567733377552</v>
      </c>
      <c r="G275" s="3">
        <v>0.88804912612187048</v>
      </c>
      <c r="H275" s="3">
        <v>5.0040866707811375E-2</v>
      </c>
      <c r="I275" s="3">
        <v>0.1169248757673195</v>
      </c>
      <c r="J275" s="3">
        <v>3.8736668130051902E-2</v>
      </c>
      <c r="K275" s="3">
        <v>1.2714881497304447E-2</v>
      </c>
      <c r="L275" s="3">
        <v>1.5779293494859004</v>
      </c>
      <c r="M275" s="3">
        <v>75.03249814932272</v>
      </c>
      <c r="N275" s="4" t="s">
        <v>81</v>
      </c>
    </row>
    <row r="276" spans="1:14" x14ac:dyDescent="0.2">
      <c r="A276" s="3" t="s">
        <v>74</v>
      </c>
      <c r="B276" s="3" t="s">
        <v>72</v>
      </c>
      <c r="C276" s="3" t="s">
        <v>86</v>
      </c>
      <c r="D276" s="3">
        <v>36.389697073421189</v>
      </c>
      <c r="E276" s="3">
        <v>7.3631385556810551</v>
      </c>
      <c r="F276" s="3">
        <v>30.276902669540711</v>
      </c>
      <c r="G276" s="3">
        <v>0.79357581483230988</v>
      </c>
      <c r="H276" s="3">
        <v>8.3401444513018966E-2</v>
      </c>
      <c r="I276" s="3">
        <v>0.13154048523823442</v>
      </c>
      <c r="J276" s="3">
        <v>5.1648890840069211E-2</v>
      </c>
      <c r="K276" s="3">
        <v>0</v>
      </c>
      <c r="L276" s="3">
        <v>1.5143031660388884</v>
      </c>
      <c r="M276" s="3">
        <v>76.702151293053561</v>
      </c>
      <c r="N276" s="4" t="s">
        <v>81</v>
      </c>
    </row>
    <row r="277" spans="1:14" x14ac:dyDescent="0.2">
      <c r="A277" s="3" t="s">
        <v>74</v>
      </c>
      <c r="B277" s="3" t="s">
        <v>72</v>
      </c>
      <c r="C277" s="3" t="s">
        <v>86</v>
      </c>
      <c r="D277" s="3">
        <v>38.208112271093611</v>
      </c>
      <c r="E277" s="3">
        <v>11.309208927269347</v>
      </c>
      <c r="F277" s="3">
        <v>29.530757751616648</v>
      </c>
      <c r="G277" s="3">
        <v>0.85025980160604631</v>
      </c>
      <c r="H277" s="3">
        <v>0.15012260012343415</v>
      </c>
      <c r="I277" s="3">
        <v>0</v>
      </c>
      <c r="J277" s="3">
        <v>0.12912222710017301</v>
      </c>
      <c r="K277" s="3">
        <v>0</v>
      </c>
      <c r="L277" s="3">
        <v>1.832434083273949</v>
      </c>
      <c r="M277" s="3">
        <v>82.03697692663448</v>
      </c>
      <c r="N277" s="4" t="s">
        <v>81</v>
      </c>
    </row>
    <row r="278" spans="1:14" x14ac:dyDescent="0.2">
      <c r="A278" s="3" t="s">
        <v>74</v>
      </c>
      <c r="B278" s="3" t="s">
        <v>72</v>
      </c>
      <c r="C278" s="3" t="s">
        <v>86</v>
      </c>
      <c r="D278" s="3">
        <v>37.99418107136745</v>
      </c>
      <c r="E278" s="3">
        <v>12.53878157928599</v>
      </c>
      <c r="F278" s="3">
        <v>29.696567733377552</v>
      </c>
      <c r="G278" s="3">
        <v>0.81247047709022202</v>
      </c>
      <c r="H278" s="3">
        <v>8.3401444513018966E-2</v>
      </c>
      <c r="I278" s="3">
        <v>4.3846828412744808E-2</v>
      </c>
      <c r="J278" s="3">
        <v>0.11621000439015571</v>
      </c>
      <c r="K278" s="3">
        <v>0</v>
      </c>
      <c r="L278" s="3">
        <v>1.7306321897587296</v>
      </c>
      <c r="M278" s="3">
        <v>83.522830495943651</v>
      </c>
      <c r="N278" s="4" t="s">
        <v>81</v>
      </c>
    </row>
    <row r="279" spans="1:14" x14ac:dyDescent="0.2">
      <c r="A279" s="3" t="s">
        <v>74</v>
      </c>
      <c r="B279" s="3" t="s">
        <v>72</v>
      </c>
      <c r="C279" s="3" t="s">
        <v>86</v>
      </c>
      <c r="D279" s="3">
        <v>39.91956186890296</v>
      </c>
      <c r="E279" s="3">
        <v>6.4624051012967696</v>
      </c>
      <c r="F279" s="3">
        <v>35.582822085889575</v>
      </c>
      <c r="G279" s="3">
        <v>0.45347189418989137</v>
      </c>
      <c r="H279" s="3">
        <v>6.6721155610415181E-2</v>
      </c>
      <c r="I279" s="3">
        <v>0.10230926629640456</v>
      </c>
      <c r="J279" s="3">
        <v>9.0385558970121127E-2</v>
      </c>
      <c r="K279" s="3">
        <v>0</v>
      </c>
      <c r="L279" s="3">
        <v>1.3997760358342666</v>
      </c>
      <c r="M279" s="3">
        <v>84.160892022800383</v>
      </c>
      <c r="N279" s="4" t="s">
        <v>81</v>
      </c>
    </row>
    <row r="280" spans="1:14" x14ac:dyDescent="0.2">
      <c r="A280" s="3" t="s">
        <v>74</v>
      </c>
      <c r="B280" s="3" t="s">
        <v>72</v>
      </c>
      <c r="C280" s="3" t="s">
        <v>86</v>
      </c>
      <c r="D280" s="3">
        <v>39.491699469450623</v>
      </c>
      <c r="E280" s="3">
        <v>10.022446849577513</v>
      </c>
      <c r="F280" s="3">
        <v>32.366108439728073</v>
      </c>
      <c r="G280" s="3">
        <v>0.64241851676901285</v>
      </c>
      <c r="H280" s="3">
        <v>0.25020433353905691</v>
      </c>
      <c r="I280" s="3">
        <v>8.7693656825489616E-2</v>
      </c>
      <c r="J280" s="3">
        <v>9.0385558970121127E-2</v>
      </c>
      <c r="K280" s="3">
        <v>7.628928898382667E-2</v>
      </c>
      <c r="L280" s="3">
        <v>1.7306321897587296</v>
      </c>
      <c r="M280" s="3">
        <v>84.891959108577169</v>
      </c>
      <c r="N280" s="4" t="s">
        <v>81</v>
      </c>
    </row>
    <row r="281" spans="1:14" x14ac:dyDescent="0.2">
      <c r="A281" s="3" t="s">
        <v>74</v>
      </c>
      <c r="B281" s="3" t="s">
        <v>72</v>
      </c>
      <c r="C281" s="3" t="s">
        <v>86</v>
      </c>
      <c r="D281" s="3">
        <v>40.326031148382683</v>
      </c>
      <c r="E281" s="3">
        <v>8.5498191384413023</v>
      </c>
      <c r="F281" s="3">
        <v>32.581661416017241</v>
      </c>
      <c r="G281" s="3">
        <v>0.96362777515351916</v>
      </c>
      <c r="H281" s="3">
        <v>0.10008173341562275</v>
      </c>
      <c r="I281" s="3">
        <v>0.36539023677287341</v>
      </c>
      <c r="J281" s="3">
        <v>9.0385558970121127E-2</v>
      </c>
      <c r="K281" s="3">
        <v>0</v>
      </c>
      <c r="L281" s="3">
        <v>1.9724116868573756</v>
      </c>
      <c r="M281" s="3">
        <v>85.033360002251968</v>
      </c>
      <c r="N281" s="4" t="s">
        <v>81</v>
      </c>
    </row>
    <row r="282" spans="1:14" x14ac:dyDescent="0.2">
      <c r="A282" s="3" t="s">
        <v>74</v>
      </c>
      <c r="B282" s="3" t="s">
        <v>72</v>
      </c>
      <c r="C282" s="3" t="s">
        <v>86</v>
      </c>
      <c r="D282" s="3">
        <v>39.898168748930338</v>
      </c>
      <c r="E282" s="3">
        <v>9.2074975337060181</v>
      </c>
      <c r="F282" s="3">
        <v>34.007627259161005</v>
      </c>
      <c r="G282" s="3">
        <v>0.62352385451110059</v>
      </c>
      <c r="H282" s="3">
        <v>6.6721155610415181E-2</v>
      </c>
      <c r="I282" s="3">
        <v>0.10230926629640456</v>
      </c>
      <c r="J282" s="3">
        <v>0.11621000439015571</v>
      </c>
      <c r="K282" s="3">
        <v>0</v>
      </c>
      <c r="L282" s="3">
        <v>1.323424615697852</v>
      </c>
      <c r="M282" s="3">
        <v>85.345482438303279</v>
      </c>
      <c r="N282" s="4" t="s">
        <v>81</v>
      </c>
    </row>
    <row r="283" spans="1:14" x14ac:dyDescent="0.2">
      <c r="A283" s="3" t="s">
        <v>74</v>
      </c>
      <c r="B283" s="3" t="s">
        <v>72</v>
      </c>
      <c r="C283" s="3" t="s">
        <v>86</v>
      </c>
      <c r="D283" s="3">
        <v>38.807119630326888</v>
      </c>
      <c r="E283" s="3">
        <v>9.3218763850564024</v>
      </c>
      <c r="F283" s="3">
        <v>34.521638202619798</v>
      </c>
      <c r="G283" s="3">
        <v>0.69910250354274917</v>
      </c>
      <c r="H283" s="3">
        <v>5.0040866707811375E-2</v>
      </c>
      <c r="I283" s="3">
        <v>8.7693656825489616E-2</v>
      </c>
      <c r="J283" s="3">
        <v>9.0385558970121127E-2</v>
      </c>
      <c r="K283" s="3">
        <v>0</v>
      </c>
      <c r="L283" s="3">
        <v>1.8706097933421562</v>
      </c>
      <c r="M283" s="3">
        <v>85.514943249600719</v>
      </c>
      <c r="N283" s="4" t="s">
        <v>81</v>
      </c>
    </row>
    <row r="284" spans="1:14" x14ac:dyDescent="0.2">
      <c r="A284" s="3" t="s">
        <v>74</v>
      </c>
      <c r="B284" s="3" t="s">
        <v>72</v>
      </c>
      <c r="C284" s="3" t="s">
        <v>86</v>
      </c>
      <c r="D284" s="3">
        <v>38.079753551257916</v>
      </c>
      <c r="E284" s="3">
        <v>13.55389388502066</v>
      </c>
      <c r="F284" s="3">
        <v>31.570220527275744</v>
      </c>
      <c r="G284" s="3">
        <v>0.68020784128483702</v>
      </c>
      <c r="H284" s="3">
        <v>6.6721155610415181E-2</v>
      </c>
      <c r="I284" s="3">
        <v>2.9231218941829874E-2</v>
      </c>
      <c r="J284" s="3">
        <v>0.29698112233039797</v>
      </c>
      <c r="K284" s="3">
        <v>0</v>
      </c>
      <c r="L284" s="3">
        <v>1.3106993790084496</v>
      </c>
      <c r="M284" s="3">
        <v>85.722710994873808</v>
      </c>
      <c r="N284" s="4" t="s">
        <v>81</v>
      </c>
    </row>
    <row r="285" spans="1:14" x14ac:dyDescent="0.2">
      <c r="A285" s="3" t="s">
        <v>74</v>
      </c>
      <c r="B285" s="3" t="s">
        <v>72</v>
      </c>
      <c r="C285" s="3" t="s">
        <v>86</v>
      </c>
      <c r="D285" s="3">
        <v>37.523532431969876</v>
      </c>
      <c r="E285" s="3">
        <v>12.796133994824356</v>
      </c>
      <c r="F285" s="3">
        <v>31.818935499917099</v>
      </c>
      <c r="G285" s="3">
        <v>0.83136513934813416</v>
      </c>
      <c r="H285" s="3">
        <v>5.0040866707811375E-2</v>
      </c>
      <c r="I285" s="3">
        <v>0.16077170418006431</v>
      </c>
      <c r="J285" s="3">
        <v>0.20659556336027685</v>
      </c>
      <c r="K285" s="3">
        <v>0.25429762994608895</v>
      </c>
      <c r="L285" s="3">
        <v>2.1760154738878144</v>
      </c>
      <c r="M285" s="3">
        <v>85.873655842969015</v>
      </c>
      <c r="N285" s="4" t="s">
        <v>81</v>
      </c>
    </row>
    <row r="286" spans="1:14" x14ac:dyDescent="0.2">
      <c r="A286" s="3" t="s">
        <v>74</v>
      </c>
      <c r="B286" s="3" t="s">
        <v>72</v>
      </c>
      <c r="C286" s="3" t="s">
        <v>86</v>
      </c>
      <c r="D286" s="3">
        <v>38.379257230874551</v>
      </c>
      <c r="E286" s="3">
        <v>12.29572652016642</v>
      </c>
      <c r="F286" s="3">
        <v>33.377549328469577</v>
      </c>
      <c r="G286" s="3">
        <v>0.66131317902692488</v>
      </c>
      <c r="H286" s="3">
        <v>3.336057780520759E-2</v>
      </c>
      <c r="I286" s="3">
        <v>5.8462437883659749E-2</v>
      </c>
      <c r="J286" s="3">
        <v>0.27115667691036333</v>
      </c>
      <c r="K286" s="3">
        <v>2.5429762994608893E-2</v>
      </c>
      <c r="L286" s="3">
        <v>1.3870507991448642</v>
      </c>
      <c r="M286" s="3">
        <v>86.526877886902895</v>
      </c>
      <c r="N286" s="4" t="s">
        <v>81</v>
      </c>
    </row>
    <row r="287" spans="1:14" x14ac:dyDescent="0.2">
      <c r="A287" s="3" t="s">
        <v>74</v>
      </c>
      <c r="B287" s="3" t="s">
        <v>72</v>
      </c>
      <c r="C287" s="3" t="s">
        <v>86</v>
      </c>
      <c r="D287" s="3">
        <v>38.871298990244739</v>
      </c>
      <c r="E287" s="3">
        <v>12.095563530303249</v>
      </c>
      <c r="F287" s="3">
        <v>32.697728403249876</v>
      </c>
      <c r="G287" s="3">
        <v>0.85025980160604631</v>
      </c>
      <c r="H287" s="3">
        <v>1.6680288902603795E-2</v>
      </c>
      <c r="I287" s="3">
        <v>0.1169248757673195</v>
      </c>
      <c r="J287" s="3">
        <v>0.28406889962038062</v>
      </c>
      <c r="K287" s="3">
        <v>8.9004170481131129E-2</v>
      </c>
      <c r="L287" s="3">
        <v>1.4634022192812786</v>
      </c>
      <c r="M287" s="3">
        <v>86.568882487697849</v>
      </c>
      <c r="N287" s="4" t="s">
        <v>81</v>
      </c>
    </row>
    <row r="288" spans="1:14" x14ac:dyDescent="0.2">
      <c r="A288" s="3" t="s">
        <v>74</v>
      </c>
      <c r="B288" s="3" t="s">
        <v>72</v>
      </c>
      <c r="C288" s="3" t="s">
        <v>86</v>
      </c>
      <c r="D288" s="3">
        <v>38.14393291117576</v>
      </c>
      <c r="E288" s="3">
        <v>13.110675836037917</v>
      </c>
      <c r="F288" s="3">
        <v>32.498756425136797</v>
      </c>
      <c r="G288" s="3">
        <v>0.69910250354274917</v>
      </c>
      <c r="H288" s="3">
        <v>5.0040866707811375E-2</v>
      </c>
      <c r="I288" s="3">
        <v>5.8462437883659749E-2</v>
      </c>
      <c r="J288" s="3">
        <v>0.20659556336027685</v>
      </c>
      <c r="K288" s="3">
        <v>0.13986369647034891</v>
      </c>
      <c r="L288" s="3">
        <v>1.7688078998269368</v>
      </c>
      <c r="M288" s="3">
        <v>86.732205678969734</v>
      </c>
      <c r="N288" s="4" t="s">
        <v>81</v>
      </c>
    </row>
    <row r="289" spans="1:14" x14ac:dyDescent="0.2">
      <c r="A289" s="3" t="s">
        <v>74</v>
      </c>
      <c r="B289" s="3" t="s">
        <v>72</v>
      </c>
      <c r="C289" s="3" t="s">
        <v>86</v>
      </c>
      <c r="D289" s="3">
        <v>38.593188430600712</v>
      </c>
      <c r="E289" s="3">
        <v>12.410105371516806</v>
      </c>
      <c r="F289" s="3">
        <v>32.498756425136797</v>
      </c>
      <c r="G289" s="3">
        <v>0.88804912612187048</v>
      </c>
      <c r="H289" s="3">
        <v>0.18348317792864172</v>
      </c>
      <c r="I289" s="3">
        <v>0.17538731365097923</v>
      </c>
      <c r="J289" s="3">
        <v>0.18077111794024225</v>
      </c>
      <c r="K289" s="3">
        <v>0.13986369647034891</v>
      </c>
      <c r="L289" s="3">
        <v>1.6033798228647054</v>
      </c>
      <c r="M289" s="3">
        <v>86.798911444592918</v>
      </c>
      <c r="N289" s="4" t="s">
        <v>81</v>
      </c>
    </row>
    <row r="290" spans="1:14" x14ac:dyDescent="0.2">
      <c r="A290" s="3" t="s">
        <v>74</v>
      </c>
      <c r="B290" s="3" t="s">
        <v>72</v>
      </c>
      <c r="C290" s="3" t="s">
        <v>86</v>
      </c>
      <c r="D290" s="3">
        <v>39.662844429231555</v>
      </c>
      <c r="E290" s="3">
        <v>10.580043749910642</v>
      </c>
      <c r="F290" s="3">
        <v>33.211739346708676</v>
      </c>
      <c r="G290" s="3">
        <v>0.88804912612187048</v>
      </c>
      <c r="H290" s="3">
        <v>0.11676202231822656</v>
      </c>
      <c r="I290" s="3">
        <v>0.14615609470914936</v>
      </c>
      <c r="J290" s="3">
        <v>6.4561113550086507E-2</v>
      </c>
      <c r="K290" s="3">
        <v>0</v>
      </c>
      <c r="L290" s="3">
        <v>2.0996640537513995</v>
      </c>
      <c r="M290" s="3">
        <v>86.835887331773293</v>
      </c>
      <c r="N290" s="4" t="s">
        <v>81</v>
      </c>
    </row>
    <row r="291" spans="1:14" x14ac:dyDescent="0.2">
      <c r="A291" s="3" t="s">
        <v>74</v>
      </c>
      <c r="B291" s="3" t="s">
        <v>72</v>
      </c>
      <c r="C291" s="3" t="s">
        <v>86</v>
      </c>
      <c r="D291" s="3">
        <v>39.36334074961492</v>
      </c>
      <c r="E291" s="3">
        <v>11.76672433267089</v>
      </c>
      <c r="F291" s="3">
        <v>33.510197313878301</v>
      </c>
      <c r="G291" s="3">
        <v>0.77468115257439774</v>
      </c>
      <c r="H291" s="3">
        <v>0.10008173341562275</v>
      </c>
      <c r="I291" s="3">
        <v>8.7693656825489616E-2</v>
      </c>
      <c r="J291" s="3">
        <v>0.29698112233039797</v>
      </c>
      <c r="K291" s="3">
        <v>0</v>
      </c>
      <c r="L291" s="3">
        <v>1.25979843225084</v>
      </c>
      <c r="M291" s="3">
        <v>87.227511903063871</v>
      </c>
      <c r="N291" s="4" t="s">
        <v>81</v>
      </c>
    </row>
    <row r="292" spans="1:14" x14ac:dyDescent="0.2">
      <c r="A292" s="3" t="s">
        <v>74</v>
      </c>
      <c r="B292" s="3" t="s">
        <v>72</v>
      </c>
      <c r="C292" s="3" t="s">
        <v>86</v>
      </c>
      <c r="D292" s="3">
        <v>40.561355468081466</v>
      </c>
      <c r="E292" s="3">
        <v>8.406845574253321</v>
      </c>
      <c r="F292" s="3">
        <v>36.163157022052729</v>
      </c>
      <c r="G292" s="3">
        <v>0.41568256967406708</v>
      </c>
      <c r="H292" s="3">
        <v>0</v>
      </c>
      <c r="I292" s="3">
        <v>0</v>
      </c>
      <c r="J292" s="3">
        <v>0.20659556336027685</v>
      </c>
      <c r="K292" s="3">
        <v>2.5429762994608893E-2</v>
      </c>
      <c r="L292" s="3">
        <v>1.3997760358342666</v>
      </c>
      <c r="M292" s="3">
        <v>87.262281052060729</v>
      </c>
      <c r="N292" s="4" t="s">
        <v>81</v>
      </c>
    </row>
    <row r="293" spans="1:14" x14ac:dyDescent="0.2">
      <c r="A293" s="3" t="s">
        <v>74</v>
      </c>
      <c r="B293" s="3" t="s">
        <v>72</v>
      </c>
      <c r="C293" s="3" t="s">
        <v>86</v>
      </c>
      <c r="D293" s="3">
        <v>37.887215471504362</v>
      </c>
      <c r="E293" s="3">
        <v>14.397437913729751</v>
      </c>
      <c r="F293" s="3">
        <v>31.122533576521306</v>
      </c>
      <c r="G293" s="3">
        <v>0.85025980160604631</v>
      </c>
      <c r="H293" s="3">
        <v>0.31692548914947211</v>
      </c>
      <c r="I293" s="3">
        <v>0.1169248757673195</v>
      </c>
      <c r="J293" s="3">
        <v>0.21950778607029414</v>
      </c>
      <c r="K293" s="3">
        <v>0.13986369647034891</v>
      </c>
      <c r="L293" s="3">
        <v>2.0742135803725947</v>
      </c>
      <c r="M293" s="3">
        <v>87.300938650286781</v>
      </c>
      <c r="N293" s="4" t="s">
        <v>81</v>
      </c>
    </row>
    <row r="294" spans="1:14" x14ac:dyDescent="0.2">
      <c r="A294" s="3" t="s">
        <v>74</v>
      </c>
      <c r="B294" s="3" t="s">
        <v>72</v>
      </c>
      <c r="C294" s="3" t="s">
        <v>86</v>
      </c>
      <c r="D294" s="3">
        <v>40.026527468766048</v>
      </c>
      <c r="E294" s="3">
        <v>10.894585591124201</v>
      </c>
      <c r="F294" s="3">
        <v>33.261482341236942</v>
      </c>
      <c r="G294" s="3">
        <v>0.86915446386395845</v>
      </c>
      <c r="H294" s="3">
        <v>0.13344231122083036</v>
      </c>
      <c r="I294" s="3">
        <v>5.8462437883659749E-2</v>
      </c>
      <c r="J294" s="3">
        <v>0.14203444981019031</v>
      </c>
      <c r="K294" s="3">
        <v>5.0859525989217787E-2</v>
      </c>
      <c r="L294" s="3">
        <v>1.6924564796905224</v>
      </c>
      <c r="M294" s="3">
        <v>87.351298997351677</v>
      </c>
      <c r="N294" s="4" t="s">
        <v>81</v>
      </c>
    </row>
    <row r="295" spans="1:14" x14ac:dyDescent="0.2">
      <c r="A295" s="3" t="s">
        <v>74</v>
      </c>
      <c r="B295" s="3" t="s">
        <v>72</v>
      </c>
      <c r="C295" s="3" t="s">
        <v>86</v>
      </c>
      <c r="D295" s="3">
        <v>39.577271949341089</v>
      </c>
      <c r="E295" s="3">
        <v>11.123343293824972</v>
      </c>
      <c r="F295" s="3">
        <v>34.604543193500255</v>
      </c>
      <c r="G295" s="3">
        <v>0.64241851676901285</v>
      </c>
      <c r="H295" s="3">
        <v>0.18348317792864172</v>
      </c>
      <c r="I295" s="3">
        <v>0.13154048523823442</v>
      </c>
      <c r="J295" s="3">
        <v>0.20659556336027685</v>
      </c>
      <c r="K295" s="3">
        <v>0</v>
      </c>
      <c r="L295" s="3">
        <v>1.7179069530693272</v>
      </c>
      <c r="M295" s="3">
        <v>88.229078787152417</v>
      </c>
      <c r="N295" s="4" t="s">
        <v>81</v>
      </c>
    </row>
    <row r="296" spans="1:14" x14ac:dyDescent="0.2">
      <c r="A296" s="3" t="s">
        <v>74</v>
      </c>
      <c r="B296" s="3" t="s">
        <v>72</v>
      </c>
      <c r="C296" s="3" t="s">
        <v>86</v>
      </c>
      <c r="D296" s="3">
        <v>38.036967311312679</v>
      </c>
      <c r="E296" s="3">
        <v>14.826358606293695</v>
      </c>
      <c r="F296" s="3">
        <v>32.714309401425972</v>
      </c>
      <c r="G296" s="3">
        <v>0.56683986773736417</v>
      </c>
      <c r="H296" s="3">
        <v>0.13344231122083036</v>
      </c>
      <c r="I296" s="3">
        <v>0.1169248757673195</v>
      </c>
      <c r="J296" s="3">
        <v>0.23242000878031141</v>
      </c>
      <c r="K296" s="3">
        <v>7.628928898382667E-2</v>
      </c>
      <c r="L296" s="3">
        <v>1.6033798228647054</v>
      </c>
      <c r="M296" s="3">
        <v>88.383098746502583</v>
      </c>
      <c r="N296" s="4" t="s">
        <v>81</v>
      </c>
    </row>
    <row r="297" spans="1:14" x14ac:dyDescent="0.2">
      <c r="A297" s="3" t="s">
        <v>74</v>
      </c>
      <c r="B297" s="3" t="s">
        <v>72</v>
      </c>
      <c r="C297" s="3" t="s">
        <v>86</v>
      </c>
      <c r="D297" s="3">
        <v>38.956871470135205</v>
      </c>
      <c r="E297" s="3">
        <v>14.397437913729751</v>
      </c>
      <c r="F297" s="3">
        <v>32.183717459791083</v>
      </c>
      <c r="G297" s="3">
        <v>0.85025980160604631</v>
      </c>
      <c r="H297" s="3">
        <v>0.15012260012343415</v>
      </c>
      <c r="I297" s="3">
        <v>5.8462437883659749E-2</v>
      </c>
      <c r="J297" s="3">
        <v>0.23242000878031141</v>
      </c>
      <c r="K297" s="3">
        <v>0</v>
      </c>
      <c r="L297" s="3">
        <v>1.5779293494859004</v>
      </c>
      <c r="M297" s="3">
        <v>88.407221041535394</v>
      </c>
      <c r="N297" s="4" t="s">
        <v>81</v>
      </c>
    </row>
    <row r="298" spans="1:14" x14ac:dyDescent="0.2">
      <c r="A298" s="3" t="s">
        <v>74</v>
      </c>
      <c r="B298" s="3" t="s">
        <v>72</v>
      </c>
      <c r="C298" s="3" t="s">
        <v>86</v>
      </c>
      <c r="D298" s="3">
        <v>40.604141708026695</v>
      </c>
      <c r="E298" s="3">
        <v>11.223424788756558</v>
      </c>
      <c r="F298" s="3">
        <v>34.737191178908972</v>
      </c>
      <c r="G298" s="3">
        <v>0.86915446386395845</v>
      </c>
      <c r="H298" s="3">
        <v>0.15012260012343415</v>
      </c>
      <c r="I298" s="3">
        <v>7.3078047354574682E-2</v>
      </c>
      <c r="J298" s="3">
        <v>0.18077111794024225</v>
      </c>
      <c r="K298" s="3">
        <v>0</v>
      </c>
      <c r="L298" s="3">
        <v>1.6670060063117176</v>
      </c>
      <c r="M298" s="3">
        <v>89.630816873647987</v>
      </c>
      <c r="N298" s="4" t="s">
        <v>81</v>
      </c>
    </row>
    <row r="299" spans="1:14" x14ac:dyDescent="0.2">
      <c r="A299" s="1" t="s">
        <v>14</v>
      </c>
      <c r="B299" s="1">
        <v>3</v>
      </c>
      <c r="C299" s="1">
        <v>10</v>
      </c>
      <c r="D299" s="2">
        <v>33.501861491899589</v>
      </c>
      <c r="E299" s="2">
        <v>5.8384994100611385</v>
      </c>
      <c r="F299" s="2">
        <v>26.697979839539194</v>
      </c>
      <c r="G299" s="2">
        <v>0</v>
      </c>
      <c r="H299" s="2">
        <v>1.6684772390164415E-2</v>
      </c>
      <c r="I299" s="2">
        <v>0</v>
      </c>
      <c r="J299" s="2">
        <v>3.8736575776329676E-2</v>
      </c>
      <c r="K299" s="2">
        <v>0</v>
      </c>
      <c r="L299" s="2">
        <v>4.301347009012999</v>
      </c>
      <c r="M299" s="2">
        <v>70.364689158748234</v>
      </c>
      <c r="N299" s="5" t="s">
        <v>81</v>
      </c>
    </row>
    <row r="300" spans="1:14" x14ac:dyDescent="0.2">
      <c r="A300" s="1" t="s">
        <v>14</v>
      </c>
      <c r="B300" s="1">
        <v>3</v>
      </c>
      <c r="C300" s="1">
        <v>14</v>
      </c>
      <c r="D300" s="2">
        <v>36.304379918105745</v>
      </c>
      <c r="E300" s="2">
        <v>3.9995006972004714</v>
      </c>
      <c r="F300" s="2">
        <v>28.704473976548037</v>
      </c>
      <c r="G300" s="2">
        <v>1.8894262841894594E-2</v>
      </c>
      <c r="H300" s="2">
        <v>0</v>
      </c>
      <c r="I300" s="2">
        <v>0</v>
      </c>
      <c r="J300" s="2">
        <v>3.8736575776329676E-2</v>
      </c>
      <c r="K300" s="2">
        <v>1.2714777798516959E-2</v>
      </c>
      <c r="L300" s="2">
        <v>2.2143028981309527</v>
      </c>
      <c r="M300" s="2">
        <v>71.306995072068901</v>
      </c>
      <c r="N300" s="5" t="s">
        <v>81</v>
      </c>
    </row>
    <row r="301" spans="1:14" x14ac:dyDescent="0.2">
      <c r="A301" s="1" t="s">
        <v>14</v>
      </c>
      <c r="B301" s="1">
        <v>6</v>
      </c>
      <c r="C301" s="1">
        <v>2</v>
      </c>
      <c r="D301" s="2">
        <v>35.705368346092222</v>
      </c>
      <c r="E301" s="2">
        <v>4.4496052772712646</v>
      </c>
      <c r="F301" s="2">
        <v>27.80901378317219</v>
      </c>
      <c r="G301" s="2">
        <v>3.7788525683789188E-2</v>
      </c>
      <c r="H301" s="2">
        <v>0</v>
      </c>
      <c r="I301" s="2">
        <v>0</v>
      </c>
      <c r="J301" s="2">
        <v>3.8736575776329676E-2</v>
      </c>
      <c r="K301" s="2">
        <v>0</v>
      </c>
      <c r="L301" s="2">
        <v>3.3469061046462096</v>
      </c>
      <c r="M301" s="2">
        <v>71.497185965406373</v>
      </c>
      <c r="N301" s="5" t="s">
        <v>81</v>
      </c>
    </row>
    <row r="302" spans="1:14" x14ac:dyDescent="0.2">
      <c r="A302" s="1" t="s">
        <v>14</v>
      </c>
      <c r="B302" s="1">
        <v>4</v>
      </c>
      <c r="C302" s="1">
        <v>6</v>
      </c>
      <c r="D302" s="2">
        <v>35.983480861669925</v>
      </c>
      <c r="E302" s="2">
        <v>4.835409203046229</v>
      </c>
      <c r="F302" s="2">
        <v>26.565319070150174</v>
      </c>
      <c r="G302" s="2">
        <v>1.8894262841894594E-2</v>
      </c>
      <c r="H302" s="2">
        <v>1.6684772390164415E-2</v>
      </c>
      <c r="I302" s="2">
        <v>0</v>
      </c>
      <c r="J302" s="2">
        <v>6.4560959627216127E-2</v>
      </c>
      <c r="K302" s="2">
        <v>1.2714777798516959E-2</v>
      </c>
      <c r="L302" s="2">
        <v>4.352250523912562</v>
      </c>
      <c r="M302" s="2">
        <v>71.862682911582027</v>
      </c>
      <c r="N302" s="5" t="s">
        <v>81</v>
      </c>
    </row>
    <row r="303" spans="1:14" x14ac:dyDescent="0.2">
      <c r="A303" s="1" t="s">
        <v>14</v>
      </c>
      <c r="B303" s="1">
        <v>3</v>
      </c>
      <c r="C303" s="1">
        <v>9</v>
      </c>
      <c r="D303" s="2">
        <v>33.972513441338798</v>
      </c>
      <c r="E303" s="2">
        <v>6.1085621581036138</v>
      </c>
      <c r="F303" s="2">
        <v>28.787386957416171</v>
      </c>
      <c r="G303" s="2">
        <v>0</v>
      </c>
      <c r="H303" s="2">
        <v>0</v>
      </c>
      <c r="I303" s="2">
        <v>0</v>
      </c>
      <c r="J303" s="2">
        <v>6.4560959627216127E-2</v>
      </c>
      <c r="K303" s="2">
        <v>0</v>
      </c>
      <c r="L303" s="2">
        <v>3.9195706472662839</v>
      </c>
      <c r="M303" s="2">
        <v>72.883814220199895</v>
      </c>
      <c r="N303" s="5" t="s">
        <v>81</v>
      </c>
    </row>
    <row r="304" spans="1:14" x14ac:dyDescent="0.2">
      <c r="A304" s="1" t="s">
        <v>14</v>
      </c>
      <c r="B304" s="1">
        <v>6</v>
      </c>
      <c r="C304" s="1">
        <v>12</v>
      </c>
      <c r="D304" s="2">
        <v>29.522713192095424</v>
      </c>
      <c r="E304" s="2">
        <v>15.457877292716935</v>
      </c>
      <c r="F304" s="2">
        <v>25.454285126517181</v>
      </c>
      <c r="G304" s="2">
        <v>1.8894262841894594E-2</v>
      </c>
      <c r="H304" s="2">
        <v>1.6684772390164415E-2</v>
      </c>
      <c r="I304" s="2">
        <v>0</v>
      </c>
      <c r="J304" s="2">
        <v>0.14203411117987549</v>
      </c>
      <c r="K304" s="2">
        <v>1.2714777798516959E-2</v>
      </c>
      <c r="L304" s="2">
        <v>2.5451757449781063</v>
      </c>
      <c r="M304" s="2">
        <v>73.182202873613832</v>
      </c>
      <c r="N304" s="5" t="s">
        <v>81</v>
      </c>
    </row>
    <row r="305" spans="1:14" x14ac:dyDescent="0.2">
      <c r="A305" s="1" t="s">
        <v>14</v>
      </c>
      <c r="B305" s="1">
        <v>6</v>
      </c>
      <c r="C305" s="1">
        <v>5</v>
      </c>
      <c r="D305" s="2">
        <v>34.528738472494219</v>
      </c>
      <c r="E305" s="2">
        <v>5.9285203260752972</v>
      </c>
      <c r="F305" s="2">
        <v>26.54873647397655</v>
      </c>
      <c r="G305" s="2">
        <v>1.8894262841894594E-2</v>
      </c>
      <c r="H305" s="2">
        <v>1.6684772390164415E-2</v>
      </c>
      <c r="I305" s="2">
        <v>0</v>
      </c>
      <c r="J305" s="2">
        <v>1.3945167279478683</v>
      </c>
      <c r="K305" s="2">
        <v>0.45773200074661052</v>
      </c>
      <c r="L305" s="2">
        <v>4.2249917366636565</v>
      </c>
      <c r="M305" s="2">
        <v>73.269636621373436</v>
      </c>
      <c r="N305" s="5" t="s">
        <v>81</v>
      </c>
    </row>
    <row r="306" spans="1:14" x14ac:dyDescent="0.2">
      <c r="A306" s="1" t="s">
        <v>14</v>
      </c>
      <c r="B306" s="1">
        <v>3</v>
      </c>
      <c r="C306" s="1">
        <v>7</v>
      </c>
      <c r="D306" s="2">
        <v>37.010357842264554</v>
      </c>
      <c r="E306" s="2">
        <v>5.2340732596803603</v>
      </c>
      <c r="F306" s="2">
        <v>27.046214359185353</v>
      </c>
      <c r="G306" s="2">
        <v>1.8894262841894594E-2</v>
      </c>
      <c r="H306" s="2">
        <v>1.6684772390164415E-2</v>
      </c>
      <c r="I306" s="2">
        <v>0</v>
      </c>
      <c r="J306" s="2">
        <v>3.8736575776329676E-2</v>
      </c>
      <c r="K306" s="2">
        <v>0</v>
      </c>
      <c r="L306" s="2">
        <v>4.1104588281396417</v>
      </c>
      <c r="M306" s="2">
        <v>73.600724105759241</v>
      </c>
      <c r="N306" s="5" t="s">
        <v>81</v>
      </c>
    </row>
    <row r="307" spans="1:14" x14ac:dyDescent="0.2">
      <c r="A307" s="1" t="s">
        <v>14</v>
      </c>
      <c r="B307" s="1">
        <v>6</v>
      </c>
      <c r="C307" s="1">
        <v>6</v>
      </c>
      <c r="D307" s="2">
        <v>37.630762684707136</v>
      </c>
      <c r="E307" s="2">
        <v>4.4238850155529335</v>
      </c>
      <c r="F307" s="2">
        <v>28.38940464924913</v>
      </c>
      <c r="G307" s="2">
        <v>1.8894262841894594E-2</v>
      </c>
      <c r="H307" s="2">
        <v>1.6684772390164415E-2</v>
      </c>
      <c r="I307" s="2">
        <v>0</v>
      </c>
      <c r="J307" s="2">
        <v>3.8736575776329676E-2</v>
      </c>
      <c r="K307" s="2">
        <v>0</v>
      </c>
      <c r="L307" s="2">
        <v>3.4996166493448961</v>
      </c>
      <c r="M307" s="2">
        <v>74.1013129183426</v>
      </c>
      <c r="N307" s="5" t="s">
        <v>81</v>
      </c>
    </row>
    <row r="308" spans="1:14" x14ac:dyDescent="0.2">
      <c r="A308" s="1" t="s">
        <v>14</v>
      </c>
      <c r="B308" s="1">
        <v>6</v>
      </c>
      <c r="C308" s="1">
        <v>7</v>
      </c>
      <c r="D308" s="2">
        <v>36.732245326686851</v>
      </c>
      <c r="E308" s="2">
        <v>4.4624654081304307</v>
      </c>
      <c r="F308" s="2">
        <v>28.555230610985397</v>
      </c>
      <c r="G308" s="2">
        <v>1.8894262841894594E-2</v>
      </c>
      <c r="H308" s="2">
        <v>1.6684772390164415E-2</v>
      </c>
      <c r="I308" s="2">
        <v>0</v>
      </c>
      <c r="J308" s="2">
        <v>5.1648767701772902E-2</v>
      </c>
      <c r="K308" s="2">
        <v>1.2714777798516959E-2</v>
      </c>
      <c r="L308" s="2">
        <v>4.2504434941134379</v>
      </c>
      <c r="M308" s="2">
        <v>74.2046902757277</v>
      </c>
      <c r="N308" s="5" t="s">
        <v>81</v>
      </c>
    </row>
    <row r="309" spans="1:14" x14ac:dyDescent="0.2">
      <c r="A309" s="1" t="s">
        <v>14</v>
      </c>
      <c r="B309" s="1">
        <v>3</v>
      </c>
      <c r="C309" s="1">
        <v>8</v>
      </c>
      <c r="D309" s="2">
        <v>36.069053943386145</v>
      </c>
      <c r="E309" s="2">
        <v>6.031401372948622</v>
      </c>
      <c r="F309" s="2">
        <v>27.726100802304053</v>
      </c>
      <c r="G309" s="2">
        <v>0</v>
      </c>
      <c r="H309" s="2">
        <v>1.6684772390164415E-2</v>
      </c>
      <c r="I309" s="2">
        <v>0</v>
      </c>
      <c r="J309" s="2">
        <v>3.8736575776329676E-2</v>
      </c>
      <c r="K309" s="2">
        <v>0</v>
      </c>
      <c r="L309" s="2">
        <v>5.0012703388819792</v>
      </c>
      <c r="M309" s="2">
        <v>74.965654712639349</v>
      </c>
      <c r="N309" s="5" t="s">
        <v>81</v>
      </c>
    </row>
    <row r="310" spans="1:14" x14ac:dyDescent="0.2">
      <c r="A310" s="1" t="s">
        <v>14</v>
      </c>
      <c r="B310" s="1">
        <v>6</v>
      </c>
      <c r="C310" s="1">
        <v>4</v>
      </c>
      <c r="D310" s="2">
        <v>36.860604949261173</v>
      </c>
      <c r="E310" s="2">
        <v>5.3883948299903466</v>
      </c>
      <c r="F310" s="2">
        <v>28.306491668380993</v>
      </c>
      <c r="G310" s="2">
        <v>1.8894262841894594E-2</v>
      </c>
      <c r="H310" s="2">
        <v>0</v>
      </c>
      <c r="I310" s="2">
        <v>0</v>
      </c>
      <c r="J310" s="2">
        <v>0.15494630310531871</v>
      </c>
      <c r="K310" s="2">
        <v>3.8144333395550879E-2</v>
      </c>
      <c r="L310" s="2">
        <v>4.3140728877378898</v>
      </c>
      <c r="M310" s="2">
        <v>75.165647379729506</v>
      </c>
      <c r="N310" s="5" t="s">
        <v>81</v>
      </c>
    </row>
    <row r="311" spans="1:14" x14ac:dyDescent="0.2">
      <c r="A311" s="1" t="s">
        <v>14</v>
      </c>
      <c r="B311" s="1">
        <v>6</v>
      </c>
      <c r="C311" s="1">
        <v>3</v>
      </c>
      <c r="D311" s="2">
        <v>37.160110735267942</v>
      </c>
      <c r="E311" s="2">
        <v>5.1183320819478704</v>
      </c>
      <c r="F311" s="2">
        <v>28.90346513063156</v>
      </c>
      <c r="G311" s="2">
        <v>1.8894262841894594E-2</v>
      </c>
      <c r="H311" s="2">
        <v>0</v>
      </c>
      <c r="I311" s="2">
        <v>0</v>
      </c>
      <c r="J311" s="2">
        <v>5.1648767701772902E-2</v>
      </c>
      <c r="K311" s="2">
        <v>0</v>
      </c>
      <c r="L311" s="2">
        <v>4.1613623430392037</v>
      </c>
      <c r="M311" s="2">
        <v>75.497141629910359</v>
      </c>
      <c r="N311" s="5" t="s">
        <v>81</v>
      </c>
    </row>
    <row r="312" spans="1:14" x14ac:dyDescent="0.2">
      <c r="A312" s="1" t="s">
        <v>14</v>
      </c>
      <c r="B312" s="1">
        <v>2</v>
      </c>
      <c r="C312" s="1">
        <v>16</v>
      </c>
      <c r="D312" s="2">
        <v>37.866088659426737</v>
      </c>
      <c r="E312" s="2">
        <v>5.5684366620186632</v>
      </c>
      <c r="F312" s="2">
        <v>27.941674552561206</v>
      </c>
      <c r="G312" s="2">
        <v>0</v>
      </c>
      <c r="H312" s="2">
        <v>0</v>
      </c>
      <c r="I312" s="2">
        <v>0</v>
      </c>
      <c r="J312" s="2">
        <v>5.1648767701772902E-2</v>
      </c>
      <c r="K312" s="2">
        <v>1.2714777798516959E-2</v>
      </c>
      <c r="L312" s="2">
        <v>4.1613623430392037</v>
      </c>
      <c r="M312" s="2">
        <v>75.627741321308761</v>
      </c>
      <c r="N312" s="5" t="s">
        <v>81</v>
      </c>
    </row>
    <row r="313" spans="1:14" x14ac:dyDescent="0.2">
      <c r="A313" s="1" t="s">
        <v>14</v>
      </c>
      <c r="B313" s="1">
        <v>4</v>
      </c>
      <c r="C313" s="1">
        <v>7</v>
      </c>
      <c r="D313" s="2">
        <v>39.106898344311915</v>
      </c>
      <c r="E313" s="2">
        <v>5.1440523436662016</v>
      </c>
      <c r="F313" s="2">
        <v>28.555230610985397</v>
      </c>
      <c r="G313" s="2">
        <v>1.8894262841894594E-2</v>
      </c>
      <c r="H313" s="2">
        <v>1.6684772390164415E-2</v>
      </c>
      <c r="I313" s="2">
        <v>0</v>
      </c>
      <c r="J313" s="2">
        <v>0.15494630310531871</v>
      </c>
      <c r="K313" s="2">
        <v>2.5429555597033918E-2</v>
      </c>
      <c r="L313" s="2">
        <v>3.2578249535719759</v>
      </c>
      <c r="M313" s="2">
        <v>76.323481930520373</v>
      </c>
      <c r="N313" s="5" t="s">
        <v>81</v>
      </c>
    </row>
    <row r="314" spans="1:14" x14ac:dyDescent="0.2">
      <c r="A314" s="1" t="s">
        <v>14</v>
      </c>
      <c r="B314" s="1">
        <v>6</v>
      </c>
      <c r="C314" s="1">
        <v>8</v>
      </c>
      <c r="D314" s="2">
        <v>38.529280042727436</v>
      </c>
      <c r="E314" s="2">
        <v>4.9511503807787189</v>
      </c>
      <c r="F314" s="2">
        <v>28.455735033943636</v>
      </c>
      <c r="G314" s="2">
        <v>0</v>
      </c>
      <c r="H314" s="2">
        <v>1.6684772390164415E-2</v>
      </c>
      <c r="I314" s="2">
        <v>0</v>
      </c>
      <c r="J314" s="2">
        <v>2.5824383850886451E-2</v>
      </c>
      <c r="K314" s="2">
        <v>1.2714777798516959E-2</v>
      </c>
      <c r="L314" s="2">
        <v>4.1868141004889852</v>
      </c>
      <c r="M314" s="2">
        <v>76.329946741743555</v>
      </c>
      <c r="N314" s="5" t="s">
        <v>81</v>
      </c>
    </row>
    <row r="315" spans="1:14" x14ac:dyDescent="0.2">
      <c r="A315" s="1" t="s">
        <v>14</v>
      </c>
      <c r="B315" s="1">
        <v>3</v>
      </c>
      <c r="C315" s="1">
        <v>6</v>
      </c>
      <c r="D315" s="2">
        <v>37.673549225565246</v>
      </c>
      <c r="E315" s="2">
        <v>5.5684366620186632</v>
      </c>
      <c r="F315" s="2">
        <v>28.671308784200782</v>
      </c>
      <c r="G315" s="2">
        <v>0</v>
      </c>
      <c r="H315" s="2">
        <v>0</v>
      </c>
      <c r="I315" s="2">
        <v>0</v>
      </c>
      <c r="J315" s="2">
        <v>3.8736575776329676E-2</v>
      </c>
      <c r="K315" s="2">
        <v>0</v>
      </c>
      <c r="L315" s="2">
        <v>4.2886211302881092</v>
      </c>
      <c r="M315" s="2">
        <v>76.451301699389603</v>
      </c>
      <c r="N315" s="5" t="s">
        <v>81</v>
      </c>
    </row>
    <row r="316" spans="1:14" x14ac:dyDescent="0.2">
      <c r="A316" s="1" t="s">
        <v>14</v>
      </c>
      <c r="B316" s="1">
        <v>2</v>
      </c>
      <c r="C316" s="1">
        <v>15</v>
      </c>
      <c r="D316" s="2">
        <v>37.566582873419975</v>
      </c>
      <c r="E316" s="2">
        <v>5.4784157460045044</v>
      </c>
      <c r="F316" s="2">
        <v>28.886882534457936</v>
      </c>
      <c r="G316" s="2">
        <v>1.8894262841894594E-2</v>
      </c>
      <c r="H316" s="2">
        <v>1.6684772390164415E-2</v>
      </c>
      <c r="I316" s="2">
        <v>0</v>
      </c>
      <c r="J316" s="2">
        <v>0.30989260621063741</v>
      </c>
      <c r="K316" s="2">
        <v>7.6288666791101759E-2</v>
      </c>
      <c r="L316" s="2">
        <v>4.5940422196854813</v>
      </c>
      <c r="M316" s="2">
        <v>76.975667613135585</v>
      </c>
      <c r="N316" s="5" t="s">
        <v>81</v>
      </c>
    </row>
    <row r="317" spans="1:14" x14ac:dyDescent="0.2">
      <c r="A317" s="1" t="s">
        <v>14</v>
      </c>
      <c r="B317" s="1">
        <v>4</v>
      </c>
      <c r="C317" s="1">
        <v>1</v>
      </c>
      <c r="D317" s="2">
        <v>34.785457717642871</v>
      </c>
      <c r="E317" s="2">
        <v>9.6322380135149626</v>
      </c>
      <c r="F317" s="2">
        <v>30.677802921209629</v>
      </c>
      <c r="G317" s="2">
        <v>0</v>
      </c>
      <c r="H317" s="2">
        <v>1.6684772390164415E-2</v>
      </c>
      <c r="I317" s="2">
        <v>0</v>
      </c>
      <c r="J317" s="2">
        <v>0.67143398012304778</v>
      </c>
      <c r="K317" s="2">
        <v>7.6288666791101759E-2</v>
      </c>
      <c r="L317" s="2">
        <v>2.328835806654967</v>
      </c>
      <c r="M317" s="2">
        <v>78.170266816502675</v>
      </c>
      <c r="N317" s="5" t="s">
        <v>81</v>
      </c>
    </row>
    <row r="318" spans="1:14" x14ac:dyDescent="0.2">
      <c r="A318" s="1" t="s">
        <v>14</v>
      </c>
      <c r="B318" s="1">
        <v>2</v>
      </c>
      <c r="C318" s="1">
        <v>14</v>
      </c>
      <c r="D318" s="2">
        <v>39.385010859889626</v>
      </c>
      <c r="E318" s="2">
        <v>4.7968288104687327</v>
      </c>
      <c r="F318" s="2">
        <v>30.511976959473358</v>
      </c>
      <c r="G318" s="2">
        <v>1.8894262841894594E-2</v>
      </c>
      <c r="H318" s="2">
        <v>1.6684772390164415E-2</v>
      </c>
      <c r="I318" s="2">
        <v>0</v>
      </c>
      <c r="J318" s="2">
        <v>3.8736575776329676E-2</v>
      </c>
      <c r="K318" s="2">
        <v>0</v>
      </c>
      <c r="L318" s="2">
        <v>3.3850837408208814</v>
      </c>
      <c r="M318" s="2">
        <v>78.19456839314023</v>
      </c>
      <c r="N318" s="5" t="s">
        <v>81</v>
      </c>
    </row>
    <row r="319" spans="1:14" x14ac:dyDescent="0.2">
      <c r="A319" s="1" t="s">
        <v>14</v>
      </c>
      <c r="B319" s="1">
        <v>4</v>
      </c>
      <c r="C319" s="1">
        <v>11</v>
      </c>
      <c r="D319" s="2">
        <v>37.374043439558477</v>
      </c>
      <c r="E319" s="2">
        <v>5.7999190174836421</v>
      </c>
      <c r="F319" s="2">
        <v>32.435558115614072</v>
      </c>
      <c r="G319" s="2">
        <v>1.8894262841894594E-2</v>
      </c>
      <c r="H319" s="2">
        <v>0</v>
      </c>
      <c r="I319" s="2">
        <v>0</v>
      </c>
      <c r="J319" s="2">
        <v>0.1032975354035458</v>
      </c>
      <c r="K319" s="2">
        <v>0</v>
      </c>
      <c r="L319" s="2">
        <v>2.532449866253216</v>
      </c>
      <c r="M319" s="2">
        <v>78.278154202821796</v>
      </c>
      <c r="N319" s="5" t="s">
        <v>81</v>
      </c>
    </row>
    <row r="320" spans="1:14" x14ac:dyDescent="0.2">
      <c r="A320" s="1" t="s">
        <v>14</v>
      </c>
      <c r="B320" s="1">
        <v>3</v>
      </c>
      <c r="C320" s="1">
        <v>5</v>
      </c>
      <c r="D320" s="2">
        <v>37.138717464838884</v>
      </c>
      <c r="E320" s="2">
        <v>6.2500235975544358</v>
      </c>
      <c r="F320" s="2">
        <v>31.573263114585476</v>
      </c>
      <c r="G320" s="2">
        <v>0</v>
      </c>
      <c r="H320" s="2">
        <v>0</v>
      </c>
      <c r="I320" s="2">
        <v>0</v>
      </c>
      <c r="J320" s="2">
        <v>5.1648767701772902E-2</v>
      </c>
      <c r="K320" s="2">
        <v>0</v>
      </c>
      <c r="L320" s="2">
        <v>3.4996166493448961</v>
      </c>
      <c r="M320" s="2">
        <v>78.653189250694965</v>
      </c>
      <c r="N320" s="5" t="s">
        <v>81</v>
      </c>
    </row>
    <row r="321" spans="1:14" x14ac:dyDescent="0.2">
      <c r="A321" s="1" t="s">
        <v>14</v>
      </c>
      <c r="B321" s="1">
        <v>2</v>
      </c>
      <c r="C321" s="1">
        <v>12</v>
      </c>
      <c r="D321" s="2">
        <v>40.026808972761259</v>
      </c>
      <c r="E321" s="2">
        <v>5.2597935213986915</v>
      </c>
      <c r="F321" s="2">
        <v>31.656176095453613</v>
      </c>
      <c r="G321" s="2">
        <v>0</v>
      </c>
      <c r="H321" s="2">
        <v>0</v>
      </c>
      <c r="I321" s="2">
        <v>0</v>
      </c>
      <c r="J321" s="2">
        <v>2.5824383850886451E-2</v>
      </c>
      <c r="K321" s="2">
        <v>0</v>
      </c>
      <c r="L321" s="2">
        <v>2.5579016237029966</v>
      </c>
      <c r="M321" s="2">
        <v>79.592751165881339</v>
      </c>
      <c r="N321" s="5" t="s">
        <v>81</v>
      </c>
    </row>
    <row r="322" spans="1:14" x14ac:dyDescent="0.2">
      <c r="A322" s="1" t="s">
        <v>14</v>
      </c>
      <c r="B322" s="1">
        <v>2</v>
      </c>
      <c r="C322" s="1">
        <v>7</v>
      </c>
      <c r="D322" s="2">
        <v>39.748696457183549</v>
      </c>
      <c r="E322" s="2">
        <v>5.9156601952161312</v>
      </c>
      <c r="F322" s="2">
        <v>29.119038880888706</v>
      </c>
      <c r="G322" s="2">
        <v>1.8894262841894594E-2</v>
      </c>
      <c r="H322" s="2">
        <v>1.6684772390164415E-2</v>
      </c>
      <c r="I322" s="2">
        <v>0</v>
      </c>
      <c r="J322" s="2">
        <v>3.8736575776329676E-2</v>
      </c>
      <c r="K322" s="2">
        <v>0</v>
      </c>
      <c r="L322" s="2">
        <v>4.7340268856592784</v>
      </c>
      <c r="M322" s="2">
        <v>79.745649652292485</v>
      </c>
      <c r="N322" s="5" t="s">
        <v>81</v>
      </c>
    </row>
    <row r="323" spans="1:14" x14ac:dyDescent="0.2">
      <c r="A323" s="1" t="s">
        <v>14</v>
      </c>
      <c r="B323" s="1">
        <v>2</v>
      </c>
      <c r="C323" s="1">
        <v>13</v>
      </c>
      <c r="D323" s="2">
        <v>40.112382054477472</v>
      </c>
      <c r="E323" s="2">
        <v>5.2855137831170218</v>
      </c>
      <c r="F323" s="2">
        <v>30.644637728862378</v>
      </c>
      <c r="G323" s="2">
        <v>0</v>
      </c>
      <c r="H323" s="2">
        <v>1.6684772390164415E-2</v>
      </c>
      <c r="I323" s="2">
        <v>0</v>
      </c>
      <c r="J323" s="2">
        <v>5.1648767701772902E-2</v>
      </c>
      <c r="K323" s="2">
        <v>0</v>
      </c>
      <c r="L323" s="2">
        <v>3.6014236791440206</v>
      </c>
      <c r="M323" s="2">
        <v>79.754266682693682</v>
      </c>
      <c r="N323" s="5" t="s">
        <v>81</v>
      </c>
    </row>
    <row r="324" spans="1:14" x14ac:dyDescent="0.2">
      <c r="A324" s="1" t="s">
        <v>14</v>
      </c>
      <c r="B324" s="1">
        <v>2</v>
      </c>
      <c r="C324" s="1">
        <v>8</v>
      </c>
      <c r="D324" s="2">
        <v>40.561640733487629</v>
      </c>
      <c r="E324" s="2">
        <v>5.8256392792019733</v>
      </c>
      <c r="F324" s="2">
        <v>29.699429746965645</v>
      </c>
      <c r="G324" s="2">
        <v>1.8894262841894594E-2</v>
      </c>
      <c r="H324" s="2">
        <v>1.6684772390164415E-2</v>
      </c>
      <c r="I324" s="2">
        <v>0</v>
      </c>
      <c r="J324" s="2">
        <v>2.5824383850886451E-2</v>
      </c>
      <c r="K324" s="2">
        <v>0</v>
      </c>
      <c r="L324" s="2">
        <v>4.7722045218339488</v>
      </c>
      <c r="M324" s="2">
        <v>81.075920560972875</v>
      </c>
      <c r="N324" s="5" t="s">
        <v>81</v>
      </c>
    </row>
    <row r="325" spans="1:14" x14ac:dyDescent="0.2">
      <c r="A325" s="1" t="s">
        <v>14</v>
      </c>
      <c r="B325" s="1">
        <v>4</v>
      </c>
      <c r="C325" s="1">
        <v>3</v>
      </c>
      <c r="D325" s="2">
        <v>37.801908848139576</v>
      </c>
      <c r="E325" s="2">
        <v>8.0890223104151016</v>
      </c>
      <c r="F325" s="2">
        <v>33.098861962559148</v>
      </c>
      <c r="G325" s="2">
        <v>1.8894262841894594E-2</v>
      </c>
      <c r="H325" s="2">
        <v>1.6684772390164415E-2</v>
      </c>
      <c r="I325" s="2">
        <v>0</v>
      </c>
      <c r="J325" s="2">
        <v>0.29698041428519423</v>
      </c>
      <c r="K325" s="2">
        <v>3.8144333395550879E-2</v>
      </c>
      <c r="L325" s="2">
        <v>2.0870441108820472</v>
      </c>
      <c r="M325" s="2">
        <v>81.435093936291366</v>
      </c>
      <c r="N325" s="5" t="s">
        <v>81</v>
      </c>
    </row>
    <row r="326" spans="1:14" x14ac:dyDescent="0.2">
      <c r="A326" s="1" t="s">
        <v>14</v>
      </c>
      <c r="B326" s="1">
        <v>4</v>
      </c>
      <c r="C326" s="1">
        <v>2</v>
      </c>
      <c r="D326" s="2">
        <v>38.850179099163249</v>
      </c>
      <c r="E326" s="2">
        <v>6.1728628123994413</v>
      </c>
      <c r="F326" s="2">
        <v>34.010904752108623</v>
      </c>
      <c r="G326" s="2">
        <v>0</v>
      </c>
      <c r="H326" s="2">
        <v>1.6684772390164415E-2</v>
      </c>
      <c r="I326" s="2">
        <v>0</v>
      </c>
      <c r="J326" s="2">
        <v>0.20659507080709161</v>
      </c>
      <c r="K326" s="2">
        <v>1.2714777798516959E-2</v>
      </c>
      <c r="L326" s="2">
        <v>2.5579016237029966</v>
      </c>
      <c r="M326" s="2">
        <v>81.841834874037048</v>
      </c>
      <c r="N326" s="5" t="s">
        <v>81</v>
      </c>
    </row>
    <row r="327" spans="1:14" x14ac:dyDescent="0.2">
      <c r="A327" s="1" t="s">
        <v>14</v>
      </c>
      <c r="B327" s="1">
        <v>4</v>
      </c>
      <c r="C327" s="1">
        <v>5</v>
      </c>
      <c r="D327" s="2">
        <v>41.460158091507921</v>
      </c>
      <c r="E327" s="2">
        <v>3.2150327147913762</v>
      </c>
      <c r="F327" s="2">
        <v>35.155103888088874</v>
      </c>
      <c r="G327" s="2">
        <v>1.8894262841894594E-2</v>
      </c>
      <c r="H327" s="2">
        <v>3.336954478032883E-2</v>
      </c>
      <c r="I327" s="2">
        <v>0</v>
      </c>
      <c r="J327" s="2">
        <v>2.5824383850886451E-2</v>
      </c>
      <c r="K327" s="2">
        <v>0</v>
      </c>
      <c r="L327" s="2">
        <v>2.0488664747073759</v>
      </c>
      <c r="M327" s="2">
        <v>82.0147621102861</v>
      </c>
      <c r="N327" s="5" t="s">
        <v>81</v>
      </c>
    </row>
    <row r="328" spans="1:14" x14ac:dyDescent="0.2">
      <c r="A328" s="1" t="s">
        <v>14</v>
      </c>
      <c r="B328" s="1">
        <v>6</v>
      </c>
      <c r="C328" s="1">
        <v>14</v>
      </c>
      <c r="D328" s="2">
        <v>39.984022431903149</v>
      </c>
      <c r="E328" s="2">
        <v>6.2371634666952689</v>
      </c>
      <c r="F328" s="2">
        <v>33.646087636288826</v>
      </c>
      <c r="G328" s="2">
        <v>0</v>
      </c>
      <c r="H328" s="2">
        <v>1.6684772390164415E-2</v>
      </c>
      <c r="I328" s="2">
        <v>0</v>
      </c>
      <c r="J328" s="2">
        <v>6.4560959627216127E-2</v>
      </c>
      <c r="K328" s="2">
        <v>0</v>
      </c>
      <c r="L328" s="2">
        <v>2.4306428364540911</v>
      </c>
      <c r="M328" s="2">
        <v>82.394698956075302</v>
      </c>
      <c r="N328" s="5" t="s">
        <v>81</v>
      </c>
    </row>
    <row r="329" spans="1:14" x14ac:dyDescent="0.2">
      <c r="A329" s="1" t="s">
        <v>14</v>
      </c>
      <c r="B329" s="1">
        <v>3</v>
      </c>
      <c r="C329" s="1">
        <v>11</v>
      </c>
      <c r="D329" s="2">
        <v>40.112382054477472</v>
      </c>
      <c r="E329" s="2">
        <v>5.2340732596803603</v>
      </c>
      <c r="F329" s="2">
        <v>35.188269080436129</v>
      </c>
      <c r="G329" s="2">
        <v>0</v>
      </c>
      <c r="H329" s="2">
        <v>3.336954478032883E-2</v>
      </c>
      <c r="I329" s="2">
        <v>0</v>
      </c>
      <c r="J329" s="2">
        <v>3.8736575776329676E-2</v>
      </c>
      <c r="K329" s="2">
        <v>0</v>
      </c>
      <c r="L329" s="2">
        <v>2.0234147172575945</v>
      </c>
      <c r="M329" s="2">
        <v>82.676080740044554</v>
      </c>
      <c r="N329" s="5" t="s">
        <v>81</v>
      </c>
    </row>
    <row r="330" spans="1:14" x14ac:dyDescent="0.2">
      <c r="A330" s="1" t="s">
        <v>14</v>
      </c>
      <c r="B330" s="1">
        <v>4</v>
      </c>
      <c r="C330" s="1">
        <v>4</v>
      </c>
      <c r="D330" s="2">
        <v>41.973596581805232</v>
      </c>
      <c r="E330" s="2">
        <v>3.1507320604955487</v>
      </c>
      <c r="F330" s="2">
        <v>35.453590619214154</v>
      </c>
      <c r="G330" s="2">
        <v>1.8894262841894594E-2</v>
      </c>
      <c r="H330" s="2">
        <v>3.336954478032883E-2</v>
      </c>
      <c r="I330" s="2">
        <v>0</v>
      </c>
      <c r="J330" s="2">
        <v>2.5824383850886451E-2</v>
      </c>
      <c r="K330" s="2">
        <v>0</v>
      </c>
      <c r="L330" s="2">
        <v>2.0106888385327042</v>
      </c>
      <c r="M330" s="2">
        <v>82.72266415418855</v>
      </c>
      <c r="N330" s="5" t="s">
        <v>81</v>
      </c>
    </row>
    <row r="331" spans="1:14" x14ac:dyDescent="0.2">
      <c r="A331" s="1" t="s">
        <v>14</v>
      </c>
      <c r="B331" s="1">
        <v>3</v>
      </c>
      <c r="C331" s="1">
        <v>15</v>
      </c>
      <c r="D331" s="2">
        <v>40.98950614206872</v>
      </c>
      <c r="E331" s="2">
        <v>5.6070170545961604</v>
      </c>
      <c r="F331" s="2">
        <v>34.226478502365772</v>
      </c>
      <c r="G331" s="2">
        <v>0</v>
      </c>
      <c r="H331" s="2">
        <v>0</v>
      </c>
      <c r="I331" s="2">
        <v>0</v>
      </c>
      <c r="J331" s="2">
        <v>6.4560959627216127E-2</v>
      </c>
      <c r="K331" s="2">
        <v>1.2714777798516959E-2</v>
      </c>
      <c r="L331" s="2">
        <v>2.2397546555807337</v>
      </c>
      <c r="M331" s="2">
        <v>83.13826068684196</v>
      </c>
      <c r="N331" s="5" t="s">
        <v>81</v>
      </c>
    </row>
    <row r="332" spans="1:14" x14ac:dyDescent="0.2">
      <c r="A332" s="1" t="s">
        <v>14</v>
      </c>
      <c r="B332" s="1">
        <v>6</v>
      </c>
      <c r="C332" s="1">
        <v>15</v>
      </c>
      <c r="D332" s="2">
        <v>40.561640733487629</v>
      </c>
      <c r="E332" s="2">
        <v>5.1954928671028631</v>
      </c>
      <c r="F332" s="2">
        <v>35.934485908249336</v>
      </c>
      <c r="G332" s="2">
        <v>1.8894262841894594E-2</v>
      </c>
      <c r="H332" s="2">
        <v>0</v>
      </c>
      <c r="I332" s="2">
        <v>0</v>
      </c>
      <c r="J332" s="2">
        <v>5.1648767701772902E-2</v>
      </c>
      <c r="K332" s="2">
        <v>1.2714777798516959E-2</v>
      </c>
      <c r="L332" s="2">
        <v>1.9470594449082512</v>
      </c>
      <c r="M332" s="2">
        <v>83.715384344731547</v>
      </c>
      <c r="N332" s="5" t="s">
        <v>81</v>
      </c>
    </row>
    <row r="333" spans="1:14" x14ac:dyDescent="0.2">
      <c r="A333" s="1" t="s">
        <v>14</v>
      </c>
      <c r="B333" s="1">
        <v>3</v>
      </c>
      <c r="C333" s="1">
        <v>12</v>
      </c>
      <c r="D333" s="2">
        <v>41.631304254940353</v>
      </c>
      <c r="E333" s="2">
        <v>3.7680183417354924</v>
      </c>
      <c r="F333" s="2">
        <v>38.040475622299944</v>
      </c>
      <c r="G333" s="2">
        <v>1.8894262841894594E-2</v>
      </c>
      <c r="H333" s="2">
        <v>0</v>
      </c>
      <c r="I333" s="2">
        <v>0</v>
      </c>
      <c r="J333" s="2">
        <v>2.5824383850886451E-2</v>
      </c>
      <c r="K333" s="2">
        <v>1.2714777798516959E-2</v>
      </c>
      <c r="L333" s="2">
        <v>1.3871207810130681</v>
      </c>
      <c r="M333" s="2">
        <v>84.901580515261031</v>
      </c>
      <c r="N333" s="5" t="s">
        <v>81</v>
      </c>
    </row>
    <row r="334" spans="1:14" x14ac:dyDescent="0.2">
      <c r="A334" s="1" t="s">
        <v>14</v>
      </c>
      <c r="B334" s="1">
        <v>3</v>
      </c>
      <c r="C334" s="1">
        <v>13</v>
      </c>
      <c r="D334" s="2">
        <v>43.428338970980946</v>
      </c>
      <c r="E334" s="2">
        <v>4.488185669848761</v>
      </c>
      <c r="F334" s="2">
        <v>36.315885620242746</v>
      </c>
      <c r="G334" s="2">
        <v>1.8894262841894594E-2</v>
      </c>
      <c r="H334" s="2">
        <v>0</v>
      </c>
      <c r="I334" s="2">
        <v>0</v>
      </c>
      <c r="J334" s="2">
        <v>3.8736575776329676E-2</v>
      </c>
      <c r="K334" s="2">
        <v>0</v>
      </c>
      <c r="L334" s="2">
        <v>4.0213776770654084</v>
      </c>
      <c r="M334" s="2">
        <v>88.320006244737883</v>
      </c>
      <c r="N334" s="5" t="s">
        <v>81</v>
      </c>
    </row>
    <row r="336" spans="1:14" x14ac:dyDescent="0.2">
      <c r="D336" s="2" t="str">
        <f>D1</f>
        <v>SiO2</v>
      </c>
      <c r="E336" s="2" t="str">
        <f t="shared" ref="E336:N336" si="0">E1</f>
        <v>FeO</v>
      </c>
      <c r="F336" s="2" t="str">
        <f t="shared" si="0"/>
        <v>MgO</v>
      </c>
      <c r="G336" s="2" t="str">
        <f t="shared" si="0"/>
        <v>Al2O3</v>
      </c>
      <c r="H336" s="2" t="str">
        <f t="shared" si="0"/>
        <v>TiO2</v>
      </c>
      <c r="I336" s="2" t="str">
        <f t="shared" si="0"/>
        <v>Cr2O3</v>
      </c>
      <c r="J336" s="2" t="str">
        <f t="shared" si="0"/>
        <v>MnO</v>
      </c>
      <c r="K336" s="2" t="str">
        <f t="shared" si="0"/>
        <v>CoO</v>
      </c>
      <c r="L336" s="2" t="str">
        <f t="shared" si="0"/>
        <v>NiO</v>
      </c>
      <c r="M336" s="2" t="str">
        <f t="shared" si="0"/>
        <v>Total</v>
      </c>
      <c r="N336" s="2" t="str">
        <f t="shared" si="0"/>
        <v>Material</v>
      </c>
    </row>
    <row r="337" spans="4:14" x14ac:dyDescent="0.2">
      <c r="D337" s="2">
        <f t="shared" ref="D337:D342" si="1">AVERAGEIFS(D$2:D$334,$N$2:$N$334,$N337)</f>
        <v>31.385460317460328</v>
      </c>
      <c r="E337" s="2">
        <f t="shared" ref="E337:M342" si="2">AVERAGEIFS(E$2:E$334,$N$2:$N$334,$N337)</f>
        <v>12.161730158730158</v>
      </c>
      <c r="F337" s="2">
        <f t="shared" si="2"/>
        <v>21.174412698412702</v>
      </c>
      <c r="G337" s="2">
        <f t="shared" si="2"/>
        <v>8.1197460317460308</v>
      </c>
      <c r="H337" s="2">
        <f t="shared" si="2"/>
        <v>0.90828571428571447</v>
      </c>
      <c r="I337" s="2">
        <f t="shared" si="2"/>
        <v>0.2314285714285714</v>
      </c>
      <c r="J337" s="2">
        <f t="shared" si="2"/>
        <v>5.8460317460317462E-2</v>
      </c>
      <c r="K337" s="2">
        <f t="shared" si="2"/>
        <v>8.6396825396825402E-2</v>
      </c>
      <c r="L337" s="2">
        <f t="shared" si="2"/>
        <v>7.2343809523809526</v>
      </c>
      <c r="M337" s="2">
        <f t="shared" si="2"/>
        <v>81.727809523809526</v>
      </c>
      <c r="N337" s="1" t="s">
        <v>68</v>
      </c>
    </row>
    <row r="338" spans="4:14" x14ac:dyDescent="0.2">
      <c r="D338" s="2">
        <f t="shared" si="1"/>
        <v>31.798547500167423</v>
      </c>
      <c r="E338" s="2">
        <f t="shared" si="2"/>
        <v>8.5889814625449681</v>
      </c>
      <c r="F338" s="2">
        <f t="shared" si="2"/>
        <v>22.070029485340239</v>
      </c>
      <c r="G338" s="2">
        <f t="shared" si="2"/>
        <v>10.258980098991602</v>
      </c>
      <c r="H338" s="2">
        <f t="shared" si="2"/>
        <v>1.4946989316637571</v>
      </c>
      <c r="I338" s="2">
        <f t="shared" si="2"/>
        <v>0.31010510529593427</v>
      </c>
      <c r="J338" s="2">
        <f t="shared" si="2"/>
        <v>9.2631162919689355E-2</v>
      </c>
      <c r="K338" s="2">
        <f t="shared" si="2"/>
        <v>5.6387735335871887E-2</v>
      </c>
      <c r="L338" s="2">
        <f t="shared" si="2"/>
        <v>4.7343413196181112</v>
      </c>
      <c r="M338" s="2">
        <f t="shared" si="2"/>
        <v>79.487904797751767</v>
      </c>
      <c r="N338" s="3" t="s">
        <v>78</v>
      </c>
    </row>
    <row r="339" spans="4:14" x14ac:dyDescent="0.2">
      <c r="D339" s="2">
        <f t="shared" si="1"/>
        <v>33.437681527226232</v>
      </c>
      <c r="E339" s="2">
        <f t="shared" si="2"/>
        <v>11.494801976947846</v>
      </c>
      <c r="F339" s="2">
        <f t="shared" si="2"/>
        <v>20.061993741887356</v>
      </c>
      <c r="G339" s="2">
        <f t="shared" si="2"/>
        <v>9.2203364974304556</v>
      </c>
      <c r="H339" s="2">
        <f t="shared" si="2"/>
        <v>1.6264344482921476</v>
      </c>
      <c r="I339" s="2">
        <f t="shared" si="2"/>
        <v>0.17277747870834462</v>
      </c>
      <c r="J339" s="2">
        <f t="shared" si="2"/>
        <v>0.18738576899832612</v>
      </c>
      <c r="K339" s="2">
        <f t="shared" si="2"/>
        <v>4.8569894749022034E-2</v>
      </c>
      <c r="L339" s="2">
        <f t="shared" si="2"/>
        <v>2.7153673098984923</v>
      </c>
      <c r="M339" s="2">
        <f t="shared" si="2"/>
        <v>79.434231941471097</v>
      </c>
      <c r="N339" s="1" t="s">
        <v>69</v>
      </c>
    </row>
    <row r="340" spans="4:14" x14ac:dyDescent="0.2">
      <c r="D340" s="2">
        <f t="shared" si="1"/>
        <v>35.42165839466027</v>
      </c>
      <c r="E340" s="2">
        <f t="shared" si="2"/>
        <v>7.3059491300058594</v>
      </c>
      <c r="F340" s="2">
        <f t="shared" si="2"/>
        <v>23.466257668711652</v>
      </c>
      <c r="G340" s="2">
        <f t="shared" si="2"/>
        <v>8.9945340441325339</v>
      </c>
      <c r="H340" s="2">
        <f t="shared" si="2"/>
        <v>2.9381137452729251</v>
      </c>
      <c r="I340" s="2">
        <f t="shared" si="2"/>
        <v>0.67858186829247902</v>
      </c>
      <c r="J340" s="2">
        <f t="shared" si="2"/>
        <v>0.10375893249121049</v>
      </c>
      <c r="K340" s="2">
        <f t="shared" si="2"/>
        <v>5.7671069648488026E-2</v>
      </c>
      <c r="L340" s="2">
        <f t="shared" si="2"/>
        <v>2.7122933057983452</v>
      </c>
      <c r="M340" s="2">
        <f t="shared" si="2"/>
        <v>81.971614580367913</v>
      </c>
      <c r="N340" s="3" t="s">
        <v>79</v>
      </c>
    </row>
    <row r="341" spans="4:14" x14ac:dyDescent="0.2">
      <c r="D341" s="2">
        <f t="shared" si="1"/>
        <v>38.06181432442056</v>
      </c>
      <c r="E341" s="2">
        <f t="shared" si="2"/>
        <v>7.3439650646755403</v>
      </c>
      <c r="F341" s="2">
        <f t="shared" si="2"/>
        <v>34.811072030580561</v>
      </c>
      <c r="G341" s="2">
        <f t="shared" si="2"/>
        <v>0.21921914553519348</v>
      </c>
      <c r="H341" s="2">
        <f t="shared" si="2"/>
        <v>5.7816746536640554E-2</v>
      </c>
      <c r="I341" s="2">
        <f t="shared" si="2"/>
        <v>4.8995397504698453E-2</v>
      </c>
      <c r="J341" s="2">
        <f t="shared" si="2"/>
        <v>7.6152742141369273E-2</v>
      </c>
      <c r="K341" s="2">
        <f t="shared" si="2"/>
        <v>4.9992596358788638E-2</v>
      </c>
      <c r="L341" s="2">
        <f t="shared" si="2"/>
        <v>0.61212338474657058</v>
      </c>
      <c r="M341" s="2">
        <f t="shared" si="2"/>
        <v>81.346317932092091</v>
      </c>
      <c r="N341" s="4" t="s">
        <v>80</v>
      </c>
    </row>
    <row r="342" spans="4:14" x14ac:dyDescent="0.2">
      <c r="D342" s="2">
        <f t="shared" si="1"/>
        <v>38.308463691792305</v>
      </c>
      <c r="E342" s="2">
        <f t="shared" si="2"/>
        <v>7.8263951979505952</v>
      </c>
      <c r="F342" s="2">
        <f t="shared" si="2"/>
        <v>31.393740530894156</v>
      </c>
      <c r="G342" s="2">
        <f t="shared" si="2"/>
        <v>0.30829775273212601</v>
      </c>
      <c r="H342" s="2">
        <f t="shared" si="2"/>
        <v>5.0042734827628312E-2</v>
      </c>
      <c r="I342" s="2">
        <f t="shared" si="2"/>
        <v>4.0436519536197986E-2</v>
      </c>
      <c r="J342" s="2">
        <f t="shared" si="2"/>
        <v>0.14375589736279609</v>
      </c>
      <c r="K342" s="2">
        <f t="shared" si="2"/>
        <v>3.1151345599729673E-2</v>
      </c>
      <c r="L342" s="2">
        <f t="shared" si="2"/>
        <v>2.6774914550692204</v>
      </c>
      <c r="M342" s="2">
        <f t="shared" si="2"/>
        <v>80.855468697409378</v>
      </c>
      <c r="N342" s="4" t="s">
        <v>81</v>
      </c>
    </row>
    <row r="343" spans="4:14" ht="15" x14ac:dyDescent="0.25">
      <c r="K343" s="2">
        <v>74.930000000000007</v>
      </c>
      <c r="L343" s="2">
        <v>74.69</v>
      </c>
      <c r="N343"/>
    </row>
    <row r="344" spans="4:14" ht="15" x14ac:dyDescent="0.25">
      <c r="K344" s="7">
        <f>74.93-15.999</f>
        <v>58.931000000000004</v>
      </c>
      <c r="L344" s="7">
        <f>74.69-15.999</f>
        <v>58.690999999999995</v>
      </c>
      <c r="N344"/>
    </row>
    <row r="345" spans="4:14" ht="15" x14ac:dyDescent="0.25">
      <c r="K345" s="2" t="s">
        <v>101</v>
      </c>
      <c r="L345" s="2" t="s">
        <v>102</v>
      </c>
      <c r="N345"/>
    </row>
    <row r="346" spans="4:14" ht="15" x14ac:dyDescent="0.25">
      <c r="K346" s="2">
        <f t="shared" ref="K346:L351" si="3">K$344*K337/K$343</f>
        <v>6.7949437040708896E-2</v>
      </c>
      <c r="L346" s="2">
        <f t="shared" si="3"/>
        <v>5.6847376151585278</v>
      </c>
      <c r="N346"/>
    </row>
    <row r="347" spans="4:14" ht="15" x14ac:dyDescent="0.25">
      <c r="K347" s="2">
        <f t="shared" si="3"/>
        <v>4.4347866423038389E-2</v>
      </c>
      <c r="L347" s="2">
        <f t="shared" si="3"/>
        <v>3.720219927563349</v>
      </c>
      <c r="N347"/>
    </row>
    <row r="348" spans="4:14" ht="15" x14ac:dyDescent="0.25">
      <c r="K348" s="2">
        <f t="shared" si="3"/>
        <v>3.8199285565923093E-2</v>
      </c>
      <c r="L348" s="2">
        <f t="shared" si="3"/>
        <v>2.1337210173417112</v>
      </c>
      <c r="N348"/>
    </row>
    <row r="349" spans="4:14" ht="15" x14ac:dyDescent="0.25">
      <c r="K349" s="2">
        <f t="shared" si="3"/>
        <v>4.5357184111237792E-2</v>
      </c>
      <c r="L349" s="2">
        <f t="shared" si="3"/>
        <v>2.1313054814648638</v>
      </c>
      <c r="N349"/>
    </row>
    <row r="350" spans="4:14" ht="15" x14ac:dyDescent="0.25">
      <c r="K350" s="2">
        <f t="shared" si="3"/>
        <v>3.9318212945679609E-2</v>
      </c>
      <c r="L350" s="2">
        <f t="shared" si="3"/>
        <v>0.48100326113483693</v>
      </c>
      <c r="N350"/>
    </row>
    <row r="351" spans="4:14" ht="15" x14ac:dyDescent="0.25">
      <c r="K351" s="2">
        <f t="shared" si="3"/>
        <v>2.4499932570901765E-2</v>
      </c>
      <c r="L351" s="2">
        <f t="shared" si="3"/>
        <v>2.1039583744740611</v>
      </c>
      <c r="N351"/>
    </row>
    <row r="352" spans="4:14" ht="15" x14ac:dyDescent="0.25">
      <c r="N352"/>
    </row>
    <row r="353" spans="14:14" ht="15" x14ac:dyDescent="0.25">
      <c r="N353"/>
    </row>
    <row r="354" spans="14:14" ht="15" x14ac:dyDescent="0.25">
      <c r="N354"/>
    </row>
    <row r="355" spans="14:14" ht="15" x14ac:dyDescent="0.25">
      <c r="N355"/>
    </row>
    <row r="356" spans="14:14" ht="15" x14ac:dyDescent="0.25">
      <c r="N356"/>
    </row>
    <row r="357" spans="14:14" ht="15" x14ac:dyDescent="0.25">
      <c r="N357"/>
    </row>
    <row r="358" spans="14:14" ht="15" x14ac:dyDescent="0.25">
      <c r="N358"/>
    </row>
    <row r="359" spans="14:14" ht="15" x14ac:dyDescent="0.25">
      <c r="N359"/>
    </row>
    <row r="360" spans="14:14" ht="15" x14ac:dyDescent="0.25">
      <c r="N360"/>
    </row>
    <row r="361" spans="14:14" ht="15" x14ac:dyDescent="0.25">
      <c r="N361"/>
    </row>
    <row r="362" spans="14:14" ht="15" x14ac:dyDescent="0.25">
      <c r="N362"/>
    </row>
    <row r="363" spans="14:14" ht="15" x14ac:dyDescent="0.25">
      <c r="N363"/>
    </row>
    <row r="364" spans="14:14" ht="15" x14ac:dyDescent="0.25">
      <c r="N364"/>
    </row>
    <row r="365" spans="14:14" ht="15" x14ac:dyDescent="0.25">
      <c r="N365"/>
    </row>
    <row r="366" spans="14:14" ht="15" x14ac:dyDescent="0.25">
      <c r="N366"/>
    </row>
    <row r="367" spans="14:14" ht="15" x14ac:dyDescent="0.25">
      <c r="N367"/>
    </row>
    <row r="368" spans="14:14" ht="15" x14ac:dyDescent="0.25">
      <c r="N368"/>
    </row>
    <row r="369" spans="14:14" ht="15" x14ac:dyDescent="0.25">
      <c r="N369"/>
    </row>
    <row r="370" spans="14:14" ht="15" x14ac:dyDescent="0.25">
      <c r="N370"/>
    </row>
    <row r="371" spans="14:14" ht="15" x14ac:dyDescent="0.25">
      <c r="N371"/>
    </row>
    <row r="372" spans="14:14" ht="15" x14ac:dyDescent="0.25">
      <c r="N372"/>
    </row>
    <row r="373" spans="14:14" ht="15" x14ac:dyDescent="0.25">
      <c r="N373"/>
    </row>
    <row r="374" spans="14:14" ht="15" x14ac:dyDescent="0.25">
      <c r="N374"/>
    </row>
    <row r="375" spans="14:14" ht="15" x14ac:dyDescent="0.25">
      <c r="N375"/>
    </row>
    <row r="376" spans="14:14" ht="15" x14ac:dyDescent="0.25">
      <c r="N376"/>
    </row>
    <row r="377" spans="14:14" ht="15" x14ac:dyDescent="0.25">
      <c r="N377"/>
    </row>
    <row r="378" spans="14:14" ht="15" x14ac:dyDescent="0.25">
      <c r="N378"/>
    </row>
    <row r="379" spans="14:14" ht="15" x14ac:dyDescent="0.25">
      <c r="N379"/>
    </row>
    <row r="380" spans="14:14" ht="15" x14ac:dyDescent="0.25">
      <c r="N380"/>
    </row>
    <row r="381" spans="14:14" ht="15" x14ac:dyDescent="0.25">
      <c r="N381"/>
    </row>
    <row r="382" spans="14:14" ht="15" x14ac:dyDescent="0.25">
      <c r="N382"/>
    </row>
    <row r="383" spans="14:14" ht="15" x14ac:dyDescent="0.25">
      <c r="N383"/>
    </row>
    <row r="384" spans="14:14" ht="15" x14ac:dyDescent="0.25">
      <c r="N384"/>
    </row>
    <row r="385" spans="14:14" ht="15" x14ac:dyDescent="0.25">
      <c r="N385"/>
    </row>
    <row r="386" spans="14:14" ht="15" x14ac:dyDescent="0.25">
      <c r="N386"/>
    </row>
    <row r="387" spans="14:14" ht="15" x14ac:dyDescent="0.25">
      <c r="N387"/>
    </row>
    <row r="388" spans="14:14" ht="15" x14ac:dyDescent="0.25">
      <c r="N388"/>
    </row>
    <row r="389" spans="14:14" ht="15" x14ac:dyDescent="0.25">
      <c r="N389"/>
    </row>
    <row r="390" spans="14:14" ht="15" x14ac:dyDescent="0.25">
      <c r="N390"/>
    </row>
    <row r="391" spans="14:14" ht="15" x14ac:dyDescent="0.25">
      <c r="N391"/>
    </row>
    <row r="392" spans="14:14" ht="15" x14ac:dyDescent="0.25">
      <c r="N392"/>
    </row>
    <row r="393" spans="14:14" ht="15" x14ac:dyDescent="0.25">
      <c r="N393"/>
    </row>
    <row r="394" spans="14:14" ht="15" x14ac:dyDescent="0.25">
      <c r="N394"/>
    </row>
    <row r="395" spans="14:14" ht="15" x14ac:dyDescent="0.25">
      <c r="N395"/>
    </row>
    <row r="396" spans="14:14" ht="15" x14ac:dyDescent="0.25">
      <c r="N396"/>
    </row>
    <row r="397" spans="14:14" ht="15" x14ac:dyDescent="0.25">
      <c r="N397"/>
    </row>
    <row r="398" spans="14:14" ht="15" x14ac:dyDescent="0.25">
      <c r="N398"/>
    </row>
    <row r="399" spans="14:14" ht="15" x14ac:dyDescent="0.25">
      <c r="N399"/>
    </row>
    <row r="400" spans="14:14" ht="15" x14ac:dyDescent="0.25">
      <c r="N400"/>
    </row>
    <row r="401" spans="14:14" ht="15" x14ac:dyDescent="0.25">
      <c r="N401"/>
    </row>
    <row r="402" spans="14:14" ht="15" x14ac:dyDescent="0.25">
      <c r="N402"/>
    </row>
    <row r="403" spans="14:14" ht="15" x14ac:dyDescent="0.25">
      <c r="N403"/>
    </row>
    <row r="404" spans="14:14" ht="15" x14ac:dyDescent="0.25">
      <c r="N404"/>
    </row>
    <row r="405" spans="14:14" ht="15" x14ac:dyDescent="0.25">
      <c r="N405"/>
    </row>
    <row r="406" spans="14:14" ht="15" x14ac:dyDescent="0.25">
      <c r="N406"/>
    </row>
    <row r="407" spans="14:14" ht="15" x14ac:dyDescent="0.25">
      <c r="N407"/>
    </row>
    <row r="408" spans="14:14" ht="15" x14ac:dyDescent="0.25">
      <c r="N408"/>
    </row>
    <row r="409" spans="14:14" ht="15" x14ac:dyDescent="0.25">
      <c r="N409"/>
    </row>
    <row r="410" spans="14:14" ht="15" x14ac:dyDescent="0.25">
      <c r="N410"/>
    </row>
    <row r="411" spans="14:14" ht="15" x14ac:dyDescent="0.25">
      <c r="N411"/>
    </row>
    <row r="412" spans="14:14" ht="15" x14ac:dyDescent="0.25">
      <c r="N412"/>
    </row>
    <row r="413" spans="14:14" ht="15" x14ac:dyDescent="0.25">
      <c r="N413"/>
    </row>
    <row r="414" spans="14:14" ht="15" x14ac:dyDescent="0.25">
      <c r="N414"/>
    </row>
    <row r="415" spans="14:14" ht="15" x14ac:dyDescent="0.25">
      <c r="N415"/>
    </row>
    <row r="416" spans="14:14" ht="15" x14ac:dyDescent="0.25">
      <c r="N416"/>
    </row>
    <row r="417" spans="14:14" ht="15" x14ac:dyDescent="0.25">
      <c r="N417"/>
    </row>
    <row r="418" spans="14:14" ht="15" x14ac:dyDescent="0.25">
      <c r="N418"/>
    </row>
    <row r="419" spans="14:14" ht="15" x14ac:dyDescent="0.25">
      <c r="N419"/>
    </row>
    <row r="420" spans="14:14" ht="15" x14ac:dyDescent="0.25">
      <c r="N420"/>
    </row>
    <row r="421" spans="14:14" ht="15" x14ac:dyDescent="0.25">
      <c r="N421"/>
    </row>
    <row r="422" spans="14:14" ht="15" x14ac:dyDescent="0.25">
      <c r="N422"/>
    </row>
    <row r="423" spans="14:14" ht="15" x14ac:dyDescent="0.25">
      <c r="N423"/>
    </row>
    <row r="424" spans="14:14" ht="15" x14ac:dyDescent="0.25">
      <c r="N424"/>
    </row>
    <row r="425" spans="14:14" ht="15" x14ac:dyDescent="0.25">
      <c r="N425"/>
    </row>
    <row r="426" spans="14:14" ht="15" x14ac:dyDescent="0.25">
      <c r="N426"/>
    </row>
    <row r="427" spans="14:14" ht="15" x14ac:dyDescent="0.25">
      <c r="N427"/>
    </row>
    <row r="428" spans="14:14" ht="15" x14ac:dyDescent="0.25">
      <c r="N428"/>
    </row>
    <row r="429" spans="14:14" ht="15" x14ac:dyDescent="0.25">
      <c r="N429"/>
    </row>
    <row r="430" spans="14:14" ht="15" x14ac:dyDescent="0.25">
      <c r="N430"/>
    </row>
    <row r="431" spans="14:14" ht="15" x14ac:dyDescent="0.25">
      <c r="N431"/>
    </row>
    <row r="432" spans="14:14" ht="15" x14ac:dyDescent="0.25">
      <c r="N432"/>
    </row>
    <row r="433" spans="14:14" ht="15" x14ac:dyDescent="0.25">
      <c r="N433"/>
    </row>
    <row r="434" spans="14:14" ht="15" x14ac:dyDescent="0.25">
      <c r="N434"/>
    </row>
    <row r="435" spans="14:14" ht="15" x14ac:dyDescent="0.25">
      <c r="N435"/>
    </row>
    <row r="436" spans="14:14" ht="15" x14ac:dyDescent="0.25">
      <c r="N436"/>
    </row>
    <row r="437" spans="14:14" ht="15" x14ac:dyDescent="0.25">
      <c r="N437"/>
    </row>
    <row r="438" spans="14:14" ht="15" x14ac:dyDescent="0.25">
      <c r="N438"/>
    </row>
    <row r="439" spans="14:14" ht="15" x14ac:dyDescent="0.25">
      <c r="N439"/>
    </row>
    <row r="440" spans="14:14" ht="15" x14ac:dyDescent="0.25">
      <c r="N440"/>
    </row>
    <row r="441" spans="14:14" ht="15" x14ac:dyDescent="0.25">
      <c r="N441"/>
    </row>
    <row r="442" spans="14:14" ht="15" x14ac:dyDescent="0.25">
      <c r="N442"/>
    </row>
    <row r="443" spans="14:14" ht="15" x14ac:dyDescent="0.25">
      <c r="N443"/>
    </row>
    <row r="444" spans="14:14" ht="15" x14ac:dyDescent="0.25">
      <c r="N444"/>
    </row>
    <row r="445" spans="14:14" ht="15" x14ac:dyDescent="0.25">
      <c r="N445"/>
    </row>
    <row r="446" spans="14:14" ht="15" x14ac:dyDescent="0.25">
      <c r="N446"/>
    </row>
    <row r="447" spans="14:14" ht="15" x14ac:dyDescent="0.25">
      <c r="N447"/>
    </row>
    <row r="448" spans="14:14" ht="15" x14ac:dyDescent="0.25">
      <c r="N448"/>
    </row>
    <row r="449" spans="14:14" ht="15" x14ac:dyDescent="0.25">
      <c r="N449"/>
    </row>
    <row r="450" spans="14:14" ht="15" x14ac:dyDescent="0.25">
      <c r="N450"/>
    </row>
    <row r="451" spans="14:14" ht="15" x14ac:dyDescent="0.25">
      <c r="N451"/>
    </row>
    <row r="452" spans="14:14" ht="15" x14ac:dyDescent="0.25">
      <c r="N452"/>
    </row>
    <row r="453" spans="14:14" ht="15" x14ac:dyDescent="0.25">
      <c r="N453"/>
    </row>
    <row r="454" spans="14:14" ht="15" x14ac:dyDescent="0.25">
      <c r="N454"/>
    </row>
    <row r="455" spans="14:14" ht="15" x14ac:dyDescent="0.25">
      <c r="N455"/>
    </row>
    <row r="456" spans="14:14" ht="15" x14ac:dyDescent="0.25">
      <c r="N456"/>
    </row>
    <row r="457" spans="14:14" ht="15" x14ac:dyDescent="0.25">
      <c r="N457"/>
    </row>
    <row r="458" spans="14:14" ht="15" x14ac:dyDescent="0.25">
      <c r="N458"/>
    </row>
    <row r="459" spans="14:14" ht="15" x14ac:dyDescent="0.25">
      <c r="N459"/>
    </row>
    <row r="460" spans="14:14" ht="15" x14ac:dyDescent="0.25">
      <c r="N460"/>
    </row>
    <row r="461" spans="14:14" ht="15" x14ac:dyDescent="0.25">
      <c r="N461"/>
    </row>
    <row r="462" spans="14:14" ht="15" x14ac:dyDescent="0.25">
      <c r="N462"/>
    </row>
    <row r="463" spans="14:14" ht="15" x14ac:dyDescent="0.25">
      <c r="N463"/>
    </row>
    <row r="464" spans="14:14" ht="15" x14ac:dyDescent="0.25">
      <c r="N464"/>
    </row>
    <row r="465" spans="14:14" ht="15" x14ac:dyDescent="0.25">
      <c r="N465"/>
    </row>
    <row r="466" spans="14:14" ht="15" x14ac:dyDescent="0.25">
      <c r="N466"/>
    </row>
    <row r="467" spans="14:14" ht="15" x14ac:dyDescent="0.25">
      <c r="N467"/>
    </row>
    <row r="468" spans="14:14" ht="15" x14ac:dyDescent="0.25">
      <c r="N468"/>
    </row>
    <row r="469" spans="14:14" ht="15" x14ac:dyDescent="0.25">
      <c r="N469"/>
    </row>
    <row r="470" spans="14:14" ht="15" x14ac:dyDescent="0.25">
      <c r="N470"/>
    </row>
    <row r="471" spans="14:14" ht="15" x14ac:dyDescent="0.25">
      <c r="N471"/>
    </row>
    <row r="472" spans="14:14" ht="15" x14ac:dyDescent="0.25">
      <c r="N472"/>
    </row>
    <row r="473" spans="14:14" ht="15" x14ac:dyDescent="0.25">
      <c r="N473"/>
    </row>
    <row r="474" spans="14:14" ht="15" x14ac:dyDescent="0.25">
      <c r="N474"/>
    </row>
    <row r="475" spans="14:14" ht="15" x14ac:dyDescent="0.25">
      <c r="N475"/>
    </row>
    <row r="476" spans="14:14" ht="15" x14ac:dyDescent="0.25">
      <c r="N476"/>
    </row>
    <row r="477" spans="14:14" ht="15" x14ac:dyDescent="0.25">
      <c r="N477"/>
    </row>
    <row r="478" spans="14:14" ht="15" x14ac:dyDescent="0.25">
      <c r="N478"/>
    </row>
    <row r="479" spans="14:14" ht="15" x14ac:dyDescent="0.25">
      <c r="N479"/>
    </row>
    <row r="480" spans="14:14" ht="15" x14ac:dyDescent="0.25">
      <c r="N480"/>
    </row>
    <row r="481" spans="14:14" ht="15" x14ac:dyDescent="0.25">
      <c r="N481"/>
    </row>
    <row r="482" spans="14:14" ht="15" x14ac:dyDescent="0.25">
      <c r="N482"/>
    </row>
    <row r="483" spans="14:14" ht="15" x14ac:dyDescent="0.25">
      <c r="N483"/>
    </row>
    <row r="484" spans="14:14" ht="15" x14ac:dyDescent="0.25">
      <c r="N484"/>
    </row>
    <row r="485" spans="14:14" ht="15" x14ac:dyDescent="0.25">
      <c r="N485"/>
    </row>
    <row r="486" spans="14:14" ht="15" x14ac:dyDescent="0.25">
      <c r="N486"/>
    </row>
    <row r="487" spans="14:14" ht="15" x14ac:dyDescent="0.25">
      <c r="N487"/>
    </row>
    <row r="488" spans="14:14" ht="15" x14ac:dyDescent="0.25">
      <c r="N488"/>
    </row>
    <row r="489" spans="14:14" ht="15" x14ac:dyDescent="0.25">
      <c r="N489"/>
    </row>
    <row r="490" spans="14:14" ht="15" x14ac:dyDescent="0.25">
      <c r="N490"/>
    </row>
    <row r="491" spans="14:14" ht="15" x14ac:dyDescent="0.25">
      <c r="N491"/>
    </row>
    <row r="492" spans="14:14" ht="15" x14ac:dyDescent="0.25">
      <c r="N492"/>
    </row>
    <row r="493" spans="14:14" ht="15" x14ac:dyDescent="0.25">
      <c r="N493"/>
    </row>
    <row r="494" spans="14:14" ht="15" x14ac:dyDescent="0.25">
      <c r="N494"/>
    </row>
    <row r="495" spans="14:14" ht="15" x14ac:dyDescent="0.25">
      <c r="N495"/>
    </row>
    <row r="496" spans="14:14" ht="15" x14ac:dyDescent="0.25">
      <c r="N496"/>
    </row>
    <row r="497" spans="14:14" ht="15" x14ac:dyDescent="0.25">
      <c r="N497"/>
    </row>
    <row r="498" spans="14:14" ht="15" x14ac:dyDescent="0.25">
      <c r="N498"/>
    </row>
    <row r="499" spans="14:14" ht="15" x14ac:dyDescent="0.25">
      <c r="N499"/>
    </row>
    <row r="500" spans="14:14" ht="15" x14ac:dyDescent="0.25">
      <c r="N500"/>
    </row>
    <row r="501" spans="14:14" ht="15" x14ac:dyDescent="0.25">
      <c r="N501"/>
    </row>
    <row r="502" spans="14:14" ht="15" x14ac:dyDescent="0.25">
      <c r="N502"/>
    </row>
    <row r="503" spans="14:14" ht="15" x14ac:dyDescent="0.25">
      <c r="N503"/>
    </row>
    <row r="504" spans="14:14" ht="15" x14ac:dyDescent="0.25">
      <c r="N504"/>
    </row>
    <row r="505" spans="14:14" ht="15" x14ac:dyDescent="0.25">
      <c r="N505"/>
    </row>
    <row r="506" spans="14:14" ht="15" x14ac:dyDescent="0.25">
      <c r="N506"/>
    </row>
    <row r="507" spans="14:14" ht="15" x14ac:dyDescent="0.25">
      <c r="N507"/>
    </row>
    <row r="508" spans="14:14" ht="15" x14ac:dyDescent="0.25">
      <c r="N508"/>
    </row>
    <row r="509" spans="14:14" ht="15" x14ac:dyDescent="0.25">
      <c r="N509"/>
    </row>
    <row r="510" spans="14:14" ht="15" x14ac:dyDescent="0.25">
      <c r="N510"/>
    </row>
    <row r="511" spans="14:14" ht="15" x14ac:dyDescent="0.25">
      <c r="N511"/>
    </row>
    <row r="512" spans="14:14" ht="15" x14ac:dyDescent="0.25">
      <c r="N512"/>
    </row>
    <row r="513" spans="14:14" ht="15" x14ac:dyDescent="0.25">
      <c r="N513"/>
    </row>
    <row r="514" spans="14:14" ht="15" x14ac:dyDescent="0.25">
      <c r="N514"/>
    </row>
    <row r="515" spans="14:14" ht="15" x14ac:dyDescent="0.25">
      <c r="N515"/>
    </row>
    <row r="516" spans="14:14" ht="15" x14ac:dyDescent="0.25">
      <c r="N516"/>
    </row>
    <row r="517" spans="14:14" ht="15" x14ac:dyDescent="0.25">
      <c r="N517"/>
    </row>
    <row r="518" spans="14:14" ht="15" x14ac:dyDescent="0.25">
      <c r="N518"/>
    </row>
    <row r="519" spans="14:14" ht="15" x14ac:dyDescent="0.25">
      <c r="N519"/>
    </row>
    <row r="520" spans="14:14" ht="15" x14ac:dyDescent="0.25">
      <c r="N520"/>
    </row>
    <row r="521" spans="14:14" ht="15" x14ac:dyDescent="0.25">
      <c r="N521"/>
    </row>
    <row r="522" spans="14:14" ht="15" x14ac:dyDescent="0.25">
      <c r="N522"/>
    </row>
    <row r="523" spans="14:14" ht="15" x14ac:dyDescent="0.25">
      <c r="N523"/>
    </row>
    <row r="524" spans="14:14" ht="15" x14ac:dyDescent="0.25">
      <c r="N524"/>
    </row>
    <row r="525" spans="14:14" ht="15" x14ac:dyDescent="0.25">
      <c r="N525"/>
    </row>
    <row r="526" spans="14:14" ht="15" x14ac:dyDescent="0.25">
      <c r="N526"/>
    </row>
    <row r="527" spans="14:14" ht="15" x14ac:dyDescent="0.25">
      <c r="N527"/>
    </row>
    <row r="528" spans="14:14" ht="15" x14ac:dyDescent="0.25">
      <c r="N528"/>
    </row>
    <row r="529" spans="14:14" ht="15" x14ac:dyDescent="0.25">
      <c r="N529"/>
    </row>
    <row r="530" spans="14:14" ht="15" x14ac:dyDescent="0.25">
      <c r="N530"/>
    </row>
    <row r="531" spans="14:14" ht="15" x14ac:dyDescent="0.25">
      <c r="N531"/>
    </row>
    <row r="532" spans="14:14" ht="15" x14ac:dyDescent="0.25">
      <c r="N532"/>
    </row>
    <row r="533" spans="14:14" ht="15" x14ac:dyDescent="0.25">
      <c r="N533"/>
    </row>
    <row r="534" spans="14:14" ht="15" x14ac:dyDescent="0.25">
      <c r="N534"/>
    </row>
    <row r="535" spans="14:14" ht="15" x14ac:dyDescent="0.25">
      <c r="N535"/>
    </row>
    <row r="536" spans="14:14" ht="15" x14ac:dyDescent="0.25">
      <c r="N536"/>
    </row>
    <row r="537" spans="14:14" ht="15" x14ac:dyDescent="0.25">
      <c r="N537"/>
    </row>
    <row r="538" spans="14:14" ht="15" x14ac:dyDescent="0.25">
      <c r="N538"/>
    </row>
    <row r="539" spans="14:14" ht="15" x14ac:dyDescent="0.25">
      <c r="N539"/>
    </row>
    <row r="540" spans="14:14" ht="15" x14ac:dyDescent="0.25">
      <c r="N540"/>
    </row>
    <row r="541" spans="14:14" ht="15" x14ac:dyDescent="0.25">
      <c r="N541"/>
    </row>
    <row r="542" spans="14:14" ht="15" x14ac:dyDescent="0.25">
      <c r="N542"/>
    </row>
    <row r="543" spans="14:14" ht="15" x14ac:dyDescent="0.25">
      <c r="N543"/>
    </row>
    <row r="544" spans="14:14" ht="15" x14ac:dyDescent="0.25">
      <c r="N544"/>
    </row>
    <row r="545" spans="14:14" ht="15" x14ac:dyDescent="0.25">
      <c r="N545"/>
    </row>
    <row r="546" spans="14:14" ht="15" x14ac:dyDescent="0.25">
      <c r="N546"/>
    </row>
    <row r="547" spans="14:14" ht="15" x14ac:dyDescent="0.25">
      <c r="N547"/>
    </row>
    <row r="548" spans="14:14" ht="15" x14ac:dyDescent="0.25">
      <c r="N548"/>
    </row>
    <row r="549" spans="14:14" ht="15" x14ac:dyDescent="0.25">
      <c r="N549"/>
    </row>
    <row r="550" spans="14:14" ht="15" x14ac:dyDescent="0.25">
      <c r="N550"/>
    </row>
    <row r="551" spans="14:14" ht="15" x14ac:dyDescent="0.25">
      <c r="N551"/>
    </row>
    <row r="552" spans="14:14" ht="15" x14ac:dyDescent="0.25">
      <c r="N552"/>
    </row>
    <row r="553" spans="14:14" ht="15" x14ac:dyDescent="0.25">
      <c r="N553"/>
    </row>
    <row r="554" spans="14:14" ht="15" x14ac:dyDescent="0.25">
      <c r="N554"/>
    </row>
    <row r="555" spans="14:14" ht="15" x14ac:dyDescent="0.25">
      <c r="N555"/>
    </row>
    <row r="556" spans="14:14" ht="15" x14ac:dyDescent="0.25">
      <c r="N556"/>
    </row>
    <row r="557" spans="14:14" ht="15" x14ac:dyDescent="0.25">
      <c r="N557"/>
    </row>
    <row r="558" spans="14:14" ht="15" x14ac:dyDescent="0.25">
      <c r="N558"/>
    </row>
    <row r="559" spans="14:14" ht="15" x14ac:dyDescent="0.25">
      <c r="N559"/>
    </row>
    <row r="560" spans="14:14" ht="15" x14ac:dyDescent="0.25">
      <c r="N560"/>
    </row>
    <row r="561" spans="14:14" ht="15" x14ac:dyDescent="0.25">
      <c r="N561"/>
    </row>
    <row r="562" spans="14:14" ht="15" x14ac:dyDescent="0.25">
      <c r="N562"/>
    </row>
    <row r="563" spans="14:14" ht="15" x14ac:dyDescent="0.25">
      <c r="N563"/>
    </row>
    <row r="564" spans="14:14" ht="15" x14ac:dyDescent="0.25">
      <c r="N564"/>
    </row>
    <row r="565" spans="14:14" ht="15" x14ac:dyDescent="0.25">
      <c r="N565"/>
    </row>
    <row r="566" spans="14:14" ht="15" x14ac:dyDescent="0.25">
      <c r="N566"/>
    </row>
    <row r="567" spans="14:14" ht="15" x14ac:dyDescent="0.25">
      <c r="N567"/>
    </row>
    <row r="568" spans="14:14" ht="15" x14ac:dyDescent="0.25">
      <c r="N568"/>
    </row>
    <row r="569" spans="14:14" ht="15" x14ac:dyDescent="0.25">
      <c r="N569"/>
    </row>
    <row r="570" spans="14:14" ht="15" x14ac:dyDescent="0.25">
      <c r="N570"/>
    </row>
    <row r="571" spans="14:14" ht="15" x14ac:dyDescent="0.25">
      <c r="N571"/>
    </row>
    <row r="572" spans="14:14" ht="15" x14ac:dyDescent="0.25">
      <c r="N572"/>
    </row>
    <row r="573" spans="14:14" ht="15" x14ac:dyDescent="0.25">
      <c r="N573"/>
    </row>
    <row r="574" spans="14:14" ht="15" x14ac:dyDescent="0.25">
      <c r="N574"/>
    </row>
    <row r="575" spans="14:14" ht="15" x14ac:dyDescent="0.25">
      <c r="N575"/>
    </row>
    <row r="576" spans="14:14" ht="15" x14ac:dyDescent="0.25">
      <c r="N576"/>
    </row>
    <row r="577" spans="14:14" ht="15" x14ac:dyDescent="0.25">
      <c r="N577"/>
    </row>
    <row r="578" spans="14:14" ht="15" x14ac:dyDescent="0.25">
      <c r="N578"/>
    </row>
    <row r="579" spans="14:14" ht="15" x14ac:dyDescent="0.25">
      <c r="N579"/>
    </row>
    <row r="580" spans="14:14" ht="15" x14ac:dyDescent="0.25">
      <c r="N580"/>
    </row>
    <row r="581" spans="14:14" ht="15" x14ac:dyDescent="0.25">
      <c r="N581"/>
    </row>
    <row r="582" spans="14:14" ht="15" x14ac:dyDescent="0.25">
      <c r="N582"/>
    </row>
    <row r="583" spans="14:14" ht="15" x14ac:dyDescent="0.25">
      <c r="N583"/>
    </row>
    <row r="584" spans="14:14" ht="15" x14ac:dyDescent="0.25">
      <c r="N584"/>
    </row>
    <row r="585" spans="14:14" ht="15" x14ac:dyDescent="0.25">
      <c r="N585"/>
    </row>
    <row r="586" spans="14:14" ht="15" x14ac:dyDescent="0.25">
      <c r="N586"/>
    </row>
    <row r="587" spans="14:14" ht="15" x14ac:dyDescent="0.25">
      <c r="N587"/>
    </row>
    <row r="588" spans="14:14" ht="15" x14ac:dyDescent="0.25">
      <c r="N588"/>
    </row>
    <row r="589" spans="14:14" ht="15" x14ac:dyDescent="0.25">
      <c r="N589"/>
    </row>
    <row r="590" spans="14:14" ht="15" x14ac:dyDescent="0.25">
      <c r="N590"/>
    </row>
    <row r="591" spans="14:14" ht="15" x14ac:dyDescent="0.25">
      <c r="N591"/>
    </row>
    <row r="592" spans="14:14" ht="15" x14ac:dyDescent="0.25">
      <c r="N592"/>
    </row>
    <row r="593" spans="14:14" ht="15" x14ac:dyDescent="0.25">
      <c r="N593"/>
    </row>
    <row r="594" spans="14:14" ht="15" x14ac:dyDescent="0.25">
      <c r="N594"/>
    </row>
    <row r="595" spans="14:14" ht="15" x14ac:dyDescent="0.25">
      <c r="N595"/>
    </row>
    <row r="596" spans="14:14" ht="15" x14ac:dyDescent="0.25">
      <c r="N596"/>
    </row>
    <row r="597" spans="14:14" ht="15" x14ac:dyDescent="0.25">
      <c r="N597"/>
    </row>
    <row r="598" spans="14:14" ht="15" x14ac:dyDescent="0.25">
      <c r="N598"/>
    </row>
    <row r="599" spans="14:14" ht="15" x14ac:dyDescent="0.25">
      <c r="N599"/>
    </row>
    <row r="600" spans="14:14" ht="15" x14ac:dyDescent="0.25">
      <c r="N600"/>
    </row>
    <row r="601" spans="14:14" ht="15" x14ac:dyDescent="0.25">
      <c r="N601"/>
    </row>
    <row r="602" spans="14:14" ht="15" x14ac:dyDescent="0.25">
      <c r="N602"/>
    </row>
    <row r="603" spans="14:14" ht="15" x14ac:dyDescent="0.25">
      <c r="N603"/>
    </row>
    <row r="604" spans="14:14" ht="15" x14ac:dyDescent="0.25">
      <c r="N604"/>
    </row>
    <row r="605" spans="14:14" ht="15" x14ac:dyDescent="0.25">
      <c r="N605"/>
    </row>
    <row r="606" spans="14:14" ht="15" x14ac:dyDescent="0.25">
      <c r="N606"/>
    </row>
    <row r="607" spans="14:14" ht="15" x14ac:dyDescent="0.25">
      <c r="N607"/>
    </row>
    <row r="608" spans="14:14" ht="15" x14ac:dyDescent="0.25">
      <c r="N608"/>
    </row>
    <row r="609" spans="14:14" ht="15" x14ac:dyDescent="0.25">
      <c r="N609"/>
    </row>
    <row r="610" spans="14:14" ht="15" x14ac:dyDescent="0.25">
      <c r="N610"/>
    </row>
    <row r="611" spans="14:14" ht="15" x14ac:dyDescent="0.25">
      <c r="N611"/>
    </row>
    <row r="612" spans="14:14" ht="15" x14ac:dyDescent="0.25">
      <c r="N612"/>
    </row>
    <row r="613" spans="14:14" ht="15" x14ac:dyDescent="0.25">
      <c r="N613"/>
    </row>
    <row r="614" spans="14:14" ht="15" x14ac:dyDescent="0.25">
      <c r="N614"/>
    </row>
    <row r="615" spans="14:14" ht="15" x14ac:dyDescent="0.25">
      <c r="N615"/>
    </row>
    <row r="616" spans="14:14" ht="15" x14ac:dyDescent="0.25">
      <c r="N616"/>
    </row>
    <row r="617" spans="14:14" ht="15" x14ac:dyDescent="0.25">
      <c r="N617"/>
    </row>
    <row r="618" spans="14:14" ht="15" x14ac:dyDescent="0.25">
      <c r="N618"/>
    </row>
    <row r="619" spans="14:14" ht="15" x14ac:dyDescent="0.25">
      <c r="N619"/>
    </row>
    <row r="620" spans="14:14" ht="15" x14ac:dyDescent="0.25">
      <c r="N620"/>
    </row>
    <row r="621" spans="14:14" ht="15" x14ac:dyDescent="0.25">
      <c r="N621"/>
    </row>
    <row r="622" spans="14:14" ht="15" x14ac:dyDescent="0.25">
      <c r="N622"/>
    </row>
    <row r="623" spans="14:14" ht="15" x14ac:dyDescent="0.25">
      <c r="N623"/>
    </row>
    <row r="624" spans="14:14" ht="15" x14ac:dyDescent="0.25">
      <c r="N624"/>
    </row>
    <row r="625" spans="14:14" ht="15" x14ac:dyDescent="0.25">
      <c r="N625"/>
    </row>
    <row r="626" spans="14:14" ht="15" x14ac:dyDescent="0.25">
      <c r="N626"/>
    </row>
    <row r="627" spans="14:14" ht="15" x14ac:dyDescent="0.25">
      <c r="N627"/>
    </row>
    <row r="628" spans="14:14" ht="15" x14ac:dyDescent="0.25">
      <c r="N628"/>
    </row>
    <row r="629" spans="14:14" ht="15" x14ac:dyDescent="0.25">
      <c r="N629"/>
    </row>
    <row r="630" spans="14:14" ht="15" x14ac:dyDescent="0.25">
      <c r="N630"/>
    </row>
    <row r="631" spans="14:14" ht="15" x14ac:dyDescent="0.25">
      <c r="N631"/>
    </row>
    <row r="632" spans="14:14" ht="15" x14ac:dyDescent="0.25">
      <c r="N632"/>
    </row>
    <row r="633" spans="14:14" ht="15" x14ac:dyDescent="0.25">
      <c r="N633"/>
    </row>
    <row r="634" spans="14:14" ht="15" x14ac:dyDescent="0.25">
      <c r="N634"/>
    </row>
    <row r="635" spans="14:14" ht="15" x14ac:dyDescent="0.25">
      <c r="N635"/>
    </row>
    <row r="636" spans="14:14" ht="15" x14ac:dyDescent="0.25">
      <c r="N636"/>
    </row>
    <row r="637" spans="14:14" ht="15" x14ac:dyDescent="0.25">
      <c r="N637"/>
    </row>
    <row r="638" spans="14:14" ht="15" x14ac:dyDescent="0.25">
      <c r="N638"/>
    </row>
    <row r="639" spans="14:14" ht="15" x14ac:dyDescent="0.25">
      <c r="N639"/>
    </row>
    <row r="640" spans="14:14" ht="15" x14ac:dyDescent="0.25">
      <c r="N640"/>
    </row>
    <row r="641" spans="14:14" ht="15" x14ac:dyDescent="0.25">
      <c r="N641"/>
    </row>
    <row r="642" spans="14:14" ht="15" x14ac:dyDescent="0.25">
      <c r="N642"/>
    </row>
    <row r="643" spans="14:14" ht="15" x14ac:dyDescent="0.25">
      <c r="N643"/>
    </row>
    <row r="644" spans="14:14" ht="15" x14ac:dyDescent="0.25">
      <c r="N644"/>
    </row>
    <row r="645" spans="14:14" ht="15" x14ac:dyDescent="0.25">
      <c r="N645"/>
    </row>
    <row r="646" spans="14:14" ht="15" x14ac:dyDescent="0.25">
      <c r="N646"/>
    </row>
    <row r="647" spans="14:14" ht="15" x14ac:dyDescent="0.25">
      <c r="N647"/>
    </row>
    <row r="648" spans="14:14" ht="15" x14ac:dyDescent="0.25">
      <c r="N648"/>
    </row>
    <row r="649" spans="14:14" ht="15" x14ac:dyDescent="0.25">
      <c r="N649"/>
    </row>
    <row r="650" spans="14:14" ht="15" x14ac:dyDescent="0.25">
      <c r="N650"/>
    </row>
    <row r="651" spans="14:14" ht="15" x14ac:dyDescent="0.25">
      <c r="N651"/>
    </row>
    <row r="652" spans="14:14" ht="15" x14ac:dyDescent="0.25">
      <c r="N652"/>
    </row>
    <row r="653" spans="14:14" ht="15" x14ac:dyDescent="0.25">
      <c r="N653"/>
    </row>
    <row r="654" spans="14:14" ht="15" x14ac:dyDescent="0.25">
      <c r="N654"/>
    </row>
    <row r="655" spans="14:14" ht="15" x14ac:dyDescent="0.25">
      <c r="N655"/>
    </row>
    <row r="656" spans="14:14" ht="15" x14ac:dyDescent="0.25">
      <c r="N656"/>
    </row>
    <row r="657" spans="14:14" ht="15" x14ac:dyDescent="0.25">
      <c r="N657"/>
    </row>
    <row r="658" spans="14:14" ht="15" x14ac:dyDescent="0.25">
      <c r="N658"/>
    </row>
    <row r="659" spans="14:14" ht="15" x14ac:dyDescent="0.25">
      <c r="N659"/>
    </row>
    <row r="660" spans="14:14" ht="15" x14ac:dyDescent="0.25">
      <c r="N660"/>
    </row>
    <row r="661" spans="14:14" ht="15" x14ac:dyDescent="0.25">
      <c r="N661"/>
    </row>
    <row r="662" spans="14:14" ht="15" x14ac:dyDescent="0.25">
      <c r="N662"/>
    </row>
    <row r="663" spans="14:14" ht="15" x14ac:dyDescent="0.25">
      <c r="N663"/>
    </row>
    <row r="664" spans="14:14" ht="15" x14ac:dyDescent="0.25">
      <c r="N664"/>
    </row>
    <row r="665" spans="14:14" ht="15" x14ac:dyDescent="0.25">
      <c r="N665"/>
    </row>
    <row r="666" spans="14:14" ht="15" x14ac:dyDescent="0.25">
      <c r="N666"/>
    </row>
    <row r="667" spans="14:14" ht="15" x14ac:dyDescent="0.25">
      <c r="N667"/>
    </row>
    <row r="668" spans="14:14" ht="15" x14ac:dyDescent="0.25">
      <c r="N668"/>
    </row>
    <row r="669" spans="14:14" ht="15" x14ac:dyDescent="0.25">
      <c r="N669"/>
    </row>
  </sheetData>
  <sortState xmlns:xlrd2="http://schemas.microsoft.com/office/spreadsheetml/2017/richdata2" ref="A2:N334">
    <sortCondition ref="N2:N334"/>
    <sortCondition ref="A2:A334"/>
    <sortCondition ref="M2:M334"/>
    <sortCondition ref="L2:L334"/>
  </sortState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W11"/>
  <sheetViews>
    <sheetView topLeftCell="AX1" zoomScale="115" zoomScaleNormal="115" workbookViewId="0">
      <selection activeCell="A2" sqref="A2:BK8"/>
    </sheetView>
  </sheetViews>
  <sheetFormatPr defaultRowHeight="15" x14ac:dyDescent="0.25"/>
  <cols>
    <col min="3" max="3" width="14.28515625" customWidth="1"/>
  </cols>
  <sheetData>
    <row r="1" spans="1:75" x14ac:dyDescent="0.25">
      <c r="C1" s="6" t="s">
        <v>89</v>
      </c>
      <c r="D1" s="7">
        <v>60.08</v>
      </c>
      <c r="E1" s="7">
        <v>71.84</v>
      </c>
      <c r="F1" s="7">
        <f>2*55.847+3*15.9994</f>
        <v>159.69220000000001</v>
      </c>
      <c r="G1" s="7">
        <v>40.299999999999997</v>
      </c>
      <c r="H1" s="7">
        <v>101.96</v>
      </c>
      <c r="I1" s="7">
        <v>79.86</v>
      </c>
      <c r="J1" s="7">
        <v>151.99</v>
      </c>
      <c r="K1" s="7">
        <v>70.930000000000007</v>
      </c>
      <c r="L1" s="7">
        <v>74.930000000000007</v>
      </c>
      <c r="M1" s="7">
        <v>74.69</v>
      </c>
      <c r="AZ1" s="14">
        <v>14</v>
      </c>
      <c r="BA1" s="14" t="s">
        <v>112</v>
      </c>
    </row>
    <row r="2" spans="1:75" x14ac:dyDescent="0.25">
      <c r="A2" s="23" t="s">
        <v>91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Q2" s="24" t="s">
        <v>92</v>
      </c>
      <c r="R2" s="24"/>
      <c r="S2" s="24"/>
      <c r="T2" s="24"/>
      <c r="U2" s="24"/>
      <c r="V2" s="24"/>
      <c r="W2" s="24"/>
      <c r="X2" s="24"/>
      <c r="Y2" s="24"/>
      <c r="Z2" s="24"/>
      <c r="AB2" s="25" t="s">
        <v>103</v>
      </c>
      <c r="AC2" s="25"/>
      <c r="AD2" s="25"/>
      <c r="AE2" s="25"/>
      <c r="AF2" s="25"/>
      <c r="AG2" s="25"/>
      <c r="AH2" s="25"/>
      <c r="AI2" s="25"/>
      <c r="AJ2" s="25"/>
      <c r="AK2" s="25"/>
      <c r="AM2" s="26" t="s">
        <v>104</v>
      </c>
      <c r="AN2" s="26"/>
      <c r="AO2" s="26"/>
      <c r="AP2" s="26"/>
      <c r="AQ2" s="26"/>
      <c r="AR2" s="26"/>
      <c r="AS2" s="26"/>
      <c r="AT2" s="26"/>
      <c r="AU2" s="26"/>
      <c r="AV2" s="26"/>
      <c r="BC2" s="22" t="s">
        <v>109</v>
      </c>
      <c r="BD2" s="22"/>
      <c r="BE2" s="22"/>
      <c r="BF2" s="22"/>
      <c r="BG2" s="22"/>
      <c r="BH2" s="22"/>
      <c r="BI2" s="22"/>
      <c r="BJ2" s="22"/>
      <c r="BK2" s="22"/>
      <c r="BM2" s="22" t="s">
        <v>111</v>
      </c>
      <c r="BN2" s="22"/>
      <c r="BO2" s="22"/>
      <c r="BP2" s="22"/>
      <c r="BQ2" s="22"/>
      <c r="BR2" s="22"/>
      <c r="BS2" s="22"/>
      <c r="BT2" s="22"/>
      <c r="BU2" s="22"/>
    </row>
    <row r="3" spans="1:75" x14ac:dyDescent="0.25">
      <c r="A3" s="8" t="s">
        <v>13</v>
      </c>
      <c r="B3" s="8" t="s">
        <v>12</v>
      </c>
      <c r="C3" s="8" t="s">
        <v>10</v>
      </c>
      <c r="D3" s="9" t="s">
        <v>1</v>
      </c>
      <c r="E3" s="9" t="s">
        <v>2</v>
      </c>
      <c r="F3" s="9" t="s">
        <v>90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9</v>
      </c>
      <c r="N3" s="9" t="s">
        <v>0</v>
      </c>
      <c r="O3" s="8" t="s">
        <v>11</v>
      </c>
      <c r="Q3" s="10" t="s">
        <v>1</v>
      </c>
      <c r="R3" s="10" t="s">
        <v>2</v>
      </c>
      <c r="S3" s="10" t="s">
        <v>90</v>
      </c>
      <c r="T3" s="10" t="s">
        <v>3</v>
      </c>
      <c r="U3" s="10" t="s">
        <v>4</v>
      </c>
      <c r="V3" s="10" t="s">
        <v>5</v>
      </c>
      <c r="W3" s="10" t="s">
        <v>6</v>
      </c>
      <c r="X3" s="10" t="s">
        <v>7</v>
      </c>
      <c r="Y3" s="10" t="s">
        <v>8</v>
      </c>
      <c r="Z3" s="10" t="s">
        <v>9</v>
      </c>
      <c r="AB3" s="12" t="s">
        <v>93</v>
      </c>
      <c r="AC3" s="12" t="s">
        <v>94</v>
      </c>
      <c r="AD3" s="12" t="s">
        <v>95</v>
      </c>
      <c r="AE3" s="12" t="s">
        <v>96</v>
      </c>
      <c r="AF3" s="12" t="s">
        <v>97</v>
      </c>
      <c r="AG3" s="12" t="s">
        <v>98</v>
      </c>
      <c r="AH3" s="12" t="s">
        <v>99</v>
      </c>
      <c r="AI3" s="12" t="s">
        <v>100</v>
      </c>
      <c r="AJ3" s="12" t="s">
        <v>101</v>
      </c>
      <c r="AK3" s="12" t="s">
        <v>102</v>
      </c>
      <c r="AM3" s="15" t="s">
        <v>93</v>
      </c>
      <c r="AN3" s="15" t="s">
        <v>94</v>
      </c>
      <c r="AO3" s="15" t="s">
        <v>95</v>
      </c>
      <c r="AP3" s="15" t="s">
        <v>96</v>
      </c>
      <c r="AQ3" s="15" t="s">
        <v>97</v>
      </c>
      <c r="AR3" s="15" t="s">
        <v>98</v>
      </c>
      <c r="AS3" s="15" t="s">
        <v>99</v>
      </c>
      <c r="AT3" s="15" t="s">
        <v>100</v>
      </c>
      <c r="AU3" s="15" t="s">
        <v>101</v>
      </c>
      <c r="AV3" s="15" t="s">
        <v>102</v>
      </c>
      <c r="AX3" s="17" t="s">
        <v>105</v>
      </c>
      <c r="AY3" s="17" t="s">
        <v>106</v>
      </c>
      <c r="AZ3" s="17" t="s">
        <v>107</v>
      </c>
      <c r="BA3" s="17" t="s">
        <v>108</v>
      </c>
      <c r="BC3" s="19" t="s">
        <v>93</v>
      </c>
      <c r="BD3" s="19" t="s">
        <v>94</v>
      </c>
      <c r="BE3" s="19" t="s">
        <v>96</v>
      </c>
      <c r="BF3" s="19" t="s">
        <v>97</v>
      </c>
      <c r="BG3" s="19" t="s">
        <v>98</v>
      </c>
      <c r="BH3" s="19" t="s">
        <v>99</v>
      </c>
      <c r="BI3" s="19" t="s">
        <v>100</v>
      </c>
      <c r="BJ3" s="19" t="s">
        <v>101</v>
      </c>
      <c r="BK3" s="19" t="s">
        <v>102</v>
      </c>
      <c r="BM3" s="19" t="s">
        <v>93</v>
      </c>
      <c r="BN3" s="19" t="s">
        <v>110</v>
      </c>
      <c r="BO3" s="19" t="s">
        <v>96</v>
      </c>
      <c r="BP3" s="19" t="s">
        <v>97</v>
      </c>
      <c r="BQ3" s="19" t="s">
        <v>98</v>
      </c>
      <c r="BR3" s="19" t="s">
        <v>99</v>
      </c>
      <c r="BS3" s="19" t="s">
        <v>100</v>
      </c>
      <c r="BT3" s="19" t="s">
        <v>101</v>
      </c>
      <c r="BU3" s="19" t="s">
        <v>102</v>
      </c>
    </row>
    <row r="4" spans="1:75" x14ac:dyDescent="0.25">
      <c r="A4" s="8" t="s">
        <v>16</v>
      </c>
      <c r="B4" s="8">
        <v>1</v>
      </c>
      <c r="C4" s="8">
        <v>8</v>
      </c>
      <c r="D4" s="9">
        <v>21.85</v>
      </c>
      <c r="E4" s="9">
        <v>13.28</v>
      </c>
      <c r="F4" s="9">
        <f>E4*(($F$1/$E$1)/2)</f>
        <v>14.759969487750558</v>
      </c>
      <c r="G4" s="9">
        <v>14.7</v>
      </c>
      <c r="H4" s="9">
        <v>6.83</v>
      </c>
      <c r="I4" s="9">
        <v>0.8</v>
      </c>
      <c r="J4" s="9">
        <v>0.25</v>
      </c>
      <c r="K4" s="9">
        <v>0.04</v>
      </c>
      <c r="L4" s="9">
        <v>0.02</v>
      </c>
      <c r="M4" s="9">
        <v>8.2899999999999991</v>
      </c>
      <c r="N4" s="9">
        <v>66.429999999999993</v>
      </c>
      <c r="O4" s="8" t="s">
        <v>68</v>
      </c>
      <c r="Q4" s="11">
        <f>D4/D$1</f>
        <v>0.3636817576564581</v>
      </c>
      <c r="R4" s="11">
        <f t="shared" ref="R4:Y4" si="0">E4/E$1</f>
        <v>0.18485523385300667</v>
      </c>
      <c r="S4" s="11">
        <f>F4/F$1</f>
        <v>9.2427616926503336E-2</v>
      </c>
      <c r="T4" s="11">
        <f t="shared" si="0"/>
        <v>0.36476426799007444</v>
      </c>
      <c r="U4" s="11">
        <f t="shared" si="0"/>
        <v>6.6987053746567285E-2</v>
      </c>
      <c r="V4" s="11">
        <f t="shared" si="0"/>
        <v>1.0017530678687703E-2</v>
      </c>
      <c r="W4" s="11">
        <f t="shared" si="0"/>
        <v>1.6448450555957628E-3</v>
      </c>
      <c r="X4" s="11">
        <f t="shared" si="0"/>
        <v>5.6393627520090223E-4</v>
      </c>
      <c r="Y4" s="11">
        <f t="shared" si="0"/>
        <v>2.6691578806886424E-4</v>
      </c>
      <c r="Z4" s="11">
        <f>M4/M$1</f>
        <v>0.11099210068282232</v>
      </c>
      <c r="AB4" s="13">
        <f>Q4*1</f>
        <v>0.3636817576564581</v>
      </c>
      <c r="AC4" s="13">
        <f>R4*1</f>
        <v>0.18485523385300667</v>
      </c>
      <c r="AD4" s="13">
        <f>S4*2</f>
        <v>0.18485523385300667</v>
      </c>
      <c r="AE4" s="13">
        <f t="shared" ref="AE4:AK4" si="1">T4*1</f>
        <v>0.36476426799007444</v>
      </c>
      <c r="AF4" s="13">
        <f>U4*2</f>
        <v>0.13397410749313457</v>
      </c>
      <c r="AG4" s="13">
        <f t="shared" si="1"/>
        <v>1.0017530678687703E-2</v>
      </c>
      <c r="AH4" s="13">
        <f>W4*2</f>
        <v>3.2896901111915257E-3</v>
      </c>
      <c r="AI4" s="13">
        <f t="shared" si="1"/>
        <v>5.6393627520090223E-4</v>
      </c>
      <c r="AJ4" s="13">
        <f t="shared" si="1"/>
        <v>2.6691578806886424E-4</v>
      </c>
      <c r="AK4" s="13">
        <f t="shared" si="1"/>
        <v>0.11099210068282232</v>
      </c>
      <c r="AM4" s="16">
        <f>AB4*4</f>
        <v>1.4547270306258324</v>
      </c>
      <c r="AN4" s="16">
        <f>AC4*2</f>
        <v>0.36971046770601335</v>
      </c>
      <c r="AO4" s="16">
        <f>AD4*3</f>
        <v>0.55456570155901996</v>
      </c>
      <c r="AP4" s="16">
        <f>AE4*2</f>
        <v>0.72952853598014888</v>
      </c>
      <c r="AQ4" s="16">
        <f>AF4*3</f>
        <v>0.40192232247940374</v>
      </c>
      <c r="AR4" s="16">
        <f>AG4*4</f>
        <v>4.0070122714750814E-2</v>
      </c>
      <c r="AS4" s="16">
        <f>AH4*3</f>
        <v>9.8690703335745766E-3</v>
      </c>
      <c r="AT4" s="16">
        <f>AI4*2</f>
        <v>1.1278725504018045E-3</v>
      </c>
      <c r="AU4" s="16">
        <f>AJ4*2</f>
        <v>5.3383157613772847E-4</v>
      </c>
      <c r="AV4" s="16">
        <f>AK4*2</f>
        <v>0.22198420136564465</v>
      </c>
      <c r="AX4" s="18">
        <f>SUM(AP4:AV4,AM4:AN4)</f>
        <v>3.2294734553319082</v>
      </c>
      <c r="AY4" s="18">
        <f>SUM(AO4:AV4,AM4)</f>
        <v>3.4143286891849147</v>
      </c>
      <c r="AZ4" s="18">
        <f>$AZ$1/AX4</f>
        <v>4.3350720151874276</v>
      </c>
      <c r="BA4" s="18">
        <f t="shared" ref="AZ4:BA8" si="2">$AZ$1/AY4</f>
        <v>4.1003667995837123</v>
      </c>
      <c r="BC4" s="20">
        <f>$AZ4*AB4</f>
        <v>1.5765866100506876</v>
      </c>
      <c r="BD4" s="20">
        <f>$AZ4*AC4</f>
        <v>0.80136075113709682</v>
      </c>
      <c r="BE4" s="20">
        <f t="shared" ref="BE4:BE8" si="3">$AZ4*AE4</f>
        <v>1.5812793703040988</v>
      </c>
      <c r="BF4" s="20">
        <f t="shared" ref="BF4:BK4" si="4">$AZ4*AF4</f>
        <v>0.58078740415319996</v>
      </c>
      <c r="BG4" s="20">
        <f t="shared" si="4"/>
        <v>4.3426716906460584E-2</v>
      </c>
      <c r="BH4" s="20">
        <f t="shared" si="4"/>
        <v>1.4261043539665201E-2</v>
      </c>
      <c r="BI4" s="20">
        <f t="shared" si="4"/>
        <v>2.444704364972467E-3</v>
      </c>
      <c r="BJ4" s="20">
        <f t="shared" si="4"/>
        <v>1.1570991632690315E-3</v>
      </c>
      <c r="BK4" s="20">
        <f t="shared" si="4"/>
        <v>0.48115874957696841</v>
      </c>
      <c r="BM4" s="20">
        <f>$BA4*AB4</f>
        <v>1.4912286047087904</v>
      </c>
      <c r="BN4" s="20">
        <f t="shared" ref="BN4:BU8" si="5">$BA4*AD4</f>
        <v>0.75797426362015163</v>
      </c>
      <c r="BO4" s="20">
        <f t="shared" si="5"/>
        <v>1.495667294140957</v>
      </c>
      <c r="BP4" s="20">
        <f t="shared" si="5"/>
        <v>0.54934298236870849</v>
      </c>
      <c r="BQ4" s="20">
        <f t="shared" si="5"/>
        <v>4.1075550208702349E-2</v>
      </c>
      <c r="BR4" s="20">
        <f t="shared" si="5"/>
        <v>1.3488936112848583E-2</v>
      </c>
      <c r="BS4" s="20">
        <f t="shared" si="5"/>
        <v>2.3123455799146831E-3</v>
      </c>
      <c r="BT4" s="20">
        <f t="shared" si="5"/>
        <v>1.0944526356822934E-3</v>
      </c>
      <c r="BU4" s="20">
        <f t="shared" si="5"/>
        <v>0.45510832465589734</v>
      </c>
      <c r="BW4" s="20">
        <f>SUM(BP4:BU4,BN4)</f>
        <v>1.8203968551819054</v>
      </c>
    </row>
    <row r="5" spans="1:75" x14ac:dyDescent="0.25">
      <c r="A5" s="8" t="s">
        <v>16</v>
      </c>
      <c r="B5" s="8">
        <v>1</v>
      </c>
      <c r="C5" s="8">
        <v>12</v>
      </c>
      <c r="D5" s="9">
        <v>22.55</v>
      </c>
      <c r="E5" s="9">
        <v>21.88</v>
      </c>
      <c r="F5" s="9">
        <f t="shared" ref="F5:F8" si="6">E5*(($F$1/$E$1)/2)</f>
        <v>24.318383463251674</v>
      </c>
      <c r="G5" s="9">
        <v>10.9</v>
      </c>
      <c r="H5" s="9">
        <v>3.86</v>
      </c>
      <c r="I5" s="9">
        <v>0.37</v>
      </c>
      <c r="J5" s="9">
        <v>0.16</v>
      </c>
      <c r="K5" s="9">
        <v>0.14000000000000001</v>
      </c>
      <c r="L5" s="9">
        <v>0.05</v>
      </c>
      <c r="M5" s="9">
        <v>6.76</v>
      </c>
      <c r="N5" s="9">
        <v>67.179999999999993</v>
      </c>
      <c r="O5" s="8" t="s">
        <v>68</v>
      </c>
      <c r="Q5" s="11">
        <f t="shared" ref="Q5:Q8" si="7">D5/D$1</f>
        <v>0.37533288948069243</v>
      </c>
      <c r="R5" s="11">
        <f t="shared" ref="R5:R8" si="8">E5/E$1</f>
        <v>0.30456570155902002</v>
      </c>
      <c r="S5" s="11">
        <f t="shared" ref="S5:S8" si="9">F5/F$1</f>
        <v>0.15228285077951004</v>
      </c>
      <c r="T5" s="11">
        <f t="shared" ref="T5:T8" si="10">G5/G$1</f>
        <v>0.27047146401985117</v>
      </c>
      <c r="U5" s="11">
        <f t="shared" ref="U5:U8" si="11">H5/H$1</f>
        <v>3.7857983522950181E-2</v>
      </c>
      <c r="V5" s="11">
        <f t="shared" ref="V5:V8" si="12">I5/I$1</f>
        <v>4.6331079388930631E-3</v>
      </c>
      <c r="W5" s="11">
        <f t="shared" ref="W5:W8" si="13">J5/J$1</f>
        <v>1.0527008355812881E-3</v>
      </c>
      <c r="X5" s="11">
        <f t="shared" ref="X5:X8" si="14">K5/K$1</f>
        <v>1.9737769632031579E-3</v>
      </c>
      <c r="Y5" s="11">
        <f t="shared" ref="Y5:Y8" si="15">L5/L$1</f>
        <v>6.672894701721607E-4</v>
      </c>
      <c r="Z5" s="11">
        <f t="shared" ref="Z5:Z8" si="16">M5/M$1</f>
        <v>9.0507430713616277E-2</v>
      </c>
      <c r="AB5" s="13">
        <f t="shared" ref="AB5:AB8" si="17">Q5*1</f>
        <v>0.37533288948069243</v>
      </c>
      <c r="AC5" s="13">
        <f>R5*1</f>
        <v>0.30456570155902002</v>
      </c>
      <c r="AD5" s="13">
        <f t="shared" ref="AD5:AD8" si="18">S5*2</f>
        <v>0.30456570155902007</v>
      </c>
      <c r="AE5" s="13">
        <f t="shared" ref="AE5:AE8" si="19">T5*1</f>
        <v>0.27047146401985117</v>
      </c>
      <c r="AF5" s="13">
        <f t="shared" ref="AF5:AF8" si="20">U5*2</f>
        <v>7.5715967045900362E-2</v>
      </c>
      <c r="AG5" s="13">
        <f t="shared" ref="AG5:AG8" si="21">V5*1</f>
        <v>4.6331079388930631E-3</v>
      </c>
      <c r="AH5" s="13">
        <f t="shared" ref="AH5:AH8" si="22">W5*2</f>
        <v>2.1054016711625763E-3</v>
      </c>
      <c r="AI5" s="13">
        <f t="shared" ref="AI5:AI8" si="23">X5*1</f>
        <v>1.9737769632031579E-3</v>
      </c>
      <c r="AJ5" s="13">
        <f t="shared" ref="AJ5:AJ8" si="24">Y5*1</f>
        <v>6.672894701721607E-4</v>
      </c>
      <c r="AK5" s="13">
        <f t="shared" ref="AK5:AK8" si="25">Z5*1</f>
        <v>9.0507430713616277E-2</v>
      </c>
      <c r="AM5" s="16">
        <f t="shared" ref="AM5:AM8" si="26">AB5*4</f>
        <v>1.5013315579227697</v>
      </c>
      <c r="AN5" s="16">
        <f t="shared" ref="AN5:AN8" si="27">AC5*2</f>
        <v>0.60913140311804004</v>
      </c>
      <c r="AO5" s="16">
        <f t="shared" ref="AO5:AO8" si="28">AD5*3</f>
        <v>0.91369710467706022</v>
      </c>
      <c r="AP5" s="16">
        <f t="shared" ref="AP5:AP8" si="29">AE5*2</f>
        <v>0.54094292803970234</v>
      </c>
      <c r="AQ5" s="16">
        <f t="shared" ref="AQ5:AQ8" si="30">AF5*3</f>
        <v>0.22714790113770109</v>
      </c>
      <c r="AR5" s="16">
        <f t="shared" ref="AR5:AR8" si="31">AG5*4</f>
        <v>1.8532431755572253E-2</v>
      </c>
      <c r="AS5" s="16">
        <f t="shared" ref="AS5:AS8" si="32">AH5*3</f>
        <v>6.3162050134877284E-3</v>
      </c>
      <c r="AT5" s="16">
        <f t="shared" ref="AT5:AT8" si="33">AI5*2</f>
        <v>3.9475539264063157E-3</v>
      </c>
      <c r="AU5" s="16">
        <f t="shared" ref="AU5:AU8" si="34">AJ5*2</f>
        <v>1.3345789403443214E-3</v>
      </c>
      <c r="AV5" s="16">
        <f t="shared" ref="AV5:AV8" si="35">AK5*2</f>
        <v>0.18101486142723255</v>
      </c>
      <c r="AX5" s="18">
        <f>SUM(AP5:AV5,AM5:AN5)</f>
        <v>3.0896994212812565</v>
      </c>
      <c r="AY5" s="18">
        <f t="shared" ref="AY5:AY8" si="36">SUM(AO5:AV5,AM5)</f>
        <v>3.3942651228402765</v>
      </c>
      <c r="AZ5" s="18">
        <f>$AZ$1/AX5</f>
        <v>4.5311851060885369</v>
      </c>
      <c r="BA5" s="18">
        <f t="shared" si="2"/>
        <v>4.1246041465037306</v>
      </c>
      <c r="BC5" s="20">
        <f t="shared" ref="BC5:BC8" si="37">$AZ5*AB5</f>
        <v>1.7007027986400884</v>
      </c>
      <c r="BD5" s="20">
        <f t="shared" ref="BD5:BD8" si="38">$AZ5*AC5</f>
        <v>1.3800435707296377</v>
      </c>
      <c r="BE5" s="20">
        <f t="shared" si="3"/>
        <v>1.2255562693887112</v>
      </c>
      <c r="BF5" s="20">
        <f t="shared" ref="BF5:BF8" si="39">$AZ5*AF5</f>
        <v>0.34308306217147422</v>
      </c>
      <c r="BG5" s="20">
        <f t="shared" ref="BG5:BG8" si="40">$AZ5*AG5</f>
        <v>2.0993469687612808E-2</v>
      </c>
      <c r="BH5" s="20">
        <f t="shared" ref="BH5:BH8" si="41">$AZ5*AH5</f>
        <v>9.5399646947057805E-3</v>
      </c>
      <c r="BI5" s="20">
        <f t="shared" ref="BI5:BI8" si="42">$AZ5*AI5</f>
        <v>8.9435487784068103E-3</v>
      </c>
      <c r="BJ5" s="20">
        <f t="shared" ref="BJ5:BJ8" si="43">$AZ5*AJ5</f>
        <v>3.0236121086938054E-3</v>
      </c>
      <c r="BK5" s="20">
        <f t="shared" ref="BK5:BK8" si="44">$AZ5*AK5</f>
        <v>0.41010592203987828</v>
      </c>
      <c r="BM5" s="20">
        <f>$BA5*AB5</f>
        <v>1.5480995922712906</v>
      </c>
      <c r="BN5" s="20">
        <f t="shared" si="5"/>
        <v>1.256212955533152</v>
      </c>
      <c r="BO5" s="20">
        <f t="shared" si="5"/>
        <v>1.1155877220072128</v>
      </c>
      <c r="BP5" s="20">
        <f t="shared" si="5"/>
        <v>0.31229839163406048</v>
      </c>
      <c r="BQ5" s="20">
        <f t="shared" si="5"/>
        <v>1.9109736215957681E-2</v>
      </c>
      <c r="BR5" s="20">
        <f t="shared" si="5"/>
        <v>8.6839484629330464E-3</v>
      </c>
      <c r="BS5" s="20">
        <f t="shared" si="5"/>
        <v>8.141048646701286E-3</v>
      </c>
      <c r="BT5" s="20">
        <f t="shared" si="5"/>
        <v>2.7523049155903714E-3</v>
      </c>
      <c r="BU5" s="20">
        <f t="shared" si="5"/>
        <v>0.37330732401078082</v>
      </c>
      <c r="BW5" s="20">
        <f>SUM(BP5:BU5,BN5)</f>
        <v>1.9805057094191758</v>
      </c>
    </row>
    <row r="6" spans="1:75" x14ac:dyDescent="0.25">
      <c r="A6" s="8" t="s">
        <v>16</v>
      </c>
      <c r="B6" s="8">
        <v>3</v>
      </c>
      <c r="C6" s="8">
        <v>5</v>
      </c>
      <c r="D6" s="9">
        <v>25.62</v>
      </c>
      <c r="E6" s="9">
        <v>13.03</v>
      </c>
      <c r="F6" s="9">
        <f t="shared" si="6"/>
        <v>14.482108616369711</v>
      </c>
      <c r="G6" s="9">
        <v>16.68</v>
      </c>
      <c r="H6" s="9">
        <v>6.59</v>
      </c>
      <c r="I6" s="9">
        <v>0.53</v>
      </c>
      <c r="J6" s="9">
        <v>0.22</v>
      </c>
      <c r="K6" s="9">
        <v>0</v>
      </c>
      <c r="L6" s="9">
        <v>0.03</v>
      </c>
      <c r="M6" s="9">
        <v>5.81</v>
      </c>
      <c r="N6" s="9">
        <v>68.709999999999994</v>
      </c>
      <c r="O6" s="8" t="s">
        <v>68</v>
      </c>
      <c r="Q6" s="11">
        <f t="shared" si="7"/>
        <v>0.42643142476697737</v>
      </c>
      <c r="R6" s="11">
        <f t="shared" si="8"/>
        <v>0.1813752783964365</v>
      </c>
      <c r="S6" s="11">
        <f t="shared" si="9"/>
        <v>9.0687639198218262E-2</v>
      </c>
      <c r="T6" s="11">
        <f t="shared" si="10"/>
        <v>0.41389578163771712</v>
      </c>
      <c r="U6" s="11">
        <f t="shared" si="11"/>
        <v>6.4633189486072967E-2</v>
      </c>
      <c r="V6" s="11">
        <f t="shared" si="12"/>
        <v>6.6366140746306037E-3</v>
      </c>
      <c r="W6" s="11">
        <f t="shared" si="13"/>
        <v>1.4474636489242713E-3</v>
      </c>
      <c r="X6" s="11">
        <f t="shared" si="14"/>
        <v>0</v>
      </c>
      <c r="Y6" s="11">
        <f t="shared" si="15"/>
        <v>4.0037368210329635E-4</v>
      </c>
      <c r="Z6" s="11">
        <f t="shared" si="16"/>
        <v>7.7788191190253042E-2</v>
      </c>
      <c r="AB6" s="13">
        <f t="shared" si="17"/>
        <v>0.42643142476697737</v>
      </c>
      <c r="AC6" s="13">
        <f t="shared" ref="AC6:AC8" si="45">R6*1</f>
        <v>0.1813752783964365</v>
      </c>
      <c r="AD6" s="13">
        <f t="shared" si="18"/>
        <v>0.18137527839643652</v>
      </c>
      <c r="AE6" s="13">
        <f t="shared" si="19"/>
        <v>0.41389578163771712</v>
      </c>
      <c r="AF6" s="13">
        <f t="shared" si="20"/>
        <v>0.12926637897214593</v>
      </c>
      <c r="AG6" s="13">
        <f t="shared" si="21"/>
        <v>6.6366140746306037E-3</v>
      </c>
      <c r="AH6" s="13">
        <f t="shared" si="22"/>
        <v>2.8949272978485425E-3</v>
      </c>
      <c r="AI6" s="13">
        <f t="shared" si="23"/>
        <v>0</v>
      </c>
      <c r="AJ6" s="13">
        <f t="shared" si="24"/>
        <v>4.0037368210329635E-4</v>
      </c>
      <c r="AK6" s="13">
        <f t="shared" si="25"/>
        <v>7.7788191190253042E-2</v>
      </c>
      <c r="AM6" s="16">
        <f t="shared" si="26"/>
        <v>1.7057256990679095</v>
      </c>
      <c r="AN6" s="16">
        <f t="shared" si="27"/>
        <v>0.36275055679287299</v>
      </c>
      <c r="AO6" s="16">
        <f t="shared" si="28"/>
        <v>0.54412583518930957</v>
      </c>
      <c r="AP6" s="16">
        <f t="shared" si="29"/>
        <v>0.82779156327543424</v>
      </c>
      <c r="AQ6" s="16">
        <f t="shared" si="30"/>
        <v>0.3877991369164378</v>
      </c>
      <c r="AR6" s="16">
        <f t="shared" si="31"/>
        <v>2.6546456298522415E-2</v>
      </c>
      <c r="AS6" s="16">
        <f t="shared" si="32"/>
        <v>8.6847818935456272E-3</v>
      </c>
      <c r="AT6" s="16">
        <f t="shared" si="33"/>
        <v>0</v>
      </c>
      <c r="AU6" s="16">
        <f t="shared" si="34"/>
        <v>8.0074736420659271E-4</v>
      </c>
      <c r="AV6" s="16">
        <f t="shared" si="35"/>
        <v>0.15557638238050608</v>
      </c>
      <c r="AX6" s="18">
        <f t="shared" ref="AX6:AX8" si="46">SUM(AP6:AV6,AM6:AN6)</f>
        <v>3.4756753239894351</v>
      </c>
      <c r="AY6" s="18">
        <f t="shared" si="36"/>
        <v>3.6570506023858718</v>
      </c>
      <c r="AZ6" s="18">
        <f t="shared" si="2"/>
        <v>4.0279941867327755</v>
      </c>
      <c r="BA6" s="18">
        <f t="shared" si="2"/>
        <v>3.8282215703732274</v>
      </c>
      <c r="BC6" s="20">
        <f t="shared" si="37"/>
        <v>1.7176633000015598</v>
      </c>
      <c r="BD6" s="20">
        <f t="shared" si="38"/>
        <v>0.73057856699788493</v>
      </c>
      <c r="BE6" s="20">
        <f t="shared" si="3"/>
        <v>1.6671698023499428</v>
      </c>
      <c r="BF6" s="20">
        <f t="shared" si="39"/>
        <v>0.52068422303979967</v>
      </c>
      <c r="BG6" s="20">
        <f t="shared" si="40"/>
        <v>2.6732242912200992E-2</v>
      </c>
      <c r="BH6" s="20">
        <f t="shared" si="41"/>
        <v>1.1660750326747951E-2</v>
      </c>
      <c r="BI6" s="20">
        <f t="shared" si="42"/>
        <v>0</v>
      </c>
      <c r="BJ6" s="20">
        <f t="shared" si="43"/>
        <v>1.612702864032874E-3</v>
      </c>
      <c r="BK6" s="20">
        <f t="shared" si="44"/>
        <v>0.31333038191079698</v>
      </c>
      <c r="BM6" s="20">
        <f>$BA6*AB6</f>
        <v>1.632473978577931</v>
      </c>
      <c r="BN6" s="20">
        <f t="shared" si="5"/>
        <v>0.69434475308968757</v>
      </c>
      <c r="BO6" s="20">
        <f t="shared" si="5"/>
        <v>1.5844847591519959</v>
      </c>
      <c r="BP6" s="20">
        <f t="shared" si="5"/>
        <v>0.49486034030520926</v>
      </c>
      <c r="BQ6" s="20">
        <f t="shared" si="5"/>
        <v>2.5406429154743435E-2</v>
      </c>
      <c r="BR6" s="20">
        <f t="shared" si="5"/>
        <v>1.1082423126286071E-2</v>
      </c>
      <c r="BS6" s="20">
        <f t="shared" si="5"/>
        <v>0</v>
      </c>
      <c r="BT6" s="20">
        <f t="shared" si="5"/>
        <v>1.5327191660375924E-3</v>
      </c>
      <c r="BU6" s="20">
        <f t="shared" si="5"/>
        <v>0.29779043143484335</v>
      </c>
      <c r="BW6" s="20">
        <f>SUM(BP6:BU6,BN6)</f>
        <v>1.5250170962768073</v>
      </c>
    </row>
    <row r="7" spans="1:75" x14ac:dyDescent="0.25">
      <c r="A7" s="8" t="s">
        <v>16</v>
      </c>
      <c r="B7" s="8">
        <v>3</v>
      </c>
      <c r="C7" s="8">
        <v>12</v>
      </c>
      <c r="D7" s="9">
        <v>27.9</v>
      </c>
      <c r="E7" s="9">
        <v>8.73</v>
      </c>
      <c r="F7" s="9">
        <f t="shared" si="6"/>
        <v>9.7029016286191556</v>
      </c>
      <c r="G7" s="9">
        <v>22.4</v>
      </c>
      <c r="H7" s="9">
        <v>5.91</v>
      </c>
      <c r="I7" s="9">
        <v>0.28000000000000003</v>
      </c>
      <c r="J7" s="9">
        <v>7.0000000000000007E-2</v>
      </c>
      <c r="K7" s="9">
        <v>0.05</v>
      </c>
      <c r="L7" s="9">
        <v>0.03</v>
      </c>
      <c r="M7" s="9">
        <v>4</v>
      </c>
      <c r="N7" s="9">
        <v>69.539999999999992</v>
      </c>
      <c r="O7" s="8" t="s">
        <v>68</v>
      </c>
      <c r="Q7" s="11">
        <f t="shared" si="7"/>
        <v>0.46438082556591209</v>
      </c>
      <c r="R7" s="11">
        <f t="shared" si="8"/>
        <v>0.12152004454342985</v>
      </c>
      <c r="S7" s="11">
        <f t="shared" si="9"/>
        <v>6.0760022271714932E-2</v>
      </c>
      <c r="T7" s="11">
        <f t="shared" si="10"/>
        <v>0.55583126550868489</v>
      </c>
      <c r="U7" s="11">
        <f t="shared" si="11"/>
        <v>5.7963907414672423E-2</v>
      </c>
      <c r="V7" s="11">
        <f t="shared" si="12"/>
        <v>3.5061357375406966E-3</v>
      </c>
      <c r="W7" s="11">
        <f t="shared" si="13"/>
        <v>4.605566155668136E-4</v>
      </c>
      <c r="X7" s="11">
        <f t="shared" si="14"/>
        <v>7.0492034400112787E-4</v>
      </c>
      <c r="Y7" s="11">
        <f t="shared" si="15"/>
        <v>4.0037368210329635E-4</v>
      </c>
      <c r="Z7" s="11">
        <f t="shared" si="16"/>
        <v>5.3554692729950462E-2</v>
      </c>
      <c r="AB7" s="13">
        <f t="shared" si="17"/>
        <v>0.46438082556591209</v>
      </c>
      <c r="AC7" s="13">
        <f t="shared" si="45"/>
        <v>0.12152004454342985</v>
      </c>
      <c r="AD7" s="13">
        <f t="shared" si="18"/>
        <v>0.12152004454342986</v>
      </c>
      <c r="AE7" s="13">
        <f t="shared" si="19"/>
        <v>0.55583126550868489</v>
      </c>
      <c r="AF7" s="13">
        <f t="shared" si="20"/>
        <v>0.11592781482934485</v>
      </c>
      <c r="AG7" s="13">
        <f t="shared" si="21"/>
        <v>3.5061357375406966E-3</v>
      </c>
      <c r="AH7" s="13">
        <f t="shared" si="22"/>
        <v>9.211132311336272E-4</v>
      </c>
      <c r="AI7" s="13">
        <f t="shared" si="23"/>
        <v>7.0492034400112787E-4</v>
      </c>
      <c r="AJ7" s="13">
        <f t="shared" si="24"/>
        <v>4.0037368210329635E-4</v>
      </c>
      <c r="AK7" s="13">
        <f t="shared" si="25"/>
        <v>5.3554692729950462E-2</v>
      </c>
      <c r="AM7" s="16">
        <f t="shared" si="26"/>
        <v>1.8575233022636484</v>
      </c>
      <c r="AN7" s="16">
        <f t="shared" si="27"/>
        <v>0.2430400890868597</v>
      </c>
      <c r="AO7" s="16">
        <f t="shared" si="28"/>
        <v>0.36456013363028961</v>
      </c>
      <c r="AP7" s="16">
        <f t="shared" si="29"/>
        <v>1.1116625310173698</v>
      </c>
      <c r="AQ7" s="16">
        <f t="shared" si="30"/>
        <v>0.34778344448803455</v>
      </c>
      <c r="AR7" s="16">
        <f t="shared" si="31"/>
        <v>1.4024542950162786E-2</v>
      </c>
      <c r="AS7" s="16">
        <f t="shared" si="32"/>
        <v>2.7633396934008815E-3</v>
      </c>
      <c r="AT7" s="16">
        <f t="shared" si="33"/>
        <v>1.4098406880022557E-3</v>
      </c>
      <c r="AU7" s="16">
        <f t="shared" si="34"/>
        <v>8.0074736420659271E-4</v>
      </c>
      <c r="AV7" s="16">
        <f t="shared" si="35"/>
        <v>0.10710938545990092</v>
      </c>
      <c r="AX7" s="18">
        <f t="shared" si="46"/>
        <v>3.686117223011586</v>
      </c>
      <c r="AY7" s="18">
        <f t="shared" si="36"/>
        <v>3.8076372675550161</v>
      </c>
      <c r="AZ7" s="18">
        <f t="shared" si="2"/>
        <v>3.7980343958138945</v>
      </c>
      <c r="BA7" s="18">
        <f t="shared" si="2"/>
        <v>3.6768208251595791</v>
      </c>
      <c r="BC7" s="20">
        <f t="shared" si="37"/>
        <v>1.7637343482557863</v>
      </c>
      <c r="BD7" s="20">
        <f t="shared" si="38"/>
        <v>0.46153730895678313</v>
      </c>
      <c r="BE7" s="20">
        <f t="shared" si="3"/>
        <v>2.1110662646707503</v>
      </c>
      <c r="BF7" s="20">
        <f t="shared" si="39"/>
        <v>0.4402978281533958</v>
      </c>
      <c r="BG7" s="20">
        <f t="shared" si="40"/>
        <v>1.3316424127571882E-2</v>
      </c>
      <c r="BH7" s="20">
        <f t="shared" si="41"/>
        <v>3.4984197342847901E-3</v>
      </c>
      <c r="BI7" s="20">
        <f t="shared" si="42"/>
        <v>2.6773117128252462E-3</v>
      </c>
      <c r="BJ7" s="20">
        <f t="shared" si="43"/>
        <v>1.5206330158069774E-3</v>
      </c>
      <c r="BK7" s="20">
        <f t="shared" si="44"/>
        <v>0.20340256504559617</v>
      </c>
      <c r="BM7" s="20">
        <f>$BA7*AB7</f>
        <v>1.7074450902455434</v>
      </c>
      <c r="BN7" s="20">
        <f t="shared" si="5"/>
        <v>0.44680743045160259</v>
      </c>
      <c r="BO7" s="20">
        <f t="shared" si="5"/>
        <v>2.0436919722971361</v>
      </c>
      <c r="BP7" s="20">
        <f t="shared" si="5"/>
        <v>0.42624580377977861</v>
      </c>
      <c r="BQ7" s="20">
        <f t="shared" si="5"/>
        <v>1.2891432895625873E-2</v>
      </c>
      <c r="BR7" s="20">
        <f t="shared" si="5"/>
        <v>3.3867683105621494E-3</v>
      </c>
      <c r="BS7" s="20">
        <f t="shared" si="5"/>
        <v>2.5918658009020015E-3</v>
      </c>
      <c r="BT7" s="20">
        <f t="shared" si="5"/>
        <v>1.4721022922032211E-3</v>
      </c>
      <c r="BU7" s="20">
        <f t="shared" si="5"/>
        <v>0.19691100951450416</v>
      </c>
      <c r="BW7" s="20">
        <f>SUM(BP7:BU7,BN7)</f>
        <v>1.0903064130451787</v>
      </c>
    </row>
    <row r="8" spans="1:75" x14ac:dyDescent="0.25">
      <c r="A8" s="8" t="s">
        <v>16</v>
      </c>
      <c r="B8" s="8">
        <v>5</v>
      </c>
      <c r="C8" s="8">
        <v>5</v>
      </c>
      <c r="D8" s="9">
        <v>22.26</v>
      </c>
      <c r="E8" s="9">
        <v>15.71</v>
      </c>
      <c r="F8" s="9">
        <f t="shared" si="6"/>
        <v>17.460777157572387</v>
      </c>
      <c r="G8" s="9">
        <v>14.24</v>
      </c>
      <c r="H8" s="9">
        <v>7.79</v>
      </c>
      <c r="I8" s="9">
        <v>1.85</v>
      </c>
      <c r="J8" s="9">
        <v>0.31</v>
      </c>
      <c r="K8" s="9">
        <v>0</v>
      </c>
      <c r="L8" s="9">
        <v>0.02</v>
      </c>
      <c r="M8" s="9">
        <v>8.24</v>
      </c>
      <c r="N8" s="9">
        <v>70.52000000000001</v>
      </c>
      <c r="O8" s="8" t="s">
        <v>68</v>
      </c>
      <c r="Q8" s="11">
        <f t="shared" si="7"/>
        <v>0.37050599201065249</v>
      </c>
      <c r="R8" s="11">
        <f t="shared" si="8"/>
        <v>0.2186804008908686</v>
      </c>
      <c r="S8" s="11">
        <f t="shared" si="9"/>
        <v>0.10934020044543431</v>
      </c>
      <c r="T8" s="11">
        <f t="shared" si="10"/>
        <v>0.35334987593052114</v>
      </c>
      <c r="U8" s="11">
        <f t="shared" si="11"/>
        <v>7.6402510788544528E-2</v>
      </c>
      <c r="V8" s="11">
        <f t="shared" si="12"/>
        <v>2.3165539694465314E-2</v>
      </c>
      <c r="W8" s="11">
        <f t="shared" si="13"/>
        <v>2.0396078689387457E-3</v>
      </c>
      <c r="X8" s="11">
        <f t="shared" si="14"/>
        <v>0</v>
      </c>
      <c r="Y8" s="11">
        <f t="shared" si="15"/>
        <v>2.6691578806886424E-4</v>
      </c>
      <c r="Z8" s="11">
        <f t="shared" si="16"/>
        <v>0.11032266702369796</v>
      </c>
      <c r="AB8" s="13">
        <f t="shared" si="17"/>
        <v>0.37050599201065249</v>
      </c>
      <c r="AC8" s="13">
        <f t="shared" si="45"/>
        <v>0.2186804008908686</v>
      </c>
      <c r="AD8" s="13">
        <f t="shared" si="18"/>
        <v>0.21868040089086863</v>
      </c>
      <c r="AE8" s="13">
        <f t="shared" si="19"/>
        <v>0.35334987593052114</v>
      </c>
      <c r="AF8" s="13">
        <f t="shared" si="20"/>
        <v>0.15280502157708906</v>
      </c>
      <c r="AG8" s="13">
        <f t="shared" si="21"/>
        <v>2.3165539694465314E-2</v>
      </c>
      <c r="AH8" s="13">
        <f t="shared" si="22"/>
        <v>4.0792157378774915E-3</v>
      </c>
      <c r="AI8" s="13">
        <f t="shared" si="23"/>
        <v>0</v>
      </c>
      <c r="AJ8" s="13">
        <f t="shared" si="24"/>
        <v>2.6691578806886424E-4</v>
      </c>
      <c r="AK8" s="13">
        <f t="shared" si="25"/>
        <v>0.11032266702369796</v>
      </c>
      <c r="AM8" s="16">
        <f t="shared" si="26"/>
        <v>1.4820239680426099</v>
      </c>
      <c r="AN8" s="16">
        <f t="shared" si="27"/>
        <v>0.4373608017817372</v>
      </c>
      <c r="AO8" s="16">
        <f t="shared" si="28"/>
        <v>0.65604120267260591</v>
      </c>
      <c r="AP8" s="16">
        <f t="shared" si="29"/>
        <v>0.70669975186104228</v>
      </c>
      <c r="AQ8" s="16">
        <f t="shared" si="30"/>
        <v>0.45841506473126714</v>
      </c>
      <c r="AR8" s="16">
        <f t="shared" si="31"/>
        <v>9.2662158777861256E-2</v>
      </c>
      <c r="AS8" s="16">
        <f t="shared" si="32"/>
        <v>1.2237647213632474E-2</v>
      </c>
      <c r="AT8" s="16">
        <f t="shared" si="33"/>
        <v>0</v>
      </c>
      <c r="AU8" s="16">
        <f t="shared" si="34"/>
        <v>5.3383157613772847E-4</v>
      </c>
      <c r="AV8" s="16">
        <f t="shared" si="35"/>
        <v>0.22064533404739592</v>
      </c>
      <c r="AX8" s="18">
        <f t="shared" si="46"/>
        <v>3.4105785580316841</v>
      </c>
      <c r="AY8" s="18">
        <f t="shared" si="36"/>
        <v>3.6292589589225526</v>
      </c>
      <c r="AZ8" s="18">
        <f>$AZ$1/AX8</f>
        <v>4.1048753933642539</v>
      </c>
      <c r="BA8" s="18">
        <f t="shared" si="2"/>
        <v>3.8575368025422723</v>
      </c>
      <c r="BC8" s="20">
        <f t="shared" si="37"/>
        <v>1.5208809296985402</v>
      </c>
      <c r="BD8" s="20">
        <f t="shared" si="38"/>
        <v>0.89765579662795703</v>
      </c>
      <c r="BE8" s="20">
        <f t="shared" si="3"/>
        <v>1.4504572109555083</v>
      </c>
      <c r="BF8" s="20">
        <f t="shared" si="39"/>
        <v>0.62724557305428674</v>
      </c>
      <c r="BG8" s="20">
        <f t="shared" si="40"/>
        <v>9.5091653865813544E-2</v>
      </c>
      <c r="BH8" s="20">
        <f t="shared" si="41"/>
        <v>1.6744672306637523E-2</v>
      </c>
      <c r="BI8" s="20">
        <f t="shared" si="42"/>
        <v>0</v>
      </c>
      <c r="BJ8" s="20">
        <f t="shared" si="43"/>
        <v>1.0956560505443089E-3</v>
      </c>
      <c r="BK8" s="20">
        <f t="shared" si="44"/>
        <v>0.45286080119589578</v>
      </c>
      <c r="BM8" s="20">
        <f>$BA8*AB8</f>
        <v>1.4292404997435251</v>
      </c>
      <c r="BN8" s="20">
        <f t="shared" si="5"/>
        <v>0.84356769443122359</v>
      </c>
      <c r="BO8" s="20">
        <f t="shared" si="5"/>
        <v>1.3630601505757312</v>
      </c>
      <c r="BP8" s="20">
        <f t="shared" si="5"/>
        <v>0.58945099434688708</v>
      </c>
      <c r="BQ8" s="20">
        <f t="shared" si="5"/>
        <v>8.9361921922153809E-2</v>
      </c>
      <c r="BR8" s="20">
        <f t="shared" si="5"/>
        <v>1.5735724834372054E-2</v>
      </c>
      <c r="BS8" s="20">
        <f t="shared" si="5"/>
        <v>0</v>
      </c>
      <c r="BT8" s="20">
        <f t="shared" si="5"/>
        <v>1.0296374756552174E-3</v>
      </c>
      <c r="BU8" s="20">
        <f t="shared" si="5"/>
        <v>0.42557374819853161</v>
      </c>
      <c r="BW8" s="20">
        <f>SUM(BP8:BU8,BN8)</f>
        <v>1.9647197212088232</v>
      </c>
    </row>
    <row r="10" spans="1:75" x14ac:dyDescent="0.25">
      <c r="D10" s="21"/>
      <c r="E10" s="21"/>
      <c r="G10" s="21"/>
      <c r="H10" s="21"/>
      <c r="I10" s="21"/>
      <c r="J10" s="21"/>
      <c r="K10" s="21"/>
      <c r="L10" s="21"/>
      <c r="M10" s="21"/>
    </row>
    <row r="11" spans="1:75" x14ac:dyDescent="0.25">
      <c r="D11" s="21"/>
      <c r="E11" s="21"/>
      <c r="F11" s="21"/>
      <c r="G11" s="21"/>
      <c r="H11" s="21"/>
      <c r="I11" s="21"/>
      <c r="J11" s="21"/>
      <c r="K11" s="21"/>
      <c r="L11" s="21"/>
      <c r="M11" s="21"/>
    </row>
  </sheetData>
  <mergeCells count="6">
    <mergeCell ref="BM2:BU2"/>
    <mergeCell ref="A2:O2"/>
    <mergeCell ref="Q2:Z2"/>
    <mergeCell ref="AB2:AK2"/>
    <mergeCell ref="AM2:AV2"/>
    <mergeCell ref="BC2:BK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0041-F73F-4543-A098-D0F92EFCC9AF}">
  <dimension ref="A1:N6"/>
  <sheetViews>
    <sheetView workbookViewId="0">
      <selection activeCell="E9" sqref="E9"/>
    </sheetView>
  </sheetViews>
  <sheetFormatPr defaultRowHeight="15" x14ac:dyDescent="0.25"/>
  <sheetData>
    <row r="1" spans="1:14" x14ac:dyDescent="0.25">
      <c r="A1" t="s">
        <v>13</v>
      </c>
      <c r="B1" t="s">
        <v>12</v>
      </c>
      <c r="C1" t="s">
        <v>10</v>
      </c>
      <c r="D1" t="s">
        <v>11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0</v>
      </c>
    </row>
    <row r="2" spans="1:14" x14ac:dyDescent="0.25">
      <c r="A2" t="s">
        <v>16</v>
      </c>
      <c r="B2">
        <v>1</v>
      </c>
      <c r="C2">
        <v>8</v>
      </c>
      <c r="D2" t="s">
        <v>68</v>
      </c>
      <c r="E2">
        <v>21.85</v>
      </c>
      <c r="F2">
        <v>13.28</v>
      </c>
      <c r="G2">
        <v>14.7</v>
      </c>
      <c r="H2">
        <v>6.83</v>
      </c>
      <c r="I2">
        <v>0.8</v>
      </c>
      <c r="J2">
        <v>0.25</v>
      </c>
      <c r="K2">
        <v>0.04</v>
      </c>
      <c r="L2">
        <v>0.02</v>
      </c>
      <c r="M2">
        <v>8.2899999999999991</v>
      </c>
      <c r="N2">
        <v>66.429999999999993</v>
      </c>
    </row>
    <row r="3" spans="1:14" x14ac:dyDescent="0.25">
      <c r="A3" t="s">
        <v>16</v>
      </c>
      <c r="B3">
        <v>1</v>
      </c>
      <c r="C3">
        <v>12</v>
      </c>
      <c r="D3" t="s">
        <v>68</v>
      </c>
      <c r="E3">
        <v>22.55</v>
      </c>
      <c r="F3">
        <v>21.88</v>
      </c>
      <c r="G3">
        <v>10.9</v>
      </c>
      <c r="H3">
        <v>3.86</v>
      </c>
      <c r="I3">
        <v>0.37</v>
      </c>
      <c r="J3">
        <v>0.16</v>
      </c>
      <c r="K3">
        <v>0.14000000000000001</v>
      </c>
      <c r="L3">
        <v>0.05</v>
      </c>
      <c r="M3">
        <v>6.76</v>
      </c>
      <c r="N3">
        <v>67.179999999999993</v>
      </c>
    </row>
    <row r="4" spans="1:14" x14ac:dyDescent="0.25">
      <c r="A4" t="s">
        <v>16</v>
      </c>
      <c r="B4">
        <v>3</v>
      </c>
      <c r="C4">
        <v>5</v>
      </c>
      <c r="D4" t="s">
        <v>68</v>
      </c>
      <c r="E4">
        <v>25.62</v>
      </c>
      <c r="F4">
        <v>13.03</v>
      </c>
      <c r="G4">
        <v>16.68</v>
      </c>
      <c r="H4">
        <v>6.59</v>
      </c>
      <c r="I4">
        <v>0.53</v>
      </c>
      <c r="J4">
        <v>0.22</v>
      </c>
      <c r="K4">
        <v>0</v>
      </c>
      <c r="L4">
        <v>0.03</v>
      </c>
      <c r="M4">
        <v>5.81</v>
      </c>
      <c r="N4">
        <v>68.709999999999994</v>
      </c>
    </row>
    <row r="5" spans="1:14" x14ac:dyDescent="0.25">
      <c r="A5" t="s">
        <v>16</v>
      </c>
      <c r="B5">
        <v>3</v>
      </c>
      <c r="C5">
        <v>12</v>
      </c>
      <c r="D5" t="s">
        <v>68</v>
      </c>
      <c r="E5">
        <v>27.9</v>
      </c>
      <c r="F5">
        <v>8.73</v>
      </c>
      <c r="G5">
        <v>22.4</v>
      </c>
      <c r="H5">
        <v>5.91</v>
      </c>
      <c r="I5">
        <v>0.28000000000000003</v>
      </c>
      <c r="J5">
        <v>7.0000000000000007E-2</v>
      </c>
      <c r="K5">
        <v>0.05</v>
      </c>
      <c r="L5">
        <v>0.03</v>
      </c>
      <c r="M5">
        <v>4</v>
      </c>
      <c r="N5">
        <v>69.539999999999992</v>
      </c>
    </row>
    <row r="6" spans="1:14" x14ac:dyDescent="0.25">
      <c r="A6" t="s">
        <v>16</v>
      </c>
      <c r="B6">
        <v>5</v>
      </c>
      <c r="C6">
        <v>5</v>
      </c>
      <c r="D6" t="s">
        <v>68</v>
      </c>
      <c r="E6">
        <v>22.26</v>
      </c>
      <c r="F6">
        <v>15.71</v>
      </c>
      <c r="G6">
        <v>14.24</v>
      </c>
      <c r="H6">
        <v>7.79</v>
      </c>
      <c r="I6">
        <v>1.85</v>
      </c>
      <c r="J6">
        <v>0.31</v>
      </c>
      <c r="K6">
        <v>0</v>
      </c>
      <c r="L6">
        <v>0.02</v>
      </c>
      <c r="M6">
        <v>8.24</v>
      </c>
      <c r="N6">
        <v>70.52000000000001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9BCD0-0037-490E-91CF-A7D48FDAC501}">
  <dimension ref="B2:O41"/>
  <sheetViews>
    <sheetView showGridLines="0" tabSelected="1" topLeftCell="A28" zoomScale="145" zoomScaleNormal="145" workbookViewId="0">
      <selection activeCell="G42" sqref="G42"/>
    </sheetView>
  </sheetViews>
  <sheetFormatPr defaultRowHeight="14.25" x14ac:dyDescent="0.2"/>
  <cols>
    <col min="1" max="16384" width="9.140625" style="27"/>
  </cols>
  <sheetData>
    <row r="2" spans="2:15" ht="15" customHeight="1" x14ac:dyDescent="0.2">
      <c r="B2" s="35" t="s">
        <v>91</v>
      </c>
      <c r="C2" s="35"/>
      <c r="D2" s="35"/>
      <c r="E2" s="35"/>
      <c r="F2" s="35"/>
      <c r="G2" s="35"/>
      <c r="H2" s="35"/>
      <c r="I2" s="35"/>
      <c r="J2" s="35"/>
      <c r="K2" s="35"/>
      <c r="L2" s="29"/>
      <c r="M2" s="29"/>
    </row>
    <row r="3" spans="2:15" ht="15" x14ac:dyDescent="0.2">
      <c r="B3" s="32" t="s">
        <v>113</v>
      </c>
      <c r="C3" s="32" t="s">
        <v>1</v>
      </c>
      <c r="D3" s="32" t="s">
        <v>2</v>
      </c>
      <c r="E3" s="32" t="s">
        <v>3</v>
      </c>
      <c r="F3" s="32" t="s">
        <v>4</v>
      </c>
      <c r="G3" s="32" t="s">
        <v>5</v>
      </c>
      <c r="H3" s="32" t="s">
        <v>6</v>
      </c>
      <c r="I3" s="32" t="s">
        <v>7</v>
      </c>
      <c r="J3" s="32" t="s">
        <v>8</v>
      </c>
      <c r="K3" s="32" t="s">
        <v>9</v>
      </c>
      <c r="L3" s="29"/>
      <c r="M3" s="29"/>
    </row>
    <row r="4" spans="2:15" ht="15" x14ac:dyDescent="0.2">
      <c r="B4" s="32">
        <v>1</v>
      </c>
      <c r="C4" s="33">
        <v>21.85</v>
      </c>
      <c r="D4" s="33">
        <v>13.28</v>
      </c>
      <c r="E4" s="33">
        <v>14.7</v>
      </c>
      <c r="F4" s="33">
        <v>6.83</v>
      </c>
      <c r="G4" s="33">
        <v>0.8</v>
      </c>
      <c r="H4" s="33">
        <v>0.25</v>
      </c>
      <c r="I4" s="33">
        <v>0.04</v>
      </c>
      <c r="J4" s="33">
        <v>0.02</v>
      </c>
      <c r="K4" s="33">
        <v>8.2899999999999991</v>
      </c>
      <c r="L4" s="30"/>
      <c r="M4" s="30"/>
      <c r="N4" s="28"/>
      <c r="O4" s="28"/>
    </row>
    <row r="5" spans="2:15" ht="15" x14ac:dyDescent="0.2">
      <c r="B5" s="32">
        <v>2</v>
      </c>
      <c r="C5" s="33">
        <v>22.55</v>
      </c>
      <c r="D5" s="33">
        <v>21.88</v>
      </c>
      <c r="E5" s="33">
        <v>10.9</v>
      </c>
      <c r="F5" s="33">
        <v>3.86</v>
      </c>
      <c r="G5" s="33">
        <v>0.37</v>
      </c>
      <c r="H5" s="33">
        <v>0.16</v>
      </c>
      <c r="I5" s="33">
        <v>0.14000000000000001</v>
      </c>
      <c r="J5" s="33">
        <v>0.05</v>
      </c>
      <c r="K5" s="33">
        <v>6.76</v>
      </c>
      <c r="L5" s="30"/>
      <c r="M5" s="30"/>
      <c r="N5" s="28"/>
      <c r="O5" s="28"/>
    </row>
    <row r="6" spans="2:15" ht="15" x14ac:dyDescent="0.2">
      <c r="B6" s="32">
        <v>3</v>
      </c>
      <c r="C6" s="33">
        <v>25.62</v>
      </c>
      <c r="D6" s="33">
        <v>13.03</v>
      </c>
      <c r="E6" s="33">
        <v>16.68</v>
      </c>
      <c r="F6" s="33">
        <v>6.59</v>
      </c>
      <c r="G6" s="33">
        <v>0.53</v>
      </c>
      <c r="H6" s="33">
        <v>0.22</v>
      </c>
      <c r="I6" s="33">
        <v>0</v>
      </c>
      <c r="J6" s="33">
        <v>0.03</v>
      </c>
      <c r="K6" s="33">
        <v>5.81</v>
      </c>
      <c r="L6" s="30"/>
      <c r="M6" s="30"/>
      <c r="N6" s="28"/>
      <c r="O6" s="28"/>
    </row>
    <row r="7" spans="2:15" ht="15" x14ac:dyDescent="0.2">
      <c r="B7" s="32">
        <v>4</v>
      </c>
      <c r="C7" s="33">
        <v>27.9</v>
      </c>
      <c r="D7" s="33">
        <v>8.73</v>
      </c>
      <c r="E7" s="33">
        <v>22.4</v>
      </c>
      <c r="F7" s="33">
        <v>5.91</v>
      </c>
      <c r="G7" s="33">
        <v>0.28000000000000003</v>
      </c>
      <c r="H7" s="33">
        <v>7.0000000000000007E-2</v>
      </c>
      <c r="I7" s="33">
        <v>0.05</v>
      </c>
      <c r="J7" s="33">
        <v>0.03</v>
      </c>
      <c r="K7" s="33">
        <v>4</v>
      </c>
      <c r="L7" s="30"/>
      <c r="M7" s="30"/>
      <c r="N7" s="28"/>
      <c r="O7" s="28"/>
    </row>
    <row r="8" spans="2:15" ht="15" x14ac:dyDescent="0.2">
      <c r="B8" s="32">
        <v>5</v>
      </c>
      <c r="C8" s="33">
        <v>22.26</v>
      </c>
      <c r="D8" s="33">
        <v>15.71</v>
      </c>
      <c r="E8" s="33">
        <v>14.24</v>
      </c>
      <c r="F8" s="33">
        <v>7.79</v>
      </c>
      <c r="G8" s="33">
        <v>1.85</v>
      </c>
      <c r="H8" s="33">
        <v>0.31</v>
      </c>
      <c r="I8" s="33">
        <v>0</v>
      </c>
      <c r="J8" s="33">
        <v>0.02</v>
      </c>
      <c r="K8" s="33">
        <v>8.24</v>
      </c>
      <c r="L8" s="30"/>
      <c r="M8" s="30"/>
      <c r="N8" s="28"/>
      <c r="O8" s="28"/>
    </row>
    <row r="9" spans="2:15" s="39" customFormat="1" x14ac:dyDescent="0.2">
      <c r="B9" s="36"/>
      <c r="C9" s="37"/>
      <c r="D9" s="37"/>
      <c r="E9" s="37"/>
      <c r="F9" s="37"/>
      <c r="G9" s="37"/>
      <c r="H9" s="37"/>
      <c r="I9" s="37"/>
      <c r="J9" s="37"/>
      <c r="K9" s="37"/>
      <c r="L9" s="31"/>
      <c r="M9" s="31"/>
      <c r="N9" s="38"/>
      <c r="O9" s="38"/>
    </row>
    <row r="10" spans="2:15" ht="15" x14ac:dyDescent="0.2">
      <c r="B10" s="35" t="s">
        <v>92</v>
      </c>
      <c r="C10" s="35"/>
      <c r="D10" s="35"/>
      <c r="E10" s="35"/>
      <c r="F10" s="35"/>
      <c r="G10" s="35"/>
      <c r="H10" s="35"/>
      <c r="I10" s="35"/>
      <c r="J10" s="35"/>
      <c r="K10" s="35"/>
      <c r="L10" s="30"/>
      <c r="M10" s="30"/>
      <c r="N10" s="28"/>
      <c r="O10" s="28"/>
    </row>
    <row r="11" spans="2:15" ht="15" x14ac:dyDescent="0.2">
      <c r="B11" s="32" t="s">
        <v>113</v>
      </c>
      <c r="C11" s="32" t="s">
        <v>1</v>
      </c>
      <c r="D11" s="32" t="s">
        <v>2</v>
      </c>
      <c r="E11" s="32" t="s">
        <v>3</v>
      </c>
      <c r="F11" s="32" t="s">
        <v>4</v>
      </c>
      <c r="G11" s="32" t="s">
        <v>5</v>
      </c>
      <c r="H11" s="32" t="s">
        <v>6</v>
      </c>
      <c r="I11" s="32" t="s">
        <v>7</v>
      </c>
      <c r="J11" s="32" t="s">
        <v>8</v>
      </c>
      <c r="K11" s="32" t="s">
        <v>9</v>
      </c>
      <c r="L11" s="30"/>
      <c r="M11" s="30"/>
      <c r="N11" s="28"/>
      <c r="O11" s="28"/>
    </row>
    <row r="12" spans="2:15" ht="15" x14ac:dyDescent="0.2">
      <c r="B12" s="32">
        <v>1</v>
      </c>
      <c r="C12" s="33">
        <v>0.3636817576564581</v>
      </c>
      <c r="D12" s="33">
        <v>0.18485523385300667</v>
      </c>
      <c r="E12" s="33">
        <v>0.36476426799007444</v>
      </c>
      <c r="F12" s="33">
        <v>6.6987053746567285E-2</v>
      </c>
      <c r="G12" s="33">
        <v>1.0017530678687703E-2</v>
      </c>
      <c r="H12" s="33">
        <v>1.6448450555957628E-3</v>
      </c>
      <c r="I12" s="33">
        <v>5.6393627520090223E-4</v>
      </c>
      <c r="J12" s="33">
        <v>2.6691578806886424E-4</v>
      </c>
      <c r="K12" s="33">
        <v>0.11099210068282232</v>
      </c>
      <c r="L12" s="30"/>
      <c r="M12" s="30"/>
      <c r="N12" s="28"/>
      <c r="O12" s="28"/>
    </row>
    <row r="13" spans="2:15" ht="15" x14ac:dyDescent="0.2">
      <c r="B13" s="32">
        <v>2</v>
      </c>
      <c r="C13" s="33">
        <v>0.37533288948069243</v>
      </c>
      <c r="D13" s="33">
        <v>0.30456570155902002</v>
      </c>
      <c r="E13" s="33">
        <v>0.27047146401985117</v>
      </c>
      <c r="F13" s="33">
        <v>3.7857983522950181E-2</v>
      </c>
      <c r="G13" s="33">
        <v>4.6331079388930631E-3</v>
      </c>
      <c r="H13" s="33">
        <v>1.0527008355812881E-3</v>
      </c>
      <c r="I13" s="33">
        <v>1.9737769632031579E-3</v>
      </c>
      <c r="J13" s="33">
        <v>6.672894701721607E-4</v>
      </c>
      <c r="K13" s="33">
        <v>9.0507430713616277E-2</v>
      </c>
      <c r="L13" s="30"/>
      <c r="M13" s="30"/>
      <c r="N13" s="28"/>
      <c r="O13" s="28"/>
    </row>
    <row r="14" spans="2:15" ht="15" x14ac:dyDescent="0.2">
      <c r="B14" s="32">
        <v>3</v>
      </c>
      <c r="C14" s="33">
        <v>0.42643142476697737</v>
      </c>
      <c r="D14" s="33">
        <v>0.1813752783964365</v>
      </c>
      <c r="E14" s="33">
        <v>0.41389578163771712</v>
      </c>
      <c r="F14" s="33">
        <v>6.4633189486072967E-2</v>
      </c>
      <c r="G14" s="33">
        <v>6.6366140746306037E-3</v>
      </c>
      <c r="H14" s="33">
        <v>1.4474636489242713E-3</v>
      </c>
      <c r="I14" s="33">
        <v>0</v>
      </c>
      <c r="J14" s="33">
        <v>4.0037368210329635E-4</v>
      </c>
      <c r="K14" s="33">
        <v>7.7788191190253042E-2</v>
      </c>
      <c r="L14" s="30"/>
      <c r="M14" s="30"/>
      <c r="N14" s="28"/>
      <c r="O14" s="28"/>
    </row>
    <row r="15" spans="2:15" ht="15" x14ac:dyDescent="0.2">
      <c r="B15" s="32">
        <v>4</v>
      </c>
      <c r="C15" s="33">
        <v>0.46438082556591209</v>
      </c>
      <c r="D15" s="33">
        <v>0.12152004454342985</v>
      </c>
      <c r="E15" s="33">
        <v>0.55583126550868489</v>
      </c>
      <c r="F15" s="33">
        <v>5.7963907414672423E-2</v>
      </c>
      <c r="G15" s="33">
        <v>3.5061357375406966E-3</v>
      </c>
      <c r="H15" s="33">
        <v>4.605566155668136E-4</v>
      </c>
      <c r="I15" s="33">
        <v>7.0492034400112787E-4</v>
      </c>
      <c r="J15" s="33">
        <v>4.0037368210329635E-4</v>
      </c>
      <c r="K15" s="33">
        <v>5.3554692729950462E-2</v>
      </c>
      <c r="L15" s="30"/>
      <c r="M15" s="30"/>
      <c r="N15" s="28"/>
      <c r="O15" s="28"/>
    </row>
    <row r="16" spans="2:15" ht="15" x14ac:dyDescent="0.2">
      <c r="B16" s="32">
        <v>5</v>
      </c>
      <c r="C16" s="33">
        <v>0.37050599201065249</v>
      </c>
      <c r="D16" s="33">
        <v>0.2186804008908686</v>
      </c>
      <c r="E16" s="33">
        <v>0.35334987593052114</v>
      </c>
      <c r="F16" s="33">
        <v>7.6402510788544528E-2</v>
      </c>
      <c r="G16" s="33">
        <v>2.3165539694465314E-2</v>
      </c>
      <c r="H16" s="33">
        <v>2.0396078689387457E-3</v>
      </c>
      <c r="I16" s="33">
        <v>0</v>
      </c>
      <c r="J16" s="33">
        <v>2.6691578806886424E-4</v>
      </c>
      <c r="K16" s="33">
        <v>0.11032266702369796</v>
      </c>
      <c r="L16" s="30"/>
      <c r="M16" s="30"/>
      <c r="N16" s="28"/>
      <c r="O16" s="28"/>
    </row>
    <row r="17" spans="2:15" s="39" customFormat="1" x14ac:dyDescent="0.2">
      <c r="B17" s="36"/>
      <c r="C17" s="37"/>
      <c r="D17" s="37"/>
      <c r="E17" s="37"/>
      <c r="F17" s="37"/>
      <c r="G17" s="37"/>
      <c r="H17" s="37"/>
      <c r="I17" s="37"/>
      <c r="J17" s="37"/>
      <c r="K17" s="37"/>
      <c r="L17" s="31"/>
      <c r="M17" s="31"/>
      <c r="N17" s="38"/>
      <c r="O17" s="38"/>
    </row>
    <row r="18" spans="2:15" ht="15" x14ac:dyDescent="0.2">
      <c r="B18" s="35" t="s">
        <v>103</v>
      </c>
      <c r="C18" s="35"/>
      <c r="D18" s="35"/>
      <c r="E18" s="35"/>
      <c r="F18" s="35"/>
      <c r="G18" s="35"/>
      <c r="H18" s="35"/>
      <c r="I18" s="35"/>
      <c r="J18" s="35"/>
      <c r="K18" s="35"/>
      <c r="L18" s="30"/>
      <c r="M18" s="30"/>
      <c r="N18" s="28"/>
      <c r="O18" s="28"/>
    </row>
    <row r="19" spans="2:15" ht="15" x14ac:dyDescent="0.2">
      <c r="B19" s="32" t="s">
        <v>113</v>
      </c>
      <c r="C19" s="32" t="s">
        <v>93</v>
      </c>
      <c r="D19" s="32" t="s">
        <v>94</v>
      </c>
      <c r="E19" s="32" t="s">
        <v>96</v>
      </c>
      <c r="F19" s="32" t="s">
        <v>97</v>
      </c>
      <c r="G19" s="32" t="s">
        <v>98</v>
      </c>
      <c r="H19" s="32" t="s">
        <v>99</v>
      </c>
      <c r="I19" s="32" t="s">
        <v>100</v>
      </c>
      <c r="J19" s="32" t="s">
        <v>101</v>
      </c>
      <c r="K19" s="32" t="s">
        <v>102</v>
      </c>
      <c r="L19" s="30"/>
      <c r="M19" s="30"/>
      <c r="N19" s="28"/>
      <c r="O19" s="28"/>
    </row>
    <row r="20" spans="2:15" ht="15" x14ac:dyDescent="0.2">
      <c r="B20" s="32">
        <v>1</v>
      </c>
      <c r="C20" s="33">
        <v>0.3636817576564581</v>
      </c>
      <c r="D20" s="33">
        <v>0.18485523385300667</v>
      </c>
      <c r="E20" s="33">
        <v>0.36476426799007444</v>
      </c>
      <c r="F20" s="33">
        <v>0.13397410749313457</v>
      </c>
      <c r="G20" s="33">
        <v>1.0017530678687703E-2</v>
      </c>
      <c r="H20" s="33">
        <v>3.2896901111915257E-3</v>
      </c>
      <c r="I20" s="33">
        <v>5.6393627520090223E-4</v>
      </c>
      <c r="J20" s="33">
        <v>2.6691578806886424E-4</v>
      </c>
      <c r="K20" s="33">
        <v>0.11099210068282232</v>
      </c>
      <c r="L20" s="30"/>
      <c r="M20" s="30"/>
      <c r="N20" s="28"/>
      <c r="O20" s="28"/>
    </row>
    <row r="21" spans="2:15" ht="15" x14ac:dyDescent="0.2">
      <c r="B21" s="32">
        <v>2</v>
      </c>
      <c r="C21" s="33">
        <v>0.37533288948069243</v>
      </c>
      <c r="D21" s="33">
        <v>0.30456570155902002</v>
      </c>
      <c r="E21" s="33">
        <v>0.27047146401985117</v>
      </c>
      <c r="F21" s="33">
        <v>7.5715967045900362E-2</v>
      </c>
      <c r="G21" s="33">
        <v>4.6331079388930631E-3</v>
      </c>
      <c r="H21" s="33">
        <v>2.1054016711625763E-3</v>
      </c>
      <c r="I21" s="33">
        <v>1.9737769632031579E-3</v>
      </c>
      <c r="J21" s="33">
        <v>6.672894701721607E-4</v>
      </c>
      <c r="K21" s="33">
        <v>9.0507430713616277E-2</v>
      </c>
      <c r="L21" s="30"/>
      <c r="M21" s="30"/>
      <c r="N21" s="28"/>
      <c r="O21" s="28"/>
    </row>
    <row r="22" spans="2:15" ht="15" x14ac:dyDescent="0.2">
      <c r="B22" s="32">
        <v>3</v>
      </c>
      <c r="C22" s="33">
        <v>0.42643142476697737</v>
      </c>
      <c r="D22" s="33">
        <v>0.1813752783964365</v>
      </c>
      <c r="E22" s="33">
        <v>0.41389578163771712</v>
      </c>
      <c r="F22" s="33">
        <v>0.12926637897214593</v>
      </c>
      <c r="G22" s="33">
        <v>6.6366140746306037E-3</v>
      </c>
      <c r="H22" s="33">
        <v>2.8949272978485425E-3</v>
      </c>
      <c r="I22" s="33">
        <v>0</v>
      </c>
      <c r="J22" s="33">
        <v>4.0037368210329635E-4</v>
      </c>
      <c r="K22" s="33">
        <v>7.7788191190253042E-2</v>
      </c>
      <c r="L22" s="30"/>
      <c r="M22" s="30"/>
      <c r="N22" s="28"/>
      <c r="O22" s="28"/>
    </row>
    <row r="23" spans="2:15" ht="15" x14ac:dyDescent="0.2">
      <c r="B23" s="32">
        <v>4</v>
      </c>
      <c r="C23" s="33">
        <v>0.46438082556591209</v>
      </c>
      <c r="D23" s="33">
        <v>0.12152004454342985</v>
      </c>
      <c r="E23" s="33">
        <v>0.55583126550868489</v>
      </c>
      <c r="F23" s="33">
        <v>0.11592781482934485</v>
      </c>
      <c r="G23" s="33">
        <v>3.5061357375406966E-3</v>
      </c>
      <c r="H23" s="33">
        <v>9.211132311336272E-4</v>
      </c>
      <c r="I23" s="33">
        <v>7.0492034400112787E-4</v>
      </c>
      <c r="J23" s="33">
        <v>4.0037368210329635E-4</v>
      </c>
      <c r="K23" s="33">
        <v>5.3554692729950462E-2</v>
      </c>
      <c r="L23" s="30"/>
      <c r="M23" s="30"/>
      <c r="N23" s="28"/>
      <c r="O23" s="28"/>
    </row>
    <row r="24" spans="2:15" ht="15" x14ac:dyDescent="0.2">
      <c r="B24" s="32">
        <v>5</v>
      </c>
      <c r="C24" s="33">
        <v>0.37050599201065249</v>
      </c>
      <c r="D24" s="33">
        <v>0.2186804008908686</v>
      </c>
      <c r="E24" s="33">
        <v>0.35334987593052114</v>
      </c>
      <c r="F24" s="33">
        <v>0.15280502157708906</v>
      </c>
      <c r="G24" s="33">
        <v>2.3165539694465314E-2</v>
      </c>
      <c r="H24" s="33">
        <v>4.0792157378774915E-3</v>
      </c>
      <c r="I24" s="33">
        <v>0</v>
      </c>
      <c r="J24" s="33">
        <v>2.6691578806886424E-4</v>
      </c>
      <c r="K24" s="33">
        <v>0.11032266702369796</v>
      </c>
      <c r="L24" s="30"/>
      <c r="M24" s="30"/>
      <c r="N24" s="28"/>
      <c r="O24" s="28"/>
    </row>
    <row r="25" spans="2:15" s="39" customFormat="1" x14ac:dyDescent="0.2">
      <c r="B25" s="36"/>
      <c r="C25" s="37"/>
      <c r="D25" s="37"/>
      <c r="E25" s="37"/>
      <c r="F25" s="37"/>
      <c r="G25" s="37"/>
      <c r="H25" s="37"/>
      <c r="I25" s="37"/>
      <c r="J25" s="37"/>
      <c r="K25" s="37"/>
      <c r="L25" s="31"/>
      <c r="M25" s="31"/>
      <c r="N25" s="38"/>
      <c r="O25" s="38"/>
    </row>
    <row r="26" spans="2:15" ht="15" x14ac:dyDescent="0.2">
      <c r="B26" s="35" t="s">
        <v>104</v>
      </c>
      <c r="C26" s="35"/>
      <c r="D26" s="35"/>
      <c r="E26" s="35"/>
      <c r="F26" s="35"/>
      <c r="G26" s="35"/>
      <c r="H26" s="35"/>
      <c r="I26" s="35"/>
      <c r="J26" s="35"/>
      <c r="K26" s="35"/>
      <c r="L26" s="41">
        <v>7</v>
      </c>
      <c r="M26" s="42" t="s">
        <v>114</v>
      </c>
      <c r="N26" s="28"/>
      <c r="O26" s="28"/>
    </row>
    <row r="27" spans="2:15" ht="15" x14ac:dyDescent="0.2">
      <c r="B27" s="32" t="s">
        <v>113</v>
      </c>
      <c r="C27" s="32" t="s">
        <v>93</v>
      </c>
      <c r="D27" s="32" t="s">
        <v>94</v>
      </c>
      <c r="E27" s="32" t="s">
        <v>96</v>
      </c>
      <c r="F27" s="32" t="s">
        <v>97</v>
      </c>
      <c r="G27" s="32" t="s">
        <v>98</v>
      </c>
      <c r="H27" s="32" t="s">
        <v>99</v>
      </c>
      <c r="I27" s="32" t="s">
        <v>100</v>
      </c>
      <c r="J27" s="32" t="s">
        <v>101</v>
      </c>
      <c r="K27" s="32" t="s">
        <v>102</v>
      </c>
      <c r="L27" s="32" t="s">
        <v>105</v>
      </c>
      <c r="M27" s="32" t="s">
        <v>107</v>
      </c>
      <c r="N27" s="28"/>
      <c r="O27" s="28"/>
    </row>
    <row r="28" spans="2:15" ht="15" x14ac:dyDescent="0.2">
      <c r="B28" s="32">
        <v>1</v>
      </c>
      <c r="C28" s="33">
        <v>1.4547270306258324</v>
      </c>
      <c r="D28" s="33">
        <v>0.36971046770601335</v>
      </c>
      <c r="E28" s="33">
        <v>0.72952853598014888</v>
      </c>
      <c r="F28" s="33">
        <v>0.40192232247940374</v>
      </c>
      <c r="G28" s="33">
        <v>4.0070122714750814E-2</v>
      </c>
      <c r="H28" s="33">
        <v>9.8690703335745766E-3</v>
      </c>
      <c r="I28" s="33">
        <v>1.1278725504018045E-3</v>
      </c>
      <c r="J28" s="33">
        <v>5.3383157613772847E-4</v>
      </c>
      <c r="K28" s="33">
        <v>0.22198420136564465</v>
      </c>
      <c r="L28" s="33">
        <v>3.2294734553319082</v>
      </c>
      <c r="M28" s="33">
        <v>4.3350720151874276</v>
      </c>
      <c r="N28" s="28"/>
      <c r="O28" s="28"/>
    </row>
    <row r="29" spans="2:15" ht="15" x14ac:dyDescent="0.2">
      <c r="B29" s="32">
        <v>2</v>
      </c>
      <c r="C29" s="33">
        <v>1.5013315579227697</v>
      </c>
      <c r="D29" s="33">
        <v>0.60913140311804004</v>
      </c>
      <c r="E29" s="33">
        <v>0.54094292803970234</v>
      </c>
      <c r="F29" s="33">
        <v>0.22714790113770109</v>
      </c>
      <c r="G29" s="33">
        <v>1.8532431755572253E-2</v>
      </c>
      <c r="H29" s="33">
        <v>6.3162050134877284E-3</v>
      </c>
      <c r="I29" s="33">
        <v>3.9475539264063157E-3</v>
      </c>
      <c r="J29" s="33">
        <v>1.3345789403443214E-3</v>
      </c>
      <c r="K29" s="33">
        <v>0.18101486142723255</v>
      </c>
      <c r="L29" s="33">
        <v>3.0896994212812565</v>
      </c>
      <c r="M29" s="33">
        <v>4.5311851060885369</v>
      </c>
      <c r="N29" s="28"/>
      <c r="O29" s="28"/>
    </row>
    <row r="30" spans="2:15" ht="15" x14ac:dyDescent="0.2">
      <c r="B30" s="32">
        <v>3</v>
      </c>
      <c r="C30" s="33">
        <v>1.7057256990679095</v>
      </c>
      <c r="D30" s="33">
        <v>0.36275055679287299</v>
      </c>
      <c r="E30" s="33">
        <v>0.82779156327543424</v>
      </c>
      <c r="F30" s="33">
        <v>0.3877991369164378</v>
      </c>
      <c r="G30" s="33">
        <v>2.6546456298522415E-2</v>
      </c>
      <c r="H30" s="33">
        <v>8.6847818935456272E-3</v>
      </c>
      <c r="I30" s="33">
        <v>0</v>
      </c>
      <c r="J30" s="33">
        <v>8.0074736420659271E-4</v>
      </c>
      <c r="K30" s="33">
        <v>0.15557638238050608</v>
      </c>
      <c r="L30" s="33">
        <v>3.4756753239894351</v>
      </c>
      <c r="M30" s="33">
        <v>4.0279941867327755</v>
      </c>
      <c r="N30" s="28"/>
      <c r="O30" s="28"/>
    </row>
    <row r="31" spans="2:15" ht="15" x14ac:dyDescent="0.2">
      <c r="B31" s="32">
        <v>4</v>
      </c>
      <c r="C31" s="33">
        <v>1.8575233022636484</v>
      </c>
      <c r="D31" s="33">
        <v>0.2430400890868597</v>
      </c>
      <c r="E31" s="33">
        <v>1.1116625310173698</v>
      </c>
      <c r="F31" s="33">
        <v>0.34778344448803455</v>
      </c>
      <c r="G31" s="33">
        <v>1.4024542950162786E-2</v>
      </c>
      <c r="H31" s="33">
        <v>2.7633396934008815E-3</v>
      </c>
      <c r="I31" s="33">
        <v>1.4098406880022557E-3</v>
      </c>
      <c r="J31" s="33">
        <v>8.0074736420659271E-4</v>
      </c>
      <c r="K31" s="33">
        <v>0.10710938545990092</v>
      </c>
      <c r="L31" s="33">
        <v>3.686117223011586</v>
      </c>
      <c r="M31" s="33">
        <v>3.7980343958138945</v>
      </c>
      <c r="N31" s="28"/>
      <c r="O31" s="28"/>
    </row>
    <row r="32" spans="2:15" ht="15" x14ac:dyDescent="0.2">
      <c r="B32" s="32">
        <v>5</v>
      </c>
      <c r="C32" s="33">
        <v>1.4820239680426099</v>
      </c>
      <c r="D32" s="33">
        <v>0.4373608017817372</v>
      </c>
      <c r="E32" s="33">
        <v>0.70669975186104228</v>
      </c>
      <c r="F32" s="33">
        <v>0.45841506473126714</v>
      </c>
      <c r="G32" s="33">
        <v>9.2662158777861256E-2</v>
      </c>
      <c r="H32" s="33">
        <v>1.2237647213632474E-2</v>
      </c>
      <c r="I32" s="33">
        <v>0</v>
      </c>
      <c r="J32" s="33">
        <v>5.3383157613772847E-4</v>
      </c>
      <c r="K32" s="33">
        <v>0.22064533404739592</v>
      </c>
      <c r="L32" s="33">
        <v>3.4105785580316841</v>
      </c>
      <c r="M32" s="33">
        <v>4.1048753933642539</v>
      </c>
      <c r="N32" s="28"/>
      <c r="O32" s="28"/>
    </row>
    <row r="33" spans="2:15" s="39" customFormat="1" x14ac:dyDescent="0.2">
      <c r="B33" s="36"/>
      <c r="C33" s="37"/>
      <c r="D33" s="37"/>
      <c r="E33" s="37"/>
      <c r="F33" s="37"/>
      <c r="G33" s="37"/>
      <c r="H33" s="37"/>
      <c r="I33" s="37"/>
      <c r="J33" s="37"/>
      <c r="K33" s="37"/>
      <c r="L33" s="31"/>
      <c r="M33" s="31"/>
      <c r="N33" s="38"/>
      <c r="O33" s="38"/>
    </row>
    <row r="34" spans="2:15" ht="15" x14ac:dyDescent="0.2">
      <c r="B34" s="35" t="s">
        <v>109</v>
      </c>
      <c r="C34" s="35"/>
      <c r="D34" s="35"/>
      <c r="E34" s="35"/>
      <c r="F34" s="35"/>
      <c r="G34" s="35"/>
      <c r="H34" s="35"/>
      <c r="I34" s="35"/>
      <c r="J34" s="35"/>
      <c r="K34" s="35"/>
      <c r="L34" s="30"/>
      <c r="M34" s="30"/>
      <c r="N34" s="28"/>
      <c r="O34" s="28"/>
    </row>
    <row r="35" spans="2:15" ht="15" x14ac:dyDescent="0.2">
      <c r="B35" s="32" t="s">
        <v>113</v>
      </c>
      <c r="C35" s="32" t="s">
        <v>93</v>
      </c>
      <c r="D35" s="32" t="s">
        <v>94</v>
      </c>
      <c r="E35" s="32" t="s">
        <v>96</v>
      </c>
      <c r="F35" s="32" t="s">
        <v>97</v>
      </c>
      <c r="G35" s="32" t="s">
        <v>98</v>
      </c>
      <c r="H35" s="32" t="s">
        <v>99</v>
      </c>
      <c r="I35" s="32" t="s">
        <v>100</v>
      </c>
      <c r="J35" s="32" t="s">
        <v>101</v>
      </c>
      <c r="K35" s="32" t="s">
        <v>102</v>
      </c>
      <c r="L35" s="32" t="s">
        <v>105</v>
      </c>
      <c r="M35" s="30"/>
      <c r="N35" s="28"/>
      <c r="O35" s="28"/>
    </row>
    <row r="36" spans="2:15" ht="15" x14ac:dyDescent="0.2">
      <c r="B36" s="32">
        <v>1</v>
      </c>
      <c r="C36" s="33">
        <v>1.5765866100506876</v>
      </c>
      <c r="D36" s="33">
        <v>0.80136075113709682</v>
      </c>
      <c r="E36" s="33">
        <v>1.5812793703040988</v>
      </c>
      <c r="F36" s="33">
        <v>0.58078740415319996</v>
      </c>
      <c r="G36" s="33">
        <v>4.3426716906460584E-2</v>
      </c>
      <c r="H36" s="33">
        <v>1.4261043539665201E-2</v>
      </c>
      <c r="I36" s="33">
        <v>2.444704364972467E-3</v>
      </c>
      <c r="J36" s="33">
        <v>1.1570991632690315E-3</v>
      </c>
      <c r="K36" s="33">
        <v>0.48115874957696841</v>
      </c>
      <c r="L36" s="33">
        <v>5.0824624491964183</v>
      </c>
      <c r="M36" s="30"/>
      <c r="N36" s="28"/>
      <c r="O36" s="28"/>
    </row>
    <row r="37" spans="2:15" ht="15" x14ac:dyDescent="0.2">
      <c r="B37" s="32">
        <v>2</v>
      </c>
      <c r="C37" s="33">
        <v>1.7007027986400884</v>
      </c>
      <c r="D37" s="33">
        <v>1.3800435707296377</v>
      </c>
      <c r="E37" s="33">
        <v>1.2255562693887112</v>
      </c>
      <c r="F37" s="33">
        <v>0.34308306217147422</v>
      </c>
      <c r="G37" s="33">
        <v>2.0993469687612808E-2</v>
      </c>
      <c r="H37" s="33">
        <v>9.5399646947057805E-3</v>
      </c>
      <c r="I37" s="33">
        <v>8.9435487784068103E-3</v>
      </c>
      <c r="J37" s="33">
        <v>3.0236121086938054E-3</v>
      </c>
      <c r="K37" s="33">
        <v>0.41010592203987828</v>
      </c>
      <c r="L37" s="33">
        <v>5.1019922182392099</v>
      </c>
      <c r="M37" s="30"/>
      <c r="N37" s="28"/>
      <c r="O37" s="28"/>
    </row>
    <row r="38" spans="2:15" ht="15" x14ac:dyDescent="0.2">
      <c r="B38" s="32">
        <v>3</v>
      </c>
      <c r="C38" s="33">
        <v>1.7176633000015598</v>
      </c>
      <c r="D38" s="33">
        <v>0.73057856699788493</v>
      </c>
      <c r="E38" s="33">
        <v>1.6671698023499428</v>
      </c>
      <c r="F38" s="33">
        <v>0.52068422303979967</v>
      </c>
      <c r="G38" s="33">
        <v>2.6732242912200992E-2</v>
      </c>
      <c r="H38" s="33">
        <v>1.1660750326747951E-2</v>
      </c>
      <c r="I38" s="33">
        <v>0</v>
      </c>
      <c r="J38" s="33">
        <v>1.612702864032874E-3</v>
      </c>
      <c r="K38" s="33">
        <v>0.31333038191079698</v>
      </c>
      <c r="L38" s="33">
        <v>4.9894319704029657</v>
      </c>
      <c r="M38" s="30"/>
      <c r="N38" s="28"/>
      <c r="O38" s="28"/>
    </row>
    <row r="39" spans="2:15" ht="15" x14ac:dyDescent="0.2">
      <c r="B39" s="32">
        <v>4</v>
      </c>
      <c r="C39" s="33">
        <v>1.7637343482557863</v>
      </c>
      <c r="D39" s="33">
        <v>0.46153730895678313</v>
      </c>
      <c r="E39" s="33">
        <v>2.1110662646707503</v>
      </c>
      <c r="F39" s="33">
        <v>0.4402978281533958</v>
      </c>
      <c r="G39" s="33">
        <v>1.3316424127571882E-2</v>
      </c>
      <c r="H39" s="33">
        <v>3.4984197342847901E-3</v>
      </c>
      <c r="I39" s="33">
        <v>2.6773117128252462E-3</v>
      </c>
      <c r="J39" s="33">
        <v>1.5206330158069774E-3</v>
      </c>
      <c r="K39" s="33">
        <v>0.20340256504559617</v>
      </c>
      <c r="L39" s="33">
        <v>5.0010511036728023</v>
      </c>
      <c r="M39" s="30"/>
      <c r="N39" s="28"/>
      <c r="O39" s="28"/>
    </row>
    <row r="40" spans="2:15" ht="15.75" thickBot="1" x14ac:dyDescent="0.25">
      <c r="B40" s="40">
        <v>5</v>
      </c>
      <c r="C40" s="34">
        <v>1.5208809296985402</v>
      </c>
      <c r="D40" s="34">
        <v>0.89765579662795703</v>
      </c>
      <c r="E40" s="34">
        <v>1.4504572109555083</v>
      </c>
      <c r="F40" s="34">
        <v>0.62724557305428674</v>
      </c>
      <c r="G40" s="34">
        <v>9.5091653865813544E-2</v>
      </c>
      <c r="H40" s="34">
        <v>1.6744672306637523E-2</v>
      </c>
      <c r="I40" s="34">
        <v>0</v>
      </c>
      <c r="J40" s="34">
        <v>1.0956560505443089E-3</v>
      </c>
      <c r="K40" s="34">
        <v>0.45286080119589578</v>
      </c>
      <c r="L40" s="34">
        <v>5.0620322937551832</v>
      </c>
      <c r="M40" s="30"/>
      <c r="N40" s="28"/>
      <c r="O40" s="28"/>
    </row>
    <row r="41" spans="2:15" x14ac:dyDescent="0.2"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</row>
  </sheetData>
  <mergeCells count="5">
    <mergeCell ref="B34:K34"/>
    <mergeCell ref="B2:K2"/>
    <mergeCell ref="B10:K10"/>
    <mergeCell ref="B18:K18"/>
    <mergeCell ref="B26:K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allselec</vt:lpstr>
      <vt:lpstr>APFU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Matheus</cp:lastModifiedBy>
  <dcterms:created xsi:type="dcterms:W3CDTF">2018-06-19T16:56:57Z</dcterms:created>
  <dcterms:modified xsi:type="dcterms:W3CDTF">2022-08-03T21:04:57Z</dcterms:modified>
</cp:coreProperties>
</file>